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drawings/drawing2.xml" ContentType="application/vnd.openxmlformats-officedocument.drawing+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drawings/drawing3.xml" ContentType="application/vnd.openxmlformats-officedocument.drawing+xml"/>
  <Override PartName="/xl/queryTables/queryTable16.xml" ContentType="application/vnd.openxmlformats-officedocument.spreadsheetml.queryTable+xml"/>
  <Override PartName="/xl/queryTables/queryTable17.xml" ContentType="application/vnd.openxmlformats-officedocument.spreadsheetml.queryTable+xml"/>
  <Override PartName="/xl/queryTables/queryTable18.xml" ContentType="application/vnd.openxmlformats-officedocument.spreadsheetml.queryTable+xml"/>
  <Override PartName="/xl/queryTables/queryTable19.xml" ContentType="application/vnd.openxmlformats-officedocument.spreadsheetml.queryTable+xml"/>
  <Override PartName="/xl/queryTables/queryTable20.xml" ContentType="application/vnd.openxmlformats-officedocument.spreadsheetml.queryTable+xml"/>
  <Override PartName="/xl/drawings/drawing4.xml" ContentType="application/vnd.openxmlformats-officedocument.drawing+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queryTables/queryTable24.xml" ContentType="application/vnd.openxmlformats-officedocument.spreadsheetml.queryTable+xml"/>
  <Override PartName="/xl/queryTables/queryTable25.xml" ContentType="application/vnd.openxmlformats-officedocument.spreadsheetml.queryTable+xml"/>
  <Override PartName="/xl/drawings/drawing5.xml" ContentType="application/vnd.openxmlformats-officedocument.drawing+xml"/>
  <Override PartName="/xl/queryTables/queryTable26.xml" ContentType="application/vnd.openxmlformats-officedocument.spreadsheetml.queryTable+xml"/>
  <Override PartName="/xl/queryTables/queryTable27.xml" ContentType="application/vnd.openxmlformats-officedocument.spreadsheetml.queryTable+xml"/>
  <Override PartName="/xl/queryTables/queryTable28.xml" ContentType="application/vnd.openxmlformats-officedocument.spreadsheetml.queryTable+xml"/>
  <Override PartName="/xl/queryTables/queryTable29.xml" ContentType="application/vnd.openxmlformats-officedocument.spreadsheetml.queryTable+xml"/>
  <Override PartName="/xl/queryTables/queryTable30.xml" ContentType="application/vnd.openxmlformats-officedocument.spreadsheetml.queryTable+xml"/>
  <Override PartName="/xl/drawings/drawing6.xml" ContentType="application/vnd.openxmlformats-officedocument.drawing+xml"/>
  <Override PartName="/xl/queryTables/queryTable31.xml" ContentType="application/vnd.openxmlformats-officedocument.spreadsheetml.queryTable+xml"/>
  <Override PartName="/xl/queryTables/queryTable32.xml" ContentType="application/vnd.openxmlformats-officedocument.spreadsheetml.queryTable+xml"/>
  <Override PartName="/xl/queryTables/queryTable33.xml" ContentType="application/vnd.openxmlformats-officedocument.spreadsheetml.queryTable+xml"/>
  <Override PartName="/xl/queryTables/queryTable34.xml" ContentType="application/vnd.openxmlformats-officedocument.spreadsheetml.queryTable+xml"/>
  <Override PartName="/xl/queryTables/queryTable35.xml" ContentType="application/vnd.openxmlformats-officedocument.spreadsheetml.queryTable+xml"/>
  <Override PartName="/xl/drawings/drawing7.xml" ContentType="application/vnd.openxmlformats-officedocument.drawing+xml"/>
  <Override PartName="/xl/queryTables/queryTable36.xml" ContentType="application/vnd.openxmlformats-officedocument.spreadsheetml.queryTable+xml"/>
  <Override PartName="/xl/queryTables/queryTable37.xml" ContentType="application/vnd.openxmlformats-officedocument.spreadsheetml.queryTable+xml"/>
  <Override PartName="/xl/drawings/drawing8.xml" ContentType="application/vnd.openxmlformats-officedocument.drawing+xml"/>
  <Override PartName="/xl/queryTables/queryTable38.xml" ContentType="application/vnd.openxmlformats-officedocument.spreadsheetml.queryTable+xml"/>
  <Override PartName="/xl/queryTables/queryTable39.xml" ContentType="application/vnd.openxmlformats-officedocument.spreadsheetml.queryTable+xml"/>
  <Override PartName="/xl/drawings/drawing9.xml" ContentType="application/vnd.openxmlformats-officedocument.drawing+xml"/>
  <Override PartName="/xl/queryTables/queryTable40.xml" ContentType="application/vnd.openxmlformats-officedocument.spreadsheetml.queryTable+xml"/>
  <Override PartName="/xl/queryTables/queryTable41.xml" ContentType="application/vnd.openxmlformats-officedocument.spreadsheetml.queryTable+xml"/>
  <Override PartName="/xl/drawings/drawing10.xml" ContentType="application/vnd.openxmlformats-officedocument.drawing+xml"/>
  <Override PartName="/xl/queryTables/queryTable42.xml" ContentType="application/vnd.openxmlformats-officedocument.spreadsheetml.queryTable+xml"/>
  <Override PartName="/xl/queryTables/queryTable43.xml" ContentType="application/vnd.openxmlformats-officedocument.spreadsheetml.queryTable+xml"/>
  <Override PartName="/xl/drawings/drawing11.xml" ContentType="application/vnd.openxmlformats-officedocument.drawing+xml"/>
  <Override PartName="/xl/queryTables/queryTable44.xml" ContentType="application/vnd.openxmlformats-officedocument.spreadsheetml.queryTable+xml"/>
  <Override PartName="/xl/queryTables/queryTable45.xml" ContentType="application/vnd.openxmlformats-officedocument.spreadsheetml.queryTable+xml"/>
  <Override PartName="/xl/drawings/drawing12.xml" ContentType="application/vnd.openxmlformats-officedocument.drawing+xml"/>
  <Override PartName="/xl/queryTables/queryTable46.xml" ContentType="application/vnd.openxmlformats-officedocument.spreadsheetml.queryTable+xml"/>
  <Override PartName="/xl/queryTables/queryTable47.xml" ContentType="application/vnd.openxmlformats-officedocument.spreadsheetml.queryTable+xml"/>
  <Override PartName="/xl/drawings/drawing13.xml" ContentType="application/vnd.openxmlformats-officedocument.drawing+xml"/>
  <Override PartName="/xl/queryTables/queryTable48.xml" ContentType="application/vnd.openxmlformats-officedocument.spreadsheetml.queryTable+xml"/>
  <Override PartName="/xl/queryTables/queryTable49.xml" ContentType="application/vnd.openxmlformats-officedocument.spreadsheetml.queryTable+xml"/>
  <Override PartName="/xl/drawings/drawing14.xml" ContentType="application/vnd.openxmlformats-officedocument.drawing+xml"/>
  <Override PartName="/xl/queryTables/queryTable50.xml" ContentType="application/vnd.openxmlformats-officedocument.spreadsheetml.queryTable+xml"/>
  <Override PartName="/xl/queryTables/queryTable51.xml" ContentType="application/vnd.openxmlformats-officedocument.spreadsheetml.queryTable+xml"/>
  <Override PartName="/xl/drawings/drawing15.xml" ContentType="application/vnd.openxmlformats-officedocument.drawing+xml"/>
  <Override PartName="/xl/queryTables/queryTable52.xml" ContentType="application/vnd.openxmlformats-officedocument.spreadsheetml.queryTable+xml"/>
  <Override PartName="/xl/queryTables/queryTable53.xml" ContentType="application/vnd.openxmlformats-officedocument.spreadsheetml.queryTable+xml"/>
  <Override PartName="/xl/drawings/drawing16.xml" ContentType="application/vnd.openxmlformats-officedocument.drawing+xml"/>
  <Override PartName="/xl/queryTables/queryTable54.xml" ContentType="application/vnd.openxmlformats-officedocument.spreadsheetml.queryTable+xml"/>
  <Override PartName="/xl/queryTables/queryTable55.xml" ContentType="application/vnd.openxmlformats-officedocument.spreadsheetml.queryTable+xml"/>
  <Override PartName="/xl/queryTables/queryTable56.xml" ContentType="application/vnd.openxmlformats-officedocument.spreadsheetml.queryTable+xml"/>
  <Override PartName="/xl/drawings/drawing17.xml" ContentType="application/vnd.openxmlformats-officedocument.drawing+xml"/>
  <Override PartName="/xl/queryTables/queryTable57.xml" ContentType="application/vnd.openxmlformats-officedocument.spreadsheetml.queryTable+xml"/>
  <Override PartName="/xl/queryTables/queryTable58.xml" ContentType="application/vnd.openxmlformats-officedocument.spreadsheetml.queryTable+xml"/>
  <Override PartName="/xl/queryTables/queryTable59.xml" ContentType="application/vnd.openxmlformats-officedocument.spreadsheetml.queryTable+xml"/>
  <Override PartName="/xl/drawings/drawing18.xml" ContentType="application/vnd.openxmlformats-officedocument.drawing+xml"/>
  <Override PartName="/xl/queryTables/queryTable60.xml" ContentType="application/vnd.openxmlformats-officedocument.spreadsheetml.queryTable+xml"/>
  <Override PartName="/xl/queryTables/queryTable61.xml" ContentType="application/vnd.openxmlformats-officedocument.spreadsheetml.queryTable+xml"/>
  <Override PartName="/xl/drawings/drawing19.xml" ContentType="application/vnd.openxmlformats-officedocument.drawing+xml"/>
  <Override PartName="/xl/queryTables/queryTable62.xml" ContentType="application/vnd.openxmlformats-officedocument.spreadsheetml.queryTable+xml"/>
  <Override PartName="/xl/queryTables/queryTable63.xml" ContentType="application/vnd.openxmlformats-officedocument.spreadsheetml.queryTable+xml"/>
  <Override PartName="/xl/drawings/drawing20.xml" ContentType="application/vnd.openxmlformats-officedocument.drawing+xml"/>
  <Override PartName="/xl/queryTables/queryTable64.xml" ContentType="application/vnd.openxmlformats-officedocument.spreadsheetml.queryTable+xml"/>
  <Override PartName="/xl/queryTables/queryTable65.xml" ContentType="application/vnd.openxmlformats-officedocument.spreadsheetml.queryTable+xml"/>
  <Override PartName="/xl/queryTables/queryTable66.xml" ContentType="application/vnd.openxmlformats-officedocument.spreadsheetml.queryTable+xml"/>
  <Override PartName="/xl/drawings/drawing21.xml" ContentType="application/vnd.openxmlformats-officedocument.drawing+xml"/>
  <Override PartName="/xl/queryTables/queryTable67.xml" ContentType="application/vnd.openxmlformats-officedocument.spreadsheetml.queryTable+xml"/>
  <Override PartName="/xl/queryTables/queryTable68.xml" ContentType="application/vnd.openxmlformats-officedocument.spreadsheetml.queryTable+xml"/>
  <Override PartName="/xl/queryTables/queryTable69.xml" ContentType="application/vnd.openxmlformats-officedocument.spreadsheetml.queryTable+xml"/>
  <Override PartName="/xl/drawings/drawing22.xml" ContentType="application/vnd.openxmlformats-officedocument.drawing+xml"/>
  <Override PartName="/xl/queryTables/queryTable70.xml" ContentType="application/vnd.openxmlformats-officedocument.spreadsheetml.queryTable+xml"/>
  <Override PartName="/xl/queryTables/queryTable71.xml" ContentType="application/vnd.openxmlformats-officedocument.spreadsheetml.queryTable+xml"/>
  <Override PartName="/xl/drawings/drawing23.xml" ContentType="application/vnd.openxmlformats-officedocument.drawing+xml"/>
  <Override PartName="/xl/queryTables/queryTable72.xml" ContentType="application/vnd.openxmlformats-officedocument.spreadsheetml.queryTable+xml"/>
  <Override PartName="/xl/queryTables/queryTable73.xml" ContentType="application/vnd.openxmlformats-officedocument.spreadsheetml.queryTable+xml"/>
  <Override PartName="/xl/drawings/drawing24.xml" ContentType="application/vnd.openxmlformats-officedocument.drawing+xml"/>
  <Override PartName="/xl/queryTables/queryTable74.xml" ContentType="application/vnd.openxmlformats-officedocument.spreadsheetml.queryTable+xml"/>
  <Override PartName="/xl/queryTables/queryTable75.xml" ContentType="application/vnd.openxmlformats-officedocument.spreadsheetml.queryTable+xml"/>
  <Override PartName="/xl/drawings/drawing25.xml" ContentType="application/vnd.openxmlformats-officedocument.drawing+xml"/>
  <Override PartName="/xl/queryTables/queryTable76.xml" ContentType="application/vnd.openxmlformats-officedocument.spreadsheetml.queryTable+xml"/>
  <Override PartName="/xl/queryTables/queryTable77.xml" ContentType="application/vnd.openxmlformats-officedocument.spreadsheetml.queryTable+xml"/>
  <Override PartName="/xl/drawings/drawing26.xml" ContentType="application/vnd.openxmlformats-officedocument.drawing+xml"/>
  <Override PartName="/xl/queryTables/queryTable78.xml" ContentType="application/vnd.openxmlformats-officedocument.spreadsheetml.queryTable+xml"/>
  <Override PartName="/xl/queryTables/queryTable79.xml" ContentType="application/vnd.openxmlformats-officedocument.spreadsheetml.queryTable+xml"/>
  <Override PartName="/xl/drawings/drawing27.xml" ContentType="application/vnd.openxmlformats-officedocument.drawing+xml"/>
  <Override PartName="/xl/queryTables/queryTable80.xml" ContentType="application/vnd.openxmlformats-officedocument.spreadsheetml.queryTable+xml"/>
  <Override PartName="/xl/queryTables/queryTable81.xml" ContentType="application/vnd.openxmlformats-officedocument.spreadsheetml.queryTable+xml"/>
  <Override PartName="/xl/queryTables/queryTable82.xml" ContentType="application/vnd.openxmlformats-officedocument.spreadsheetml.queryTable+xml"/>
  <Override PartName="/xl/drawings/drawing28.xml" ContentType="application/vnd.openxmlformats-officedocument.drawing+xml"/>
  <Override PartName="/xl/queryTables/queryTable83.xml" ContentType="application/vnd.openxmlformats-officedocument.spreadsheetml.queryTable+xml"/>
  <Override PartName="/xl/queryTables/queryTable84.xml" ContentType="application/vnd.openxmlformats-officedocument.spreadsheetml.queryTable+xml"/>
  <Override PartName="/xl/drawings/drawing29.xml" ContentType="application/vnd.openxmlformats-officedocument.drawing+xml"/>
  <Override PartName="/xl/queryTables/queryTable85.xml" ContentType="application/vnd.openxmlformats-officedocument.spreadsheetml.queryTable+xml"/>
  <Override PartName="/xl/queryTables/queryTable86.xml" ContentType="application/vnd.openxmlformats-officedocument.spreadsheetml.queryTable+xml"/>
  <Override PartName="/xl/drawings/drawing30.xml" ContentType="application/vnd.openxmlformats-officedocument.drawing+xml"/>
  <Override PartName="/xl/queryTables/queryTable87.xml" ContentType="application/vnd.openxmlformats-officedocument.spreadsheetml.queryTable+xml"/>
  <Override PartName="/xl/queryTables/queryTable88.xml" ContentType="application/vnd.openxmlformats-officedocument.spreadsheetml.queryTable+xml"/>
  <Override PartName="/xl/queryTables/queryTable89.xml" ContentType="application/vnd.openxmlformats-officedocument.spreadsheetml.queryTable+xml"/>
  <Override PartName="/xl/queryTables/queryTable90.xml" ContentType="application/vnd.openxmlformats-officedocument.spreadsheetml.queryTable+xml"/>
  <Override PartName="/xl/queryTables/queryTable91.xml" ContentType="application/vnd.openxmlformats-officedocument.spreadsheetml.queryTable+xml"/>
  <Override PartName="/xl/queryTables/queryTable92.xml" ContentType="application/vnd.openxmlformats-officedocument.spreadsheetml.queryTable+xml"/>
  <Override PartName="/xl/drawings/drawing31.xml" ContentType="application/vnd.openxmlformats-officedocument.drawing+xml"/>
  <Override PartName="/xl/queryTables/queryTable93.xml" ContentType="application/vnd.openxmlformats-officedocument.spreadsheetml.queryTable+xml"/>
  <Override PartName="/xl/queryTables/queryTable94.xml" ContentType="application/vnd.openxmlformats-officedocument.spreadsheetml.queryTable+xml"/>
  <Override PartName="/xl/queryTables/queryTable95.xml" ContentType="application/vnd.openxmlformats-officedocument.spreadsheetml.queryTable+xml"/>
  <Override PartName="/xl/queryTables/queryTable96.xml" ContentType="application/vnd.openxmlformats-officedocument.spreadsheetml.queryTable+xml"/>
  <Override PartName="/xl/queryTables/queryTable97.xml" ContentType="application/vnd.openxmlformats-officedocument.spreadsheetml.queryTable+xml"/>
  <Override PartName="/xl/drawings/drawing32.xml" ContentType="application/vnd.openxmlformats-officedocument.drawing+xml"/>
  <Override PartName="/xl/queryTables/queryTable98.xml" ContentType="application/vnd.openxmlformats-officedocument.spreadsheetml.queryTable+xml"/>
  <Override PartName="/xl/queryTables/queryTable99.xml" ContentType="application/vnd.openxmlformats-officedocument.spreadsheetml.queryTable+xml"/>
  <Override PartName="/xl/queryTables/queryTable100.xml" ContentType="application/vnd.openxmlformats-officedocument.spreadsheetml.queryTable+xml"/>
  <Override PartName="/xl/queryTables/queryTable101.xml" ContentType="application/vnd.openxmlformats-officedocument.spreadsheetml.queryTable+xml"/>
  <Override PartName="/xl/queryTables/queryTable102.xml" ContentType="application/vnd.openxmlformats-officedocument.spreadsheetml.queryTable+xml"/>
  <Override PartName="/xl/queryTables/queryTable103.xml" ContentType="application/vnd.openxmlformats-officedocument.spreadsheetml.queryTable+xml"/>
  <Override PartName="/xl/drawings/drawing33.xml" ContentType="application/vnd.openxmlformats-officedocument.drawing+xml"/>
  <Override PartName="/xl/queryTables/queryTable104.xml" ContentType="application/vnd.openxmlformats-officedocument.spreadsheetml.queryTable+xml"/>
  <Override PartName="/xl/queryTables/queryTable105.xml" ContentType="application/vnd.openxmlformats-officedocument.spreadsheetml.queryTable+xml"/>
  <Override PartName="/xl/queryTables/queryTable106.xml" ContentType="application/vnd.openxmlformats-officedocument.spreadsheetml.queryTable+xml"/>
  <Override PartName="/xl/queryTables/queryTable107.xml" ContentType="application/vnd.openxmlformats-officedocument.spreadsheetml.queryTable+xml"/>
  <Override PartName="/xl/queryTables/queryTable108.xml" ContentType="application/vnd.openxmlformats-officedocument.spreadsheetml.queryTable+xml"/>
  <Override PartName="/xl/queryTables/queryTable109.xml" ContentType="application/vnd.openxmlformats-officedocument.spreadsheetml.queryTable+xml"/>
  <Override PartName="/xl/queryTables/queryTable110.xml" ContentType="application/vnd.openxmlformats-officedocument.spreadsheetml.queryTable+xml"/>
  <Override PartName="/xl/queryTables/queryTable111.xml" ContentType="application/vnd.openxmlformats-officedocument.spreadsheetml.queryTable+xml"/>
  <Override PartName="/xl/drawings/drawing34.xml" ContentType="application/vnd.openxmlformats-officedocument.drawing+xml"/>
  <Override PartName="/xl/queryTables/queryTable112.xml" ContentType="application/vnd.openxmlformats-officedocument.spreadsheetml.queryTable+xml"/>
  <Override PartName="/xl/queryTables/queryTable113.xml" ContentType="application/vnd.openxmlformats-officedocument.spreadsheetml.queryTable+xml"/>
  <Override PartName="/xl/queryTables/queryTable114.xml" ContentType="application/vnd.openxmlformats-officedocument.spreadsheetml.queryTable+xml"/>
  <Override PartName="/xl/queryTables/queryTable115.xml" ContentType="application/vnd.openxmlformats-officedocument.spreadsheetml.queryTable+xml"/>
  <Override PartName="/xl/queryTables/queryTable116.xml" ContentType="application/vnd.openxmlformats-officedocument.spreadsheetml.queryTable+xml"/>
  <Override PartName="/xl/queryTables/queryTable117.xml" ContentType="application/vnd.openxmlformats-officedocument.spreadsheetml.queryTable+xml"/>
  <Override PartName="/xl/drawings/drawing35.xml" ContentType="application/vnd.openxmlformats-officedocument.drawing+xml"/>
  <Override PartName="/xl/queryTables/queryTable118.xml" ContentType="application/vnd.openxmlformats-officedocument.spreadsheetml.queryTable+xml"/>
  <Override PartName="/xl/queryTables/queryTable119.xml" ContentType="application/vnd.openxmlformats-officedocument.spreadsheetml.queryTable+xml"/>
  <Override PartName="/xl/queryTables/queryTable120.xml" ContentType="application/vnd.openxmlformats-officedocument.spreadsheetml.queryTable+xml"/>
  <Override PartName="/xl/drawings/drawing36.xml" ContentType="application/vnd.openxmlformats-officedocument.drawing+xml"/>
  <Override PartName="/xl/queryTables/queryTable121.xml" ContentType="application/vnd.openxmlformats-officedocument.spreadsheetml.queryTable+xml"/>
  <Override PartName="/xl/queryTables/queryTable122.xml" ContentType="application/vnd.openxmlformats-officedocument.spreadsheetml.queryTable+xml"/>
  <Override PartName="/xl/queryTables/queryTable123.xml" ContentType="application/vnd.openxmlformats-officedocument.spreadsheetml.queryTable+xml"/>
  <Override PartName="/xl/drawings/drawing37.xml" ContentType="application/vnd.openxmlformats-officedocument.drawing+xml"/>
  <Override PartName="/xl/queryTables/queryTable124.xml" ContentType="application/vnd.openxmlformats-officedocument.spreadsheetml.queryTable+xml"/>
  <Override PartName="/xl/queryTables/queryTable125.xml" ContentType="application/vnd.openxmlformats-officedocument.spreadsheetml.queryTable+xml"/>
  <Override PartName="/xl/drawings/drawing38.xml" ContentType="application/vnd.openxmlformats-officedocument.drawing+xml"/>
  <Override PartName="/xl/queryTables/queryTable126.xml" ContentType="application/vnd.openxmlformats-officedocument.spreadsheetml.queryTable+xml"/>
  <Override PartName="/xl/queryTables/queryTable127.xml" ContentType="application/vnd.openxmlformats-officedocument.spreadsheetml.queryTable+xml"/>
  <Override PartName="/xl/queryTables/queryTable128.xml" ContentType="application/vnd.openxmlformats-officedocument.spreadsheetml.queryTable+xml"/>
  <Override PartName="/xl/drawings/drawing39.xml" ContentType="application/vnd.openxmlformats-officedocument.drawing+xml"/>
  <Override PartName="/xl/queryTables/queryTable129.xml" ContentType="application/vnd.openxmlformats-officedocument.spreadsheetml.queryTable+xml"/>
  <Override PartName="/xl/queryTables/queryTable130.xml" ContentType="application/vnd.openxmlformats-officedocument.spreadsheetml.queryTable+xml"/>
  <Override PartName="/xl/queryTables/queryTable131.xml" ContentType="application/vnd.openxmlformats-officedocument.spreadsheetml.queryTable+xml"/>
  <Override PartName="/xl/queryTables/queryTable132.xml" ContentType="application/vnd.openxmlformats-officedocument.spreadsheetml.queryTable+xml"/>
  <Override PartName="/xl/drawings/drawing40.xml" ContentType="application/vnd.openxmlformats-officedocument.drawing+xml"/>
  <Override PartName="/xl/queryTables/queryTable133.xml" ContentType="application/vnd.openxmlformats-officedocument.spreadsheetml.queryTable+xml"/>
  <Override PartName="/xl/queryTables/queryTable134.xml" ContentType="application/vnd.openxmlformats-officedocument.spreadsheetml.queryTable+xml"/>
  <Override PartName="/xl/drawings/drawing41.xml" ContentType="application/vnd.openxmlformats-officedocument.drawing+xml"/>
  <Override PartName="/xl/queryTables/queryTable135.xml" ContentType="application/vnd.openxmlformats-officedocument.spreadsheetml.queryTable+xml"/>
  <Override PartName="/xl/queryTables/queryTable136.xml" ContentType="application/vnd.openxmlformats-officedocument.spreadsheetml.queryTable+xml"/>
  <Override PartName="/xl/queryTables/queryTable137.xml" ContentType="application/vnd.openxmlformats-officedocument.spreadsheetml.queryTable+xml"/>
  <Override PartName="/xl/queryTables/queryTable138.xml" ContentType="application/vnd.openxmlformats-officedocument.spreadsheetml.queryTable+xml"/>
  <Override PartName="/xl/drawings/drawing42.xml" ContentType="application/vnd.openxmlformats-officedocument.drawing+xml"/>
  <Override PartName="/xl/queryTables/queryTable139.xml" ContentType="application/vnd.openxmlformats-officedocument.spreadsheetml.queryTable+xml"/>
  <Override PartName="/xl/queryTables/queryTable140.xml" ContentType="application/vnd.openxmlformats-officedocument.spreadsheetml.queryTable+xml"/>
  <Override PartName="/xl/queryTables/queryTable141.xml" ContentType="application/vnd.openxmlformats-officedocument.spreadsheetml.queryTable+xml"/>
  <Override PartName="/xl/queryTables/queryTable142.xml" ContentType="application/vnd.openxmlformats-officedocument.spreadsheetml.queryTable+xml"/>
  <Override PartName="/xl/drawings/drawing43.xml" ContentType="application/vnd.openxmlformats-officedocument.drawing+xml"/>
  <Override PartName="/xl/queryTables/queryTable143.xml" ContentType="application/vnd.openxmlformats-officedocument.spreadsheetml.queryTable+xml"/>
  <Override PartName="/xl/queryTables/queryTable144.xml" ContentType="application/vnd.openxmlformats-officedocument.spreadsheetml.queryTable+xml"/>
  <Override PartName="/xl/queryTables/queryTable145.xml" ContentType="application/vnd.openxmlformats-officedocument.spreadsheetml.queryTable+xml"/>
  <Override PartName="/xl/drawings/drawing44.xml" ContentType="application/vnd.openxmlformats-officedocument.drawing+xml"/>
  <Override PartName="/xl/queryTables/queryTable146.xml" ContentType="application/vnd.openxmlformats-officedocument.spreadsheetml.queryTable+xml"/>
  <Override PartName="/xl/queryTables/queryTable147.xml" ContentType="application/vnd.openxmlformats-officedocument.spreadsheetml.queryTable+xml"/>
  <Override PartName="/xl/drawings/drawing45.xml" ContentType="application/vnd.openxmlformats-officedocument.drawing+xml"/>
  <Override PartName="/xl/queryTables/queryTable148.xml" ContentType="application/vnd.openxmlformats-officedocument.spreadsheetml.queryTable+xml"/>
  <Override PartName="/xl/queryTables/queryTable149.xml" ContentType="application/vnd.openxmlformats-officedocument.spreadsheetml.queryTable+xml"/>
  <Override PartName="/xl/drawings/drawing46.xml" ContentType="application/vnd.openxmlformats-officedocument.drawing+xml"/>
  <Override PartName="/xl/queryTables/queryTable150.xml" ContentType="application/vnd.openxmlformats-officedocument.spreadsheetml.queryTable+xml"/>
  <Override PartName="/xl/queryTables/queryTable151.xml" ContentType="application/vnd.openxmlformats-officedocument.spreadsheetml.queryTable+xml"/>
  <Override PartName="/xl/drawings/drawing47.xml" ContentType="application/vnd.openxmlformats-officedocument.drawing+xml"/>
  <Override PartName="/xl/queryTables/queryTable152.xml" ContentType="application/vnd.openxmlformats-officedocument.spreadsheetml.queryTable+xml"/>
  <Override PartName="/xl/queryTables/queryTable153.xml" ContentType="application/vnd.openxmlformats-officedocument.spreadsheetml.queryTable+xml"/>
  <Override PartName="/xl/queryTables/queryTable154.xml" ContentType="application/vnd.openxmlformats-officedocument.spreadsheetml.queryTable+xml"/>
  <Override PartName="/xl/queryTables/queryTable155.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C:\Users\Hash\Desktop\"/>
    </mc:Choice>
  </mc:AlternateContent>
  <xr:revisionPtr revIDLastSave="0" documentId="13_ncr:1_{5A2D1730-58E8-4EEB-B192-63107AA1F67C}" xr6:coauthVersionLast="47" xr6:coauthVersionMax="47" xr10:uidLastSave="{00000000-0000-0000-0000-000000000000}"/>
  <bookViews>
    <workbookView xWindow="-120" yWindow="-120" windowWidth="29040" windowHeight="15840" xr2:uid="{9A99029F-2E09-4AFB-917D-554D4589C9D1}"/>
  </bookViews>
  <sheets>
    <sheet name="Index" sheetId="53" r:id="rId1"/>
    <sheet name="TATA Scheme Risk-O-Meters" sheetId="77" r:id="rId2"/>
    <sheet name="Dividend History" sheetId="54" r:id="rId3"/>
    <sheet name="TAF" sheetId="32" r:id="rId4"/>
    <sheet name="TBAF" sheetId="31" r:id="rId5"/>
    <sheet name="TMIF" sheetId="25" r:id="rId6"/>
    <sheet name="TMAOF" sheetId="11" r:id="rId7"/>
    <sheet name="TEGF" sheetId="21" r:id="rId8"/>
    <sheet name="TDIVYF" sheetId="27" r:id="rId9"/>
    <sheet name="TTOFE" sheetId="13" r:id="rId10"/>
    <sheet name="TEOF" sheetId="14" r:id="rId11"/>
    <sheet name="TINR" sheetId="12" r:id="rId12"/>
    <sheet name="TSCAPF" sheetId="4" r:id="rId13"/>
    <sheet name="TEQPEF" sheetId="26" r:id="rId14"/>
    <sheet name="TMCAPF" sheetId="23" r:id="rId15"/>
    <sheet name="TFEF" sheetId="22" r:id="rId16"/>
    <sheet name="TTSF96" sheetId="16" r:id="rId17"/>
    <sheet name="TIFSA" sheetId="19" r:id="rId18"/>
    <sheet name="TIFNA" sheetId="20" r:id="rId19"/>
    <sheet name="TNETF" sheetId="10" r:id="rId20"/>
    <sheet name="TNPBETF" sheetId="9" r:id="rId21"/>
    <sheet name="TBFSF" sheetId="30" r:id="rId22"/>
    <sheet name="TDIF" sheetId="28" r:id="rId23"/>
    <sheet name="TICF" sheetId="18" r:id="rId24"/>
    <sheet name="TIPHF" sheetId="17" r:id="rId25"/>
    <sheet name="TREF" sheetId="7" r:id="rId26"/>
    <sheet name="TISF" sheetId="15" r:id="rId27"/>
    <sheet name="TCS" sheetId="24" r:id="rId28"/>
    <sheet name="TYCF" sheetId="3" r:id="rId29"/>
    <sheet name="TQNTF" sheetId="8" r:id="rId30"/>
    <sheet name="TBCF" sheetId="29" r:id="rId31"/>
    <sheet name="TRSFP" sheetId="5" r:id="rId32"/>
    <sheet name="TRSFM" sheetId="6" r:id="rId33"/>
    <sheet name="TRSFC" sheetId="76" r:id="rId34"/>
    <sheet name="TFF" sheetId="75" r:id="rId35"/>
    <sheet name="TSTBF" sheetId="74" r:id="rId36"/>
    <sheet name="TIPF" sheetId="73" r:id="rId37"/>
    <sheet name="TFRSTF" sheetId="72" r:id="rId38"/>
    <sheet name="TLF" sheetId="71" r:id="rId39"/>
    <sheet name="TOF" sheetId="69" r:id="rId40"/>
    <sheet name="TUSTF" sheetId="70" r:id="rId41"/>
    <sheet name="TIFA" sheetId="68" r:id="rId42"/>
    <sheet name="TGSFR" sheetId="67" r:id="rId43"/>
    <sheet name="TDBF" sheetId="66" r:id="rId44"/>
    <sheet name="TBPSUF" sheetId="65" r:id="rId45"/>
    <sheet name="TFRF" sheetId="64" r:id="rId46"/>
    <sheet name="TFM56F" sheetId="63" r:id="rId47"/>
    <sheet name="TFM56D" sheetId="62" r:id="rId48"/>
    <sheet name="TFM56C" sheetId="61" r:id="rId49"/>
    <sheet name="TFM56B" sheetId="59" r:id="rId50"/>
    <sheet name="TFM55F" sheetId="56" r:id="rId51"/>
    <sheet name="TFM55E" sheetId="55" r:id="rId52"/>
  </sheets>
  <definedNames>
    <definedName name="_______________________IEF1">#REF!</definedName>
    <definedName name="_______________________IEF2">#REF!</definedName>
    <definedName name="______________________IEF1">#REF!</definedName>
    <definedName name="______________________IEF2">#REF!</definedName>
    <definedName name="_____________________IEF1">#REF!</definedName>
    <definedName name="_____________________IEF2">#REF!</definedName>
    <definedName name="____________________IEF1">#REF!</definedName>
    <definedName name="____________________IEF2">#REF!</definedName>
    <definedName name="___________________IEF1">#REF!</definedName>
    <definedName name="___________________IEF2">#REF!</definedName>
    <definedName name="__________________IEF1">#REF!</definedName>
    <definedName name="__________________IEF2">#REF!</definedName>
    <definedName name="_________________IEF1">#REF!</definedName>
    <definedName name="_________________IEF2">#REF!</definedName>
    <definedName name="________________IEF1">#REF!</definedName>
    <definedName name="________________IEF2">#REF!</definedName>
    <definedName name="_______________IEF1">#REF!</definedName>
    <definedName name="_______________IEF2">#REF!</definedName>
    <definedName name="______________IEF1">#REF!</definedName>
    <definedName name="______________IEF2">#REF!</definedName>
    <definedName name="_____________IEF1">#REF!</definedName>
    <definedName name="_____________IEF2">#REF!</definedName>
    <definedName name="____________IEF1">#REF!</definedName>
    <definedName name="____________IEF2">#REF!</definedName>
    <definedName name="___________IEF1">#REF!</definedName>
    <definedName name="___________IEF2">#REF!</definedName>
    <definedName name="__________IEF1">#REF!</definedName>
    <definedName name="__________IEF2">#REF!</definedName>
    <definedName name="_________IEF1">#REF!</definedName>
    <definedName name="_________IEF2">#REF!</definedName>
    <definedName name="________IEF1">#REF!</definedName>
    <definedName name="________IEF2">#REF!</definedName>
    <definedName name="_______IEF1">#REF!</definedName>
    <definedName name="_______IEF2">#REF!</definedName>
    <definedName name="______IEF1">#REF!</definedName>
    <definedName name="______IEF2">#REF!</definedName>
    <definedName name="_____IEF1">#REF!</definedName>
    <definedName name="_____IEF2">#REF!</definedName>
    <definedName name="____IEF1">#REF!</definedName>
    <definedName name="____IEF2">#REF!</definedName>
    <definedName name="___IEF1">#REF!</definedName>
    <definedName name="___IEF2">#REF!</definedName>
    <definedName name="__IEF1" localSheetId="44">#REF!</definedName>
    <definedName name="__IEF1" localSheetId="43">#REF!</definedName>
    <definedName name="__IEF1" localSheetId="34">#REF!</definedName>
    <definedName name="__IEF1" localSheetId="51">#REF!</definedName>
    <definedName name="__IEF1" localSheetId="50">#REF!</definedName>
    <definedName name="__IEF1" localSheetId="48">#REF!</definedName>
    <definedName name="__IEF1" localSheetId="47">#REF!</definedName>
    <definedName name="__IEF1" localSheetId="46">#REF!</definedName>
    <definedName name="__IEF1" localSheetId="45">#REF!</definedName>
    <definedName name="__IEF1" localSheetId="37">#REF!</definedName>
    <definedName name="__IEF1" localSheetId="42">#REF!</definedName>
    <definedName name="__IEF1" localSheetId="41">#REF!</definedName>
    <definedName name="__IEF1" localSheetId="36">#REF!</definedName>
    <definedName name="__IEF1" localSheetId="38">#REF!</definedName>
    <definedName name="__IEF1" localSheetId="39">#REF!</definedName>
    <definedName name="__IEF1" localSheetId="33">#REF!</definedName>
    <definedName name="__IEF1" localSheetId="35">#REF!</definedName>
    <definedName name="__IEF1" localSheetId="40">#REF!</definedName>
    <definedName name="__IEF1">#REF!</definedName>
    <definedName name="__IEF2" localSheetId="44">#REF!</definedName>
    <definedName name="__IEF2" localSheetId="43">#REF!</definedName>
    <definedName name="__IEF2" localSheetId="34">#REF!</definedName>
    <definedName name="__IEF2" localSheetId="51">#REF!</definedName>
    <definedName name="__IEF2" localSheetId="50">#REF!</definedName>
    <definedName name="__IEF2" localSheetId="48">#REF!</definedName>
    <definedName name="__IEF2" localSheetId="47">#REF!</definedName>
    <definedName name="__IEF2" localSheetId="46">#REF!</definedName>
    <definedName name="__IEF2" localSheetId="45">#REF!</definedName>
    <definedName name="__IEF2" localSheetId="37">#REF!</definedName>
    <definedName name="__IEF2" localSheetId="42">#REF!</definedName>
    <definedName name="__IEF2" localSheetId="41">#REF!</definedName>
    <definedName name="__IEF2" localSheetId="36">#REF!</definedName>
    <definedName name="__IEF2" localSheetId="38">#REF!</definedName>
    <definedName name="__IEF2" localSheetId="39">#REF!</definedName>
    <definedName name="__IEF2" localSheetId="33">#REF!</definedName>
    <definedName name="__IEF2" localSheetId="35">#REF!</definedName>
    <definedName name="__IEF2" localSheetId="40">#REF!</definedName>
    <definedName name="__IEF2">#REF!</definedName>
    <definedName name="_xlnm._FilterDatabase" localSheetId="1" hidden="1">'TATA Scheme Risk-O-Meters'!$A$3:$F$50</definedName>
    <definedName name="_IEF1" localSheetId="2">#REF!</definedName>
    <definedName name="_IEF1" localSheetId="51">#REF!</definedName>
    <definedName name="_IEF1" localSheetId="50">#REF!</definedName>
    <definedName name="_IEF1">#REF!</definedName>
    <definedName name="_IEF2" localSheetId="2">#REF!</definedName>
    <definedName name="_IEF2" localSheetId="51">#REF!</definedName>
    <definedName name="_IEF2" localSheetId="50">#REF!</definedName>
    <definedName name="_IEF2">#REF!</definedName>
    <definedName name="AAA" localSheetId="2">#REF!</definedName>
    <definedName name="AAA" localSheetId="51">#REF!</definedName>
    <definedName name="AAA" localSheetId="50">#REF!</definedName>
    <definedName name="AAA">#REF!</definedName>
    <definedName name="h" localSheetId="2">#REF!</definedName>
    <definedName name="h" localSheetId="51">#REF!</definedName>
    <definedName name="h" localSheetId="50">#REF!</definedName>
    <definedName name="h">#REF!</definedName>
    <definedName name="IEF" localSheetId="2">#REF!</definedName>
    <definedName name="IEF" localSheetId="51">#REF!</definedName>
    <definedName name="IEF" localSheetId="50">#REF!</definedName>
    <definedName name="IEF">#REF!</definedName>
    <definedName name="Main_Sheet" localSheetId="0">Index!$A$3:$C$50</definedName>
    <definedName name="raja" localSheetId="2">#REF!</definedName>
    <definedName name="raja" localSheetId="0">#REF!</definedName>
    <definedName name="raja" localSheetId="44">#REF!</definedName>
    <definedName name="raja" localSheetId="43">#REF!</definedName>
    <definedName name="raja" localSheetId="34">#REF!</definedName>
    <definedName name="raja" localSheetId="51">#REF!</definedName>
    <definedName name="raja" localSheetId="50">#REF!</definedName>
    <definedName name="raja" localSheetId="48">#REF!</definedName>
    <definedName name="raja" localSheetId="47">#REF!</definedName>
    <definedName name="raja" localSheetId="46">#REF!</definedName>
    <definedName name="raja" localSheetId="45">#REF!</definedName>
    <definedName name="raja" localSheetId="37">#REF!</definedName>
    <definedName name="raja" localSheetId="42">#REF!</definedName>
    <definedName name="raja" localSheetId="41">#REF!</definedName>
    <definedName name="raja" localSheetId="36">#REF!</definedName>
    <definedName name="raja" localSheetId="38">#REF!</definedName>
    <definedName name="raja" localSheetId="39">#REF!</definedName>
    <definedName name="raja" localSheetId="33">#REF!</definedName>
    <definedName name="raja" localSheetId="35">#REF!</definedName>
    <definedName name="raja" localSheetId="40">#REF!</definedName>
    <definedName name="raja">#REF!</definedName>
    <definedName name="TAF" localSheetId="44">#REF!</definedName>
    <definedName name="TAF" localSheetId="43">#REF!</definedName>
    <definedName name="TAF" localSheetId="34">#REF!</definedName>
    <definedName name="TAF" localSheetId="51">#REF!</definedName>
    <definedName name="TAF" localSheetId="50">#REF!</definedName>
    <definedName name="TAF" localSheetId="48">#REF!</definedName>
    <definedName name="TAF" localSheetId="47">#REF!</definedName>
    <definedName name="TAF" localSheetId="46">#REF!</definedName>
    <definedName name="TAF" localSheetId="45">#REF!</definedName>
    <definedName name="TAF" localSheetId="37">#REF!</definedName>
    <definedName name="TAF" localSheetId="42">#REF!</definedName>
    <definedName name="TAF" localSheetId="41">#REF!</definedName>
    <definedName name="TAF" localSheetId="36">#REF!</definedName>
    <definedName name="TAF" localSheetId="38">#REF!</definedName>
    <definedName name="TAF" localSheetId="39">#REF!</definedName>
    <definedName name="TAF" localSheetId="33">#REF!</definedName>
    <definedName name="TAF" localSheetId="35">#REF!</definedName>
    <definedName name="TAF" localSheetId="40">#REF!</definedName>
    <definedName name="TAF">TAF!$B$1</definedName>
    <definedName name="TAF_Debt_Related" localSheetId="3">TAF!$B$322:$H$336</definedName>
    <definedName name="TAF_EQ" localSheetId="3">TAF!$B$13:$I$157</definedName>
    <definedName name="TAF_EQ_Related" localSheetId="3">TAF!$B$158:$I$299</definedName>
    <definedName name="TAF_FD" localSheetId="3">TAF!$B$361:$H$365</definedName>
    <definedName name="TAF_GOV_SEC" localSheetId="3">TAF!$B$301:$H$320</definedName>
    <definedName name="TAF_MM" localSheetId="3">TAF!$B$338:$H$353</definedName>
    <definedName name="TAFNAV" localSheetId="3">TAF!$B$380:$B$387</definedName>
    <definedName name="TBAF" localSheetId="44">#REF!</definedName>
    <definedName name="TBAF" localSheetId="43">#REF!</definedName>
    <definedName name="TBAF" localSheetId="34">#REF!</definedName>
    <definedName name="TBAF" localSheetId="51">#REF!</definedName>
    <definedName name="TBAF" localSheetId="50">#REF!</definedName>
    <definedName name="TBAF" localSheetId="48">#REF!</definedName>
    <definedName name="TBAF" localSheetId="47">#REF!</definedName>
    <definedName name="TBAF" localSheetId="46">#REF!</definedName>
    <definedName name="TBAF" localSheetId="45">#REF!</definedName>
    <definedName name="TBAF" localSheetId="37">#REF!</definedName>
    <definedName name="TBAF" localSheetId="42">#REF!</definedName>
    <definedName name="TBAF" localSheetId="41">#REF!</definedName>
    <definedName name="TBAF" localSheetId="36">#REF!</definedName>
    <definedName name="TBAF" localSheetId="38">#REF!</definedName>
    <definedName name="TBAF" localSheetId="39">#REF!</definedName>
    <definedName name="TBAF" localSheetId="33">#REF!</definedName>
    <definedName name="TBAF" localSheetId="35">#REF!</definedName>
    <definedName name="TBAF" localSheetId="40">#REF!</definedName>
    <definedName name="TBAF">TBAF!$B$1</definedName>
    <definedName name="TBAF_Debt_Related" localSheetId="4">TBAF!$B$139:$H$174</definedName>
    <definedName name="TBAF_EQ" localSheetId="4">TBAF!$B$11:$I$79</definedName>
    <definedName name="TBAF_EQ_FU_Related" localSheetId="4">TBAF!#REF!</definedName>
    <definedName name="TBAF_EQ_Related" localSheetId="4">TBAF!$B$80:$I$117</definedName>
    <definedName name="TBAF_FD" localSheetId="4">TBAF!$B$185:$H$187</definedName>
    <definedName name="TBAF_GOV_SEC" localSheetId="4">TBAF!$B$124:$H$137</definedName>
    <definedName name="TBAF_MM" localSheetId="4">TBAF!$B$176:$H$180</definedName>
    <definedName name="TBAF_Mutual_F_Units" localSheetId="4">TBAF!#REF!</definedName>
    <definedName name="TBAFNAV" localSheetId="4">TBAF!$B$202:$B$209</definedName>
    <definedName name="TBCF" localSheetId="44">#REF!</definedName>
    <definedName name="TBCF" localSheetId="43">#REF!</definedName>
    <definedName name="TBCF" localSheetId="34">#REF!</definedName>
    <definedName name="TBCF" localSheetId="51">#REF!</definedName>
    <definedName name="TBCF" localSheetId="50">#REF!</definedName>
    <definedName name="TBCF" localSheetId="48">#REF!</definedName>
    <definedName name="TBCF" localSheetId="47">#REF!</definedName>
    <definedName name="TBCF" localSheetId="46">#REF!</definedName>
    <definedName name="TBCF" localSheetId="45">#REF!</definedName>
    <definedName name="TBCF" localSheetId="37">#REF!</definedName>
    <definedName name="TBCF" localSheetId="42">#REF!</definedName>
    <definedName name="TBCF" localSheetId="41">#REF!</definedName>
    <definedName name="TBCF" localSheetId="36">#REF!</definedName>
    <definedName name="TBCF" localSheetId="38">#REF!</definedName>
    <definedName name="TBCF" localSheetId="39">#REF!</definedName>
    <definedName name="TBCF" localSheetId="33">#REF!</definedName>
    <definedName name="TBCF" localSheetId="35">#REF!</definedName>
    <definedName name="TBCF" localSheetId="40">#REF!</definedName>
    <definedName name="TBCF">TBCF!$B$1</definedName>
    <definedName name="TBCF_EQ" localSheetId="30">TBCF!$B$12:$I$57</definedName>
    <definedName name="TBCFNAV" localSheetId="30">TBCF!$B$77:$B$80</definedName>
    <definedName name="TBFSF" localSheetId="44">#REF!</definedName>
    <definedName name="TBFSF" localSheetId="43">#REF!</definedName>
    <definedName name="TBFSF" localSheetId="34">#REF!</definedName>
    <definedName name="TBFSF" localSheetId="51">#REF!</definedName>
    <definedName name="TBFSF" localSheetId="50">#REF!</definedName>
    <definedName name="TBFSF" localSheetId="48">#REF!</definedName>
    <definedName name="TBFSF" localSheetId="47">#REF!</definedName>
    <definedName name="TBFSF" localSheetId="46">#REF!</definedName>
    <definedName name="TBFSF" localSheetId="45">#REF!</definedName>
    <definedName name="TBFSF" localSheetId="37">#REF!</definedName>
    <definedName name="TBFSF" localSheetId="42">#REF!</definedName>
    <definedName name="TBFSF" localSheetId="41">#REF!</definedName>
    <definedName name="TBFSF" localSheetId="36">#REF!</definedName>
    <definedName name="TBFSF" localSheetId="38">#REF!</definedName>
    <definedName name="TBFSF" localSheetId="39">#REF!</definedName>
    <definedName name="TBFSF" localSheetId="33">#REF!</definedName>
    <definedName name="TBFSF" localSheetId="35">#REF!</definedName>
    <definedName name="TBFSF" localSheetId="40">#REF!</definedName>
    <definedName name="TBFSF">TBFSF!$B$1</definedName>
    <definedName name="TBFSF_EQ" localSheetId="21">TBFSF!$B$12:$I$31</definedName>
    <definedName name="TBFSFNAV" localSheetId="21">TBFSF!$B$45:$B$52</definedName>
    <definedName name="TBPSUF" localSheetId="0">#REF!</definedName>
    <definedName name="TBPSUF" localSheetId="44">TBPSUF!$B$1</definedName>
    <definedName name="TBPSUF" localSheetId="43">#REF!</definedName>
    <definedName name="TBPSUF" localSheetId="34">#REF!</definedName>
    <definedName name="TBPSUF" localSheetId="37">#REF!</definedName>
    <definedName name="TBPSUF" localSheetId="42">#REF!</definedName>
    <definedName name="TBPSUF" localSheetId="41">#REF!</definedName>
    <definedName name="TBPSUF" localSheetId="36">#REF!</definedName>
    <definedName name="TBPSUF" localSheetId="38">#REF!</definedName>
    <definedName name="TBPSUF" localSheetId="39">#REF!</definedName>
    <definedName name="TBPSUF" localSheetId="33">#REF!</definedName>
    <definedName name="TBPSUF" localSheetId="35">#REF!</definedName>
    <definedName name="TBPSUF" localSheetId="40">#REF!</definedName>
    <definedName name="TBPSUF">#REF!</definedName>
    <definedName name="TBPSUF_Debt_Related" localSheetId="44">TBPSUF!$B$32:$H$50</definedName>
    <definedName name="TBPSUF_GOV_SEC" localSheetId="44">TBPSUF!$B$11:$H$30</definedName>
    <definedName name="TBPSUF_MM" localSheetId="44">TBPSUF!$B$52:$H$53</definedName>
    <definedName name="TBPSUFNAV" localSheetId="44">TBPSUF!$B$67:$B$74</definedName>
    <definedName name="TCF" localSheetId="2">#REF!</definedName>
    <definedName name="TCF" localSheetId="0">#REF!</definedName>
    <definedName name="TCF" localSheetId="44">#REF!</definedName>
    <definedName name="TCF" localSheetId="43">#REF!</definedName>
    <definedName name="TCF" localSheetId="34">#REF!</definedName>
    <definedName name="TCF" localSheetId="51">#REF!</definedName>
    <definedName name="TCF" localSheetId="50">#REF!</definedName>
    <definedName name="TCF" localSheetId="48">#REF!</definedName>
    <definedName name="TCF" localSheetId="47">#REF!</definedName>
    <definedName name="TCF" localSheetId="46">#REF!</definedName>
    <definedName name="TCF" localSheetId="45">#REF!</definedName>
    <definedName name="TCF" localSheetId="37">#REF!</definedName>
    <definedName name="TCF" localSheetId="42">#REF!</definedName>
    <definedName name="TCF" localSheetId="41">#REF!</definedName>
    <definedName name="TCF" localSheetId="36">#REF!</definedName>
    <definedName name="TCF" localSheetId="38">#REF!</definedName>
    <definedName name="TCF" localSheetId="39">#REF!</definedName>
    <definedName name="TCF" localSheetId="33">#REF!</definedName>
    <definedName name="TCF" localSheetId="35">#REF!</definedName>
    <definedName name="TCF" localSheetId="40">#REF!</definedName>
    <definedName name="TCF">#REF!</definedName>
    <definedName name="TCF_EQDetails" localSheetId="2">#REF!</definedName>
    <definedName name="TCF_EQDetails" localSheetId="0">#REF!</definedName>
    <definedName name="TCF_EQDetails" localSheetId="51">#REF!</definedName>
    <definedName name="TCF_EQDetails" localSheetId="50">#REF!</definedName>
    <definedName name="TCF_EQDetails">#REF!</definedName>
    <definedName name="TCPF1" localSheetId="2">#REF!</definedName>
    <definedName name="TCPF1" localSheetId="0">#REF!</definedName>
    <definedName name="TCPF1" localSheetId="51">#REF!</definedName>
    <definedName name="TCPF1" localSheetId="50">#REF!</definedName>
    <definedName name="TCPF1">#REF!</definedName>
    <definedName name="TCPF2" localSheetId="2">#REF!</definedName>
    <definedName name="TCPF2" localSheetId="51">#REF!</definedName>
    <definedName name="TCPF2" localSheetId="50">#REF!</definedName>
    <definedName name="TCPF2">#REF!</definedName>
    <definedName name="TCS" localSheetId="44">#REF!</definedName>
    <definedName name="TCS" localSheetId="43">#REF!</definedName>
    <definedName name="TCS" localSheetId="34">#REF!</definedName>
    <definedName name="TCS" localSheetId="51">#REF!</definedName>
    <definedName name="TCS" localSheetId="50">#REF!</definedName>
    <definedName name="TCS" localSheetId="48">#REF!</definedName>
    <definedName name="TCS" localSheetId="47">#REF!</definedName>
    <definedName name="TCS" localSheetId="46">#REF!</definedName>
    <definedName name="TCS" localSheetId="45">#REF!</definedName>
    <definedName name="TCS" localSheetId="37">#REF!</definedName>
    <definedName name="TCS" localSheetId="42">#REF!</definedName>
    <definedName name="TCS" localSheetId="41">#REF!</definedName>
    <definedName name="TCS" localSheetId="36">#REF!</definedName>
    <definedName name="TCS" localSheetId="38">#REF!</definedName>
    <definedName name="TCS" localSheetId="39">#REF!</definedName>
    <definedName name="TCS" localSheetId="33">#REF!</definedName>
    <definedName name="TCS" localSheetId="35">#REF!</definedName>
    <definedName name="TCS" localSheetId="40">#REF!</definedName>
    <definedName name="TCS">TCS!$B$1</definedName>
    <definedName name="TCS_EQ" localSheetId="27">TCS!$B$12:$I$60</definedName>
    <definedName name="TCSNAV" localSheetId="27">TCS!$B$73:$B$80</definedName>
    <definedName name="TDAF2A" localSheetId="2">#REF!</definedName>
    <definedName name="TDAF2A" localSheetId="0">#REF!</definedName>
    <definedName name="TDAF2A" localSheetId="51">#REF!</definedName>
    <definedName name="TDAF2A" localSheetId="50">#REF!</definedName>
    <definedName name="TDAF2A" localSheetId="48">#REF!</definedName>
    <definedName name="TDAF2A" localSheetId="47">#REF!</definedName>
    <definedName name="TDAF2A">#REF!</definedName>
    <definedName name="TDAF2B" localSheetId="2">#REF!</definedName>
    <definedName name="TDAF2B" localSheetId="0">#REF!</definedName>
    <definedName name="TDAF2B" localSheetId="51">#REF!</definedName>
    <definedName name="TDAF2B" localSheetId="50">#REF!</definedName>
    <definedName name="TDAF2B">#REF!</definedName>
    <definedName name="TDAF2C" localSheetId="2">#REF!</definedName>
    <definedName name="TDAF2C" localSheetId="0">#REF!</definedName>
    <definedName name="TDAF2C" localSheetId="51">#REF!</definedName>
    <definedName name="TDAF2C" localSheetId="50">#REF!</definedName>
    <definedName name="TDAF2C">#REF!</definedName>
    <definedName name="TDAF3A" localSheetId="2">#REF!</definedName>
    <definedName name="TDAF3A" localSheetId="51">#REF!</definedName>
    <definedName name="TDAF3A" localSheetId="50">#REF!</definedName>
    <definedName name="TDAF3A">#REF!</definedName>
    <definedName name="TDAFA" localSheetId="2">#REF!</definedName>
    <definedName name="TDAFA" localSheetId="51">#REF!</definedName>
    <definedName name="TDAFA" localSheetId="50">#REF!</definedName>
    <definedName name="TDAFA">#REF!</definedName>
    <definedName name="TDAFB" localSheetId="2">#REF!</definedName>
    <definedName name="TDAFB" localSheetId="51">#REF!</definedName>
    <definedName name="TDAFB" localSheetId="50">#REF!</definedName>
    <definedName name="TDAFB">#REF!</definedName>
    <definedName name="TDAFC" localSheetId="2">#REF!</definedName>
    <definedName name="TDAFC" localSheetId="51">#REF!</definedName>
    <definedName name="TDAFC" localSheetId="50">#REF!</definedName>
    <definedName name="TDAFC">#REF!</definedName>
    <definedName name="TDBF" localSheetId="0">#REF!</definedName>
    <definedName name="TDBF" localSheetId="43">TDBF!$B$1</definedName>
    <definedName name="TDBF">#REF!</definedName>
    <definedName name="TDBF_Debt_Related" localSheetId="43">TDBF!$B$18:$H$30</definedName>
    <definedName name="TDBF_GOV_SEC" localSheetId="43">TDBF!$B$11:$H$16</definedName>
    <definedName name="TDBF_MM" localSheetId="43">TDBF!$B$32:$H$33</definedName>
    <definedName name="TDBFNAV" localSheetId="43">TDBF!$B$46:$B$53</definedName>
    <definedName name="TDIF" localSheetId="44">#REF!</definedName>
    <definedName name="TDIF" localSheetId="43">#REF!</definedName>
    <definedName name="TDIF" localSheetId="34">#REF!</definedName>
    <definedName name="TDIF" localSheetId="51">#REF!</definedName>
    <definedName name="TDIF" localSheetId="50">#REF!</definedName>
    <definedName name="TDIF" localSheetId="48">#REF!</definedName>
    <definedName name="TDIF" localSheetId="47">#REF!</definedName>
    <definedName name="TDIF" localSheetId="46">#REF!</definedName>
    <definedName name="TDIF" localSheetId="45">#REF!</definedName>
    <definedName name="TDIF" localSheetId="37">#REF!</definedName>
    <definedName name="TDIF" localSheetId="42">#REF!</definedName>
    <definedName name="TDIF" localSheetId="41">#REF!</definedName>
    <definedName name="TDIF" localSheetId="36">#REF!</definedName>
    <definedName name="TDIF" localSheetId="38">#REF!</definedName>
    <definedName name="TDIF" localSheetId="39">#REF!</definedName>
    <definedName name="TDIF" localSheetId="33">#REF!</definedName>
    <definedName name="TDIF" localSheetId="35">#REF!</definedName>
    <definedName name="TDIF" localSheetId="40">#REF!</definedName>
    <definedName name="TDIF">TDIF!$B$1</definedName>
    <definedName name="TDIF_EQ" localSheetId="22">TDIF!$B$12:$I$44</definedName>
    <definedName name="TDIF_Foreign_Units" localSheetId="22">TDIF!$B$46:$H$52</definedName>
    <definedName name="TDIFNAV" localSheetId="22">TDIF!$B$67:$B$74</definedName>
    <definedName name="TDIVYF" localSheetId="44">#REF!</definedName>
    <definedName name="TDIVYF" localSheetId="43">#REF!</definedName>
    <definedName name="TDIVYF" localSheetId="34">#REF!</definedName>
    <definedName name="TDIVYF" localSheetId="51">#REF!</definedName>
    <definedName name="TDIVYF" localSheetId="50">#REF!</definedName>
    <definedName name="TDIVYF" localSheetId="48">#REF!</definedName>
    <definedName name="TDIVYF" localSheetId="47">#REF!</definedName>
    <definedName name="TDIVYF" localSheetId="46">#REF!</definedName>
    <definedName name="TDIVYF" localSheetId="45">#REF!</definedName>
    <definedName name="TDIVYF" localSheetId="37">#REF!</definedName>
    <definedName name="TDIVYF" localSheetId="42">#REF!</definedName>
    <definedName name="TDIVYF" localSheetId="41">#REF!</definedName>
    <definedName name="TDIVYF" localSheetId="36">#REF!</definedName>
    <definedName name="TDIVYF" localSheetId="38">#REF!</definedName>
    <definedName name="TDIVYF" localSheetId="39">#REF!</definedName>
    <definedName name="TDIVYF" localSheetId="33">#REF!</definedName>
    <definedName name="TDIVYF" localSheetId="35">#REF!</definedName>
    <definedName name="TDIVYF" localSheetId="40">#REF!</definedName>
    <definedName name="TDIVYF">TDIVYF!$B$1</definedName>
    <definedName name="TDIVYF_Debt_Related" localSheetId="8">TDIVYF!$B$70:$H$71</definedName>
    <definedName name="TDIVYF_EQ" localSheetId="8">TDIVYF!$B$12:$I$62</definedName>
    <definedName name="TDIVYF_EQ_Related" localSheetId="8">TDIVYF!$C$43:$I$43</definedName>
    <definedName name="TDIVYF_GOV_SEC" localSheetId="8">TDIVYF!$B$64:$H$68</definedName>
    <definedName name="TDIVYFNAV" localSheetId="8">TDIVYF!$B$85:$B$88</definedName>
    <definedName name="TDYF" localSheetId="2">#REF!</definedName>
    <definedName name="TDYF" localSheetId="0">#REF!</definedName>
    <definedName name="TDYF" localSheetId="51">#REF!</definedName>
    <definedName name="TDYF" localSheetId="50">#REF!</definedName>
    <definedName name="TDYF" localSheetId="48">#REF!</definedName>
    <definedName name="TDYF" localSheetId="47">#REF!</definedName>
    <definedName name="TDYF">#REF!</definedName>
    <definedName name="TEGF" localSheetId="44">#REF!</definedName>
    <definedName name="TEGF" localSheetId="43">#REF!</definedName>
    <definedName name="TEGF" localSheetId="34">#REF!</definedName>
    <definedName name="TEGF" localSheetId="51">#REF!</definedName>
    <definedName name="TEGF" localSheetId="50">#REF!</definedName>
    <definedName name="TEGF" localSheetId="48">#REF!</definedName>
    <definedName name="TEGF" localSheetId="47">#REF!</definedName>
    <definedName name="TEGF" localSheetId="46">#REF!</definedName>
    <definedName name="TEGF" localSheetId="45">#REF!</definedName>
    <definedName name="TEGF" localSheetId="37">#REF!</definedName>
    <definedName name="TEGF" localSheetId="42">#REF!</definedName>
    <definedName name="TEGF" localSheetId="41">#REF!</definedName>
    <definedName name="TEGF" localSheetId="36">#REF!</definedName>
    <definedName name="TEGF" localSheetId="38">#REF!</definedName>
    <definedName name="TEGF" localSheetId="39">#REF!</definedName>
    <definedName name="TEGF" localSheetId="33">#REF!</definedName>
    <definedName name="TEGF" localSheetId="35">#REF!</definedName>
    <definedName name="TEGF" localSheetId="40">#REF!</definedName>
    <definedName name="TEGF">TEGF!$B$1</definedName>
    <definedName name="TEGF_Debt_Related" localSheetId="7">TEGF!$B$66:$H$91</definedName>
    <definedName name="TEGF_EQ" localSheetId="7">TEGF!$B$13:$I$48</definedName>
    <definedName name="TEGF_GOV_SEC" localSheetId="7">TEGF!$B$50:$H$64</definedName>
    <definedName name="TEGF_MM" localSheetId="7">TEGF!$B$93:$H$98</definedName>
    <definedName name="TEGF_Mutual_F_Units" localSheetId="7">TEGF!#REF!</definedName>
    <definedName name="TEGFNAV" localSheetId="7">TEGF!$B$115:$B$126</definedName>
    <definedName name="TEMF" localSheetId="2">#REF!</definedName>
    <definedName name="TEMF" localSheetId="0">#REF!</definedName>
    <definedName name="TEMF" localSheetId="51">#REF!</definedName>
    <definedName name="TEMF" localSheetId="50">#REF!</definedName>
    <definedName name="TEMF" localSheetId="48">#REF!</definedName>
    <definedName name="TEMF" localSheetId="47">#REF!</definedName>
    <definedName name="TEMF">#REF!</definedName>
    <definedName name="TEOF" localSheetId="44">#REF!</definedName>
    <definedName name="TEOF" localSheetId="43">#REF!</definedName>
    <definedName name="TEOF" localSheetId="34">#REF!</definedName>
    <definedName name="TEOF" localSheetId="51">#REF!</definedName>
    <definedName name="TEOF" localSheetId="50">#REF!</definedName>
    <definedName name="TEOF" localSheetId="48">#REF!</definedName>
    <definedName name="TEOF" localSheetId="47">#REF!</definedName>
    <definedName name="TEOF" localSheetId="46">#REF!</definedName>
    <definedName name="TEOF" localSheetId="45">#REF!</definedName>
    <definedName name="TEOF" localSheetId="37">#REF!</definedName>
    <definedName name="TEOF" localSheetId="42">#REF!</definedName>
    <definedName name="TEOF" localSheetId="41">#REF!</definedName>
    <definedName name="TEOF" localSheetId="36">#REF!</definedName>
    <definedName name="TEOF" localSheetId="38">#REF!</definedName>
    <definedName name="TEOF" localSheetId="39">#REF!</definedName>
    <definedName name="TEOF" localSheetId="33">#REF!</definedName>
    <definedName name="TEOF" localSheetId="35">#REF!</definedName>
    <definedName name="TEOF" localSheetId="40">#REF!</definedName>
    <definedName name="TEOF">TEOF!$B$1</definedName>
    <definedName name="TEOF_EQ" localSheetId="10">TEOF!$B$12:$I$54</definedName>
    <definedName name="TEOF_EQ_FU_Related" localSheetId="10">TEOF!#REF!</definedName>
    <definedName name="TEOFNAV" localSheetId="10">TEOF!$B$69:$B$76</definedName>
    <definedName name="TEQPEF" localSheetId="44">#REF!</definedName>
    <definedName name="TEQPEF" localSheetId="43">#REF!</definedName>
    <definedName name="TEQPEF" localSheetId="34">#REF!</definedName>
    <definedName name="TEQPEF" localSheetId="51">#REF!</definedName>
    <definedName name="TEQPEF" localSheetId="50">#REF!</definedName>
    <definedName name="TEQPEF" localSheetId="48">#REF!</definedName>
    <definedName name="TEQPEF" localSheetId="47">#REF!</definedName>
    <definedName name="TEQPEF" localSheetId="46">#REF!</definedName>
    <definedName name="TEQPEF" localSheetId="45">#REF!</definedName>
    <definedName name="TEQPEF" localSheetId="37">#REF!</definedName>
    <definedName name="TEQPEF" localSheetId="42">#REF!</definedName>
    <definedName name="TEQPEF" localSheetId="41">#REF!</definedName>
    <definedName name="TEQPEF" localSheetId="36">#REF!</definedName>
    <definedName name="TEQPEF" localSheetId="38">#REF!</definedName>
    <definedName name="TEQPEF" localSheetId="39">#REF!</definedName>
    <definedName name="TEQPEF" localSheetId="33">#REF!</definedName>
    <definedName name="TEQPEF" localSheetId="35">#REF!</definedName>
    <definedName name="TEQPEF" localSheetId="40">#REF!</definedName>
    <definedName name="TEQPEF">TEQPEF!$B$1</definedName>
    <definedName name="TEQPEF_EQ" localSheetId="13">TEQPEF!$B$12:$I$52</definedName>
    <definedName name="TEQPEFNAV" localSheetId="13">TEQPEF!$B$66:$B$77</definedName>
    <definedName name="TFEF" localSheetId="44">#REF!</definedName>
    <definedName name="TFEF" localSheetId="43">#REF!</definedName>
    <definedName name="TFEF" localSheetId="34">#REF!</definedName>
    <definedName name="TFEF" localSheetId="51">#REF!</definedName>
    <definedName name="TFEF" localSheetId="50">#REF!</definedName>
    <definedName name="TFEF" localSheetId="48">#REF!</definedName>
    <definedName name="TFEF" localSheetId="47">#REF!</definedName>
    <definedName name="TFEF" localSheetId="46">#REF!</definedName>
    <definedName name="TFEF" localSheetId="45">#REF!</definedName>
    <definedName name="TFEF" localSheetId="37">#REF!</definedName>
    <definedName name="TFEF" localSheetId="42">#REF!</definedName>
    <definedName name="TFEF" localSheetId="41">#REF!</definedName>
    <definedName name="TFEF" localSheetId="36">#REF!</definedName>
    <definedName name="TFEF" localSheetId="38">#REF!</definedName>
    <definedName name="TFEF" localSheetId="39">#REF!</definedName>
    <definedName name="TFEF" localSheetId="33">#REF!</definedName>
    <definedName name="TFEF" localSheetId="35">#REF!</definedName>
    <definedName name="TFEF" localSheetId="40">#REF!</definedName>
    <definedName name="TFEF">TFEF!$B$1</definedName>
    <definedName name="TFEF_EQ" localSheetId="15">TFEF!$B$12:$I$43</definedName>
    <definedName name="TFEFNAV" localSheetId="15">TFEF!$B$57:$B$64</definedName>
    <definedName name="TFF" localSheetId="0">#REF!</definedName>
    <definedName name="TFF" localSheetId="34">TFF!$B$1</definedName>
    <definedName name="TFF" localSheetId="33">#REF!</definedName>
    <definedName name="TFF">#REF!</definedName>
    <definedName name="TFF_Debt_Related" localSheetId="34">TFF!$B$23:$H$65</definedName>
    <definedName name="TFF_GOV_SEC" localSheetId="34">TFF!$B$11:$H$21</definedName>
    <definedName name="TFF_MM" localSheetId="34">TFF!$B$67:$H$90</definedName>
    <definedName name="TFFNAV" localSheetId="34">TFF!$B$103:$B$118</definedName>
    <definedName name="TFFSP1" localSheetId="2">#REF!</definedName>
    <definedName name="TFFSP1" localSheetId="0">#REF!</definedName>
    <definedName name="TFFSP1" localSheetId="44">#REF!</definedName>
    <definedName name="TFFSP1" localSheetId="43">#REF!</definedName>
    <definedName name="TFFSP1" localSheetId="34">#REF!</definedName>
    <definedName name="TFFSP1" localSheetId="51">#REF!</definedName>
    <definedName name="TFFSP1" localSheetId="50">#REF!</definedName>
    <definedName name="TFFSP1" localSheetId="48">#REF!</definedName>
    <definedName name="TFFSP1" localSheetId="47">#REF!</definedName>
    <definedName name="TFFSP1" localSheetId="46">#REF!</definedName>
    <definedName name="TFFSP1" localSheetId="45">#REF!</definedName>
    <definedName name="TFFSP1" localSheetId="37">#REF!</definedName>
    <definedName name="TFFSP1" localSheetId="42">#REF!</definedName>
    <definedName name="TFFSP1" localSheetId="41">#REF!</definedName>
    <definedName name="TFFSP1" localSheetId="36">#REF!</definedName>
    <definedName name="TFFSP1" localSheetId="38">#REF!</definedName>
    <definedName name="TFFSP1" localSheetId="39">#REF!</definedName>
    <definedName name="TFFSP1" localSheetId="33">#REF!</definedName>
    <definedName name="TFFSP1" localSheetId="35">#REF!</definedName>
    <definedName name="TFFSP1" localSheetId="40">#REF!</definedName>
    <definedName name="TFFSP1">#REF!</definedName>
    <definedName name="TFFSP1_Debt_Related" localSheetId="34">TFF!$B$133:$H$137</definedName>
    <definedName name="TFFSP1NAV" localSheetId="34">TFF!$B$149:$B$164</definedName>
    <definedName name="TFHA20" localSheetId="2">#REF!</definedName>
    <definedName name="TFHA20" localSheetId="0">#REF!</definedName>
    <definedName name="TFHA20" localSheetId="44">#REF!</definedName>
    <definedName name="TFHA20" localSheetId="43">#REF!</definedName>
    <definedName name="TFHA20" localSheetId="34">#REF!</definedName>
    <definedName name="TFHA20" localSheetId="51">#REF!</definedName>
    <definedName name="TFHA20" localSheetId="50">#REF!</definedName>
    <definedName name="TFHA20" localSheetId="48">#REF!</definedName>
    <definedName name="TFHA20" localSheetId="47">#REF!</definedName>
    <definedName name="TFHA20" localSheetId="46">#REF!</definedName>
    <definedName name="TFHA20" localSheetId="45">#REF!</definedName>
    <definedName name="TFHA20" localSheetId="37">#REF!</definedName>
    <definedName name="TFHA20" localSheetId="42">#REF!</definedName>
    <definedName name="TFHA20" localSheetId="41">#REF!</definedName>
    <definedName name="TFHA20" localSheetId="36">#REF!</definedName>
    <definedName name="TFHA20" localSheetId="38">#REF!</definedName>
    <definedName name="TFHA20" localSheetId="39">#REF!</definedName>
    <definedName name="TFHA20" localSheetId="33">#REF!</definedName>
    <definedName name="TFHA20" localSheetId="35">#REF!</definedName>
    <definedName name="TFHA20" localSheetId="40">#REF!</definedName>
    <definedName name="TFHA20">#REF!</definedName>
    <definedName name="TFHA32" localSheetId="2">#REF!</definedName>
    <definedName name="TFHA32" localSheetId="0">#REF!</definedName>
    <definedName name="TFHA32" localSheetId="51">#REF!</definedName>
    <definedName name="TFHA32" localSheetId="50">#REF!</definedName>
    <definedName name="TFHA32">#REF!</definedName>
    <definedName name="TFHAP1" localSheetId="2">#REF!</definedName>
    <definedName name="TFHAP1" localSheetId="0">#REF!</definedName>
    <definedName name="TFHAP1" localSheetId="51">#REF!</definedName>
    <definedName name="TFHAP1" localSheetId="50">#REF!</definedName>
    <definedName name="TFHAP1">#REF!</definedName>
    <definedName name="TFHAP2" localSheetId="2">#REF!</definedName>
    <definedName name="TFHAP2" localSheetId="51">#REF!</definedName>
    <definedName name="TFHAP2" localSheetId="50">#REF!</definedName>
    <definedName name="TFHAP2">#REF!</definedName>
    <definedName name="TFHF" localSheetId="2">#REF!</definedName>
    <definedName name="TFHF" localSheetId="51">#REF!</definedName>
    <definedName name="TFHF" localSheetId="50">#REF!</definedName>
    <definedName name="TFHF">#REF!</definedName>
    <definedName name="TFIPA1" localSheetId="2">#REF!</definedName>
    <definedName name="TFIPA1" localSheetId="51">#REF!</definedName>
    <definedName name="TFIPA1" localSheetId="50">#REF!</definedName>
    <definedName name="TFIPA1">#REF!</definedName>
    <definedName name="TFIPA2" localSheetId="2">#REF!</definedName>
    <definedName name="TFIPA2" localSheetId="51">#REF!</definedName>
    <definedName name="TFIPA2" localSheetId="50">#REF!</definedName>
    <definedName name="TFIPA2">#REF!</definedName>
    <definedName name="TFIPA3" localSheetId="2">#REF!</definedName>
    <definedName name="TFIPA3" localSheetId="51">#REF!</definedName>
    <definedName name="TFIPA3" localSheetId="50">#REF!</definedName>
    <definedName name="TFIPA3">#REF!</definedName>
    <definedName name="TFIPB2" localSheetId="2">#REF!</definedName>
    <definedName name="TFIPB2" localSheetId="51">#REF!</definedName>
    <definedName name="TFIPB2" localSheetId="50">#REF!</definedName>
    <definedName name="TFIPB2">#REF!</definedName>
    <definedName name="TFIPB3" localSheetId="2">#REF!</definedName>
    <definedName name="TFIPB3" localSheetId="51">#REF!</definedName>
    <definedName name="TFIPB3" localSheetId="50">#REF!</definedName>
    <definedName name="TFIPB3">#REF!</definedName>
    <definedName name="TFIPC2" localSheetId="2">#REF!</definedName>
    <definedName name="TFIPC2" localSheetId="51">#REF!</definedName>
    <definedName name="TFIPC2" localSheetId="50">#REF!</definedName>
    <definedName name="TFIPC2">#REF!</definedName>
    <definedName name="TFIPC3" localSheetId="2">#REF!</definedName>
    <definedName name="TFIPC3" localSheetId="51">#REF!</definedName>
    <definedName name="TFIPC3" localSheetId="50">#REF!</definedName>
    <definedName name="TFIPC3">#REF!</definedName>
    <definedName name="TFM40B" localSheetId="2">#REF!</definedName>
    <definedName name="TFM40B" localSheetId="51">#REF!</definedName>
    <definedName name="TFM40B" localSheetId="50">#REF!</definedName>
    <definedName name="TFM40B">#REF!</definedName>
    <definedName name="TFM40C" localSheetId="2">#REF!</definedName>
    <definedName name="TFM40C" localSheetId="51">#REF!</definedName>
    <definedName name="TFM40C" localSheetId="50">#REF!</definedName>
    <definedName name="TFM40C">#REF!</definedName>
    <definedName name="TFM40F" localSheetId="2">#REF!</definedName>
    <definedName name="TFM40F" localSheetId="51">#REF!</definedName>
    <definedName name="TFM40F" localSheetId="50">#REF!</definedName>
    <definedName name="TFM40F">#REF!</definedName>
    <definedName name="TFM40H" localSheetId="2">#REF!</definedName>
    <definedName name="TFM40H" localSheetId="51">#REF!</definedName>
    <definedName name="TFM40H" localSheetId="50">#REF!</definedName>
    <definedName name="TFM40H">#REF!</definedName>
    <definedName name="TFM42A" localSheetId="2">#REF!</definedName>
    <definedName name="TFM42A" localSheetId="51">#REF!</definedName>
    <definedName name="TFM42A" localSheetId="50">#REF!</definedName>
    <definedName name="TFM42A">#REF!</definedName>
    <definedName name="TFM42B" localSheetId="2">#REF!</definedName>
    <definedName name="TFM42B" localSheetId="51">#REF!</definedName>
    <definedName name="TFM42B" localSheetId="50">#REF!</definedName>
    <definedName name="TFM42B">#REF!</definedName>
    <definedName name="TFM42C" localSheetId="2">#REF!</definedName>
    <definedName name="TFM42C" localSheetId="51">#REF!</definedName>
    <definedName name="TFM42C" localSheetId="50">#REF!</definedName>
    <definedName name="TFM42C">#REF!</definedName>
    <definedName name="TFM42D" localSheetId="2">#REF!</definedName>
    <definedName name="TFM42D" localSheetId="51">#REF!</definedName>
    <definedName name="TFM42D" localSheetId="50">#REF!</definedName>
    <definedName name="TFM42D">#REF!</definedName>
    <definedName name="TFM42E" localSheetId="2">#REF!</definedName>
    <definedName name="TFM42E" localSheetId="51">#REF!</definedName>
    <definedName name="TFM42E" localSheetId="50">#REF!</definedName>
    <definedName name="TFM42E">#REF!</definedName>
    <definedName name="TFM42F" localSheetId="2">#REF!</definedName>
    <definedName name="TFM42F" localSheetId="51">#REF!</definedName>
    <definedName name="TFM42F" localSheetId="50">#REF!</definedName>
    <definedName name="TFM42F">#REF!</definedName>
    <definedName name="TFM42G" localSheetId="2">#REF!</definedName>
    <definedName name="TFM42G" localSheetId="51">#REF!</definedName>
    <definedName name="TFM42G" localSheetId="50">#REF!</definedName>
    <definedName name="TFM42G">#REF!</definedName>
    <definedName name="TFM42H" localSheetId="2">#REF!</definedName>
    <definedName name="TFM42H" localSheetId="51">#REF!</definedName>
    <definedName name="TFM42H" localSheetId="50">#REF!</definedName>
    <definedName name="TFM42H">#REF!</definedName>
    <definedName name="TFM42I" localSheetId="2">#REF!</definedName>
    <definedName name="TFM42I" localSheetId="51">#REF!</definedName>
    <definedName name="TFM42I" localSheetId="50">#REF!</definedName>
    <definedName name="TFM42I">#REF!</definedName>
    <definedName name="TFM43A" localSheetId="2">#REF!</definedName>
    <definedName name="TFM43A" localSheetId="51">#REF!</definedName>
    <definedName name="TFM43A" localSheetId="50">#REF!</definedName>
    <definedName name="TFM43A">#REF!</definedName>
    <definedName name="TFM43B" localSheetId="2">#REF!</definedName>
    <definedName name="TFM43B" localSheetId="51">#REF!</definedName>
    <definedName name="TFM43B" localSheetId="50">#REF!</definedName>
    <definedName name="TFM43B">#REF!</definedName>
    <definedName name="TFM43C" localSheetId="2">#REF!</definedName>
    <definedName name="TFM43C" localSheetId="51">#REF!</definedName>
    <definedName name="TFM43C" localSheetId="50">#REF!</definedName>
    <definedName name="TFM43C">#REF!</definedName>
    <definedName name="TFM43D" localSheetId="2">#REF!</definedName>
    <definedName name="TFM43D" localSheetId="51">#REF!</definedName>
    <definedName name="TFM43D" localSheetId="50">#REF!</definedName>
    <definedName name="TFM43D">#REF!</definedName>
    <definedName name="TFM43E" localSheetId="2">#REF!</definedName>
    <definedName name="TFM43E" localSheetId="51">#REF!</definedName>
    <definedName name="TFM43E" localSheetId="50">#REF!</definedName>
    <definedName name="TFM43E">#REF!</definedName>
    <definedName name="TFM44A" localSheetId="2">#REF!</definedName>
    <definedName name="TFM44A" localSheetId="51">#REF!</definedName>
    <definedName name="TFM44A" localSheetId="50">#REF!</definedName>
    <definedName name="TFM44A">#REF!</definedName>
    <definedName name="TFM44B" localSheetId="2">#REF!</definedName>
    <definedName name="TFM44B" localSheetId="51">#REF!</definedName>
    <definedName name="TFM44B" localSheetId="50">#REF!</definedName>
    <definedName name="TFM44B">#REF!</definedName>
    <definedName name="TFM44C" localSheetId="2">#REF!</definedName>
    <definedName name="TFM44C" localSheetId="51">#REF!</definedName>
    <definedName name="TFM44C" localSheetId="50">#REF!</definedName>
    <definedName name="TFM44C">#REF!</definedName>
    <definedName name="TFM44D" localSheetId="2">#REF!</definedName>
    <definedName name="TFM44D" localSheetId="51">#REF!</definedName>
    <definedName name="TFM44D" localSheetId="50">#REF!</definedName>
    <definedName name="TFM44D">#REF!</definedName>
    <definedName name="TFM45A" localSheetId="2">#REF!</definedName>
    <definedName name="TFM45A" localSheetId="51">#REF!</definedName>
    <definedName name="TFM45A" localSheetId="50">#REF!</definedName>
    <definedName name="TFM45A">#REF!</definedName>
    <definedName name="TFM45B" localSheetId="2">#REF!</definedName>
    <definedName name="TFM45B" localSheetId="51">#REF!</definedName>
    <definedName name="TFM45B" localSheetId="50">#REF!</definedName>
    <definedName name="TFM45B">#REF!</definedName>
    <definedName name="TFM45C" localSheetId="2">#REF!</definedName>
    <definedName name="TFM45C" localSheetId="51">#REF!</definedName>
    <definedName name="TFM45C" localSheetId="50">#REF!</definedName>
    <definedName name="TFM45C">#REF!</definedName>
    <definedName name="TFM45D" localSheetId="2">#REF!</definedName>
    <definedName name="TFM45D" localSheetId="51">#REF!</definedName>
    <definedName name="TFM45D" localSheetId="50">#REF!</definedName>
    <definedName name="TFM45D">#REF!</definedName>
    <definedName name="TFM45E" localSheetId="2">#REF!</definedName>
    <definedName name="TFM45E" localSheetId="51">#REF!</definedName>
    <definedName name="TFM45E" localSheetId="50">#REF!</definedName>
    <definedName name="TFM45E">#REF!</definedName>
    <definedName name="TFM46A" localSheetId="2">#REF!</definedName>
    <definedName name="TFM46A" localSheetId="51">#REF!</definedName>
    <definedName name="TFM46A" localSheetId="50">#REF!</definedName>
    <definedName name="TFM46A">#REF!</definedName>
    <definedName name="TFM46B" localSheetId="2">#REF!</definedName>
    <definedName name="TFM46B" localSheetId="51">#REF!</definedName>
    <definedName name="TFM46B" localSheetId="50">#REF!</definedName>
    <definedName name="TFM46B">#REF!</definedName>
    <definedName name="TFM46C" localSheetId="2">#REF!</definedName>
    <definedName name="TFM46C" localSheetId="51">#REF!</definedName>
    <definedName name="TFM46C" localSheetId="50">#REF!</definedName>
    <definedName name="TFM46C">#REF!</definedName>
    <definedName name="TFM46D" localSheetId="2">#REF!</definedName>
    <definedName name="TFM46D" localSheetId="51">#REF!</definedName>
    <definedName name="TFM46D" localSheetId="50">#REF!</definedName>
    <definedName name="TFM46D">#REF!</definedName>
    <definedName name="TFM46E" localSheetId="2">#REF!</definedName>
    <definedName name="TFM46E" localSheetId="51">#REF!</definedName>
    <definedName name="TFM46E" localSheetId="50">#REF!</definedName>
    <definedName name="TFM46E">#REF!</definedName>
    <definedName name="TFM46F" localSheetId="2">#REF!</definedName>
    <definedName name="TFM46F" localSheetId="51">#REF!</definedName>
    <definedName name="TFM46F" localSheetId="50">#REF!</definedName>
    <definedName name="TFM46F">#REF!</definedName>
    <definedName name="TFM46G" localSheetId="2">#REF!</definedName>
    <definedName name="TFM46G" localSheetId="51">#REF!</definedName>
    <definedName name="TFM46G" localSheetId="50">#REF!</definedName>
    <definedName name="TFM46G">#REF!</definedName>
    <definedName name="TFM46H" localSheetId="2">#REF!</definedName>
    <definedName name="TFM46H" localSheetId="51">#REF!</definedName>
    <definedName name="TFM46H" localSheetId="50">#REF!</definedName>
    <definedName name="TFM46H">#REF!</definedName>
    <definedName name="TFM46I" localSheetId="2">#REF!</definedName>
    <definedName name="TFM46I" localSheetId="51">#REF!</definedName>
    <definedName name="TFM46I" localSheetId="50">#REF!</definedName>
    <definedName name="TFM46I">#REF!</definedName>
    <definedName name="TFM46J" localSheetId="2">#REF!</definedName>
    <definedName name="TFM46J" localSheetId="51">#REF!</definedName>
    <definedName name="TFM46J" localSheetId="50">#REF!</definedName>
    <definedName name="TFM46J">#REF!</definedName>
    <definedName name="TFM46K" localSheetId="2">#REF!</definedName>
    <definedName name="TFM46K" localSheetId="51">#REF!</definedName>
    <definedName name="TFM46K" localSheetId="50">#REF!</definedName>
    <definedName name="TFM46K">#REF!</definedName>
    <definedName name="TFM46L" localSheetId="2">#REF!</definedName>
    <definedName name="TFM46L" localSheetId="51">#REF!</definedName>
    <definedName name="TFM46L" localSheetId="50">#REF!</definedName>
    <definedName name="TFM46L">#REF!</definedName>
    <definedName name="TFM46M" localSheetId="2">#REF!</definedName>
    <definedName name="TFM46M" localSheetId="51">#REF!</definedName>
    <definedName name="TFM46M" localSheetId="50">#REF!</definedName>
    <definedName name="TFM46M">#REF!</definedName>
    <definedName name="TFM46N" localSheetId="2">#REF!</definedName>
    <definedName name="TFM46N" localSheetId="51">#REF!</definedName>
    <definedName name="TFM46N" localSheetId="50">#REF!</definedName>
    <definedName name="TFM46N">#REF!</definedName>
    <definedName name="TFM46O" localSheetId="2">#REF!</definedName>
    <definedName name="TFM46O" localSheetId="51">#REF!</definedName>
    <definedName name="TFM46O" localSheetId="50">#REF!</definedName>
    <definedName name="TFM46O">#REF!</definedName>
    <definedName name="TFM46P" localSheetId="2">#REF!</definedName>
    <definedName name="TFM46P" localSheetId="51">#REF!</definedName>
    <definedName name="TFM46P" localSheetId="50">#REF!</definedName>
    <definedName name="TFM46P">#REF!</definedName>
    <definedName name="TFM46Q" localSheetId="2">#REF!</definedName>
    <definedName name="TFM46Q" localSheetId="51">#REF!</definedName>
    <definedName name="TFM46Q" localSheetId="50">#REF!</definedName>
    <definedName name="TFM46Q">#REF!</definedName>
    <definedName name="TFM46R" localSheetId="2">#REF!</definedName>
    <definedName name="TFM46R" localSheetId="51">#REF!</definedName>
    <definedName name="TFM46R" localSheetId="50">#REF!</definedName>
    <definedName name="TFM46R">#REF!</definedName>
    <definedName name="TFM46S" localSheetId="2">#REF!</definedName>
    <definedName name="TFM46S" localSheetId="51">#REF!</definedName>
    <definedName name="TFM46S" localSheetId="50">#REF!</definedName>
    <definedName name="TFM46S">#REF!</definedName>
    <definedName name="TFM46T" localSheetId="2">#REF!</definedName>
    <definedName name="TFM46T" localSheetId="51">#REF!</definedName>
    <definedName name="TFM46T" localSheetId="50">#REF!</definedName>
    <definedName name="TFM46T">#REF!</definedName>
    <definedName name="TFM47A" localSheetId="2">#REF!</definedName>
    <definedName name="TFM47A" localSheetId="51">#REF!</definedName>
    <definedName name="TFM47A" localSheetId="50">#REF!</definedName>
    <definedName name="TFM47A">#REF!</definedName>
    <definedName name="TFM47B" localSheetId="2">#REF!</definedName>
    <definedName name="TFM47B" localSheetId="51">#REF!</definedName>
    <definedName name="TFM47B" localSheetId="50">#REF!</definedName>
    <definedName name="TFM47B">#REF!</definedName>
    <definedName name="TFM47C" localSheetId="2">#REF!</definedName>
    <definedName name="TFM47C" localSheetId="51">#REF!</definedName>
    <definedName name="TFM47C" localSheetId="50">#REF!</definedName>
    <definedName name="TFM47C">#REF!</definedName>
    <definedName name="TFM47D" localSheetId="2">#REF!</definedName>
    <definedName name="TFM47D" localSheetId="51">#REF!</definedName>
    <definedName name="TFM47D" localSheetId="50">#REF!</definedName>
    <definedName name="TFM47D">#REF!</definedName>
    <definedName name="TFM47E" localSheetId="2">#REF!</definedName>
    <definedName name="TFM47E" localSheetId="51">#REF!</definedName>
    <definedName name="TFM47E" localSheetId="50">#REF!</definedName>
    <definedName name="TFM47E">#REF!</definedName>
    <definedName name="TFM47F" localSheetId="2">#REF!</definedName>
    <definedName name="TFM47F" localSheetId="51">#REF!</definedName>
    <definedName name="TFM47F" localSheetId="50">#REF!</definedName>
    <definedName name="TFM47F">#REF!</definedName>
    <definedName name="TFM47G" localSheetId="2">#REF!</definedName>
    <definedName name="TFM47G" localSheetId="51">#REF!</definedName>
    <definedName name="TFM47G" localSheetId="50">#REF!</definedName>
    <definedName name="TFM47G">#REF!</definedName>
    <definedName name="TFM47H" localSheetId="2">#REF!</definedName>
    <definedName name="TFM47H" localSheetId="51">#REF!</definedName>
    <definedName name="TFM47H" localSheetId="50">#REF!</definedName>
    <definedName name="TFM47H">#REF!</definedName>
    <definedName name="TFM47I" localSheetId="2">#REF!</definedName>
    <definedName name="TFM47I" localSheetId="51">#REF!</definedName>
    <definedName name="TFM47I" localSheetId="50">#REF!</definedName>
    <definedName name="TFM47I">#REF!</definedName>
    <definedName name="TFM47J" localSheetId="2">#REF!</definedName>
    <definedName name="TFM47J" localSheetId="51">#REF!</definedName>
    <definedName name="TFM47J" localSheetId="50">#REF!</definedName>
    <definedName name="TFM47J">#REF!</definedName>
    <definedName name="TFM47K" localSheetId="2">#REF!</definedName>
    <definedName name="TFM47K" localSheetId="51">#REF!</definedName>
    <definedName name="TFM47K" localSheetId="50">#REF!</definedName>
    <definedName name="TFM47K">#REF!</definedName>
    <definedName name="TFM47L" localSheetId="2">#REF!</definedName>
    <definedName name="TFM47L" localSheetId="51">#REF!</definedName>
    <definedName name="TFM47L" localSheetId="50">#REF!</definedName>
    <definedName name="TFM47L">#REF!</definedName>
    <definedName name="TFM47M" localSheetId="2">#REF!</definedName>
    <definedName name="TFM47M" localSheetId="51">#REF!</definedName>
    <definedName name="TFM47M" localSheetId="50">#REF!</definedName>
    <definedName name="TFM47M">#REF!</definedName>
    <definedName name="TFM47N" localSheetId="2">#REF!</definedName>
    <definedName name="TFM47N" localSheetId="51">#REF!</definedName>
    <definedName name="TFM47N" localSheetId="50">#REF!</definedName>
    <definedName name="TFM47N">#REF!</definedName>
    <definedName name="TFM48A" localSheetId="2">#REF!</definedName>
    <definedName name="TFM48A" localSheetId="51">#REF!</definedName>
    <definedName name="TFM48A" localSheetId="50">#REF!</definedName>
    <definedName name="TFM48A">#REF!</definedName>
    <definedName name="TFM48B" localSheetId="2">#REF!</definedName>
    <definedName name="TFM48B" localSheetId="51">#REF!</definedName>
    <definedName name="TFM48B" localSheetId="50">#REF!</definedName>
    <definedName name="TFM48B">#REF!</definedName>
    <definedName name="TFM48C" localSheetId="2">#REF!</definedName>
    <definedName name="TFM48C" localSheetId="51">#REF!</definedName>
    <definedName name="TFM48C" localSheetId="50">#REF!</definedName>
    <definedName name="TFM48C">#REF!</definedName>
    <definedName name="TFM48D" localSheetId="2">#REF!</definedName>
    <definedName name="TFM48D" localSheetId="51">#REF!</definedName>
    <definedName name="TFM48D" localSheetId="50">#REF!</definedName>
    <definedName name="TFM48D">#REF!</definedName>
    <definedName name="TFM48E" localSheetId="2">#REF!</definedName>
    <definedName name="TFM48E" localSheetId="51">#REF!</definedName>
    <definedName name="TFM48E" localSheetId="50">#REF!</definedName>
    <definedName name="TFM48E">#REF!</definedName>
    <definedName name="TFM48F" localSheetId="2">#REF!</definedName>
    <definedName name="TFM48F" localSheetId="51">#REF!</definedName>
    <definedName name="TFM48F" localSheetId="50">#REF!</definedName>
    <definedName name="TFM48F">#REF!</definedName>
    <definedName name="TFM48G" localSheetId="2">#REF!</definedName>
    <definedName name="TFM48G" localSheetId="51">#REF!</definedName>
    <definedName name="TFM48G" localSheetId="50">#REF!</definedName>
    <definedName name="TFM48G">#REF!</definedName>
    <definedName name="TFM49A" localSheetId="2">#REF!</definedName>
    <definedName name="TFM49A" localSheetId="51">#REF!</definedName>
    <definedName name="TFM49A" localSheetId="50">#REF!</definedName>
    <definedName name="TFM49A">#REF!</definedName>
    <definedName name="TFM49B" localSheetId="2">#REF!</definedName>
    <definedName name="TFM49B" localSheetId="51">#REF!</definedName>
    <definedName name="TFM49B" localSheetId="50">#REF!</definedName>
    <definedName name="TFM49B">#REF!</definedName>
    <definedName name="TFM49C" localSheetId="2">#REF!</definedName>
    <definedName name="TFM49C" localSheetId="51">#REF!</definedName>
    <definedName name="TFM49C" localSheetId="50">#REF!</definedName>
    <definedName name="TFM49C">#REF!</definedName>
    <definedName name="TFM53A" localSheetId="51">#REF!</definedName>
    <definedName name="TFM53A" localSheetId="50">#REF!</definedName>
    <definedName name="TFM53A">#REF!</definedName>
    <definedName name="TFM53B" localSheetId="51">#REF!</definedName>
    <definedName name="TFM53B" localSheetId="50">#REF!</definedName>
    <definedName name="TFM53B">#REF!</definedName>
    <definedName name="TFM53C" localSheetId="2">#REF!</definedName>
    <definedName name="TFM53C" localSheetId="51">#REF!</definedName>
    <definedName name="TFM53C" localSheetId="50">#REF!</definedName>
    <definedName name="TFM53C">#REF!</definedName>
    <definedName name="TFM54A" localSheetId="51">#REF!</definedName>
    <definedName name="TFM54A" localSheetId="50">#REF!</definedName>
    <definedName name="TFM54A">#REF!</definedName>
    <definedName name="TFM54B" localSheetId="2">#REF!</definedName>
    <definedName name="TFM54B" localSheetId="51">#REF!</definedName>
    <definedName name="TFM54B" localSheetId="50">#REF!</definedName>
    <definedName name="TFM54B">#REF!</definedName>
    <definedName name="TFM54C" localSheetId="2">#REF!</definedName>
    <definedName name="TFM54C" localSheetId="51">#REF!</definedName>
    <definedName name="TFM54C" localSheetId="50">#REF!</definedName>
    <definedName name="TFM54C">#REF!</definedName>
    <definedName name="TFM55A" localSheetId="51">#REF!</definedName>
    <definedName name="TFM55A" localSheetId="50">#REF!</definedName>
    <definedName name="TFM55A">#REF!</definedName>
    <definedName name="TFM55B" localSheetId="51">#REF!</definedName>
    <definedName name="TFM55B" localSheetId="50">#REF!</definedName>
    <definedName name="TFM55B">#REF!</definedName>
    <definedName name="TFM55C" localSheetId="2">#REF!</definedName>
    <definedName name="TFM55C" localSheetId="51">#REF!</definedName>
    <definedName name="TFM55C" localSheetId="50">#REF!</definedName>
    <definedName name="TFM55C">#REF!</definedName>
    <definedName name="TFM55D" localSheetId="51">#REF!</definedName>
    <definedName name="TFM55D" localSheetId="50">#REF!</definedName>
    <definedName name="TFM55D">#REF!</definedName>
    <definedName name="TFM55E" localSheetId="0">#REF!</definedName>
    <definedName name="TFM55E" localSheetId="44">#REF!</definedName>
    <definedName name="TFM55E" localSheetId="43">#REF!</definedName>
    <definedName name="TFM55E" localSheetId="51">TFM55E!$B$1</definedName>
    <definedName name="TFM55E" localSheetId="50">#REF!</definedName>
    <definedName name="TFM55E" localSheetId="46">#REF!</definedName>
    <definedName name="TFM55E" localSheetId="45">#REF!</definedName>
    <definedName name="TFM55E" localSheetId="42">#REF!</definedName>
    <definedName name="TFM55E">#REF!</definedName>
    <definedName name="TFM55E_Debt_Related" localSheetId="51">TFM55E!$B$7:$H$7</definedName>
    <definedName name="TFM55E_Debt_Related" localSheetId="49">TFM56B!$B$11:$H$11</definedName>
    <definedName name="TFM55E_Debt_Related" localSheetId="39">TOF!$B$11:$H$11</definedName>
    <definedName name="TFM55F" localSheetId="0">#REF!</definedName>
    <definedName name="TFM55F" localSheetId="51">#REF!</definedName>
    <definedName name="TFM55F" localSheetId="50">#REF!</definedName>
    <definedName name="TFM55F">#REF!</definedName>
    <definedName name="TFM55F_Debt_Related" localSheetId="50">TFM55F!$B$7:$H$7</definedName>
    <definedName name="TFM55G" localSheetId="0">#REF!</definedName>
    <definedName name="TFM55G" localSheetId="51">#REF!</definedName>
    <definedName name="TFM55G" localSheetId="50">#REF!</definedName>
    <definedName name="TFM55G">#REF!</definedName>
    <definedName name="TFM55H" localSheetId="2">#REF!</definedName>
    <definedName name="TFM55H" localSheetId="51">#REF!</definedName>
    <definedName name="TFM55H" localSheetId="50">#REF!</definedName>
    <definedName name="TFM55H">#REF!</definedName>
    <definedName name="TFM55I" localSheetId="0">#REF!</definedName>
    <definedName name="TFM55I">#REF!</definedName>
    <definedName name="TFM55J" localSheetId="2">#REF!</definedName>
    <definedName name="TFM55J" localSheetId="51">#REF!</definedName>
    <definedName name="TFM55J" localSheetId="50">#REF!</definedName>
    <definedName name="TFM55J">#REF!</definedName>
    <definedName name="TFM56A" localSheetId="0">#REF!</definedName>
    <definedName name="TFM56A">#REF!</definedName>
    <definedName name="TFM56B" localSheetId="0">#REF!</definedName>
    <definedName name="TFM56B" localSheetId="44">#REF!</definedName>
    <definedName name="TFM56B" localSheetId="43">#REF!</definedName>
    <definedName name="TFM56B" localSheetId="34">#REF!</definedName>
    <definedName name="TFM56B" localSheetId="45">#REF!</definedName>
    <definedName name="TFM56B" localSheetId="37">#REF!</definedName>
    <definedName name="TFM56B" localSheetId="42">#REF!</definedName>
    <definedName name="TFM56B" localSheetId="41">#REF!</definedName>
    <definedName name="TFM56B" localSheetId="36">#REF!</definedName>
    <definedName name="TFM56B" localSheetId="38">#REF!</definedName>
    <definedName name="TFM56B" localSheetId="39">#REF!</definedName>
    <definedName name="TFM56B" localSheetId="33">#REF!</definedName>
    <definedName name="TFM56B" localSheetId="35">#REF!</definedName>
    <definedName name="TFM56B" localSheetId="40">#REF!</definedName>
    <definedName name="TFM56B">#REF!</definedName>
    <definedName name="TFM56BNAV" localSheetId="49">TFM56B!$B$23:$B$30</definedName>
    <definedName name="TFM56C" localSheetId="0">#REF!</definedName>
    <definedName name="TFM56C" localSheetId="44">#REF!</definedName>
    <definedName name="TFM56C" localSheetId="43">#REF!</definedName>
    <definedName name="TFM56C" localSheetId="34">#REF!</definedName>
    <definedName name="TFM56C" localSheetId="48">TFM56C!$B$1</definedName>
    <definedName name="TFM56C" localSheetId="47">#REF!</definedName>
    <definedName name="TFM56C" localSheetId="46">#REF!</definedName>
    <definedName name="TFM56C" localSheetId="45">#REF!</definedName>
    <definedName name="TFM56C" localSheetId="37">#REF!</definedName>
    <definedName name="TFM56C" localSheetId="42">#REF!</definedName>
    <definedName name="TFM56C" localSheetId="41">#REF!</definedName>
    <definedName name="TFM56C" localSheetId="36">#REF!</definedName>
    <definedName name="TFM56C" localSheetId="38">#REF!</definedName>
    <definedName name="TFM56C" localSheetId="39">#REF!</definedName>
    <definedName name="TFM56C" localSheetId="33">#REF!</definedName>
    <definedName name="TFM56C" localSheetId="35">#REF!</definedName>
    <definedName name="TFM56C" localSheetId="40">#REF!</definedName>
    <definedName name="TFM56C">#REF!</definedName>
    <definedName name="TFM56C_Debt_Related" localSheetId="48">TFM56C!$B$11:$H$16</definedName>
    <definedName name="TFM56CNAV" localSheetId="48">TFM56C!$B$29:$B$36</definedName>
    <definedName name="TFM56D" localSheetId="0">#REF!</definedName>
    <definedName name="TFM56D" localSheetId="44">#REF!</definedName>
    <definedName name="TFM56D" localSheetId="43">#REF!</definedName>
    <definedName name="TFM56D" localSheetId="34">#REF!</definedName>
    <definedName name="TFM56D" localSheetId="47">TFM56D!$B$1</definedName>
    <definedName name="TFM56D" localSheetId="45">#REF!</definedName>
    <definedName name="TFM56D" localSheetId="37">#REF!</definedName>
    <definedName name="TFM56D" localSheetId="42">#REF!</definedName>
    <definedName name="TFM56D" localSheetId="41">#REF!</definedName>
    <definedName name="TFM56D" localSheetId="36">#REF!</definedName>
    <definedName name="TFM56D" localSheetId="38">#REF!</definedName>
    <definedName name="TFM56D" localSheetId="39">#REF!</definedName>
    <definedName name="TFM56D" localSheetId="33">#REF!</definedName>
    <definedName name="TFM56D" localSheetId="35">#REF!</definedName>
    <definedName name="TFM56D" localSheetId="40">#REF!</definedName>
    <definedName name="TFM56D">#REF!</definedName>
    <definedName name="TFM56D_Debt_Related" localSheetId="47">TFM56D!$B$11:$H$20</definedName>
    <definedName name="TFM56DNAV" localSheetId="47">TFM56D!$B$33:$B$40</definedName>
    <definedName name="TFM56E" localSheetId="2">#REF!</definedName>
    <definedName name="TFM56E" localSheetId="0">#REF!</definedName>
    <definedName name="TFM56E" localSheetId="44">#REF!</definedName>
    <definedName name="TFM56E" localSheetId="43">#REF!</definedName>
    <definedName name="TFM56E" localSheetId="34">#REF!</definedName>
    <definedName name="TFM56E" localSheetId="51">#REF!</definedName>
    <definedName name="TFM56E" localSheetId="50">#REF!</definedName>
    <definedName name="TFM56E" localSheetId="48">#REF!</definedName>
    <definedName name="TFM56E" localSheetId="47">#REF!</definedName>
    <definedName name="TFM56E" localSheetId="46">#REF!</definedName>
    <definedName name="TFM56E" localSheetId="45">#REF!</definedName>
    <definedName name="TFM56E" localSheetId="37">#REF!</definedName>
    <definedName name="TFM56E" localSheetId="42">#REF!</definedName>
    <definedName name="TFM56E" localSheetId="41">#REF!</definedName>
    <definedName name="TFM56E" localSheetId="36">#REF!</definedName>
    <definedName name="TFM56E" localSheetId="38">#REF!</definedName>
    <definedName name="TFM56E" localSheetId="39">#REF!</definedName>
    <definedName name="TFM56E" localSheetId="33">#REF!</definedName>
    <definedName name="TFM56E" localSheetId="35">#REF!</definedName>
    <definedName name="TFM56E" localSheetId="40">#REF!</definedName>
    <definedName name="TFM56E">#REF!</definedName>
    <definedName name="TFM56F" localSheetId="0">#REF!</definedName>
    <definedName name="TFM56F" localSheetId="44">#REF!</definedName>
    <definedName name="TFM56F" localSheetId="43">#REF!</definedName>
    <definedName name="TFM56F" localSheetId="34">#REF!</definedName>
    <definedName name="TFM56F" localSheetId="46">TFM56F!$B$1</definedName>
    <definedName name="TFM56F" localSheetId="45">#REF!</definedName>
    <definedName name="TFM56F" localSheetId="37">#REF!</definedName>
    <definedName name="TFM56F" localSheetId="42">#REF!</definedName>
    <definedName name="TFM56F" localSheetId="41">#REF!</definedName>
    <definedName name="TFM56F" localSheetId="36">#REF!</definedName>
    <definedName name="TFM56F" localSheetId="38">#REF!</definedName>
    <definedName name="TFM56F" localSheetId="39">#REF!</definedName>
    <definedName name="TFM56F" localSheetId="33">#REF!</definedName>
    <definedName name="TFM56F" localSheetId="35">#REF!</definedName>
    <definedName name="TFM56F" localSheetId="40">#REF!</definedName>
    <definedName name="TFM56F">#REF!</definedName>
    <definedName name="TFM56F_Debt_Related" localSheetId="46">TFM56F!$B$11:$H$28</definedName>
    <definedName name="TFM56FNAV" localSheetId="46">TFM56F!$B$41:$B$48</definedName>
    <definedName name="TFMP02" localSheetId="2">#REF!</definedName>
    <definedName name="TFMP02" localSheetId="0">#REF!</definedName>
    <definedName name="TFMP02" localSheetId="44">#REF!</definedName>
    <definedName name="TFMP02" localSheetId="43">#REF!</definedName>
    <definedName name="TFMP02" localSheetId="34">#REF!</definedName>
    <definedName name="TFMP02" localSheetId="51">#REF!</definedName>
    <definedName name="TFMP02" localSheetId="50">#REF!</definedName>
    <definedName name="TFMP02" localSheetId="48">#REF!</definedName>
    <definedName name="TFMP02" localSheetId="47">#REF!</definedName>
    <definedName name="TFMP02" localSheetId="46">#REF!</definedName>
    <definedName name="TFMP02" localSheetId="45">#REF!</definedName>
    <definedName name="TFMP02" localSheetId="37">#REF!</definedName>
    <definedName name="TFMP02" localSheetId="42">#REF!</definedName>
    <definedName name="TFMP02" localSheetId="41">#REF!</definedName>
    <definedName name="TFMP02" localSheetId="36">#REF!</definedName>
    <definedName name="TFMP02" localSheetId="38">#REF!</definedName>
    <definedName name="TFMP02" localSheetId="39">#REF!</definedName>
    <definedName name="TFMP02" localSheetId="33">#REF!</definedName>
    <definedName name="TFMP02" localSheetId="35">#REF!</definedName>
    <definedName name="TFMP02" localSheetId="40">#REF!</definedName>
    <definedName name="TFMP02">#REF!</definedName>
    <definedName name="TFMP04" localSheetId="2">#REF!</definedName>
    <definedName name="TFMP04" localSheetId="0">#REF!</definedName>
    <definedName name="TFMP04" localSheetId="51">#REF!</definedName>
    <definedName name="TFMP04" localSheetId="50">#REF!</definedName>
    <definedName name="TFMP04">#REF!</definedName>
    <definedName name="TFMP15" localSheetId="2">#REF!</definedName>
    <definedName name="TFMP15" localSheetId="0">#REF!</definedName>
    <definedName name="TFMP15" localSheetId="51">#REF!</definedName>
    <definedName name="TFMP15" localSheetId="50">#REF!</definedName>
    <definedName name="TFMP15">#REF!</definedName>
    <definedName name="TFMP19" localSheetId="2">#REF!</definedName>
    <definedName name="TFMP19" localSheetId="51">#REF!</definedName>
    <definedName name="TFMP19" localSheetId="50">#REF!</definedName>
    <definedName name="TFMP19">#REF!</definedName>
    <definedName name="TFMP22" localSheetId="2">#REF!</definedName>
    <definedName name="TFMP22" localSheetId="51">#REF!</definedName>
    <definedName name="TFMP22" localSheetId="50">#REF!</definedName>
    <definedName name="TFMP22">#REF!</definedName>
    <definedName name="TFMP23" localSheetId="2">#REF!</definedName>
    <definedName name="TFMP23" localSheetId="51">#REF!</definedName>
    <definedName name="TFMP23" localSheetId="50">#REF!</definedName>
    <definedName name="TFMP23">#REF!</definedName>
    <definedName name="TFMP24" localSheetId="2">#REF!</definedName>
    <definedName name="TFMP24" localSheetId="51">#REF!</definedName>
    <definedName name="TFMP24" localSheetId="50">#REF!</definedName>
    <definedName name="TFMP24">#REF!</definedName>
    <definedName name="TFMP25" localSheetId="2">#REF!</definedName>
    <definedName name="TFMP25" localSheetId="51">#REF!</definedName>
    <definedName name="TFMP25" localSheetId="50">#REF!</definedName>
    <definedName name="TFMP25">#REF!</definedName>
    <definedName name="TFMP27" localSheetId="2">#REF!</definedName>
    <definedName name="TFMP27" localSheetId="51">#REF!</definedName>
    <definedName name="TFMP27" localSheetId="50">#REF!</definedName>
    <definedName name="TFMP27">#REF!</definedName>
    <definedName name="TFMP30" localSheetId="2">#REF!</definedName>
    <definedName name="TFMP30" localSheetId="51">#REF!</definedName>
    <definedName name="TFMP30" localSheetId="50">#REF!</definedName>
    <definedName name="TFMP30">#REF!</definedName>
    <definedName name="TFMP32" localSheetId="2">#REF!</definedName>
    <definedName name="TFMP32" localSheetId="51">#REF!</definedName>
    <definedName name="TFMP32" localSheetId="50">#REF!</definedName>
    <definedName name="TFMP32">#REF!</definedName>
    <definedName name="TFMP33" localSheetId="2">#REF!</definedName>
    <definedName name="TFMP33" localSheetId="51">#REF!</definedName>
    <definedName name="TFMP33" localSheetId="50">#REF!</definedName>
    <definedName name="TFMP33">#REF!</definedName>
    <definedName name="TFMP35" localSheetId="2">#REF!</definedName>
    <definedName name="TFMP35" localSheetId="51">#REF!</definedName>
    <definedName name="TFMP35" localSheetId="50">#REF!</definedName>
    <definedName name="TFMP35">#REF!</definedName>
    <definedName name="TFMP36" localSheetId="2">#REF!</definedName>
    <definedName name="TFMP36" localSheetId="51">#REF!</definedName>
    <definedName name="TFMP36" localSheetId="50">#REF!</definedName>
    <definedName name="TFMP36">#REF!</definedName>
    <definedName name="TFMP37" localSheetId="2">#REF!</definedName>
    <definedName name="TFMP37" localSheetId="51">#REF!</definedName>
    <definedName name="TFMP37" localSheetId="50">#REF!</definedName>
    <definedName name="TFMP37">#REF!</definedName>
    <definedName name="TFMP38" localSheetId="2">#REF!</definedName>
    <definedName name="TFMP38" localSheetId="51">#REF!</definedName>
    <definedName name="TFMP38" localSheetId="50">#REF!</definedName>
    <definedName name="TFMP38">#REF!</definedName>
    <definedName name="TFMP40" localSheetId="2">#REF!</definedName>
    <definedName name="TFMP40" localSheetId="51">#REF!</definedName>
    <definedName name="TFMP40" localSheetId="50">#REF!</definedName>
    <definedName name="TFMP40">#REF!</definedName>
    <definedName name="TFMP41" localSheetId="2">#REF!</definedName>
    <definedName name="TFMP41" localSheetId="51">#REF!</definedName>
    <definedName name="TFMP41" localSheetId="50">#REF!</definedName>
    <definedName name="TFMP41">#REF!</definedName>
    <definedName name="TFMP42" localSheetId="2">#REF!</definedName>
    <definedName name="TFMP42" localSheetId="51">#REF!</definedName>
    <definedName name="TFMP42" localSheetId="50">#REF!</definedName>
    <definedName name="TFMP42">#REF!</definedName>
    <definedName name="TFMP43" localSheetId="2">#REF!</definedName>
    <definedName name="TFMP43" localSheetId="51">#REF!</definedName>
    <definedName name="TFMP43" localSheetId="50">#REF!</definedName>
    <definedName name="TFMP43">#REF!</definedName>
    <definedName name="TFMP44" localSheetId="2">#REF!</definedName>
    <definedName name="TFMP44" localSheetId="51">#REF!</definedName>
    <definedName name="TFMP44" localSheetId="50">#REF!</definedName>
    <definedName name="TFMP44">#REF!</definedName>
    <definedName name="TFMP45" localSheetId="2">#REF!</definedName>
    <definedName name="TFMP45" localSheetId="51">#REF!</definedName>
    <definedName name="TFMP45" localSheetId="50">#REF!</definedName>
    <definedName name="TFMP45">#REF!</definedName>
    <definedName name="TFRF" localSheetId="0">#REF!</definedName>
    <definedName name="TFRF" localSheetId="44">#REF!</definedName>
    <definedName name="TFRF" localSheetId="43">#REF!</definedName>
    <definedName name="TFRF" localSheetId="34">#REF!</definedName>
    <definedName name="TFRF" localSheetId="45">TFRF!$B$1</definedName>
    <definedName name="TFRF" localSheetId="37">#REF!</definedName>
    <definedName name="TFRF" localSheetId="42">#REF!</definedName>
    <definedName name="TFRF" localSheetId="41">#REF!</definedName>
    <definedName name="TFRF" localSheetId="36">#REF!</definedName>
    <definedName name="TFRF" localSheetId="38">#REF!</definedName>
    <definedName name="TFRF" localSheetId="39">#REF!</definedName>
    <definedName name="TFRF" localSheetId="33">#REF!</definedName>
    <definedName name="TFRF" localSheetId="35">#REF!</definedName>
    <definedName name="TFRF" localSheetId="40">#REF!</definedName>
    <definedName name="TFRF">#REF!</definedName>
    <definedName name="TFRF_Debt_Related" localSheetId="45">TFRF!$B$21:$H$34</definedName>
    <definedName name="TFRF_GOV_SEC" localSheetId="45">TFRF!$B$10:$H$19</definedName>
    <definedName name="TFRFNAV" localSheetId="45">TFRF!$B$48:$B$55</definedName>
    <definedName name="TFRLTF" localSheetId="2">#REF!</definedName>
    <definedName name="TFRLTF" localSheetId="0">#REF!</definedName>
    <definedName name="TFRLTF" localSheetId="44">#REF!</definedName>
    <definedName name="TFRLTF" localSheetId="43">#REF!</definedName>
    <definedName name="TFRLTF" localSheetId="34">#REF!</definedName>
    <definedName name="TFRLTF" localSheetId="51">#REF!</definedName>
    <definedName name="TFRLTF" localSheetId="50">#REF!</definedName>
    <definedName name="TFRLTF" localSheetId="48">#REF!</definedName>
    <definedName name="TFRLTF" localSheetId="47">#REF!</definedName>
    <definedName name="TFRLTF" localSheetId="46">#REF!</definedName>
    <definedName name="TFRLTF" localSheetId="45">#REF!</definedName>
    <definedName name="TFRLTF" localSheetId="37">#REF!</definedName>
    <definedName name="TFRLTF" localSheetId="42">#REF!</definedName>
    <definedName name="TFRLTF" localSheetId="41">#REF!</definedName>
    <definedName name="TFRLTF" localSheetId="36">#REF!</definedName>
    <definedName name="TFRLTF" localSheetId="38">#REF!</definedName>
    <definedName name="TFRLTF" localSheetId="39">#REF!</definedName>
    <definedName name="TFRLTF" localSheetId="33">#REF!</definedName>
    <definedName name="TFRLTF" localSheetId="35">#REF!</definedName>
    <definedName name="TFRLTF" localSheetId="40">#REF!</definedName>
    <definedName name="TFRLTF">#REF!</definedName>
    <definedName name="TFRSTF" localSheetId="0">#REF!</definedName>
    <definedName name="TFRSTF" localSheetId="34">#REF!</definedName>
    <definedName name="TFRSTF" localSheetId="37">TFRSTF!$B$1</definedName>
    <definedName name="TFRSTF" localSheetId="36">#REF!</definedName>
    <definedName name="TFRSTF" localSheetId="33">#REF!</definedName>
    <definedName name="TFRSTF" localSheetId="35">#REF!</definedName>
    <definedName name="TFRSTF">#REF!</definedName>
    <definedName name="TFRSTF_GOV_SEC" localSheetId="37">TFRSTF!$B$11:$H$17</definedName>
    <definedName name="TFRSTF_MM" localSheetId="37">TFRSTF!$B$19:$H$54</definedName>
    <definedName name="TFRSTFNAV" localSheetId="37">TFRSTF!$B$68:$B$75</definedName>
    <definedName name="TFTF1" localSheetId="2">#REF!</definedName>
    <definedName name="TFTF1" localSheetId="0">#REF!</definedName>
    <definedName name="TFTF1" localSheetId="44">#REF!</definedName>
    <definedName name="TFTF1" localSheetId="43">#REF!</definedName>
    <definedName name="TFTF1" localSheetId="34">#REF!</definedName>
    <definedName name="TFTF1" localSheetId="51">#REF!</definedName>
    <definedName name="TFTF1" localSheetId="50">#REF!</definedName>
    <definedName name="TFTF1" localSheetId="48">#REF!</definedName>
    <definedName name="TFTF1" localSheetId="47">#REF!</definedName>
    <definedName name="TFTF1" localSheetId="46">#REF!</definedName>
    <definedName name="TFTF1" localSheetId="45">#REF!</definedName>
    <definedName name="TFTF1" localSheetId="37">#REF!</definedName>
    <definedName name="TFTF1" localSheetId="42">#REF!</definedName>
    <definedName name="TFTF1" localSheetId="41">#REF!</definedName>
    <definedName name="TFTF1" localSheetId="36">#REF!</definedName>
    <definedName name="TFTF1" localSheetId="38">#REF!</definedName>
    <definedName name="TFTF1" localSheetId="39">#REF!</definedName>
    <definedName name="TFTF1" localSheetId="33">#REF!</definedName>
    <definedName name="TFTF1" localSheetId="35">#REF!</definedName>
    <definedName name="TFTF1" localSheetId="40">#REF!</definedName>
    <definedName name="TFTF1">#REF!</definedName>
    <definedName name="TFTF2A" localSheetId="2">#REF!</definedName>
    <definedName name="TFTF2A" localSheetId="0">#REF!</definedName>
    <definedName name="TFTF2A" localSheetId="51">#REF!</definedName>
    <definedName name="TFTF2A" localSheetId="50">#REF!</definedName>
    <definedName name="TFTF2A">#REF!</definedName>
    <definedName name="TFTF2B" localSheetId="2">#REF!</definedName>
    <definedName name="TFTF2B" localSheetId="0">#REF!</definedName>
    <definedName name="TFTF2B" localSheetId="51">#REF!</definedName>
    <definedName name="TFTF2B" localSheetId="50">#REF!</definedName>
    <definedName name="TFTF2B">#REF!</definedName>
    <definedName name="TGEIFA" localSheetId="2">#REF!</definedName>
    <definedName name="TGEIFA" localSheetId="51">#REF!</definedName>
    <definedName name="TGEIFA" localSheetId="50">#REF!</definedName>
    <definedName name="TGEIFA">#REF!</definedName>
    <definedName name="TGEIFB" localSheetId="2">#REF!</definedName>
    <definedName name="TGEIFB" localSheetId="51">#REF!</definedName>
    <definedName name="TGEIFB" localSheetId="50">#REF!</definedName>
    <definedName name="TGEIFB">#REF!</definedName>
    <definedName name="TGMTF" localSheetId="2">#REF!</definedName>
    <definedName name="TGMTF" localSheetId="51">#REF!</definedName>
    <definedName name="TGMTF" localSheetId="50">#REF!</definedName>
    <definedName name="TGMTF">#REF!</definedName>
    <definedName name="TGSFR" localSheetId="0">#REF!</definedName>
    <definedName name="TGSFR" localSheetId="34">#REF!</definedName>
    <definedName name="TGSFR" localSheetId="37">#REF!</definedName>
    <definedName name="TGSFR" localSheetId="42">TGSFR!$B$1</definedName>
    <definedName name="TGSFR" localSheetId="41">#REF!</definedName>
    <definedName name="TGSFR" localSheetId="36">#REF!</definedName>
    <definedName name="TGSFR" localSheetId="38">#REF!</definedName>
    <definedName name="TGSFR" localSheetId="39">#REF!</definedName>
    <definedName name="TGSFR" localSheetId="33">#REF!</definedName>
    <definedName name="TGSFR" localSheetId="35">#REF!</definedName>
    <definedName name="TGSFR" localSheetId="40">#REF!</definedName>
    <definedName name="TGSFR">#REF!</definedName>
    <definedName name="TGSFR_GOV_SEC" localSheetId="42">TGSFR!$B$11:$H$28</definedName>
    <definedName name="TGSFRNAV" localSheetId="42">TGSFR!$B$41:$B$52</definedName>
    <definedName name="TGSMF" localSheetId="2">#REF!</definedName>
    <definedName name="TGSMF" localSheetId="0">#REF!</definedName>
    <definedName name="TGSMF" localSheetId="44">#REF!</definedName>
    <definedName name="TGSMF" localSheetId="43">#REF!</definedName>
    <definedName name="TGSMF" localSheetId="34">#REF!</definedName>
    <definedName name="TGSMF" localSheetId="51">#REF!</definedName>
    <definedName name="TGSMF" localSheetId="50">#REF!</definedName>
    <definedName name="TGSMF" localSheetId="48">#REF!</definedName>
    <definedName name="TGSMF" localSheetId="47">#REF!</definedName>
    <definedName name="TGSMF" localSheetId="46">#REF!</definedName>
    <definedName name="TGSMF" localSheetId="45">#REF!</definedName>
    <definedName name="TGSMF" localSheetId="37">#REF!</definedName>
    <definedName name="TGSMF" localSheetId="42">#REF!</definedName>
    <definedName name="TGSMF" localSheetId="41">#REF!</definedName>
    <definedName name="TGSMF" localSheetId="36">#REF!</definedName>
    <definedName name="TGSMF" localSheetId="38">#REF!</definedName>
    <definedName name="TGSMF" localSheetId="39">#REF!</definedName>
    <definedName name="TGSMF" localSheetId="33">#REF!</definedName>
    <definedName name="TGSMF" localSheetId="35">#REF!</definedName>
    <definedName name="TGSMF" localSheetId="40">#REF!</definedName>
    <definedName name="TGSMF">#REF!</definedName>
    <definedName name="TICF" localSheetId="44">#REF!</definedName>
    <definedName name="TICF" localSheetId="43">#REF!</definedName>
    <definedName name="TICF" localSheetId="34">#REF!</definedName>
    <definedName name="TICF" localSheetId="51">#REF!</definedName>
    <definedName name="TICF" localSheetId="50">#REF!</definedName>
    <definedName name="TICF" localSheetId="48">#REF!</definedName>
    <definedName name="TICF" localSheetId="47">#REF!</definedName>
    <definedName name="TICF" localSheetId="46">#REF!</definedName>
    <definedName name="TICF" localSheetId="45">#REF!</definedName>
    <definedName name="TICF" localSheetId="37">#REF!</definedName>
    <definedName name="TICF" localSheetId="42">#REF!</definedName>
    <definedName name="TICF" localSheetId="41">#REF!</definedName>
    <definedName name="TICF" localSheetId="36">#REF!</definedName>
    <definedName name="TICF" localSheetId="38">#REF!</definedName>
    <definedName name="TICF" localSheetId="39">#REF!</definedName>
    <definedName name="TICF" localSheetId="33">#REF!</definedName>
    <definedName name="TICF" localSheetId="35">#REF!</definedName>
    <definedName name="TICF" localSheetId="40">#REF!</definedName>
    <definedName name="TICF">TICF!$B$1</definedName>
    <definedName name="TICF_Debt_Related" localSheetId="23">TICF!$B$48:$H$52</definedName>
    <definedName name="TICF_EQ" localSheetId="23">TICF!$B$12:$I$46</definedName>
    <definedName name="TICFNAV" localSheetId="23">TICF!$B$66:$B$73</definedName>
    <definedName name="TIFA" localSheetId="0">#REF!</definedName>
    <definedName name="TIFA" localSheetId="34">#REF!</definedName>
    <definedName name="TIFA" localSheetId="37">#REF!</definedName>
    <definedName name="TIFA" localSheetId="41">TIFA!$B$1</definedName>
    <definedName name="TIFA" localSheetId="36">#REF!</definedName>
    <definedName name="TIFA" localSheetId="38">#REF!</definedName>
    <definedName name="TIFA" localSheetId="39">#REF!</definedName>
    <definedName name="TIFA" localSheetId="33">#REF!</definedName>
    <definedName name="TIFA" localSheetId="35">#REF!</definedName>
    <definedName name="TIFA" localSheetId="40">#REF!</definedName>
    <definedName name="TIFA">#REF!</definedName>
    <definedName name="TIFA_Debt_Related" localSheetId="41">TIFA!$B$20:$H$27</definedName>
    <definedName name="TIFA_Debt_Related_UNLISTED" localSheetId="41">TIFA!$B$29:$H$30</definedName>
    <definedName name="TIFA_GOV_SEC" localSheetId="41">TIFA!$B$11:$H$18</definedName>
    <definedName name="TIFANAV" localSheetId="41">TIFA!$B$43:$B$54</definedName>
    <definedName name="TIFNA" localSheetId="44">#REF!</definedName>
    <definedName name="TIFNA" localSheetId="43">#REF!</definedName>
    <definedName name="TIFNA" localSheetId="34">#REF!</definedName>
    <definedName name="TIFNA" localSheetId="51">#REF!</definedName>
    <definedName name="TIFNA" localSheetId="50">#REF!</definedName>
    <definedName name="TIFNA" localSheetId="48">#REF!</definedName>
    <definedName name="TIFNA" localSheetId="47">#REF!</definedName>
    <definedName name="TIFNA" localSheetId="46">#REF!</definedName>
    <definedName name="TIFNA" localSheetId="45">#REF!</definedName>
    <definedName name="TIFNA" localSheetId="37">#REF!</definedName>
    <definedName name="TIFNA" localSheetId="42">#REF!</definedName>
    <definedName name="TIFNA" localSheetId="41">#REF!</definedName>
    <definedName name="TIFNA" localSheetId="36">#REF!</definedName>
    <definedName name="TIFNA" localSheetId="38">#REF!</definedName>
    <definedName name="TIFNA" localSheetId="39">#REF!</definedName>
    <definedName name="TIFNA" localSheetId="33">#REF!</definedName>
    <definedName name="TIFNA" localSheetId="35">#REF!</definedName>
    <definedName name="TIFNA" localSheetId="40">#REF!</definedName>
    <definedName name="TIFNA">TIFNA!$B$1</definedName>
    <definedName name="TIFNA_Debt_Related" localSheetId="18">TIFNA!$B$69:$H$73</definedName>
    <definedName name="TIFNA_EQ" localSheetId="18">TIFNA!$B$13:$I$67</definedName>
    <definedName name="TIFNANAV" localSheetId="18">TIFNA!$B$87:$B$90</definedName>
    <definedName name="TIFSA" localSheetId="44">#REF!</definedName>
    <definedName name="TIFSA" localSheetId="43">#REF!</definedName>
    <definedName name="TIFSA" localSheetId="34">#REF!</definedName>
    <definedName name="TIFSA" localSheetId="51">#REF!</definedName>
    <definedName name="TIFSA" localSheetId="50">#REF!</definedName>
    <definedName name="TIFSA" localSheetId="48">#REF!</definedName>
    <definedName name="TIFSA" localSheetId="47">#REF!</definedName>
    <definedName name="TIFSA" localSheetId="46">#REF!</definedName>
    <definedName name="TIFSA" localSheetId="45">#REF!</definedName>
    <definedName name="TIFSA" localSheetId="37">#REF!</definedName>
    <definedName name="TIFSA" localSheetId="42">#REF!</definedName>
    <definedName name="TIFSA" localSheetId="41">#REF!</definedName>
    <definedName name="TIFSA" localSheetId="36">#REF!</definedName>
    <definedName name="TIFSA" localSheetId="38">#REF!</definedName>
    <definedName name="TIFSA" localSheetId="39">#REF!</definedName>
    <definedName name="TIFSA" localSheetId="33">#REF!</definedName>
    <definedName name="TIFSA" localSheetId="35">#REF!</definedName>
    <definedName name="TIFSA" localSheetId="40">#REF!</definedName>
    <definedName name="TIFSA">TIFSA!$B$1</definedName>
    <definedName name="TIFSA_EQ" localSheetId="17">TIFSA!$B$13:$I$46</definedName>
    <definedName name="TIFSANAV" localSheetId="17">TIFSA!$B$60:$B$63</definedName>
    <definedName name="TIGIF" localSheetId="2">#REF!</definedName>
    <definedName name="TIGIF" localSheetId="0">#REF!</definedName>
    <definedName name="TIGIF" localSheetId="51">#REF!</definedName>
    <definedName name="TIGIF" localSheetId="50">#REF!</definedName>
    <definedName name="TIGIF" localSheetId="48">#REF!</definedName>
    <definedName name="TIGIF" localSheetId="47">#REF!</definedName>
    <definedName name="TIGIF">#REF!</definedName>
    <definedName name="TINR" localSheetId="44">#REF!</definedName>
    <definedName name="TINR" localSheetId="43">#REF!</definedName>
    <definedName name="TINR" localSheetId="34">#REF!</definedName>
    <definedName name="TINR" localSheetId="51">#REF!</definedName>
    <definedName name="TINR" localSheetId="50">#REF!</definedName>
    <definedName name="TINR" localSheetId="48">#REF!</definedName>
    <definedName name="TINR" localSheetId="47">#REF!</definedName>
    <definedName name="TINR" localSheetId="46">#REF!</definedName>
    <definedName name="TINR" localSheetId="45">#REF!</definedName>
    <definedName name="TINR" localSheetId="37">#REF!</definedName>
    <definedName name="TINR" localSheetId="42">#REF!</definedName>
    <definedName name="TINR" localSheetId="41">#REF!</definedName>
    <definedName name="TINR" localSheetId="36">#REF!</definedName>
    <definedName name="TINR" localSheetId="38">#REF!</definedName>
    <definedName name="TINR" localSheetId="39">#REF!</definedName>
    <definedName name="TINR" localSheetId="33">#REF!</definedName>
    <definedName name="TINR" localSheetId="35">#REF!</definedName>
    <definedName name="TINR" localSheetId="40">#REF!</definedName>
    <definedName name="TINR">TINR!$B$1</definedName>
    <definedName name="TINR_EQ" localSheetId="11">TINR!$B$12:$I$65</definedName>
    <definedName name="TINRNAV" localSheetId="11">TINR!$B$79:$B$86</definedName>
    <definedName name="TIPF" localSheetId="0">#REF!</definedName>
    <definedName name="TIPF" localSheetId="34">#REF!</definedName>
    <definedName name="TIPF" localSheetId="36">TIPF!$B$1</definedName>
    <definedName name="TIPF" localSheetId="33">#REF!</definedName>
    <definedName name="TIPF" localSheetId="35">#REF!</definedName>
    <definedName name="TIPF">#REF!</definedName>
    <definedName name="TIPF_Debt_Related" localSheetId="36">TIPF!$B$18:$H$34</definedName>
    <definedName name="TIPF_Debt_Related_UNLISTED" localSheetId="36">TIPF!$B$36:$H$37</definedName>
    <definedName name="TIPF_GOV_SEC" localSheetId="36">TIPF!$B$11:$H$16</definedName>
    <definedName name="TIPFNAV" localSheetId="36">TIPF!$B$50:$B$57</definedName>
    <definedName name="TIPFSP1" localSheetId="2">#REF!</definedName>
    <definedName name="TIPFSP1" localSheetId="0">#REF!</definedName>
    <definedName name="TIPFSP1" localSheetId="44">#REF!</definedName>
    <definedName name="TIPFSP1" localSheetId="43">#REF!</definedName>
    <definedName name="TIPFSP1" localSheetId="34">#REF!</definedName>
    <definedName name="TIPFSP1" localSheetId="51">#REF!</definedName>
    <definedName name="TIPFSP1" localSheetId="50">#REF!</definedName>
    <definedName name="TIPFSP1" localSheetId="48">#REF!</definedName>
    <definedName name="TIPFSP1" localSheetId="47">#REF!</definedName>
    <definedName name="TIPFSP1" localSheetId="46">#REF!</definedName>
    <definedName name="TIPFSP1" localSheetId="45">#REF!</definedName>
    <definedName name="TIPFSP1" localSheetId="37">#REF!</definedName>
    <definedName name="TIPFSP1" localSheetId="42">#REF!</definedName>
    <definedName name="TIPFSP1" localSheetId="41">#REF!</definedName>
    <definedName name="TIPFSP1" localSheetId="36">#REF!</definedName>
    <definedName name="TIPFSP1" localSheetId="38">#REF!</definedName>
    <definedName name="TIPFSP1" localSheetId="39">#REF!</definedName>
    <definedName name="TIPFSP1" localSheetId="33">#REF!</definedName>
    <definedName name="TIPFSP1" localSheetId="35">#REF!</definedName>
    <definedName name="TIPFSP1" localSheetId="40">#REF!</definedName>
    <definedName name="TIPFSP1">#REF!</definedName>
    <definedName name="TIPFSP1_Debt_Related" localSheetId="36">TIPF!$B$68:$H$72</definedName>
    <definedName name="TIPFSP1NAV" localSheetId="36">TIPF!$B$84:$B$91</definedName>
    <definedName name="TIPHF" localSheetId="44">#REF!</definedName>
    <definedName name="TIPHF" localSheetId="43">#REF!</definedName>
    <definedName name="TIPHF" localSheetId="34">#REF!</definedName>
    <definedName name="TIPHF" localSheetId="51">#REF!</definedName>
    <definedName name="TIPHF" localSheetId="50">#REF!</definedName>
    <definedName name="TIPHF" localSheetId="48">#REF!</definedName>
    <definedName name="TIPHF" localSheetId="47">#REF!</definedName>
    <definedName name="TIPHF" localSheetId="46">#REF!</definedName>
    <definedName name="TIPHF" localSheetId="45">#REF!</definedName>
    <definedName name="TIPHF" localSheetId="37">#REF!</definedName>
    <definedName name="TIPHF" localSheetId="42">#REF!</definedName>
    <definedName name="TIPHF" localSheetId="41">#REF!</definedName>
    <definedName name="TIPHF" localSheetId="36">#REF!</definedName>
    <definedName name="TIPHF" localSheetId="38">#REF!</definedName>
    <definedName name="TIPHF" localSheetId="39">#REF!</definedName>
    <definedName name="TIPHF" localSheetId="33">#REF!</definedName>
    <definedName name="TIPHF" localSheetId="35">#REF!</definedName>
    <definedName name="TIPHF" localSheetId="40">#REF!</definedName>
    <definedName name="TIPHF">TIPHF!$B$1</definedName>
    <definedName name="TIPHF_EQ" localSheetId="24">TIPHF!$B$12:$I$43</definedName>
    <definedName name="TIPHFNAV" localSheetId="24">TIPHF!$B$57:$B$64</definedName>
    <definedName name="TISF" localSheetId="44">#REF!</definedName>
    <definedName name="TISF" localSheetId="43">#REF!</definedName>
    <definedName name="TISF" localSheetId="34">#REF!</definedName>
    <definedName name="TISF" localSheetId="51">#REF!</definedName>
    <definedName name="TISF" localSheetId="50">#REF!</definedName>
    <definedName name="TISF" localSheetId="48">#REF!</definedName>
    <definedName name="TISF" localSheetId="47">#REF!</definedName>
    <definedName name="TISF" localSheetId="46">#REF!</definedName>
    <definedName name="TISF" localSheetId="45">#REF!</definedName>
    <definedName name="TISF" localSheetId="37">#REF!</definedName>
    <definedName name="TISF" localSheetId="42">#REF!</definedName>
    <definedName name="TISF" localSheetId="41">#REF!</definedName>
    <definedName name="TISF" localSheetId="36">#REF!</definedName>
    <definedName name="TISF" localSheetId="38">#REF!</definedName>
    <definedName name="TISF" localSheetId="39">#REF!</definedName>
    <definedName name="TISF" localSheetId="33">#REF!</definedName>
    <definedName name="TISF" localSheetId="35">#REF!</definedName>
    <definedName name="TISF" localSheetId="40">#REF!</definedName>
    <definedName name="TISF">TISF!$B$1</definedName>
    <definedName name="TISF_EQ" localSheetId="26">TISF!$B$12:$I$48</definedName>
    <definedName name="TISF_EQ_FU_Related" localSheetId="26">TISF!#REF!</definedName>
    <definedName name="TISFNAV" localSheetId="26">TISF!$B$67:$B$74</definedName>
    <definedName name="TITSF" localSheetId="2">#REF!</definedName>
    <definedName name="TITSF" localSheetId="0">#REF!</definedName>
    <definedName name="TITSF" localSheetId="51">#REF!</definedName>
    <definedName name="TITSF" localSheetId="50">#REF!</definedName>
    <definedName name="TITSF" localSheetId="48">#REF!</definedName>
    <definedName name="TITSF" localSheetId="47">#REF!</definedName>
    <definedName name="TITSF">#REF!</definedName>
    <definedName name="TLF" localSheetId="0">#REF!</definedName>
    <definedName name="TLF" localSheetId="34">#REF!</definedName>
    <definedName name="TLF" localSheetId="37">#REF!</definedName>
    <definedName name="TLF" localSheetId="36">#REF!</definedName>
    <definedName name="TLF" localSheetId="38">TLF!$B$1</definedName>
    <definedName name="TLF" localSheetId="33">#REF!</definedName>
    <definedName name="TLF" localSheetId="35">#REF!</definedName>
    <definedName name="TLF">#REF!</definedName>
    <definedName name="TLF_GOV_SEC" localSheetId="38">TLF!$B$12:$H$40</definedName>
    <definedName name="TLF_MM" localSheetId="38">TLF!$B$42:$H$99</definedName>
    <definedName name="TLFNAV" localSheetId="38">TLF!$B$113:$B$120</definedName>
    <definedName name="TLMF" localSheetId="2">#REF!</definedName>
    <definedName name="TLMF" localSheetId="0">#REF!</definedName>
    <definedName name="TLMF" localSheetId="44">#REF!</definedName>
    <definedName name="TLMF" localSheetId="43">#REF!</definedName>
    <definedName name="TLMF" localSheetId="34">#REF!</definedName>
    <definedName name="TLMF" localSheetId="51">#REF!</definedName>
    <definedName name="TLMF" localSheetId="50">#REF!</definedName>
    <definedName name="TLMF" localSheetId="48">#REF!</definedName>
    <definedName name="TLMF" localSheetId="47">#REF!</definedName>
    <definedName name="TLMF" localSheetId="46">#REF!</definedName>
    <definedName name="TLMF" localSheetId="45">#REF!</definedName>
    <definedName name="TLMF" localSheetId="37">#REF!</definedName>
    <definedName name="TLMF" localSheetId="42">#REF!</definedName>
    <definedName name="TLMF" localSheetId="41">#REF!</definedName>
    <definedName name="TLMF" localSheetId="36">#REF!</definedName>
    <definedName name="TLMF" localSheetId="38">#REF!</definedName>
    <definedName name="TLMF" localSheetId="39">#REF!</definedName>
    <definedName name="TLMF" localSheetId="33">#REF!</definedName>
    <definedName name="TLMF" localSheetId="35">#REF!</definedName>
    <definedName name="TLMF" localSheetId="40">#REF!</definedName>
    <definedName name="TLMF">#REF!</definedName>
    <definedName name="TMAOF" localSheetId="44">#REF!</definedName>
    <definedName name="TMAOF" localSheetId="43">#REF!</definedName>
    <definedName name="TMAOF" localSheetId="34">#REF!</definedName>
    <definedName name="TMAOF" localSheetId="51">#REF!</definedName>
    <definedName name="TMAOF" localSheetId="50">#REF!</definedName>
    <definedName name="TMAOF" localSheetId="48">#REF!</definedName>
    <definedName name="TMAOF" localSheetId="47">#REF!</definedName>
    <definedName name="TMAOF" localSheetId="46">#REF!</definedName>
    <definedName name="TMAOF" localSheetId="45">#REF!</definedName>
    <definedName name="TMAOF" localSheetId="37">#REF!</definedName>
    <definedName name="TMAOF" localSheetId="42">#REF!</definedName>
    <definedName name="TMAOF" localSheetId="41">#REF!</definedName>
    <definedName name="TMAOF" localSheetId="36">#REF!</definedName>
    <definedName name="TMAOF" localSheetId="38">#REF!</definedName>
    <definedName name="TMAOF" localSheetId="39">#REF!</definedName>
    <definedName name="TMAOF" localSheetId="33">#REF!</definedName>
    <definedName name="TMAOF" localSheetId="35">#REF!</definedName>
    <definedName name="TMAOF" localSheetId="40">#REF!</definedName>
    <definedName name="TMAOF">TMAOF!$B$1</definedName>
    <definedName name="TMAOF_Debt_Related" localSheetId="6">TMAOF!$B$139:$H$144</definedName>
    <definedName name="TMAOF_EQ" localSheetId="6">TMAOF!$B$12:$I$73</definedName>
    <definedName name="TMAOF_EQ_Related" localSheetId="6">TMAOF!$B$74:$I$130</definedName>
    <definedName name="TMAOF_GOV_SEC" localSheetId="6">TMAOF!$B$131:$H$137</definedName>
    <definedName name="TMAOF_Mutual_F_Units" localSheetId="6">TMAOF!#REF!</definedName>
    <definedName name="TMAOFNAV" localSheetId="6">TMAOF!$B$162:$B$169</definedName>
    <definedName name="TMCAPF" localSheetId="44">#REF!</definedName>
    <definedName name="TMCAPF" localSheetId="43">#REF!</definedName>
    <definedName name="TMCAPF" localSheetId="34">#REF!</definedName>
    <definedName name="TMCAPF" localSheetId="51">#REF!</definedName>
    <definedName name="TMCAPF" localSheetId="50">#REF!</definedName>
    <definedName name="TMCAPF" localSheetId="48">#REF!</definedName>
    <definedName name="TMCAPF" localSheetId="47">#REF!</definedName>
    <definedName name="TMCAPF" localSheetId="46">#REF!</definedName>
    <definedName name="TMCAPF" localSheetId="45">#REF!</definedName>
    <definedName name="TMCAPF" localSheetId="37">#REF!</definedName>
    <definedName name="TMCAPF" localSheetId="42">#REF!</definedName>
    <definedName name="TMCAPF" localSheetId="41">#REF!</definedName>
    <definedName name="TMCAPF" localSheetId="36">#REF!</definedName>
    <definedName name="TMCAPF" localSheetId="38">#REF!</definedName>
    <definedName name="TMCAPF" localSheetId="39">#REF!</definedName>
    <definedName name="TMCAPF" localSheetId="33">#REF!</definedName>
    <definedName name="TMCAPF" localSheetId="35">#REF!</definedName>
    <definedName name="TMCAPF" localSheetId="40">#REF!</definedName>
    <definedName name="TMCAPF">TMCAPF!$B$1</definedName>
    <definedName name="TMCAPF_EQ" localSheetId="14">TMCAPF!$B$12:$I$62</definedName>
    <definedName name="TMCAPFNAV" localSheetId="14">TMCAPF!$B$76:$B$83</definedName>
    <definedName name="TMIF" localSheetId="44">#REF!</definedName>
    <definedName name="TMIF" localSheetId="43">#REF!</definedName>
    <definedName name="TMIF" localSheetId="34">#REF!</definedName>
    <definedName name="TMIF" localSheetId="51">#REF!</definedName>
    <definedName name="TMIF" localSheetId="50">#REF!</definedName>
    <definedName name="TMIF" localSheetId="48">#REF!</definedName>
    <definedName name="TMIF" localSheetId="47">#REF!</definedName>
    <definedName name="TMIF" localSheetId="46">#REF!</definedName>
    <definedName name="TMIF" localSheetId="45">#REF!</definedName>
    <definedName name="TMIF" localSheetId="37">#REF!</definedName>
    <definedName name="TMIF" localSheetId="42">#REF!</definedName>
    <definedName name="TMIF" localSheetId="41">#REF!</definedName>
    <definedName name="TMIF" localSheetId="36">#REF!</definedName>
    <definedName name="TMIF" localSheetId="38">#REF!</definedName>
    <definedName name="TMIF" localSheetId="39">#REF!</definedName>
    <definedName name="TMIF" localSheetId="33">#REF!</definedName>
    <definedName name="TMIF" localSheetId="35">#REF!</definedName>
    <definedName name="TMIF" localSheetId="40">#REF!</definedName>
    <definedName name="TMIF">TMIF!$B$1</definedName>
    <definedName name="TMIF_Debt_Related" localSheetId="5">TMIF!$B$81:$H$83</definedName>
    <definedName name="TMIF_EQ" localSheetId="5">TMIF!$B$12:$I$53</definedName>
    <definedName name="TMIF_EQ_Related" localSheetId="5">TMIF!$B$54:$I$67</definedName>
    <definedName name="TMIF_GOV_SEC" localSheetId="5">TMIF!$B$69:$H$79</definedName>
    <definedName name="TMIFNAV" localSheetId="5">TMIF!$B$97:$B$108</definedName>
    <definedName name="TMPF" localSheetId="2">#REF!</definedName>
    <definedName name="TMPF" localSheetId="0">#REF!</definedName>
    <definedName name="TMPF" localSheetId="51">#REF!</definedName>
    <definedName name="TMPF" localSheetId="50">#REF!</definedName>
    <definedName name="TMPF" localSheetId="48">#REF!</definedName>
    <definedName name="TMPF" localSheetId="47">#REF!</definedName>
    <definedName name="TMPF">#REF!</definedName>
    <definedName name="TNETF" localSheetId="44">#REF!</definedName>
    <definedName name="TNETF" localSheetId="43">#REF!</definedName>
    <definedName name="TNETF" localSheetId="34">#REF!</definedName>
    <definedName name="TNETF" localSheetId="51">#REF!</definedName>
    <definedName name="TNETF" localSheetId="50">#REF!</definedName>
    <definedName name="TNETF" localSheetId="48">#REF!</definedName>
    <definedName name="TNETF" localSheetId="47">#REF!</definedName>
    <definedName name="TNETF" localSheetId="46">#REF!</definedName>
    <definedName name="TNETF" localSheetId="45">#REF!</definedName>
    <definedName name="TNETF" localSheetId="37">#REF!</definedName>
    <definedName name="TNETF" localSheetId="42">#REF!</definedName>
    <definedName name="TNETF" localSheetId="41">#REF!</definedName>
    <definedName name="TNETF" localSheetId="36">#REF!</definedName>
    <definedName name="TNETF" localSheetId="38">#REF!</definedName>
    <definedName name="TNETF" localSheetId="39">#REF!</definedName>
    <definedName name="TNETF" localSheetId="33">#REF!</definedName>
    <definedName name="TNETF" localSheetId="35">#REF!</definedName>
    <definedName name="TNETF" localSheetId="40">#REF!</definedName>
    <definedName name="TNETF">TNETF!$B$1</definedName>
    <definedName name="TNETF_Debt_Related" localSheetId="19">TNETF!$B$68:$H$72</definedName>
    <definedName name="TNETF_EQ" localSheetId="19">TNETF!$B$12:$I$66</definedName>
    <definedName name="TNETFNAV" localSheetId="19">TNETF!$B$86:$B$87</definedName>
    <definedName name="TNPBETF" localSheetId="44">#REF!</definedName>
    <definedName name="TNPBETF" localSheetId="43">#REF!</definedName>
    <definedName name="TNPBETF" localSheetId="34">#REF!</definedName>
    <definedName name="TNPBETF" localSheetId="51">#REF!</definedName>
    <definedName name="TNPBETF" localSheetId="50">#REF!</definedName>
    <definedName name="TNPBETF" localSheetId="48">#REF!</definedName>
    <definedName name="TNPBETF" localSheetId="47">#REF!</definedName>
    <definedName name="TNPBETF" localSheetId="46">#REF!</definedName>
    <definedName name="TNPBETF" localSheetId="45">#REF!</definedName>
    <definedName name="TNPBETF" localSheetId="37">#REF!</definedName>
    <definedName name="TNPBETF" localSheetId="42">#REF!</definedName>
    <definedName name="TNPBETF" localSheetId="41">#REF!</definedName>
    <definedName name="TNPBETF" localSheetId="36">#REF!</definedName>
    <definedName name="TNPBETF" localSheetId="38">#REF!</definedName>
    <definedName name="TNPBETF" localSheetId="39">#REF!</definedName>
    <definedName name="TNPBETF" localSheetId="33">#REF!</definedName>
    <definedName name="TNPBETF" localSheetId="35">#REF!</definedName>
    <definedName name="TNPBETF" localSheetId="40">#REF!</definedName>
    <definedName name="TNPBETF">TNPBETF!$B$1</definedName>
    <definedName name="TNPBETF_EQ" localSheetId="20">TNPBETF!$B$12:$I$25</definedName>
    <definedName name="TNPBETFNAV" localSheetId="20">TNPBETF!$B$39:$B$40</definedName>
    <definedName name="TOF" localSheetId="0">#REF!</definedName>
    <definedName name="TOF" localSheetId="34">#REF!</definedName>
    <definedName name="TOF" localSheetId="37">#REF!</definedName>
    <definedName name="TOF" localSheetId="36">#REF!</definedName>
    <definedName name="TOF" localSheetId="38">#REF!</definedName>
    <definedName name="TOF" localSheetId="39">TOF!$B$1</definedName>
    <definedName name="TOF" localSheetId="33">#REF!</definedName>
    <definedName name="TOF" localSheetId="35">#REF!</definedName>
    <definedName name="TOF" localSheetId="40">#REF!</definedName>
    <definedName name="TOF">#REF!</definedName>
    <definedName name="TOFNAV" localSheetId="39">TOF!$B$24:$B$31</definedName>
    <definedName name="TOIIS" localSheetId="2">#REF!</definedName>
    <definedName name="TOIIS" localSheetId="0">#REF!</definedName>
    <definedName name="TOIIS" localSheetId="44">#REF!</definedName>
    <definedName name="TOIIS" localSheetId="43">#REF!</definedName>
    <definedName name="TOIIS" localSheetId="34">#REF!</definedName>
    <definedName name="TOIIS" localSheetId="51">#REF!</definedName>
    <definedName name="TOIIS" localSheetId="50">#REF!</definedName>
    <definedName name="TOIIS" localSheetId="48">#REF!</definedName>
    <definedName name="TOIIS" localSheetId="47">#REF!</definedName>
    <definedName name="TOIIS" localSheetId="46">#REF!</definedName>
    <definedName name="TOIIS" localSheetId="45">#REF!</definedName>
    <definedName name="TOIIS" localSheetId="37">#REF!</definedName>
    <definedName name="TOIIS" localSheetId="42">#REF!</definedName>
    <definedName name="TOIIS" localSheetId="41">#REF!</definedName>
    <definedName name="TOIIS" localSheetId="36">#REF!</definedName>
    <definedName name="TOIIS" localSheetId="38">#REF!</definedName>
    <definedName name="TOIIS" localSheetId="39">#REF!</definedName>
    <definedName name="TOIIS" localSheetId="33">#REF!</definedName>
    <definedName name="TOIIS" localSheetId="35">#REF!</definedName>
    <definedName name="TOIIS" localSheetId="40">#REF!</definedName>
    <definedName name="TOIIS">#REF!</definedName>
    <definedName name="TOIOS" localSheetId="2">#REF!</definedName>
    <definedName name="TOIOS" localSheetId="0">#REF!</definedName>
    <definedName name="TOIOS" localSheetId="51">#REF!</definedName>
    <definedName name="TOIOS" localSheetId="50">#REF!</definedName>
    <definedName name="TOIOS">#REF!</definedName>
    <definedName name="TOISS" localSheetId="2">#REF!</definedName>
    <definedName name="TOISS" localSheetId="0">#REF!</definedName>
    <definedName name="TOISS" localSheetId="51">#REF!</definedName>
    <definedName name="TOISS" localSheetId="50">#REF!</definedName>
    <definedName name="TOISS">#REF!</definedName>
    <definedName name="TQNTF" localSheetId="44">#REF!</definedName>
    <definedName name="TQNTF" localSheetId="43">#REF!</definedName>
    <definedName name="TQNTF" localSheetId="34">#REF!</definedName>
    <definedName name="TQNTF" localSheetId="51">#REF!</definedName>
    <definedName name="TQNTF" localSheetId="50">#REF!</definedName>
    <definedName name="TQNTF" localSheetId="48">#REF!</definedName>
    <definedName name="TQNTF" localSheetId="47">#REF!</definedName>
    <definedName name="TQNTF" localSheetId="46">#REF!</definedName>
    <definedName name="TQNTF" localSheetId="45">#REF!</definedName>
    <definedName name="TQNTF" localSheetId="37">#REF!</definedName>
    <definedName name="TQNTF" localSheetId="42">#REF!</definedName>
    <definedName name="TQNTF" localSheetId="41">#REF!</definedName>
    <definedName name="TQNTF" localSheetId="36">#REF!</definedName>
    <definedName name="TQNTF" localSheetId="38">#REF!</definedName>
    <definedName name="TQNTF" localSheetId="39">#REF!</definedName>
    <definedName name="TQNTF" localSheetId="33">#REF!</definedName>
    <definedName name="TQNTF" localSheetId="35">#REF!</definedName>
    <definedName name="TQNTF" localSheetId="40">#REF!</definedName>
    <definedName name="TQNTF">TQNTF!$B$1</definedName>
    <definedName name="TQNTF_Debt_Related" localSheetId="29">TQNTF!$B$46:$H$50</definedName>
    <definedName name="TQNTF_EQ" localSheetId="29">TQNTF!$B$12:$I$44</definedName>
    <definedName name="TQNTFNAV" localSheetId="29">TQNTF!$B$64:$B$71</definedName>
    <definedName name="TREF" localSheetId="44">#REF!</definedName>
    <definedName name="TREF" localSheetId="43">#REF!</definedName>
    <definedName name="TREF" localSheetId="34">#REF!</definedName>
    <definedName name="TREF" localSheetId="51">#REF!</definedName>
    <definedName name="TREF" localSheetId="50">#REF!</definedName>
    <definedName name="TREF" localSheetId="48">#REF!</definedName>
    <definedName name="TREF" localSheetId="47">#REF!</definedName>
    <definedName name="TREF" localSheetId="46">#REF!</definedName>
    <definedName name="TREF" localSheetId="45">#REF!</definedName>
    <definedName name="TREF" localSheetId="37">#REF!</definedName>
    <definedName name="TREF" localSheetId="42">#REF!</definedName>
    <definedName name="TREF" localSheetId="41">#REF!</definedName>
    <definedName name="TREF" localSheetId="36">#REF!</definedName>
    <definedName name="TREF" localSheetId="38">#REF!</definedName>
    <definedName name="TREF" localSheetId="39">#REF!</definedName>
    <definedName name="TREF" localSheetId="33">#REF!</definedName>
    <definedName name="TREF" localSheetId="35">#REF!</definedName>
    <definedName name="TREF" localSheetId="40">#REF!</definedName>
    <definedName name="TREF">TREF!$B$1</definedName>
    <definedName name="TREF_EQ" localSheetId="25">TREF!$B$12:$I$43</definedName>
    <definedName name="TREFNAV" localSheetId="25">TREF!$B$57:$B$64</definedName>
    <definedName name="TRSFC" localSheetId="0">#REF!</definedName>
    <definedName name="TRSFC" localSheetId="33">TRSFC!$B$1</definedName>
    <definedName name="TRSFC">#REF!</definedName>
    <definedName name="TRSFC_Debt_Related" localSheetId="33">TRSFC!$B$73:$H$79</definedName>
    <definedName name="TRSFC_EQ" localSheetId="33">TRSFC!$B$10:$I$59</definedName>
    <definedName name="TRSFC_GOV_SEC" localSheetId="33">TRSFC!$B$61:$H$71</definedName>
    <definedName name="TRSFC_MM" localSheetId="33">TRSFC!$B$81:$H$83</definedName>
    <definedName name="TRSFCNAV" localSheetId="33">TRSFC!$B$96:$B$99</definedName>
    <definedName name="TRSFM" localSheetId="44">#REF!</definedName>
    <definedName name="TRSFM" localSheetId="43">#REF!</definedName>
    <definedName name="TRSFM" localSheetId="34">#REF!</definedName>
    <definedName name="TRSFM" localSheetId="51">#REF!</definedName>
    <definedName name="TRSFM" localSheetId="50">#REF!</definedName>
    <definedName name="TRSFM" localSheetId="48">#REF!</definedName>
    <definedName name="TRSFM" localSheetId="47">#REF!</definedName>
    <definedName name="TRSFM" localSheetId="46">#REF!</definedName>
    <definedName name="TRSFM" localSheetId="45">#REF!</definedName>
    <definedName name="TRSFM" localSheetId="37">#REF!</definedName>
    <definedName name="TRSFM" localSheetId="42">#REF!</definedName>
    <definedName name="TRSFM" localSheetId="41">#REF!</definedName>
    <definedName name="TRSFM" localSheetId="36">#REF!</definedName>
    <definedName name="TRSFM" localSheetId="38">#REF!</definedName>
    <definedName name="TRSFM" localSheetId="39">#REF!</definedName>
    <definedName name="TRSFM" localSheetId="33">#REF!</definedName>
    <definedName name="TRSFM" localSheetId="35">#REF!</definedName>
    <definedName name="TRSFM" localSheetId="40">#REF!</definedName>
    <definedName name="TRSFM">TRSFM!$B$1</definedName>
    <definedName name="TRSFM_Debt_Related" localSheetId="32">TRSFM!$B$78:$H$92</definedName>
    <definedName name="TRSFM_Debt_Related_UNLISTED" localSheetId="32">TRSFM!$B$94:$H$95</definedName>
    <definedName name="TRSFM_EQ" localSheetId="32">TRSFM!$B$11:$I$62</definedName>
    <definedName name="TRSFM_EQ_FU_Related" localSheetId="32">TRSFM!#REF!</definedName>
    <definedName name="TRSFM_GOV_SEC" localSheetId="32">TRSFM!$B$69:$H$76</definedName>
    <definedName name="TRSFM_MM" localSheetId="32">TRSFM!$B$97:$H$100</definedName>
    <definedName name="TRSFMNAV" localSheetId="32">TRSFM!$B$114:$B$117</definedName>
    <definedName name="TRSFP" localSheetId="44">#REF!</definedName>
    <definedName name="TRSFP" localSheetId="43">#REF!</definedName>
    <definedName name="TRSFP" localSheetId="34">#REF!</definedName>
    <definedName name="TRSFP" localSheetId="51">#REF!</definedName>
    <definedName name="TRSFP" localSheetId="50">#REF!</definedName>
    <definedName name="TRSFP" localSheetId="48">#REF!</definedName>
    <definedName name="TRSFP" localSheetId="47">#REF!</definedName>
    <definedName name="TRSFP" localSheetId="46">#REF!</definedName>
    <definedName name="TRSFP" localSheetId="45">#REF!</definedName>
    <definedName name="TRSFP" localSheetId="37">#REF!</definedName>
    <definedName name="TRSFP" localSheetId="42">#REF!</definedName>
    <definedName name="TRSFP" localSheetId="41">#REF!</definedName>
    <definedName name="TRSFP" localSheetId="36">#REF!</definedName>
    <definedName name="TRSFP" localSheetId="38">#REF!</definedName>
    <definedName name="TRSFP" localSheetId="39">#REF!</definedName>
    <definedName name="TRSFP" localSheetId="33">#REF!</definedName>
    <definedName name="TRSFP" localSheetId="35">#REF!</definedName>
    <definedName name="TRSFP" localSheetId="40">#REF!</definedName>
    <definedName name="TRSFP">TRSFP!$B$1</definedName>
    <definedName name="TRSFP_EQ" localSheetId="31">TRSFP!$B$11:$I$64</definedName>
    <definedName name="TRSFPNAV" localSheetId="31">TRSFP!$B$78:$B$81</definedName>
    <definedName name="TSCAPF" localSheetId="44">#REF!</definedName>
    <definedName name="TSCAPF" localSheetId="43">#REF!</definedName>
    <definedName name="TSCAPF" localSheetId="34">#REF!</definedName>
    <definedName name="TSCAPF" localSheetId="51">#REF!</definedName>
    <definedName name="TSCAPF" localSheetId="50">#REF!</definedName>
    <definedName name="TSCAPF" localSheetId="48">#REF!</definedName>
    <definedName name="TSCAPF" localSheetId="47">#REF!</definedName>
    <definedName name="TSCAPF" localSheetId="46">#REF!</definedName>
    <definedName name="TSCAPF" localSheetId="45">#REF!</definedName>
    <definedName name="TSCAPF" localSheetId="37">#REF!</definedName>
    <definedName name="TSCAPF" localSheetId="42">#REF!</definedName>
    <definedName name="TSCAPF" localSheetId="41">#REF!</definedName>
    <definedName name="TSCAPF" localSheetId="36">#REF!</definedName>
    <definedName name="TSCAPF" localSheetId="38">#REF!</definedName>
    <definedName name="TSCAPF" localSheetId="39">#REF!</definedName>
    <definedName name="TSCAPF" localSheetId="33">#REF!</definedName>
    <definedName name="TSCAPF" localSheetId="35">#REF!</definedName>
    <definedName name="TSCAPF" localSheetId="40">#REF!</definedName>
    <definedName name="TSCAPF">TSCAPF!$B$1</definedName>
    <definedName name="TSCAPF_EQ" localSheetId="12">TSCAPF!$B$12:$I$52</definedName>
    <definedName name="TSCAPF_EQ_FU_Related" localSheetId="12">TSCAPF!#REF!</definedName>
    <definedName name="TSCAPFNAV" localSheetId="12">TSCAPF!$B$73:$B$80</definedName>
    <definedName name="TSIPF3" localSheetId="2">#REF!</definedName>
    <definedName name="TSIPF3" localSheetId="0">#REF!</definedName>
    <definedName name="TSIPF3" localSheetId="51">#REF!</definedName>
    <definedName name="TSIPF3" localSheetId="50">#REF!</definedName>
    <definedName name="TSIPF3" localSheetId="48">#REF!</definedName>
    <definedName name="TSIPF3" localSheetId="47">#REF!</definedName>
    <definedName name="TSIPF3">#REF!</definedName>
    <definedName name="TSTBF" localSheetId="0">#REF!</definedName>
    <definedName name="TSTBF" localSheetId="34">#REF!</definedName>
    <definedName name="TSTBF" localSheetId="33">#REF!</definedName>
    <definedName name="TSTBF" localSheetId="35">TSTBF!$B$1</definedName>
    <definedName name="TSTBF">#REF!</definedName>
    <definedName name="TSTBF_Debt_Related" localSheetId="35">TSTBF!$B$31:$H$79</definedName>
    <definedName name="TSTBF_Debt_Related_UNLISTED" localSheetId="35">TSTBF!$B$81:$H$83</definedName>
    <definedName name="TSTBF_GOV_SEC" localSheetId="35">TSTBF!$B$11:$H$29</definedName>
    <definedName name="TSTBF_MM" localSheetId="35">TSTBF!$B$85:$H$89</definedName>
    <definedName name="TSTBF_Mutual_F_Units" localSheetId="35">TSTBF!#REF!</definedName>
    <definedName name="TSTBF_Mutual_F_Units_1" localSheetId="35">TSTBF!$B$92:$H$92</definedName>
    <definedName name="TSTBFNAV" localSheetId="35">TSTBF!$B$106:$B$117</definedName>
    <definedName name="TTAF1" localSheetId="2">#REF!</definedName>
    <definedName name="TTAF1" localSheetId="0">#REF!</definedName>
    <definedName name="TTAF1" localSheetId="44">#REF!</definedName>
    <definedName name="TTAF1" localSheetId="43">#REF!</definedName>
    <definedName name="TTAF1" localSheetId="34">#REF!</definedName>
    <definedName name="TTAF1" localSheetId="51">#REF!</definedName>
    <definedName name="TTAF1" localSheetId="50">#REF!</definedName>
    <definedName name="TTAF1" localSheetId="48">#REF!</definedName>
    <definedName name="TTAF1" localSheetId="47">#REF!</definedName>
    <definedName name="TTAF1" localSheetId="46">#REF!</definedName>
    <definedName name="TTAF1" localSheetId="45">#REF!</definedName>
    <definedName name="TTAF1" localSheetId="37">#REF!</definedName>
    <definedName name="TTAF1" localSheetId="42">#REF!</definedName>
    <definedName name="TTAF1" localSheetId="41">#REF!</definedName>
    <definedName name="TTAF1" localSheetId="36">#REF!</definedName>
    <definedName name="TTAF1" localSheetId="38">#REF!</definedName>
    <definedName name="TTAF1" localSheetId="39">#REF!</definedName>
    <definedName name="TTAF1" localSheetId="33">#REF!</definedName>
    <definedName name="TTAF1" localSheetId="35">#REF!</definedName>
    <definedName name="TTAF1" localSheetId="40">#REF!</definedName>
    <definedName name="TTAF1">#REF!</definedName>
    <definedName name="TTMF" localSheetId="2">#REF!</definedName>
    <definedName name="TTMF" localSheetId="0">#REF!</definedName>
    <definedName name="TTMF" localSheetId="51">#REF!</definedName>
    <definedName name="TTMF" localSheetId="50">#REF!</definedName>
    <definedName name="TTMF">#REF!</definedName>
    <definedName name="TTMFSP1" localSheetId="0">#REF!</definedName>
    <definedName name="TTMFSP1" localSheetId="34">#REF!</definedName>
    <definedName name="TTMFSP1" localSheetId="51">#REF!</definedName>
    <definedName name="TTMFSP1" localSheetId="50">#REF!</definedName>
    <definedName name="TTMFSP1" localSheetId="33">#REF!</definedName>
    <definedName name="TTMFSP1" localSheetId="35">TSTBF!$B$137</definedName>
    <definedName name="TTMFSP1">#REF!</definedName>
    <definedName name="TTMFSP1_Debt_Related" localSheetId="35">TSTBF!$B$143:$H$147</definedName>
    <definedName name="TTMFSP1NAV" localSheetId="35">TSTBF!$B$159:$B$174</definedName>
    <definedName name="TTOFE" localSheetId="44">#REF!</definedName>
    <definedName name="TTOFE" localSheetId="43">#REF!</definedName>
    <definedName name="TTOFE" localSheetId="34">#REF!</definedName>
    <definedName name="TTOFE" localSheetId="51">#REF!</definedName>
    <definedName name="TTOFE" localSheetId="50">#REF!</definedName>
    <definedName name="TTOFE" localSheetId="48">#REF!</definedName>
    <definedName name="TTOFE" localSheetId="47">#REF!</definedName>
    <definedName name="TTOFE" localSheetId="46">#REF!</definedName>
    <definedName name="TTOFE" localSheetId="45">#REF!</definedName>
    <definedName name="TTOFE" localSheetId="37">#REF!</definedName>
    <definedName name="TTOFE" localSheetId="42">#REF!</definedName>
    <definedName name="TTOFE" localSheetId="41">#REF!</definedName>
    <definedName name="TTOFE" localSheetId="36">#REF!</definedName>
    <definedName name="TTOFE" localSheetId="38">#REF!</definedName>
    <definedName name="TTOFE" localSheetId="39">#REF!</definedName>
    <definedName name="TTOFE" localSheetId="33">#REF!</definedName>
    <definedName name="TTOFE" localSheetId="35">#REF!</definedName>
    <definedName name="TTOFE" localSheetId="40">#REF!</definedName>
    <definedName name="TTOFE">TTOFE!$B$1</definedName>
    <definedName name="TTOFE_EQ" localSheetId="9">TTOFE!$B$12:$I$57</definedName>
    <definedName name="TTOFE_EQ_FU_Related" localSheetId="9">TTOFE!#REF!</definedName>
    <definedName name="TTOFENAV" localSheetId="9">TTOFE!$B$77:$B$84</definedName>
    <definedName name="TTSF96" localSheetId="44">#REF!</definedName>
    <definedName name="TTSF96" localSheetId="43">#REF!</definedName>
    <definedName name="TTSF96" localSheetId="34">#REF!</definedName>
    <definedName name="TTSF96" localSheetId="51">#REF!</definedName>
    <definedName name="TTSF96" localSheetId="50">#REF!</definedName>
    <definedName name="TTSF96" localSheetId="48">#REF!</definedName>
    <definedName name="TTSF96" localSheetId="47">#REF!</definedName>
    <definedName name="TTSF96" localSheetId="46">#REF!</definedName>
    <definedName name="TTSF96" localSheetId="45">#REF!</definedName>
    <definedName name="TTSF96" localSheetId="37">#REF!</definedName>
    <definedName name="TTSF96" localSheetId="42">#REF!</definedName>
    <definedName name="TTSF96" localSheetId="41">#REF!</definedName>
    <definedName name="TTSF96" localSheetId="36">#REF!</definedName>
    <definedName name="TTSF96" localSheetId="38">#REF!</definedName>
    <definedName name="TTSF96" localSheetId="39">#REF!</definedName>
    <definedName name="TTSF96" localSheetId="33">#REF!</definedName>
    <definedName name="TTSF96" localSheetId="35">#REF!</definedName>
    <definedName name="TTSF96" localSheetId="40">#REF!</definedName>
    <definedName name="TTSF96">TTSF96!$B$1</definedName>
    <definedName name="TTSF96_EQ" localSheetId="16">TTSF96!$B$12:$I$64</definedName>
    <definedName name="TTSF96NAV" localSheetId="16">TTSF96!$B$78:$B$85</definedName>
    <definedName name="TUDG3S" localSheetId="2">#REF!</definedName>
    <definedName name="TUDG3S" localSheetId="0">#REF!</definedName>
    <definedName name="TUDG3S" localSheetId="51">#REF!</definedName>
    <definedName name="TUDG3S" localSheetId="50">#REF!</definedName>
    <definedName name="TUDG3S" localSheetId="48">#REF!</definedName>
    <definedName name="TUDG3S" localSheetId="47">#REF!</definedName>
    <definedName name="TUDG3S">#REF!</definedName>
    <definedName name="TUDS" localSheetId="2">#REF!</definedName>
    <definedName name="TUDS" localSheetId="0">#REF!</definedName>
    <definedName name="TUDS" localSheetId="51">#REF!</definedName>
    <definedName name="TUDS" localSheetId="50">#REF!</definedName>
    <definedName name="TUDS">#REF!</definedName>
    <definedName name="TURG3S" localSheetId="2">#REF!</definedName>
    <definedName name="TURG3S" localSheetId="0">#REF!</definedName>
    <definedName name="TURG3S" localSheetId="51">#REF!</definedName>
    <definedName name="TURG3S" localSheetId="50">#REF!</definedName>
    <definedName name="TURG3S">#REF!</definedName>
    <definedName name="TURS" localSheetId="2">#REF!</definedName>
    <definedName name="TURS" localSheetId="51">#REF!</definedName>
    <definedName name="TURS" localSheetId="50">#REF!</definedName>
    <definedName name="TURS">#REF!</definedName>
    <definedName name="TUSTF" localSheetId="0">#REF!</definedName>
    <definedName name="TUSTF" localSheetId="34">#REF!</definedName>
    <definedName name="TUSTF" localSheetId="37">#REF!</definedName>
    <definedName name="TUSTF" localSheetId="36">#REF!</definedName>
    <definedName name="TUSTF" localSheetId="38">#REF!</definedName>
    <definedName name="TUSTF" localSheetId="33">#REF!</definedName>
    <definedName name="TUSTF" localSheetId="35">#REF!</definedName>
    <definedName name="TUSTF" localSheetId="40">TUSTF!$B$1</definedName>
    <definedName name="TUSTF">#REF!</definedName>
    <definedName name="TUSTF_Debt_Related" localSheetId="40">TUSTF!$B$11:$H$28</definedName>
    <definedName name="TUSTF_MM" localSheetId="40">TUSTF!$B$30:$H$49</definedName>
    <definedName name="TUSTFNAV" localSheetId="40">TUSTF!$B$62:$B$73</definedName>
    <definedName name="TVFS1" localSheetId="0">#REF!</definedName>
    <definedName name="TVFS1" localSheetId="44">#REF!</definedName>
    <definedName name="TVFS1" localSheetId="43">#REF!</definedName>
    <definedName name="TVFS1" localSheetId="34">#REF!</definedName>
    <definedName name="TVFS1" localSheetId="51">#REF!</definedName>
    <definedName name="TVFS1" localSheetId="50">#REF!</definedName>
    <definedName name="TVFS1" localSheetId="48">#REF!</definedName>
    <definedName name="TVFS1" localSheetId="47">#REF!</definedName>
    <definedName name="TVFS1" localSheetId="46">#REF!</definedName>
    <definedName name="TVFS1" localSheetId="45">#REF!</definedName>
    <definedName name="TVFS1" localSheetId="37">#REF!</definedName>
    <definedName name="TVFS1" localSheetId="42">#REF!</definedName>
    <definedName name="TVFS1" localSheetId="41">#REF!</definedName>
    <definedName name="TVFS1" localSheetId="36">#REF!</definedName>
    <definedName name="TVFS1" localSheetId="38">#REF!</definedName>
    <definedName name="TVFS1" localSheetId="39">#REF!</definedName>
    <definedName name="TVFS1" localSheetId="33">#REF!</definedName>
    <definedName name="TVFS1" localSheetId="35">#REF!</definedName>
    <definedName name="TVFS1" localSheetId="40">#REF!</definedName>
    <definedName name="TVFS1">#REF!</definedName>
    <definedName name="TVFS2" localSheetId="0">#REF!</definedName>
    <definedName name="TVFS2" localSheetId="51">#REF!</definedName>
    <definedName name="TVFS2" localSheetId="50">#REF!</definedName>
    <definedName name="TVFS2">#REF!</definedName>
    <definedName name="TYCF" localSheetId="44">#REF!</definedName>
    <definedName name="TYCF" localSheetId="43">#REF!</definedName>
    <definedName name="TYCF" localSheetId="34">#REF!</definedName>
    <definedName name="TYCF" localSheetId="51">#REF!</definedName>
    <definedName name="TYCF" localSheetId="50">#REF!</definedName>
    <definedName name="TYCF" localSheetId="48">#REF!</definedName>
    <definedName name="TYCF" localSheetId="47">#REF!</definedName>
    <definedName name="TYCF" localSheetId="46">#REF!</definedName>
    <definedName name="TYCF" localSheetId="45">#REF!</definedName>
    <definedName name="TYCF" localSheetId="37">#REF!</definedName>
    <definedName name="TYCF" localSheetId="42">#REF!</definedName>
    <definedName name="TYCF" localSheetId="41">#REF!</definedName>
    <definedName name="TYCF" localSheetId="36">#REF!</definedName>
    <definedName name="TYCF" localSheetId="38">#REF!</definedName>
    <definedName name="TYCF" localSheetId="39">#REF!</definedName>
    <definedName name="TYCF" localSheetId="33">#REF!</definedName>
    <definedName name="TYCF" localSheetId="35">#REF!</definedName>
    <definedName name="TYCF" localSheetId="40">#REF!</definedName>
    <definedName name="TYCF">TYCF!$B$1</definedName>
    <definedName name="TYCF_EQ" localSheetId="28">TYCF!$B$11:$I$59</definedName>
    <definedName name="TYCFNAV" localSheetId="28">TYCF!$B$73:$B$76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C569" i="25" l="1"/>
  <c r="C563" i="25"/>
  <c r="C533" i="25"/>
  <c r="C435" i="25"/>
  <c r="C571" i="25" l="1"/>
  <c r="A5" i="77"/>
  <c r="A6" i="77" s="1"/>
  <c r="A7" i="77" s="1"/>
  <c r="A8" i="77" s="1"/>
  <c r="A9" i="77" s="1"/>
  <c r="A10" i="77" s="1"/>
  <c r="A11" i="77" s="1"/>
  <c r="A12" i="77" s="1"/>
  <c r="A13" i="77" s="1"/>
  <c r="A14" i="77" s="1"/>
  <c r="A15" i="77" s="1"/>
  <c r="A16" i="77" s="1"/>
  <c r="A17" i="77" s="1"/>
  <c r="A18" i="77" s="1"/>
  <c r="A19" i="77" s="1"/>
  <c r="A20" i="77" s="1"/>
  <c r="A21" i="77" s="1"/>
  <c r="A22" i="77" s="1"/>
  <c r="A23" i="77" s="1"/>
  <c r="A24" i="77" s="1"/>
  <c r="A25" i="77" s="1"/>
  <c r="A26" i="77" s="1"/>
  <c r="A27" i="77" s="1"/>
  <c r="A28" i="77" s="1"/>
  <c r="A29" i="77" s="1"/>
  <c r="A30" i="77" s="1"/>
  <c r="A31" i="77" s="1"/>
  <c r="A32" i="77" s="1"/>
  <c r="A33" i="77" s="1"/>
  <c r="A34" i="77" s="1"/>
  <c r="A35" i="77" s="1"/>
  <c r="A36" i="77" s="1"/>
  <c r="A37" i="77" s="1"/>
  <c r="A38" i="77" s="1"/>
  <c r="A39" i="77" s="1"/>
  <c r="A40" i="77" s="1"/>
  <c r="A41" i="77" s="1"/>
  <c r="A42" i="77" s="1"/>
  <c r="A43" i="77" s="1"/>
  <c r="A44" i="77" s="1"/>
  <c r="A45" i="77" s="1"/>
  <c r="A46" i="77" s="1"/>
  <c r="A47" i="77" s="1"/>
  <c r="A48" i="77" s="1"/>
  <c r="A49" i="77" s="1"/>
  <c r="A50" i="77" s="1"/>
  <c r="G130" i="11" l="1"/>
  <c r="H130" i="11"/>
  <c r="C125" i="27" l="1"/>
  <c r="C121" i="27"/>
  <c r="C127" i="27" l="1"/>
  <c r="C535" i="25" l="1"/>
  <c r="C1331" i="11"/>
  <c r="C375" i="11"/>
  <c r="C432" i="11"/>
  <c r="C434" i="11" l="1"/>
  <c r="C1121" i="11" l="1"/>
  <c r="C1333" i="11" s="1"/>
  <c r="G145" i="11" l="1"/>
  <c r="G138" i="11"/>
  <c r="G87" i="11"/>
  <c r="H87" i="11"/>
  <c r="H92" i="11" l="1"/>
  <c r="G92" i="11"/>
  <c r="C1227" i="31" l="1"/>
  <c r="C1216" i="31"/>
  <c r="C1229" i="31" l="1"/>
  <c r="C1168" i="31" l="1"/>
  <c r="C942" i="31"/>
  <c r="C1170" i="31" l="1"/>
  <c r="C4946" i="32" l="1"/>
  <c r="C3847" i="32"/>
  <c r="C4948" i="32" l="1"/>
  <c r="C100" i="27"/>
  <c r="C139" i="21"/>
  <c r="C183" i="11"/>
  <c r="C121" i="25"/>
  <c r="C222" i="31"/>
  <c r="C400" i="32" l="1"/>
  <c r="H84" i="76" l="1"/>
  <c r="G84" i="76"/>
  <c r="H80" i="76"/>
  <c r="G80" i="76"/>
  <c r="H72" i="76"/>
  <c r="G72" i="76"/>
  <c r="H60" i="76"/>
  <c r="G60" i="76"/>
  <c r="H138" i="75"/>
  <c r="G138" i="75"/>
  <c r="H91" i="75"/>
  <c r="G91" i="75"/>
  <c r="H66" i="75"/>
  <c r="G66" i="75"/>
  <c r="H22" i="75"/>
  <c r="G22" i="75"/>
  <c r="H148" i="74"/>
  <c r="G148" i="74"/>
  <c r="H93" i="74"/>
  <c r="G93" i="74"/>
  <c r="H90" i="74"/>
  <c r="G90" i="74"/>
  <c r="H84" i="74"/>
  <c r="G84" i="74"/>
  <c r="H80" i="74"/>
  <c r="G80" i="74"/>
  <c r="H30" i="74"/>
  <c r="G30" i="74"/>
  <c r="H73" i="73"/>
  <c r="G73" i="73"/>
  <c r="H38" i="73"/>
  <c r="G38" i="73"/>
  <c r="H35" i="73"/>
  <c r="G35" i="73"/>
  <c r="H17" i="73"/>
  <c r="G17" i="73"/>
  <c r="H55" i="72"/>
  <c r="G55" i="72"/>
  <c r="H18" i="72"/>
  <c r="G18" i="72"/>
  <c r="C133" i="71"/>
  <c r="H100" i="71"/>
  <c r="G100" i="71"/>
  <c r="H41" i="71"/>
  <c r="G41" i="71"/>
  <c r="H50" i="70"/>
  <c r="G50" i="70"/>
  <c r="H29" i="70"/>
  <c r="G29" i="70"/>
  <c r="H31" i="68"/>
  <c r="G31" i="68"/>
  <c r="H28" i="68"/>
  <c r="G28" i="68"/>
  <c r="H19" i="68"/>
  <c r="G19" i="68"/>
  <c r="H29" i="67"/>
  <c r="G29" i="67"/>
  <c r="H34" i="66"/>
  <c r="G34" i="66"/>
  <c r="H31" i="66"/>
  <c r="G31" i="66"/>
  <c r="H17" i="66"/>
  <c r="G17" i="66"/>
  <c r="H54" i="65"/>
  <c r="G54" i="65"/>
  <c r="H51" i="65"/>
  <c r="G51" i="65"/>
  <c r="H31" i="65"/>
  <c r="G31" i="65"/>
  <c r="H35" i="64"/>
  <c r="G35" i="64"/>
  <c r="H20" i="64"/>
  <c r="G20" i="64"/>
  <c r="H29" i="63"/>
  <c r="G29" i="63"/>
  <c r="H21" i="62"/>
  <c r="G21" i="62"/>
  <c r="H17" i="61"/>
  <c r="G17" i="61"/>
  <c r="G12" i="56"/>
  <c r="G15" i="56"/>
  <c r="H11" i="56" s="1"/>
  <c r="H12" i="56" s="1"/>
  <c r="H11" i="55"/>
  <c r="G12" i="55"/>
  <c r="H12" i="55"/>
  <c r="G13" i="55"/>
  <c r="H14" i="55"/>
  <c r="G15" i="55"/>
  <c r="H63" i="6"/>
  <c r="G63" i="6"/>
  <c r="G68" i="6" s="1"/>
  <c r="H67" i="6"/>
  <c r="G67" i="6"/>
  <c r="H148" i="11"/>
  <c r="G148" i="11"/>
  <c r="H63" i="13"/>
  <c r="G63" i="13"/>
  <c r="G64" i="13" s="1"/>
  <c r="H59" i="13"/>
  <c r="G59" i="13"/>
  <c r="H102" i="21"/>
  <c r="G102" i="21"/>
  <c r="H37" i="64" l="1"/>
  <c r="H38" i="64" s="1"/>
  <c r="G37" i="64"/>
  <c r="G38" i="64" s="1"/>
  <c r="G151" i="11"/>
  <c r="H151" i="11" s="1"/>
  <c r="H14" i="56"/>
  <c r="H68" i="6"/>
  <c r="H64" i="13"/>
  <c r="H58" i="29"/>
  <c r="G58" i="29"/>
  <c r="H62" i="29"/>
  <c r="G62" i="29"/>
  <c r="H53" i="15"/>
  <c r="G53" i="15"/>
  <c r="H49" i="15"/>
  <c r="G49" i="15"/>
  <c r="G152" i="11" l="1"/>
  <c r="H152" i="11" s="1"/>
  <c r="G63" i="29"/>
  <c r="H63" i="29"/>
  <c r="G54" i="15"/>
  <c r="H54" i="15"/>
  <c r="H53" i="4" l="1"/>
  <c r="H58" i="4"/>
  <c r="G58" i="4"/>
  <c r="G53" i="4"/>
  <c r="G59" i="4" s="1"/>
  <c r="H59" i="4" l="1"/>
  <c r="H122" i="31" l="1"/>
  <c r="G122" i="31"/>
  <c r="H118" i="31"/>
  <c r="G118" i="31"/>
  <c r="H184" i="31"/>
  <c r="G184" i="31"/>
  <c r="G370" i="32"/>
  <c r="H370" i="32" s="1"/>
  <c r="H123" i="31" l="1"/>
  <c r="G123" i="31"/>
  <c r="H366" i="32"/>
  <c r="G366" i="32"/>
  <c r="H360" i="32"/>
  <c r="G360" i="32"/>
  <c r="H354" i="32"/>
  <c r="G354" i="32"/>
  <c r="H337" i="32"/>
  <c r="G337" i="32"/>
  <c r="H321" i="32"/>
  <c r="G321" i="32"/>
  <c r="H300" i="32"/>
  <c r="G300" i="32"/>
  <c r="H181" i="31"/>
  <c r="G181" i="31"/>
  <c r="H188" i="31"/>
  <c r="G188" i="31"/>
  <c r="H175" i="31"/>
  <c r="G175" i="31"/>
  <c r="H138" i="31"/>
  <c r="G138" i="31"/>
  <c r="H32" i="30"/>
  <c r="G32" i="30"/>
  <c r="H53" i="28"/>
  <c r="G53" i="28"/>
  <c r="H45" i="28"/>
  <c r="G45" i="28"/>
  <c r="H72" i="27"/>
  <c r="G72" i="27"/>
  <c r="H69" i="27"/>
  <c r="G69" i="27"/>
  <c r="H63" i="27"/>
  <c r="G63" i="27"/>
  <c r="H53" i="26"/>
  <c r="G53" i="26"/>
  <c r="H84" i="25"/>
  <c r="G84" i="25"/>
  <c r="H80" i="25"/>
  <c r="G80" i="25"/>
  <c r="H68" i="25"/>
  <c r="G68" i="25"/>
  <c r="H61" i="24"/>
  <c r="G61" i="24"/>
  <c r="H63" i="23"/>
  <c r="G63" i="23"/>
  <c r="H44" i="22"/>
  <c r="G44" i="22"/>
  <c r="H99" i="21"/>
  <c r="G99" i="21"/>
  <c r="H92" i="21"/>
  <c r="G92" i="21"/>
  <c r="H65" i="21"/>
  <c r="G65" i="21"/>
  <c r="H49" i="21"/>
  <c r="G49" i="21"/>
  <c r="H74" i="20"/>
  <c r="G74" i="20"/>
  <c r="H68" i="20"/>
  <c r="G68" i="20"/>
  <c r="H47" i="19"/>
  <c r="G47" i="19"/>
  <c r="H53" i="18"/>
  <c r="G53" i="18"/>
  <c r="H47" i="18"/>
  <c r="G47" i="18"/>
  <c r="H44" i="17"/>
  <c r="G44" i="17"/>
  <c r="H65" i="16"/>
  <c r="G65" i="16"/>
  <c r="H56" i="14"/>
  <c r="G56" i="14"/>
  <c r="H66" i="12"/>
  <c r="G66" i="12"/>
  <c r="H145" i="11"/>
  <c r="H138" i="11"/>
  <c r="H73" i="10"/>
  <c r="G73" i="10"/>
  <c r="H67" i="10"/>
  <c r="G67" i="10"/>
  <c r="H26" i="9"/>
  <c r="G26" i="9"/>
  <c r="H51" i="8"/>
  <c r="G51" i="8"/>
  <c r="H45" i="8"/>
  <c r="G45" i="8"/>
  <c r="H44" i="7"/>
  <c r="G44" i="7"/>
  <c r="H101" i="6"/>
  <c r="G101" i="6"/>
  <c r="H96" i="6"/>
  <c r="G96" i="6"/>
  <c r="H93" i="6"/>
  <c r="G93" i="6"/>
  <c r="H77" i="6"/>
  <c r="G77" i="6"/>
  <c r="H65" i="5"/>
  <c r="G65" i="5"/>
  <c r="H60" i="3"/>
  <c r="G6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E1EF5E-95B6-4692-BCCD-651653F3A892}" name="Connection16567"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1' and a.scheme='TBPSUF' _x000d_ _x000d_and WEEKEND_DT='30 Sep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Sep 2021'_x000d_left outer join  tatamfplus.weeknav d on  d.weekend_dt='30 Sep 2021' and d.scheme=a.scheme and d.schclass='GLOBAL' _x000d_left outer join  tatamfplus.assetype e on e.rectype='L' and e.asset_type=a.asset_type_x000d_WHERE del_date&lt;='30 Sep 2021' AND mat_date &gt;'30 Sep 2021' and a.scheme='TBPSUF')_x000d_order by 6 desc"/>
  </connection>
  <connection id="2" xr16:uid="{E1740618-B0C1-49F1-8FB9-74211B7677FE}" name="Connection16572"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BPSUF' _x000d_ _x000d_and WEEKEND_DT='30 Sep 2021' and a.ASSET_TYPE in('05','06','07','09','11','12','14','25','29','34','18','52') and LISTED_Y_N='Y'  _x000d_and a.schclass='GLOBAL' and a.security is not null and a.UNITS&gt;0  and LAST_NET_ASSETS&gt;1 and f.schclass='GLOBAL' ) _x000d_where MKTVAL &gt; 0) order by 6 desc"/>
  </connection>
  <connection id="3" xr16:uid="{0F443772-B46D-4CBE-AD41-70CBC36F2054}" name="Connection16598"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Sep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BPSUF' _x000d_ and LAST_NET_ASSETS&gt;1 and f.SCHCLASS='GLOBAL'_x000d_and WEEKEND_DT='30 Sep 2021' and a.ASSET_TYPE in('16','17','19','20','22','03','15'))  _x000d_where MKTVAL &gt; 0 order by 6 desc"/>
  </connection>
  <connection id="4" xr16:uid="{869310E4-7DC0-471E-AF64-D71E61D4F1CE}" name="Connection16612"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BPSU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 xr16:uid="{5F1ED8B4-579D-4E66-8666-9FBF1AC50083}" name="Connection16632"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TMFSP1' _x000d_ _x000d_and WEEKEND_DT='30 Sep 2021' and a.ASSET_TYPE in('05','06','07','09','11','12','14','25','29','34','18','52') and LISTED_Y_N='Y'  _x000d_and a.schclass='GLOBAL' and a.security is not null and a.UNITS&gt;0  and LAST_NET_ASSETS&gt;1 and f.schclass='GLOBAL' ) _x000d_where MKTVAL &gt; 0) order by 6 desc"/>
  </connection>
  <connection id="6" xr16:uid="{FB4E4ACD-6961-4AA6-A0A8-94D37E0A04B9}" name="Connection16650"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TMFSP1'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 xr16:uid="{18FD6412-D13B-4ADD-9A67-6B8C7A2B36F6}" name="Connection1665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15 Aug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15 Aug 2021' and a.scheme='TFM55F' _x000d_ _x000d_and WEEKEND_DT='15 Aug 2021' and a.ASSET_TYPE in('05','06','07','09','11','12','14','25','29','34','18','52') and LISTED_Y_N='Y'  _x000d_and a.schclass='GLOBAL' and a.security is not null and a.UNITS&gt;0  and LAST_NET_ASSETS&gt;1 and f.schclass='GLOBAL' ) _x000d_where MKTVAL &gt; 0) order by 6 desc"/>
  </connection>
  <connection id="8" xr16:uid="{D6AC33F3-3105-438F-9FF0-0E67581480F6}" name="Connection16683"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1' and a.scheme='TDBF' _x000d_ _x000d_and WEEKEND_DT='30 Sep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Sep 2021'_x000d_left outer join  tatamfplus.weeknav d on  d.weekend_dt='30 Sep 2021' and d.scheme=a.scheme and d.schclass='GLOBAL' _x000d_left outer join  tatamfplus.assetype e on e.rectype='L' and e.asset_type=a.asset_type_x000d_WHERE del_date&lt;='30 Sep 2021' AND mat_date &gt;'30 Sep 2021' and a.scheme='TDBF')_x000d_order by 6 desc"/>
  </connection>
  <connection id="9" xr16:uid="{0A1FE6F7-A98A-4E20-8B36-DC4684FCC4D3}" name="Connection16689"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DBF' _x000d_ _x000d_and WEEKEND_DT='30 Sep 2021' and a.ASSET_TYPE in('05','06','07','09','11','12','14','25','29','34','18','52') and LISTED_Y_N='Y'  _x000d_and a.schclass='GLOBAL' and a.security is not null and a.UNITS&gt;0  and LAST_NET_ASSETS&gt;1 and f.schclass='GLOBAL' ) _x000d_where MKTVAL &gt; 0) order by 6 desc"/>
  </connection>
  <connection id="10" xr16:uid="{2EEA003E-0D1F-4EFD-BC6E-B3E3F92603C9}" name="Connection16715"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Sep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DBF' _x000d_ and LAST_NET_ASSETS&gt;1 and f.SCHCLASS='GLOBAL'_x000d_and WEEKEND_DT='30 Sep 2021' and a.ASSET_TYPE in('16','17','19','20','22','03','15'))  _x000d_where MKTVAL &gt; 0 order by 6 desc"/>
  </connection>
  <connection id="11" xr16:uid="{35AD9C6E-A1B6-4BE1-87AC-2301609614EB}" name="Connection16728"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D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 xr16:uid="{B3780B00-6A3D-474C-A177-087654E7116E}" name="Connection16765"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1' and a.scheme='TFRF' _x000d_ _x000d_and WEEKEND_DT='30 Sep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Sep 2021'_x000d_left outer join  tatamfplus.weeknav d on  d.weekend_dt='30 Sep 2021' and d.scheme=a.scheme and d.schclass='GLOBAL' _x000d_left outer join  tatamfplus.assetype e on e.rectype='L' and e.asset_type=a.asset_type_x000d_WHERE del_date&lt;='30 Sep 2021' AND mat_date &gt;'30 Sep 2021' and a.scheme='TFRF')_x000d_order by 6 desc"/>
  </connection>
  <connection id="13" xr16:uid="{71EFE7F8-D04B-40E8-96C4-B165F6F90E56}" name="Connection16767"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FRF' _x000d_ _x000d_and WEEKEND_DT='30 Sep 2021' and a.ASSET_TYPE in('05','06','07','09','11','12','14','25','29','34','18','52') and LISTED_Y_N='Y'  _x000d_and a.schclass='GLOBAL' and a.security is not null and a.UNITS&gt;0  and LAST_NET_ASSETS&gt;1 and f.schclass='GLOBAL' ) _x000d_where MKTVAL &gt; 0) order by 6 desc"/>
  </connection>
  <connection id="14" xr16:uid="{57BF3BE9-4D4C-48A6-AE7D-52B29611A9BD}" name="Connection1677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 xr16:uid="{664898FA-C3E0-4BDE-95AF-B8872291153F}" name="Connection16779"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1' and a.scheme='TGSFR' _x000d_ _x000d_and WEEKEND_DT='30 Sep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Sep 2021'_x000d_left outer join  tatamfplus.weeknav d on  d.weekend_dt='30 Sep 2021' and d.scheme=a.scheme and d.schclass='GLOBAL' _x000d_left outer join  tatamfplus.assetype e on e.rectype='L' and e.asset_type=a.asset_type_x000d_WHERE del_date&lt;='30 Sep 2021' AND mat_date &gt;'30 Sep 2021' and a.scheme='TGSFR')_x000d_order by 6 desc"/>
  </connection>
  <connection id="16" xr16:uid="{A7D63E4B-33B6-4917-A186-C592200D319F}" name="Connection16786"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 xr16:uid="{5620FB08-6650-44DA-80ED-25510EBB9F7B}" name="Connection16792"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1' and a.scheme='TIFA' _x000d_ _x000d_and WEEKEND_DT='30 Sep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Sep 2021'_x000d_left outer join  tatamfplus.weeknav d on  d.weekend_dt='30 Sep 2021' and d.scheme=a.scheme and d.schclass='GLOBAL' _x000d_left outer join  tatamfplus.assetype e on e.rectype='L' and e.asset_type=a.asset_type_x000d_WHERE del_date&lt;='30 Sep 2021' AND mat_date &gt;'30 Sep 2021' and a.scheme='TIFA')_x000d_order by 6 desc"/>
  </connection>
  <connection id="18" xr16:uid="{730F4710-97A7-464F-AA89-FA094E2DBD41}" name="Connection16793"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IFA' _x000d_ _x000d_and WEEKEND_DT='30 Sep 2021' and a.ASSET_TYPE in('05','06','07','09','11','12','14','25','29','34','18','52') and LISTED_Y_N='Y'  _x000d_and a.schclass='GLOBAL' and a.security is not null and a.UNITS&gt;0  and LAST_NET_ASSETS&gt;1 and f.schclass='GLOBAL' ) _x000d_where MKTVAL &gt; 0) order by 6 desc"/>
  </connection>
  <connection id="19" xr16:uid="{0AB29C02-94F1-4042-A245-AE876AAFBDD9}" name="Connection16794" type="1" refreshedVersion="4"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0 Sep 2021'))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IFA' _x000d_ _x000d_and WEEKEND_DT='30 Sep 2021' and a.ASSET_TYPE in('05','06','07','09','11','12','14','25','29','34','18','52') and LISTED_Y_N='N'  _x000d_and a.schclass='GLOBAL' and a.security is not null and a.UNITS&gt;0   and LAST_NET_ASSETS&gt;1 and f.schclass='GLOBAL' ) _x000d_where MKTVAL &gt; 0) order by 6 desc"/>
  </connection>
  <connection id="20" xr16:uid="{38119999-0862-48DB-8ACB-7247B5336522}" name="Connection1679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IF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1" xr16:uid="{506C582D-76BE-4194-8A67-F54B399A0D64}" name="Connection16805"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1' and a.scheme='TIPF' _x000d_ _x000d_and WEEKEND_DT='30 Sep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Sep 2021'_x000d_left outer join  tatamfplus.weeknav d on  d.weekend_dt='30 Sep 2021' and d.scheme=a.scheme and d.schclass='GLOBAL' _x000d_left outer join  tatamfplus.assetype e on e.rectype='L' and e.asset_type=a.asset_type_x000d_WHERE del_date&lt;='30 Sep 2021' AND mat_date &gt;'30 Sep 2021' and a.scheme='TIPF')_x000d_order by 6 desc"/>
  </connection>
  <connection id="22" xr16:uid="{055D91AD-8E22-459F-B1E1-75FF79DB0769}" name="Connection16806"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IPF' _x000d_ _x000d_and WEEKEND_DT='30 Sep 2021' and a.ASSET_TYPE in('05','06','07','09','11','12','14','25','29','34','18','52') and LISTED_Y_N='Y'  _x000d_and a.schclass='GLOBAL' and a.security is not null and a.UNITS&gt;0  and LAST_NET_ASSETS&gt;1 and f.schclass='GLOBAL' ) _x000d_where MKTVAL &gt; 0) order by 6 desc"/>
  </connection>
  <connection id="23" xr16:uid="{0640D2BB-F69A-4AE2-9075-FC3A9A4274B0}" name="Connection16807" type="1" refreshedVersion="4"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0 Sep 2021'))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IPF' _x000d_ _x000d_and WEEKEND_DT='30 Sep 2021' and a.ASSET_TYPE in('05','06','07','09','11','12','14','25','29','34','18','52') and LISTED_Y_N='N'  _x000d_and a.schclass='GLOBAL' and a.security is not null and a.UNITS&gt;0   and LAST_NET_ASSETS&gt;1 and f.schclass='GLOBAL' ) _x000d_where MKTVAL &gt; 0) order by 6 desc"/>
  </connection>
  <connection id="24" xr16:uid="{DC7F2149-439A-4A8D-9ECA-8BAA2F162DC2}" name="Connection16812"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I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5" xr16:uid="{767FBC6A-D01A-49EE-B117-1E56021EDE33}" name="Connection16819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IPFSP1' _x000d_ _x000d_and WEEKEND_DT='30 Sep 2021' and a.ASSET_TYPE in('05','06','07','09','11','12','14','25','29','34','18','52') and LISTED_Y_N='Y'  _x000d_and a.schclass='GLOBAL' and a.security is not null and a.UNITS&gt;0  and LAST_NET_ASSETS&gt;1 and f.schclass='GLOBAL' ) _x000d_where MKTVAL &gt; 0) order by 6 desc"/>
  </connection>
  <connection id="26" xr16:uid="{0F2E9DA7-4E5F-4B08-8508-1E177CF43B46}" name="Connection16825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IPFSP1'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7" xr16:uid="{4BA6A157-A364-445C-8C96-11A67B954212}" name="Connection1683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1' and a.scheme='TLF' _x000d_ _x000d_and WEEKEND_DT='30 Sep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Sep 2021'_x000d_left outer join  tatamfplus.weeknav d on  d.weekend_dt='30 Sep 2021' and d.scheme=a.scheme and d.schclass='GLOBAL' _x000d_left outer join  tatamfplus.assetype e on e.rectype='L' and e.asset_type=a.asset_type_x000d_WHERE del_date&lt;='30 Sep 2021' AND mat_date &gt;'30 Sep 2021' and a.scheme='TLF')_x000d_order by 6 desc"/>
  </connection>
  <connection id="28" xr16:uid="{47C23D4F-DA39-4187-85FC-554CE707E3A8}" name="Connection16836"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Sep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LF' _x000d_ and LAST_NET_ASSETS&gt;1 and f.SCHCLASS='GLOBAL'_x000d_and WEEKEND_DT='30 Sep 2021' and a.ASSET_TYPE in('16','17','19','20','22','03','15'))  _x000d_where MKTVAL &gt; 0 order by 6 desc"/>
  </connection>
  <connection id="29" xr16:uid="{780D4236-1394-453A-BE80-FE54978DF7F6}" name="Connection16838"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0" xr16:uid="{993B6CC8-33B0-42D7-A0D1-60C702D41EFA}" name="Connection1685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1" xr16:uid="{D6DEC8C7-506B-49D6-B05C-63B69C67A7E1}" name="Connection1685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1' and a.scheme='TRSFC' _x000d_ _x000d_and WEEKEND_DT='30 Sep 2021' and a.ASSET_TYPE in ('01','45','51')  _x000d_and a.schclass='GLOBAL' and a.security is not null and a.UNITS&gt;0   and LAST_NET_ASSETS&gt;1 and f.schclass='GLOBAL' ) _x000d_where units &gt; 0 _x000d_order by 6 desc"/>
  </connection>
  <connection id="32" xr16:uid="{D3A29F8B-AFC2-4978-A3E9-E8CA05EC4B8F}" name="Connection16857"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1' and a.scheme='TRSFC' _x000d_ _x000d_and WEEKEND_DT='30 Sep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Sep 2021'_x000d_left outer join  tatamfplus.weeknav d on  d.weekend_dt='30 Sep 2021' and d.scheme=a.scheme and d.schclass='GLOBAL' _x000d_left outer join  tatamfplus.assetype e on e.rectype='L' and e.asset_type=a.asset_type_x000d_WHERE del_date&lt;='30 Sep 2021' AND mat_date &gt;'30 Sep 2021' and a.scheme='TRSFC')_x000d_order by 6 desc"/>
  </connection>
  <connection id="33" xr16:uid="{CA90039F-61F0-4CF0-B4D1-652055CDFF4F}" name="Connection16858"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RSFC' _x000d_ _x000d_and WEEKEND_DT='30 Sep 2021' and a.ASSET_TYPE in('05','06','07','09','11','12','14','25','29','34','18','52') and LISTED_Y_N='Y'  _x000d_and a.schclass='GLOBAL' and a.security is not null and a.UNITS&gt;0  and LAST_NET_ASSETS&gt;1 and f.schclass='GLOBAL' ) _x000d_where MKTVAL &gt; 0) order by 6 desc"/>
  </connection>
  <connection id="34" xr16:uid="{D0B0457E-2E13-4067-83D6-7F52FFA3E014}" name="Connection16862"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Sep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RSFC' _x000d_ and LAST_NET_ASSETS&gt;1 and f.SCHCLASS='GLOBAL'_x000d_and WEEKEND_DT='30 Sep 2021' and a.ASSET_TYPE in('16','17','19','20','22','03','15'))  _x000d_where MKTVAL &gt; 0 order by 6 desc"/>
  </connection>
  <connection id="35" xr16:uid="{FB35E469-8577-43D7-9F89-FF298F816DF3}" name="Connection16864"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6" xr16:uid="{E46E9129-5DC3-4F36-BEE9-876C957D97DF}" name="Connection168681" type="1" refreshedVersion="4"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STBF' _x000d_ _x000d_and WEEKEND_DT='30 Sep 2021' and (A.ASSET_TYPE in('35','36','24') _x000d_and a.schclass='GLOBAL' and a.security is not null and a.UNITS&gt;0   and LAST_NET_ASSETS&gt;1 and f.schclass='GLOBAL' ) _x000d_AND (LAST_NET_ASSETS/100000) &gt; 0 order by 6 desc)"/>
  </connection>
  <connection id="37" xr16:uid="{0B172F83-B3AC-49BA-90EC-1E98F1A03193}" name="Connection16870"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1' and a.scheme='TSTBF' _x000d_ _x000d_and WEEKEND_DT='30 Sep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Sep 2021'_x000d_left outer join  tatamfplus.weeknav d on  d.weekend_dt='30 Sep 2021' and d.scheme=a.scheme and d.schclass='GLOBAL' _x000d_left outer join  tatamfplus.assetype e on e.rectype='L' and e.asset_type=a.asset_type_x000d_WHERE del_date&lt;='30 Sep 2021' AND mat_date &gt;'30 Sep 2021' and a.scheme='TSTBF')_x000d_order by 6 desc"/>
  </connection>
  <connection id="38" xr16:uid="{B67D77C5-EC4D-4D89-A46E-F0668C0F9343}" name="Connection16871"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STBF' _x000d_ _x000d_and WEEKEND_DT='30 Sep 2021' and a.ASSET_TYPE in('05','06','07','09','11','12','14','25','29','34','18','52') and LISTED_Y_N='Y'  _x000d_and a.schclass='GLOBAL' and a.security is not null and a.UNITS&gt;0  and LAST_NET_ASSETS&gt;1 and f.schclass='GLOBAL' ) _x000d_where MKTVAL &gt; 0) order by 6 desc"/>
  </connection>
  <connection id="39" xr16:uid="{DF2EFF09-3947-4ECB-B54A-3073526665F4}" name="Connection16872" type="1" refreshedVersion="4"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0 Sep 2021'))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STBF' _x000d_ _x000d_and WEEKEND_DT='30 Sep 2021' and a.ASSET_TYPE in('05','06','07','09','11','12','14','25','29','34','18','52') and LISTED_Y_N='N'  _x000d_and a.schclass='GLOBAL' and a.security is not null and a.UNITS&gt;0   and LAST_NET_ASSETS&gt;1 and f.schclass='GLOBAL' ) _x000d_where MKTVAL &gt; 0) order by 6 desc"/>
  </connection>
  <connection id="40" xr16:uid="{E2685604-951A-4796-A3FE-FB274BB27B67}" name="Connection16875"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Sep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STBF' _x000d_ and LAST_NET_ASSETS&gt;1 and f.SCHCLASS='GLOBAL'_x000d_and WEEKEND_DT='30 Sep 2021' and a.ASSET_TYPE in('16','17','19','20','22','03','15'))  _x000d_where MKTVAL &gt; 0 order by 6 desc"/>
  </connection>
  <connection id="41" xr16:uid="{FE26DC28-5439-448D-BA5C-DEF1A3E68EB6}" name="Connection1687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2" xr16:uid="{89C8EB8C-3C4F-4954-91EC-C965CD816465}" name="Connection16883"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1' and a.scheme='TFF' _x000d_ _x000d_and WEEKEND_DT='30 Sep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Sep 2021'_x000d_left outer join  tatamfplus.weeknav d on  d.weekend_dt='30 Sep 2021' and d.scheme=a.scheme and d.schclass='GLOBAL' _x000d_left outer join  tatamfplus.assetype e on e.rectype='L' and e.asset_type=a.asset_type_x000d_WHERE del_date&lt;='30 Sep 2021' AND mat_date &gt;'30 Sep 2021' and a.scheme='TFF')_x000d_order by 6 desc"/>
  </connection>
  <connection id="43" xr16:uid="{0B60E48B-C447-4EBB-A1E3-12DFBFE28E15}" name="Connection16884"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FF' _x000d_ _x000d_and WEEKEND_DT='30 Sep 2021' and a.ASSET_TYPE in('05','06','07','09','11','12','14','25','29','34','18','52') and LISTED_Y_N='Y'  _x000d_and a.schclass='GLOBAL' and a.security is not null and a.UNITS&gt;0  and LAST_NET_ASSETS&gt;1 and f.schclass='GLOBAL' ) _x000d_where MKTVAL &gt; 0) order by 6 desc"/>
  </connection>
  <connection id="44" xr16:uid="{4AF30514-2070-4D7D-8E45-E66C50199D18}" name="Connection16888"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Sep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FF' _x000d_ and LAST_NET_ASSETS&gt;1 and f.SCHCLASS='GLOBAL'_x000d_and WEEKEND_DT='30 Sep 2021' and a.ASSET_TYPE in('16','17','19','20','22','03','15'))  _x000d_where MKTVAL &gt; 0 order by 6 desc"/>
  </connection>
  <connection id="45" xr16:uid="{A55D1BE1-6ECB-4DA5-BA14-35A5BCF452DC}" name="Connection16890"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6" xr16:uid="{8E100BE1-F405-443F-A143-BBA85231C88F}" name="Connection16897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FFSP1' _x000d_ _x000d_and WEEKEND_DT='30 Sep 2021' and a.ASSET_TYPE in('05','06','07','09','11','12','14','25','29','34','18','52') and LISTED_Y_N='Y'  _x000d_and a.schclass='GLOBAL' and a.security is not null and a.UNITS&gt;0  and LAST_NET_ASSETS&gt;1 and f.schclass='GLOBAL' ) _x000d_where MKTVAL &gt; 0) order by 6 desc"/>
  </connection>
  <connection id="47" xr16:uid="{58316051-875B-4964-ACD1-87FE60CF2CF8}" name="Connection16903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FFSP1'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8" xr16:uid="{5D325077-C9F6-487E-83D8-6F85CAC046BD}" name="Connection16910"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USTF' _x000d_ _x000d_and WEEKEND_DT='30 Sep 2021' and a.ASSET_TYPE in('05','06','07','09','11','12','14','25','29','34','18','52') and LISTED_Y_N='Y'  _x000d_and a.schclass='GLOBAL' and a.security is not null and a.UNITS&gt;0  and LAST_NET_ASSETS&gt;1 and f.schclass='GLOBAL' ) _x000d_where MKTVAL &gt; 0) order by 6 desc"/>
  </connection>
  <connection id="49" xr16:uid="{02447C4A-76FF-490E-8F8C-60723BA4A1EB}" name="Connection16914"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Sep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USTF' _x000d_ and LAST_NET_ASSETS&gt;1 and f.SCHCLASS='GLOBAL'_x000d_and WEEKEND_DT='30 Sep 2021' and a.ASSET_TYPE in('16','17','19','20','22','03','15'))  _x000d_where MKTVAL &gt; 0 order by 6 desc"/>
  </connection>
  <connection id="50" xr16:uid="{705DC233-0FE6-4F18-9FCD-4341D5CDA557}" name="Connection16916"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1" xr16:uid="{9496E0E7-C6A4-4717-ADF7-8C686884BEA4}" name="Connection1692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FM56B'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2" xr16:uid="{8ED3EF4D-4D09-4F5C-B1A2-49C4C38101A0}" name="Connection16936"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FM56C' _x000d_ _x000d_and WEEKEND_DT='30 Sep 2021' and a.ASSET_TYPE in('05','06','07','09','11','12','14','25','29','34','18','52') and LISTED_Y_N='Y'  _x000d_and a.schclass='GLOBAL' and a.security is not null and a.UNITS&gt;0  and LAST_NET_ASSETS&gt;1 and f.schclass='GLOBAL' ) _x000d_where MKTVAL &gt; 0) order by 6 desc"/>
  </connection>
  <connection id="53" xr16:uid="{3F54E6A0-6195-49A3-9DEB-C39F692EC347}" name="Connection16942"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FM56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4" xr16:uid="{5F76439C-4769-4D8C-93AC-03D448A6ED14}" name="Connection16949"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FM56D' _x000d_ _x000d_and WEEKEND_DT='30 Sep 2021' and a.ASSET_TYPE in('05','06','07','09','11','12','14','25','29','34','18','52') and LISTED_Y_N='Y'  _x000d_and a.schclass='GLOBAL' and a.security is not null and a.UNITS&gt;0  and LAST_NET_ASSETS&gt;1 and f.schclass='GLOBAL' ) _x000d_where MKTVAL &gt; 0) order by 6 desc"/>
  </connection>
  <connection id="55" xr16:uid="{BDC5E8BA-CB15-454D-9EF4-49D6B2CB6816}" name="Connection1695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FM56D'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6" xr16:uid="{350E3A37-8CF0-4D8C-ADEA-72A78592643F}" name="Connection16962"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FM56F' _x000d_ _x000d_and WEEKEND_DT='30 Sep 2021' and a.ASSET_TYPE in('05','06','07','09','11','12','14','25','29','34','18','52') and LISTED_Y_N='Y'  _x000d_and a.schclass='GLOBAL' and a.security is not null and a.UNITS&gt;0  and LAST_NET_ASSETS&gt;1 and f.schclass='GLOBAL' ) _x000d_where MKTVAL &gt; 0) order by 6 desc"/>
  </connection>
  <connection id="57" xr16:uid="{BD1DFFB2-F43B-4305-83DA-3F98325A1DD9}" name="Connection16968"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FM56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8" xr16:uid="{A6A2F42C-D753-4151-88BC-CDD14EFD5EF7}" name="Connection16969"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1' and a.scheme='TAF' _x000d_ _x000d_and WEEKEND_DT='30 Sep 2021' and a.ASSET_TYPE in ('01','45','51')  _x000d_and a.schclass='GLOBAL' and a.security is not null and a.UNITS&gt;0   and LAST_NET_ASSETS&gt;1 and f.schclass='GLOBAL' ) _x000d_where units &gt; 0 _x000d_order by 6 desc"/>
  </connection>
  <connection id="59" xr16:uid="{3401E622-346E-4749-956D-C5E05DF865D3}" name="Connection16970" type="1" refreshedVersion="7"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Sep 2021' and units&lt;&gt;0 and a.security is not null AND A.scheme='TAF'_x000d_ order by 6 desc"/>
  </connection>
  <connection id="60" xr16:uid="{95DDDACA-7668-4121-A5B0-3BCE19174CC8}" name="Connection16974"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1' and a.scheme='TAF' _x000d_ _x000d_and WEEKEND_DT='30 Sep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Sep 2021'_x000d_left outer join  tatamfplus.weeknav d on  d.weekend_dt='30 Sep 2021' and d.scheme=a.scheme and d.schclass='GLOBAL' _x000d_left outer join  tatamfplus.assetype e on e.rectype='L' and e.asset_type=a.asset_type_x000d_WHERE del_date&lt;='30 Sep 2021' AND mat_date &gt;'30 Sep 2021' and a.scheme='TAF')_x000d_order by 6 desc"/>
  </connection>
  <connection id="61" xr16:uid="{BF2FB8D1-D580-440F-9485-0A03344877C0}" name="Connection16974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1' and a.scheme='TFRSTF' _x000d_ _x000d_and WEEKEND_DT='30 Sep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Sep 2021'_x000d_left outer join  tatamfplus.weeknav d on  d.weekend_dt='30 Sep 2021' and d.scheme=a.scheme and d.schclass='GLOBAL' _x000d_left outer join  tatamfplus.assetype e on e.rectype='L' and e.asset_type=a.asset_type_x000d_WHERE del_date&lt;='30 Sep 2021' AND mat_date &gt;'30 Sep 2021' and a.scheme='TFRSTF')_x000d_order by 6 desc"/>
  </connection>
  <connection id="62" xr16:uid="{EDB4A9DA-1F11-4AA2-B005-82994B8C25ED}" name="Connection16975" type="1" refreshedVersion="7"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AF' _x000d_ _x000d_and WEEKEND_DT='30 Sep 2021' and a.ASSET_TYPE in('05','06','07','09','11','12','14','25','29','34','18','52') and LISTED_Y_N='Y'  _x000d_and a.schclass='GLOBAL' and a.security is not null and a.UNITS&gt;0  and LAST_NET_ASSETS&gt;1 and f.schclass='GLOBAL' ) _x000d_where MKTVAL &gt; 0) order by 6 desc"/>
  </connection>
  <connection id="63" xr16:uid="{0FB0988C-09C2-42B9-83F1-5DC0A977B267}" name="Connection16979" type="1" refreshedVersion="7"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Sep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AF' _x000d_ and LAST_NET_ASSETS&gt;1 and f.SCHCLASS='GLOBAL'_x000d_and WEEKEND_DT='30 Sep 2021' and a.ASSET_TYPE in('16','17','19','20','22','03','15'))  _x000d_where MKTVAL &gt; 0 order by 6 desc"/>
  </connection>
  <connection id="64" xr16:uid="{43B51F66-B76A-4626-BC93-BEC2D987594F}" name="Connection169791"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Sep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FRSTF' _x000d_ and LAST_NET_ASSETS&gt;1 and f.SCHCLASS='GLOBAL'_x000d_and WEEKEND_DT='30 Sep 2021' and a.ASSET_TYPE in('16','17','19','20','22','03','15'))  _x000d_where MKTVAL &gt; 0 order by 6 desc"/>
  </connection>
  <connection id="65" xr16:uid="{9A82F4DA-B39C-409B-9B2E-95992ECB3484}" name="Connection16980" type="1" refreshedVersion="7" background="1" saveData="1">
    <dbPr connection="DRIVER={Microsoft ODBC for Oracle};UID=TATADB;" command="_x000d_select 'C) FIXED DEPOSITS (NOT EXCEEDING 91 DAYS)'a,null b,null c,null d,null e,null f,null g from dual union ALL select * from (  select nvl(b1.name,b.name) Name,''a,''b,''c,'.' d,sum(a.amount*-1/100000) amount,sum((a.amount*-1/100000)/(c.LAST_NET_ASSETS/100000)*100) MKTVAL  from tatamfplus.schnav a _x000d_ left outer join tatamfplus.basesecurity b on  a.security=b.security and b.rectype='L' _x000d_ left outer join tatamfplus.issuer b1 on  b.issuer=b1.issuer and b1.rectype='L' _x000d_  left outer join tatamfplus.weeknav c on c.scheme=a.scheme and c.schclass='GLOBAL' and weekend_dt=nav_date and Last_units_outs&gt;10 _x000d_  where nav_Date='30 Sep 2021' and a.asset_type='21' _x000d_   and a.scheme='TAF' and a.security is not null _x000d_   group by a.scheme,nvl(b1.name,b.name))"/>
  </connection>
  <connection id="66" xr16:uid="{6FD019DA-2985-46AA-B066-67D48E0AAFBB}" name="Connection16981"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7" xr16:uid="{E8DA4EF5-10A8-423C-8AA6-6A60D6AF854A}" name="Connection16981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8" xr16:uid="{0C7FCF1C-4532-4DE3-8BB9-C504DC263A1C}" name="Connection16982"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1' and a.scheme='TBAF' _x000d_ _x000d_and WEEKEND_DT='30 Sep 2021' and a.ASSET_TYPE in ('01','45','51')  _x000d_and a.schclass='GLOBAL' and a.security is not null and a.UNITS&gt;0   and LAST_NET_ASSETS&gt;1 and f.schclass='GLOBAL' ) _x000d_where units &gt; 0 _x000d_order by 6 desc"/>
  </connection>
  <connection id="69" xr16:uid="{6D86F981-ECA4-45C3-AE08-8F7032514590}" name="Connection16983" type="1" refreshedVersion="7"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Sep 2021' and units&lt;&gt;0 and a.security is not null AND A.scheme='TBAF'_x000d_ order by 6 desc"/>
  </connection>
  <connection id="70" xr16:uid="{F7FE2B30-5ABE-4EAA-AF6D-26BAD28F3DA7}" name="Connection16987"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1' and a.scheme='TBAF' _x000d_ _x000d_and WEEKEND_DT='30 Sep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Sep 2021'_x000d_left outer join  tatamfplus.weeknav d on  d.weekend_dt='30 Sep 2021' and d.scheme=a.scheme and d.schclass='GLOBAL' _x000d_left outer join  tatamfplus.assetype e on e.rectype='L' and e.asset_type=a.asset_type_x000d_WHERE del_date&lt;='30 Sep 2021' AND mat_date &gt;'30 Sep 2021' and a.scheme='TBAF')_x000d_order by 6 desc"/>
  </connection>
  <connection id="71" xr16:uid="{C13D3EA1-FB9C-4393-8148-CE2D001E28E3}" name="Connection16988" type="1" refreshedVersion="7"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BAF' _x000d_ _x000d_and WEEKEND_DT='30 Sep 2021' and a.ASSET_TYPE in('05','06','07','09','11','12','14','25','29','34','18','52') and LISTED_Y_N='Y'  _x000d_and a.schclass='GLOBAL' and a.security is not null and a.UNITS&gt;0  and LAST_NET_ASSETS&gt;1 and f.schclass='GLOBAL' ) _x000d_where MKTVAL &gt; 0) order by 6 desc"/>
  </connection>
  <connection id="72" xr16:uid="{26168600-0521-47C2-BAD8-833A331E180D}" name="Connection16992" type="1" refreshedVersion="7"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Sep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BAF' _x000d_ and LAST_NET_ASSETS&gt;1 and f.SCHCLASS='GLOBAL'_x000d_and WEEKEND_DT='30 Sep 2021' and a.ASSET_TYPE in('16','17','19','20','22','03','15'))  _x000d_where MKTVAL &gt; 0 order by 6 desc"/>
  </connection>
  <connection id="73" xr16:uid="{E72D63F2-AE44-4D02-8A3F-121A77A00C32}" name="Connection16993" type="1" refreshedVersion="7" background="1" saveData="1">
    <dbPr connection="DRIVER={Microsoft ODBC for Oracle};UID=TATADB;" command="_x000d_select 'C) FIXED DEPOSITS (NOT EXCEEDING 91 DAYS)'a,null b,null c,null d,null e,null f,null g from dual union ALL select * from (  select nvl(b1.name,b.name) Name,''a,''b,''c,'.' d,sum(a.amount*-1/100000) amount,sum((a.amount*-1/100000)/(c.LAST_NET_ASSETS/100000)*100) MKTVAL  from tatamfplus.schnav a _x000d_ left outer join tatamfplus.basesecurity b on  a.security=b.security and b.rectype='L' _x000d_ left outer join tatamfplus.issuer b1 on  b.issuer=b1.issuer and b1.rectype='L' _x000d_  left outer join tatamfplus.weeknav c on c.scheme=a.scheme and c.schclass='GLOBAL' and weekend_dt=nav_date and Last_units_outs&gt;10 _x000d_  where nav_Date='30 Sep 2021' and a.asset_type='21' _x000d_   and a.scheme='TBAF' and a.security is not null _x000d_   group by a.scheme,nvl(b1.name,b.name))"/>
  </connection>
  <connection id="74" xr16:uid="{725C7654-120F-4473-AE58-95D62929B2F6}" name="Connection16994"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5" xr16:uid="{BBBED42F-60D6-468B-BD47-019D92C0E804}" name="Connection16995"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1' and a.scheme='TBFSF' _x000d_ _x000d_and WEEKEND_DT='30 Sep 2021' and a.ASSET_TYPE in ('01','45','51')  _x000d_and a.schclass='GLOBAL' and a.security is not null and a.UNITS&gt;0   and LAST_NET_ASSETS&gt;1 and f.schclass='GLOBAL' ) _x000d_where units &gt; 0 _x000d_order by 6 desc"/>
  </connection>
  <connection id="76" xr16:uid="{905E45AF-9B2F-495F-9811-3426298F615E}" name="Connection17007"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7" xr16:uid="{D65964E3-727D-4809-A919-66ADB0FFBF1B}" name="Connection17008"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1' and a.scheme='TBCF' _x000d_ _x000d_and WEEKEND_DT='30 Sep 2021' and a.ASSET_TYPE in ('01','45','51')  _x000d_and a.schclass='GLOBAL' and a.security is not null and a.UNITS&gt;0   and LAST_NET_ASSETS&gt;1 and f.schclass='GLOBAL' ) _x000d_where units &gt; 0 _x000d_order by 6 desc"/>
  </connection>
  <connection id="78" xr16:uid="{95161943-BC60-46F3-BBAF-15D706646842}" name="Connection17020"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9" xr16:uid="{085C4C76-D6C3-4511-BC31-BCC1C78BBBF3}" name="Connection17021"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1' and a.scheme='TDIF' _x000d_ _x000d_and WEEKEND_DT='30 Sep 2021' and a.ASSET_TYPE in ('01','45','51')  _x000d_and a.schclass='GLOBAL' and a.security is not null and a.UNITS&gt;0   and LAST_NET_ASSETS&gt;1 and f.schclass='GLOBAL' ) _x000d_where units &gt; 0 _x000d_order by 6 desc"/>
  </connection>
  <connection id="80" xr16:uid="{8FC9A323-E4DF-44FD-9015-09597C070485}" name="Connection17025"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_x000d_ _x000d_left outer join   TATAMFPLUS.weeknav F on a.scheme=f.scheme _x000d_where b.rectype='L' /*and c.rectype='L' and d.rectype='L'*/ AND a.AMC_CODE='AMC'  _x000d_and  a.nav_date='30 Sep 2021' and a.scheme='TDIF' _x000d_ and LAST_NET_ASSETS &gt;1 and f.SCHCLASS='GLOBAL' _x000d_and WEEKEND_DT='30 Sep 2021' and a.ASSET_TYPE in('43','44')) _x000d_where MKTVAL &gt; 0 order by 6 desc"/>
  </connection>
  <connection id="81" xr16:uid="{BD046917-9573-44E1-BEFE-86476214CC7F}" name="Connection17033"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2" xr16:uid="{AAA66D20-E648-41B5-9624-C5EBF74DE5D4}" name="Connection17034"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1' and a.scheme='TDIVYF' _x000d_ _x000d_and WEEKEND_DT='30 Sep 2021' and a.ASSET_TYPE in ('01','45','51')  _x000d_and a.schclass='GLOBAL' and a.security is not null and a.UNITS&gt;0   and LAST_NET_ASSETS&gt;1 and f.schclass='GLOBAL' ) _x000d_where units &gt; 0 _x000d_order by 6 desc"/>
  </connection>
  <connection id="83" xr16:uid="{916EF12F-C477-4D80-928F-932EFB23B06A}" name="Connection17035" type="1" refreshedVersion="7"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Sep 2021' and units&lt;&gt;0 and a.security is not null AND A.scheme='TDIVYF'_x000d_ order by 6 desc"/>
  </connection>
  <connection id="84" xr16:uid="{CCC59384-BF92-4828-8109-CE7D1DCAFACB}" name="Connection17039"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1' and a.scheme='TDIVYF' _x000d_ _x000d_and WEEKEND_DT='30 Sep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Sep 2021'_x000d_left outer join  tatamfplus.weeknav d on  d.weekend_dt='30 Sep 2021' and d.scheme=a.scheme and d.schclass='GLOBAL' _x000d_left outer join  tatamfplus.assetype e on e.rectype='L' and e.asset_type=a.asset_type_x000d_WHERE del_date&lt;='30 Sep 2021' AND mat_date &gt;'30 Sep 2021' and a.scheme='TDIVYF')_x000d_order by 6 desc"/>
  </connection>
  <connection id="85" xr16:uid="{6FF546DD-A1B9-4073-A166-32089AAD6989}" name="Connection17040" type="1" refreshedVersion="7"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DIVYF' _x000d_ _x000d_and WEEKEND_DT='30 Sep 2021' and a.ASSET_TYPE in('05','06','07','09','11','12','14','25','29','34','18','52') and LISTED_Y_N='Y'  _x000d_and a.schclass='GLOBAL' and a.security is not null and a.UNITS&gt;0  and LAST_NET_ASSETS&gt;1 and f.schclass='GLOBAL' ) _x000d_where MKTVAL &gt; 0) order by 6 desc"/>
  </connection>
  <connection id="86" xr16:uid="{207FB5EE-942E-4BD0-BF6E-965864CF8B74}" name="Connection17046"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7" xr16:uid="{45F717F4-BCB0-4A2A-99AA-C8115DC24BBE}" name="Connection17047"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1' and a.scheme='TEQPEF' _x000d_ _x000d_and WEEKEND_DT='30 Sep 2021' and a.ASSET_TYPE in ('01','45','51')  _x000d_and a.schclass='GLOBAL' and a.security is not null and a.UNITS&gt;0   and LAST_NET_ASSETS&gt;1 and f.schclass='GLOBAL' ) _x000d_where units &gt; 0 _x000d_order by 6 desc"/>
  </connection>
  <connection id="88" xr16:uid="{1FAA7B66-DDF7-4E72-95FE-2602B6869981}" name="Connection17059"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9" xr16:uid="{5987C2D6-3A63-4262-A9F5-11D6882C6516}" name="Connection17060"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1' and a.scheme='TMIF' _x000d_ _x000d_and WEEKEND_DT='30 Sep 2021' and a.ASSET_TYPE in ('01','45','51')  _x000d_and a.schclass='GLOBAL' and a.security is not null and a.UNITS&gt;0   and LAST_NET_ASSETS&gt;1 and f.schclass='GLOBAL' ) _x000d_where units &gt; 0 _x000d_order by 6 desc"/>
  </connection>
  <connection id="90" xr16:uid="{E478B319-77FE-4740-B4BD-2C1812799D55}" name="Connection17061" type="1" refreshedVersion="7"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Sep 2021' and units&lt;&gt;0 and a.security is not null AND A.scheme='TMIF'_x000d_ order by 6 desc"/>
  </connection>
  <connection id="91" xr16:uid="{0241F8D6-6520-4B3E-8229-1D94AC073307}" name="Connection17065"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1' and a.scheme='TMIF' _x000d_ _x000d_and WEEKEND_DT='30 Sep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Sep 2021'_x000d_left outer join  tatamfplus.weeknav d on  d.weekend_dt='30 Sep 2021' and d.scheme=a.scheme and d.schclass='GLOBAL' _x000d_left outer join  tatamfplus.assetype e on e.rectype='L' and e.asset_type=a.asset_type_x000d_WHERE del_date&lt;='30 Sep 2021' AND mat_date &gt;'30 Sep 2021' and a.scheme='TMIF')_x000d_order by 6 desc"/>
  </connection>
  <connection id="92" xr16:uid="{A5EC0112-1E4E-4AFF-B1E0-2B91C9BEFBBF}" name="Connection17066" type="1" refreshedVersion="7"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MIF' _x000d_ _x000d_and WEEKEND_DT='30 Sep 2021' and a.ASSET_TYPE in('05','06','07','09','11','12','14','25','29','34','18','52') and LISTED_Y_N='Y'  _x000d_and a.schclass='GLOBAL' and a.security is not null and a.UNITS&gt;0  and LAST_NET_ASSETS&gt;1 and f.schclass='GLOBAL' ) _x000d_where MKTVAL &gt; 0) order by 6 desc"/>
  </connection>
  <connection id="93" xr16:uid="{27234CE7-12C6-4591-AA1E-DA5ED4DE989D}" name="Connection17072"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4" xr16:uid="{49116BF5-D0AD-421D-A397-3A0BC9BA2D98}" name="Connection17073"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1' and a.scheme='TCS' _x000d_ _x000d_and WEEKEND_DT='30 Sep 2021' and a.ASSET_TYPE in ('01','45','51')  _x000d_and a.schclass='GLOBAL' and a.security is not null and a.UNITS&gt;0   and LAST_NET_ASSETS&gt;1 and f.schclass='GLOBAL' ) _x000d_where units &gt; 0 _x000d_order by 6 desc"/>
  </connection>
  <connection id="95" xr16:uid="{647B3D9E-BF5E-4101-94B3-4E6CDDB971F4}" name="Connection17085"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6" xr16:uid="{CC61FF01-BDE1-4311-BA75-E490668866E5}" name="Connection17086"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1' and a.scheme='TMCAPF' _x000d_ _x000d_and WEEKEND_DT='30 Sep 2021' and a.ASSET_TYPE in ('01','45','51')  _x000d_and a.schclass='GLOBAL' and a.security is not null and a.UNITS&gt;0   and LAST_NET_ASSETS&gt;1 and f.schclass='GLOBAL' ) _x000d_where units &gt; 0 _x000d_order by 6 desc"/>
  </connection>
  <connection id="97" xr16:uid="{02942892-D97A-4F3E-BEE3-35760ED694D0}" name="Connection17098"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8" xr16:uid="{0F2D99C7-EABC-4C6E-A18B-5C53C1CFB747}" name="Connection17099"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1' and a.scheme='TFEF' _x000d_ _x000d_and WEEKEND_DT='30 Sep 2021' and a.ASSET_TYPE in ('01','45','51')  _x000d_and a.schclass='GLOBAL' and a.security is not null and a.UNITS&gt;0   and LAST_NET_ASSETS&gt;1 and f.schclass='GLOBAL' ) _x000d_where units &gt; 0 _x000d_order by 6 desc"/>
  </connection>
  <connection id="99" xr16:uid="{7A787F2E-E06E-497A-8932-6868C1AB4061}" name="Connection17111"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0" xr16:uid="{4294F448-0814-43BD-B781-41342583A37D}" name="Connection17112"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1' and a.scheme='TEGF' _x000d_ _x000d_and WEEKEND_DT='30 Sep 2021' and a.ASSET_TYPE in ('01','45','51')  _x000d_and a.schclass='GLOBAL' and a.security is not null and a.UNITS&gt;0   and LAST_NET_ASSETS&gt;1 and f.schclass='GLOBAL' ) _x000d_where units &gt; 0 _x000d_order by 6 desc"/>
  </connection>
  <connection id="101" xr16:uid="{A7C3D101-42DF-44A5-A68E-DF4C65534D94}" name="Connection17117"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1' and a.scheme='TEGF' _x000d_ _x000d_and WEEKEND_DT='30 Sep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Sep 2021'_x000d_left outer join  tatamfplus.weeknav d on  d.weekend_dt='30 Sep 2021' and d.scheme=a.scheme and d.schclass='GLOBAL' _x000d_left outer join  tatamfplus.assetype e on e.rectype='L' and e.asset_type=a.asset_type_x000d_WHERE del_date&lt;='30 Sep 2021' AND mat_date &gt;'30 Sep 2021' and a.scheme='TEGF')_x000d_order by 6 desc"/>
  </connection>
  <connection id="102" xr16:uid="{F17145E6-D859-4E46-81C7-D0290B509AFF}" name="Connection17118" type="1" refreshedVersion="7"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EGF' _x000d_ _x000d_and WEEKEND_DT='30 Sep 2021' and a.ASSET_TYPE in('05','06','07','09','11','12','14','25','29','34','18','52') and LISTED_Y_N='Y'  _x000d_and a.schclass='GLOBAL' and a.security is not null and a.UNITS&gt;0  and LAST_NET_ASSETS&gt;1 and f.schclass='GLOBAL' ) _x000d_where MKTVAL &gt; 0) order by 6 desc"/>
  </connection>
  <connection id="103" xr16:uid="{D66BEF32-94C1-4E86-AD9C-8DE731459088}" name="Connection17122" type="1" refreshedVersion="7"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Sep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EGF' _x000d_ and LAST_NET_ASSETS&gt;1 and f.SCHCLASS='GLOBAL'_x000d_and WEEKEND_DT='30 Sep 2021' and a.ASSET_TYPE in('16','17','19','20','22','03','15'))  _x000d_where MKTVAL &gt; 0 order by 6 desc"/>
  </connection>
  <connection id="104" xr16:uid="{F2D335C0-022C-4EBC-B44F-78E5EE5C7222}" name="Connection17124"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5" xr16:uid="{AC938589-D387-44A6-AF4B-28B1A6E05657}" name="Connection17125"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1' and a.scheme='TIFNA' _x000d_ _x000d_and WEEKEND_DT='30 Sep 2021' and a.ASSET_TYPE in ('01','45','51')  _x000d_and a.schclass='GLOBAL' and a.security is not null and a.UNITS&gt;0   and LAST_NET_ASSETS&gt;1 and f.schclass='GLOBAL' ) _x000d_where units &gt; 0 _x000d_order by 6 desc"/>
  </connection>
  <connection id="106" xr16:uid="{323998B4-5EA9-45FB-BB71-11CCEDDE2A92}" name="Connection17131"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IFNA' _x000d_ _x000d_and WEEKEND_DT='30 Sep 2021' and a.ASSET_TYPE in('05','06','07','09','11','12','14','25','29','34','18','52') and LISTED_Y_N='Y'  _x000d_and a.schclass='GLOBAL' and a.security is not null and a.UNITS&gt;0  and LAST_NET_ASSETS&gt;1 and f.schclass='GLOBAL' ) _x000d_where MKTVAL &gt; 0) order by 6 desc"/>
  </connection>
  <connection id="107" xr16:uid="{40D90D17-CA5F-42C7-A8D7-3E320CB1182B}" name="Connection17137"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8" xr16:uid="{877BF0B4-4F74-44FE-BA0B-101F0A8A157E}" name="Connection17138"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1' and a.scheme='TIFSA' _x000d_ _x000d_and WEEKEND_DT='30 Sep 2021' and a.ASSET_TYPE in ('01','45','51')  _x000d_and a.schclass='GLOBAL' and a.security is not null and a.UNITS&gt;0   and LAST_NET_ASSETS&gt;1 and f.schclass='GLOBAL' ) _x000d_where units &gt; 0 _x000d_order by 6 desc"/>
  </connection>
  <connection id="109" xr16:uid="{96DC672C-4E3C-4E3F-AB9A-082591C24A73}" name="Connection17150"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0" xr16:uid="{4DEE0655-F541-4B23-AE59-731AEA6BB05A}" name="Connection17151"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1' and a.scheme='TICF' _x000d_ _x000d_and WEEKEND_DT='30 Sep 2021' and a.ASSET_TYPE in ('01','45','51')  _x000d_and a.schclass='GLOBAL' and a.security is not null and a.UNITS&gt;0   and LAST_NET_ASSETS&gt;1 and f.schclass='GLOBAL' ) _x000d_where units &gt; 0 _x000d_order by 6 desc"/>
  </connection>
  <connection id="111" xr16:uid="{13B61F7C-DFF0-4B27-8886-184F42B62F1D}" name="Connection17157"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ICF' _x000d_ _x000d_and WEEKEND_DT='30 Sep 2021' and a.ASSET_TYPE in('05','06','07','09','11','12','14','25','29','34','18','52') and LISTED_Y_N='Y'  _x000d_and a.schclass='GLOBAL' and a.security is not null and a.UNITS&gt;0  and LAST_NET_ASSETS&gt;1 and f.schclass='GLOBAL' ) _x000d_where MKTVAL &gt; 0) order by 6 desc"/>
  </connection>
  <connection id="112" xr16:uid="{DD86CBDA-B83A-4296-8206-04AE95CDCBFB}" name="Connection17163"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3" xr16:uid="{F964B301-CB1D-44D7-8CC8-0F3675554A48}" name="Connection17164"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1' and a.scheme='TIPHF' _x000d_ _x000d_and WEEKEND_DT='30 Sep 2021' and a.ASSET_TYPE in ('01','45','51')  _x000d_and a.schclass='GLOBAL' and a.security is not null and a.UNITS&gt;0   and LAST_NET_ASSETS&gt;1 and f.schclass='GLOBAL' ) _x000d_where units &gt; 0 _x000d_order by 6 desc"/>
  </connection>
  <connection id="114" xr16:uid="{0C8AD5C6-E32D-4F5B-B5A5-8CCF7AC993F8}" name="Connection17176"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5" xr16:uid="{284FDB56-49F9-42C7-9CC0-B263D7C47D5E}" name="Connection17177"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1' and a.scheme='TTSF96' _x000d_ _x000d_and WEEKEND_DT='30 Sep 2021' and a.ASSET_TYPE in ('01','45','51')  _x000d_and a.schclass='GLOBAL' and a.security is not null and a.UNITS&gt;0   and LAST_NET_ASSETS&gt;1 and f.schclass='GLOBAL' ) _x000d_where units &gt; 0 _x000d_order by 6 desc"/>
  </connection>
  <connection id="116" xr16:uid="{D555C6FA-AEA0-4262-B237-B4329154B731}" name="Connection17189"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7" xr16:uid="{8124DB3E-7EEF-470C-8902-59B487A4B5DC}" name="Connection17190"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1' and a.scheme='TISF' _x000d_ _x000d_and WEEKEND_DT='30 Sep 2021' and a.ASSET_TYPE in ('01','45','51')  _x000d_and a.schclass='GLOBAL' and a.security is not null and a.UNITS&gt;0   and LAST_NET_ASSETS&gt;1 and f.schclass='GLOBAL' ) _x000d_where units &gt; 0 _x000d_order by 6 desc"/>
  </connection>
  <connection id="118" xr16:uid="{8D5075B6-7290-4801-A014-5567D9D3C030}" name="Connection17202"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9" xr16:uid="{A9D81157-5558-474E-AAFC-3354FFF6A23A}" name="Connection17203"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1' and a.scheme='TEOF' _x000d_ _x000d_and WEEKEND_DT='30 Sep 2021' and a.ASSET_TYPE in ('01','45','51')  _x000d_and a.schclass='GLOBAL' and a.security is not null and a.UNITS&gt;0   and LAST_NET_ASSETS&gt;1 and f.schclass='GLOBAL' ) _x000d_where units &gt; 0 _x000d_order by 6 desc"/>
  </connection>
  <connection id="120" xr16:uid="{7F0909A0-0C37-4D60-AD04-BAFBE1582ECA}" name="Connection17215"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1" xr16:uid="{0DAF1010-A360-4E2D-9CF3-274B40FBB956}" name="Connection17216"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1' and a.scheme='TTOFE' _x000d_ _x000d_and WEEKEND_DT='30 Sep 2021' and a.ASSET_TYPE in ('01','45','51')  _x000d_and a.schclass='GLOBAL' and a.security is not null and a.UNITS&gt;0   and LAST_NET_ASSETS&gt;1 and f.schclass='GLOBAL' ) _x000d_where units &gt; 0 _x000d_order by 6 desc"/>
  </connection>
  <connection id="122" xr16:uid="{FB6E8CB7-3AA6-4A74-9C05-350D6D2E4AB6}" name="Connection17228"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3" xr16:uid="{CDE15458-BD91-4D33-AB36-C7F35994D07E}" name="Connection17229"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1' and a.scheme='TINR' _x000d_ _x000d_and WEEKEND_DT='30 Sep 2021' and a.ASSET_TYPE in ('01','45','51')  _x000d_and a.schclass='GLOBAL' and a.security is not null and a.UNITS&gt;0   and LAST_NET_ASSETS&gt;1 and f.schclass='GLOBAL' ) _x000d_where units &gt; 0 _x000d_order by 6 desc"/>
  </connection>
  <connection id="124" xr16:uid="{84DEEB35-55E1-4B8F-8B92-AF4C8FEAA8A8}" name="Connection17241"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5" xr16:uid="{592EF9C4-B7BB-40C1-B022-ABAEE0CCEC0E}" name="Connection17242"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1' and a.scheme='TMAOF' _x000d_ _x000d_and WEEKEND_DT='30 Sep 2021' and a.ASSET_TYPE in ('01','45','51')  _x000d_and a.schclass='GLOBAL' and a.security is not null and a.UNITS&gt;0   and LAST_NET_ASSETS&gt;1 and f.schclass='GLOBAL' ) _x000d_where units &gt; 0 _x000d_order by 6 desc"/>
  </connection>
  <connection id="126" xr16:uid="{7D3F592A-5FEE-49B4-87B7-98885EB0909F}" name="Connection17243" type="1" refreshedVersion="7"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Sep 2021' and units&lt;&gt;0 and a.security is not null AND A.scheme='TMAOF'_x000d_ order by 6 desc"/>
  </connection>
  <connection id="127" xr16:uid="{B0A30C2C-0505-4E83-8DCC-D6E6E2D64A53}" name="Connection17247"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1' and a.scheme='TMAOF' _x000d_ _x000d_and WEEKEND_DT='30 Sep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Sep 2021'_x000d_left outer join  tatamfplus.weeknav d on  d.weekend_dt='30 Sep 2021' and d.scheme=a.scheme and d.schclass='GLOBAL' _x000d_left outer join  tatamfplus.assetype e on e.rectype='L' and e.asset_type=a.asset_type_x000d_WHERE del_date&lt;='30 Sep 2021' AND mat_date &gt;'30 Sep 2021' and a.scheme='TMAOF')_x000d_order by 6 desc"/>
  </connection>
  <connection id="128" xr16:uid="{64A9310E-C010-40D8-A0D1-323D4F173509}" name="Connection17248" type="1" refreshedVersion="7"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MAOF' _x000d_ _x000d_and WEEKEND_DT='30 Sep 2021' and a.ASSET_TYPE in('05','06','07','09','11','12','14','25','29','34','18','52') and LISTED_Y_N='Y'  _x000d_and a.schclass='GLOBAL' and a.security is not null and a.UNITS&gt;0  and LAST_NET_ASSETS&gt;1 and f.schclass='GLOBAL' ) _x000d_where MKTVAL &gt; 0) order by 6 desc"/>
  </connection>
  <connection id="129" xr16:uid="{ED454013-C6E2-4042-9949-E44623BC97F2}" name="Connection17254"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0" xr16:uid="{2DAA297A-C1B2-4FDF-BF92-7F70458D9BC0}" name="Connection17255"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1' and a.scheme='TNETF' _x000d_ _x000d_and WEEKEND_DT='30 Sep 2021' and a.ASSET_TYPE in ('01','45','51')  _x000d_and a.schclass='GLOBAL' and a.security is not null and a.UNITS&gt;0   and LAST_NET_ASSETS&gt;1 and f.schclass='GLOBAL' ) _x000d_where units &gt; 0 _x000d_order by 6 desc"/>
  </connection>
  <connection id="131" xr16:uid="{A2B3D803-E1F3-471C-A203-43ED5ACB1E54}" name="Connection17261"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NETF' _x000d_ _x000d_and WEEKEND_DT='30 Sep 2021' and a.ASSET_TYPE in('05','06','07','09','11','12','14','25','29','34','18','52') and LISTED_Y_N='Y'  _x000d_and a.schclass='GLOBAL' and a.security is not null and a.UNITS&gt;0  and LAST_NET_ASSETS&gt;1 and f.schclass='GLOBAL' ) _x000d_where MKTVAL &gt; 0) order by 6 desc"/>
  </connection>
  <connection id="132" xr16:uid="{6CFCA4FB-C7AC-443E-B1E9-D775CBC3EA9F}" name="Connection17267"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3" xr16:uid="{6C50BEF1-36E6-4EA7-80E9-0A0B8A452079}" name="Connection17268"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1' and a.scheme='TNPBETF' _x000d_ _x000d_and WEEKEND_DT='30 Sep 2021' and a.ASSET_TYPE in ('01','45','51')  _x000d_and a.schclass='GLOBAL' and a.security is not null and a.UNITS&gt;0   and LAST_NET_ASSETS&gt;1 and f.schclass='GLOBAL' ) _x000d_where units &gt; 0 _x000d_order by 6 desc"/>
  </connection>
  <connection id="134" xr16:uid="{21DB0C88-8542-4EEF-85B6-E1A14B7D30F9}" name="Connection17280"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5" xr16:uid="{913F3549-2795-4005-9FDC-97E4A7ED6601}" name="Connection17281"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1' and a.scheme='TQNTF' _x000d_ _x000d_and WEEKEND_DT='30 Sep 2021' and a.ASSET_TYPE in ('01','45','51')  _x000d_and a.schclass='GLOBAL' and a.security is not null and a.UNITS&gt;0   and LAST_NET_ASSETS&gt;1 and f.schclass='GLOBAL' ) _x000d_where units &gt; 0 _x000d_order by 6 desc"/>
  </connection>
  <connection id="136" xr16:uid="{60637DE6-734C-4A9C-BBAC-87C1A78089B8}" name="Connection17287"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QNTF' _x000d_ _x000d_and WEEKEND_DT='30 Sep 2021' and a.ASSET_TYPE in('05','06','07','09','11','12','14','25','29','34','18','52') and LISTED_Y_N='Y'  _x000d_and a.schclass='GLOBAL' and a.security is not null and a.UNITS&gt;0  and LAST_NET_ASSETS&gt;1 and f.schclass='GLOBAL' ) _x000d_where MKTVAL &gt; 0) order by 6 desc"/>
  </connection>
  <connection id="137" xr16:uid="{B7EC8B03-6394-4E0C-A83E-E9240F8DEA22}" name="Connection17293"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QN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8" xr16:uid="{AA12CA93-1718-4CEC-9462-FD93D5F53F3F}" name="Connection17294"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1' and a.scheme='TREF' _x000d_ _x000d_and WEEKEND_DT='30 Sep 2021' and a.ASSET_TYPE in ('01','45','51')  _x000d_and a.schclass='GLOBAL' and a.security is not null and a.UNITS&gt;0   and LAST_NET_ASSETS&gt;1 and f.schclass='GLOBAL' ) _x000d_where units &gt; 0 _x000d_order by 6 desc"/>
  </connection>
  <connection id="139" xr16:uid="{65404C22-B560-4E9D-AB16-6020E81B7C63}" name="Connection17306"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0" xr16:uid="{1D73102D-7C3B-49EA-9ED9-0653A204641A}" name="Connection17307"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1' and a.scheme='TRSFM' _x000d_ _x000d_and WEEKEND_DT='30 Sep 2021' and a.ASSET_TYPE in ('01','45','51')  _x000d_and a.schclass='GLOBAL' and a.security is not null and a.UNITS&gt;0   and LAST_NET_ASSETS&gt;1 and f.schclass='GLOBAL' ) _x000d_where units &gt; 0 _x000d_order by 6 desc"/>
  </connection>
  <connection id="141" xr16:uid="{1AD1A95E-D415-4594-A79F-204F4E3767CB}" name="Connection17312"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1' and a.scheme='TRSFM' _x000d_ _x000d_and WEEKEND_DT='30 Sep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Sep 2021'_x000d_left outer join  tatamfplus.weeknav d on  d.weekend_dt='30 Sep 2021' and d.scheme=a.scheme and d.schclass='GLOBAL' _x000d_left outer join  tatamfplus.assetype e on e.rectype='L' and e.asset_type=a.asset_type_x000d_WHERE del_date&lt;='30 Sep 2021' AND mat_date &gt;'30 Sep 2021' and a.scheme='TRSFM')_x000d_order by 6 desc"/>
  </connection>
  <connection id="142" xr16:uid="{941B0913-F281-4B1F-B543-747D9CDCA27A}" name="Connection17313" type="1" refreshedVersion="7"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RSFM' _x000d_ _x000d_and WEEKEND_DT='30 Sep 2021' and a.ASSET_TYPE in('05','06','07','09','11','12','14','25','29','34','18','52') and LISTED_Y_N='Y'  _x000d_and a.schclass='GLOBAL' and a.security is not null and a.UNITS&gt;0  and LAST_NET_ASSETS&gt;1 and f.schclass='GLOBAL' ) _x000d_where MKTVAL &gt; 0) order by 6 desc"/>
  </connection>
  <connection id="143" xr16:uid="{5536D4B0-6337-4D0F-A5F6-A48F90AF1C32}" name="Connection17314" type="1" refreshedVersion="7"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0 Sep 2021'))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RSFM' _x000d_ _x000d_and WEEKEND_DT='30 Sep 2021' and a.ASSET_TYPE in('05','06','07','09','11','12','14','25','29','34','18','52') and LISTED_Y_N='N'  _x000d_and a.schclass='GLOBAL' and a.security is not null and a.UNITS&gt;0   and LAST_NET_ASSETS&gt;1 and f.schclass='GLOBAL' ) _x000d_where MKTVAL &gt; 0) order by 6 desc"/>
  </connection>
  <connection id="144" xr16:uid="{E9D5500F-8485-4F50-A79C-458A069CD68C}" name="Connection17317" type="1" refreshedVersion="7"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Sep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1' and a.scheme='TRSFM' _x000d_ and LAST_NET_ASSETS&gt;1 and f.SCHCLASS='GLOBAL'_x000d_and WEEKEND_DT='30 Sep 2021' and a.ASSET_TYPE in('16','17','19','20','22','03','15'))  _x000d_where MKTVAL &gt; 0 order by 6 desc"/>
  </connection>
  <connection id="145" xr16:uid="{5C8EDE13-FFAF-4897-9274-72C39BD137D7}" name="Connection17319"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6" xr16:uid="{6027CC1D-B9E1-439A-9B9F-F46BF7F98870}" name="Connection17320"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1' and a.scheme='TRSFP' _x000d_ _x000d_and WEEKEND_DT='30 Sep 2021' and a.ASSET_TYPE in ('01','45','51')  _x000d_and a.schclass='GLOBAL' and a.security is not null and a.UNITS&gt;0   and LAST_NET_ASSETS&gt;1 and f.schclass='GLOBAL' ) _x000d_where units &gt; 0 _x000d_order by 6 desc"/>
  </connection>
  <connection id="147" xr16:uid="{BE8DECBE-D190-4BB3-ACE1-C4AF371BBD18}" name="Connection17332"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8" xr16:uid="{8682DA04-C65C-4A8A-A80C-4100DCF99AF1}" name="Connection17333"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1' and a.scheme='TSCAPF' _x000d_ _x000d_and WEEKEND_DT='30 Sep 2021' and a.ASSET_TYPE in ('01','45','51')  _x000d_and a.schclass='GLOBAL' and a.security is not null and a.UNITS&gt;0   and LAST_NET_ASSETS&gt;1 and f.schclass='GLOBAL' ) _x000d_where units &gt; 0 _x000d_order by 6 desc"/>
  </connection>
  <connection id="149" xr16:uid="{A7721BB0-182B-4F86-B6D5-3A0520B457C2}" name="Connection17345"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0" xr16:uid="{0DB3ABB4-490E-4B96-BD6C-F02ECFADBB77}" name="Connection17346"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1' and a.scheme='TYCF' _x000d_ _x000d_and WEEKEND_DT='30 Sep 2021' and a.ASSET_TYPE in ('01','45','51')  _x000d_and a.schclass='GLOBAL' and a.security is not null and a.UNITS&gt;0   and LAST_NET_ASSETS&gt;1 and f.schclass='GLOBAL' ) _x000d_where units &gt; 0 _x000d_order by 6 desc"/>
  </connection>
  <connection id="151" xr16:uid="{B53A27C1-2647-42C8-8816-C5C9825BAA90}" name="Connection17358"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0 Sep 2021',add_months('30 Sep 2021',-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2" xr16:uid="{EBC0E36E-9645-44A9-9DAB-9DE150E5B014}" name="Connection17383" type="1" refreshedVersion="7" background="1" saveData="1">
    <dbPr connection="DRIVER={Microsoft ODBC for Oracle};UID=TATADB;" command="select decode(income_growth,'EQ','Equity','EC','Equity','DB','Debt','DC','Debt','LQ','Liquid') Classification,scheme &quot;SCHEME CODE&quot;,name &quot;SCHEME NAME&quot;  from TATAMFPLUS.BASESCHEME where scheme in (select scheme from TATAMFPLUS.weeknav where weekend_dt='31 Aug 2021' and schclass='GLOBAL' AND LAST_units_outs&gt;10) and  RECTYPE='L' AND ACTIVATE_Y_N='Y'  AND  scheme not in (select * from fm_scheme_exclude)  and  scheme not in ('UALCAL','GLOBAL','TINUD1','TMFUD1','AAA','TOIN99','UNBROK')    order by 1,3"/>
  </connection>
  <connection id="153" xr16:uid="{6A341FE3-EBD0-470B-A532-5A303F45137F}" name="Connection20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15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15 Jul 2021' and a.scheme='TFM55E' _x000d_ _x000d_and WEEKEND_DT='15 Jul 2021' and a.ASSET_TYPE in('05','06','07','09','11','12','14','25','29','34','18','52') and LISTED_Y_N='Y'  _x000d_and a.schclass='GLOBAL' and a.security is not null and a.UNITS&gt;0  and LAST_NET_ASSETS&gt;1 and f.schclass='GLOBAL' ) _x000d_where MKTVAL &gt; 0) order by 6 desc"/>
  </connection>
  <connection id="154" xr16:uid="{98CE1D7F-844E-4E6D-BA52-D800610339C1}" name="Connection201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15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15 Jul 2021' and a.scheme='TFM55E' _x000d_ _x000d_and WEEKEND_DT='15 Jul 2021' and a.ASSET_TYPE in('05','06','07','09','11','12','14','25','29','34','18','52') and LISTED_Y_N='Y'  _x000d_and a.schclass='GLOBAL' and a.security is not null and a.UNITS&gt;0  and LAST_NET_ASSETS&gt;1 and f.schclass='GLOBAL' ) _x000d_where MKTVAL &gt; 0) order by 6 desc"/>
  </connection>
  <connection id="155" xr16:uid="{9459B301-AA7B-4999-9F3E-8B163DB3D96A}" name="Connection2011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15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15 Jul 2021' and a.scheme='TFM55E' _x000d_ _x000d_and WEEKEND_DT='15 Jul 2021' and a.ASSET_TYPE in('05','06','07','09','11','12','14','25','29','34','18','52') and LISTED_Y_N='Y'  _x000d_and a.schclass='GLOBAL' and a.security is not null and a.UNITS&gt;0  and LAST_NET_ASSETS&gt;1 and f.schclass='GLOBAL' ) _x000d_where MKTVAL &gt; 0) order by 6 desc"/>
  </connection>
</connections>
</file>

<file path=xl/sharedStrings.xml><?xml version="1.0" encoding="utf-8"?>
<sst xmlns="http://schemas.openxmlformats.org/spreadsheetml/2006/main" count="20303" uniqueCount="3916">
  <si>
    <t>Index</t>
  </si>
  <si>
    <t>CLASSIFICATION</t>
  </si>
  <si>
    <t>SCHEME CODE</t>
  </si>
  <si>
    <t>SCHEME NAME</t>
  </si>
  <si>
    <t>Debt</t>
  </si>
  <si>
    <t>TBPSUF</t>
  </si>
  <si>
    <t>TATA BANKING &amp; PSU DEBT FUND</t>
  </si>
  <si>
    <t>TDBF</t>
  </si>
  <si>
    <t>TATA DYNAMIC BOND FUND</t>
  </si>
  <si>
    <t>TFM56B</t>
  </si>
  <si>
    <t>TFM56C</t>
  </si>
  <si>
    <t>TFM56D</t>
  </si>
  <si>
    <t>TFM56F</t>
  </si>
  <si>
    <t>TFRF</t>
  </si>
  <si>
    <t>TATA FLOATING RATE FUND</t>
  </si>
  <si>
    <t>TGSFR</t>
  </si>
  <si>
    <t>TATA GILT SECURITIES FUND</t>
  </si>
  <si>
    <t>TIFA</t>
  </si>
  <si>
    <t>TATA INCOME FUND</t>
  </si>
  <si>
    <t>TIPF</t>
  </si>
  <si>
    <t>TLF</t>
  </si>
  <si>
    <t>TATA MONEY MARKET FUND</t>
  </si>
  <si>
    <t>TOF</t>
  </si>
  <si>
    <t>TATA OVERNIGHT FUND</t>
  </si>
  <si>
    <t>TRSFC</t>
  </si>
  <si>
    <t>TATA RETIREMENT SAVINGS FUND-CONSERVATIVE PLAN</t>
  </si>
  <si>
    <t>TSTBF</t>
  </si>
  <si>
    <t>TFF</t>
  </si>
  <si>
    <t>TATA TREASURY ADVANTAGE FUND</t>
  </si>
  <si>
    <t>TUSTF</t>
  </si>
  <si>
    <t>TATA ULTRA SHORT TERM FUND</t>
  </si>
  <si>
    <t>Equity</t>
  </si>
  <si>
    <t>TAF</t>
  </si>
  <si>
    <t>TATA ARBITRAGE FUND</t>
  </si>
  <si>
    <t>TBAF</t>
  </si>
  <si>
    <t>TATA BALANCED ADVANTAGE FUND</t>
  </si>
  <si>
    <t>TBFSF</t>
  </si>
  <si>
    <t>TATA BANKING &amp; FINANCIAL SERVICES FUND</t>
  </si>
  <si>
    <t>TBCF</t>
  </si>
  <si>
    <t>TATA BUSINESS CYCLE FUND</t>
  </si>
  <si>
    <t>TDIF</t>
  </si>
  <si>
    <t>TATA DIGITAL INDIA FUND</t>
  </si>
  <si>
    <t>TDIVYF</t>
  </si>
  <si>
    <t>TATA DIVIDEND YIELD FUND</t>
  </si>
  <si>
    <t>TEQPEF</t>
  </si>
  <si>
    <t>TATA EQUITY P/E FUND</t>
  </si>
  <si>
    <t>TMIF</t>
  </si>
  <si>
    <t>TATA EQUITY SAVINGS FUND</t>
  </si>
  <si>
    <t>TCS</t>
  </si>
  <si>
    <t>TATA ETHICAL FUND</t>
  </si>
  <si>
    <t>TMCAPF</t>
  </si>
  <si>
    <t>TATA FLEXI CAP FUND</t>
  </si>
  <si>
    <t>TFEF</t>
  </si>
  <si>
    <t>TATA FOCUSED EQUITY FUND</t>
  </si>
  <si>
    <t>TEGF</t>
  </si>
  <si>
    <t>TATA HYBRID EQUITY FUND</t>
  </si>
  <si>
    <t>TIFNA</t>
  </si>
  <si>
    <t>TATA INDEX FUND - NIFTY</t>
  </si>
  <si>
    <t>TIFSA</t>
  </si>
  <si>
    <t>TATA INDEX FUND - SENSEX</t>
  </si>
  <si>
    <t>TICF</t>
  </si>
  <si>
    <t>TATA INDIA CONSUMER FUND</t>
  </si>
  <si>
    <t>TIPHF</t>
  </si>
  <si>
    <t>TATA INDIA PHARMA &amp; HEALTHCARE FUND</t>
  </si>
  <si>
    <t>TTSF96</t>
  </si>
  <si>
    <t>TATA INDIA TAX SAVINGS FUND</t>
  </si>
  <si>
    <t>TISF</t>
  </si>
  <si>
    <t>TATA INFRASTRUCTURE FUND</t>
  </si>
  <si>
    <t>TEOF</t>
  </si>
  <si>
    <t>TATA LARGE &amp; MID CAP FUND</t>
  </si>
  <si>
    <t>TTOFE</t>
  </si>
  <si>
    <t>TATA LARGE CAP FUND</t>
  </si>
  <si>
    <t>TINR</t>
  </si>
  <si>
    <t>TATA MID CAP GROWTH FUND</t>
  </si>
  <si>
    <t>TMAOF</t>
  </si>
  <si>
    <t>TATA MULTI ASSET OPPORTUNITIES FUND</t>
  </si>
  <si>
    <t>TNETF</t>
  </si>
  <si>
    <t>TATA NIFTY EXCHANGE TRADED FUND</t>
  </si>
  <si>
    <t>TNPBETF</t>
  </si>
  <si>
    <t>TATA NIFTY PRIVATE BANK EXCHANGE TRADED FUND</t>
  </si>
  <si>
    <t>TQNTF</t>
  </si>
  <si>
    <t>TATA QUANT FUND</t>
  </si>
  <si>
    <t>TREF</t>
  </si>
  <si>
    <t>TATA RESOURCES &amp; ENERGY FUND</t>
  </si>
  <si>
    <t>TRSFM</t>
  </si>
  <si>
    <t>TATA RETIREMENT SAVINGS FUND-MODERATE PLAN</t>
  </si>
  <si>
    <t>TRSFP</t>
  </si>
  <si>
    <t>TATA RETIREMENT SAVINGS FUND-PROGRESSIVE PLAN</t>
  </si>
  <si>
    <t>TSCAPF</t>
  </si>
  <si>
    <t>TATA SMALL CAP FUND</t>
  </si>
  <si>
    <t>TYCF</t>
  </si>
  <si>
    <t>TATA YOUNG CITIZENS FUND</t>
  </si>
  <si>
    <t>Liquid</t>
  </si>
  <si>
    <t>TFRSTF</t>
  </si>
  <si>
    <t>TATA LIQUID FUND</t>
  </si>
  <si>
    <t>as on 30/09/21</t>
  </si>
  <si>
    <t>NAME OF THE INSTRUMENT</t>
  </si>
  <si>
    <t>YIELD ( IN % )</t>
  </si>
  <si>
    <t>RATINGS</t>
  </si>
  <si>
    <t>ISIN CODE</t>
  </si>
  <si>
    <t>QUANTITY</t>
  </si>
  <si>
    <t>MKT VAL(Rs. Lacs)</t>
  </si>
  <si>
    <t>% to NAV</t>
  </si>
  <si>
    <t>DEBT INSTRUMENTS</t>
  </si>
  <si>
    <t>A) LISTED/AWAITING LISTING ON STOCK EXCHANGES</t>
  </si>
  <si>
    <t>(I) GOVERNMENT SECURITIES</t>
  </si>
  <si>
    <t>GOI -  8.79% (08/11/2021)</t>
  </si>
  <si>
    <t>SOV</t>
  </si>
  <si>
    <t>IN0020110030</t>
  </si>
  <si>
    <t>GOVERNMENT SECURITIES TOTAL</t>
  </si>
  <si>
    <t>B) MONEY MARKET INSTRUMENTS</t>
  </si>
  <si>
    <t>CRISIL-A1+</t>
  </si>
  <si>
    <t>ICRA-A1+</t>
  </si>
  <si>
    <t>MONEY MARKET INSTRUMENTS TOTAL</t>
  </si>
  <si>
    <t>PORTFOLIO TOTAL</t>
  </si>
  <si>
    <t>CASH / NET CURRENT ASSET</t>
  </si>
  <si>
    <t>NET ASSETS</t>
  </si>
  <si>
    <t>* % OF MARKET VALUE OF SECURITIES TO NET ASSETS IS &lt; 0.01</t>
  </si>
  <si>
    <t>** THINLY TRADED / NON TRADED SECURITIES / ILLIQUID SECURITIES</t>
  </si>
  <si>
    <t>TOTAL NUMBER OF INSTANCES OF DEVIATION FROM VALUATION PRICE PROVIDED BY VALUATION AGENCIES</t>
  </si>
  <si>
    <t>NIL</t>
  </si>
  <si>
    <t>TOTAL BELOW INVESTMENT GRADE OR DEFAULT PROVIDED FOR: NIL</t>
  </si>
  <si>
    <t>TOTAL OUTSTANDING EXPOSURE IN DERIVATIVE INSTRUMENTS: NIL</t>
  </si>
  <si>
    <t>DIVIDEND DECLARED: NIL</t>
  </si>
  <si>
    <t>TOTAL INVESTMENTS IN FOREIGN SECURITIES / ADRS / GDRS: NIL</t>
  </si>
  <si>
    <t>INDUSTRY</t>
  </si>
  <si>
    <t/>
  </si>
  <si>
    <t>EQUITY &amp; EQUITY RELATED</t>
  </si>
  <si>
    <t>NA</t>
  </si>
  <si>
    <t>PETROLEUM PRODUCTS</t>
  </si>
  <si>
    <t>INE002A01018</t>
  </si>
  <si>
    <t>BANKS</t>
  </si>
  <si>
    <t>INE090A01021</t>
  </si>
  <si>
    <t>INE040A01034</t>
  </si>
  <si>
    <t>SOFTWARE</t>
  </si>
  <si>
    <t>INE009A01021</t>
  </si>
  <si>
    <t>INE467B01029</t>
  </si>
  <si>
    <t>INE237A01028</t>
  </si>
  <si>
    <t>CONSUMER DURABLES</t>
  </si>
  <si>
    <t>INE280A01028</t>
  </si>
  <si>
    <t>FINANCE</t>
  </si>
  <si>
    <t>INE001A01036</t>
  </si>
  <si>
    <t>TELECOM - SERVICES</t>
  </si>
  <si>
    <t>INE397D01024</t>
  </si>
  <si>
    <t>INE075A01022</t>
  </si>
  <si>
    <t>INE238A01034</t>
  </si>
  <si>
    <t>CONSUMER NON DURABLES</t>
  </si>
  <si>
    <t>INE030A01027</t>
  </si>
  <si>
    <t>INE154A01025</t>
  </si>
  <si>
    <t>AUTO ANCILLARIES</t>
  </si>
  <si>
    <t>INE883A01011</t>
  </si>
  <si>
    <t>INE262H01013</t>
  </si>
  <si>
    <t>CAPITAL MARKETS</t>
  </si>
  <si>
    <t>INE094J01016</t>
  </si>
  <si>
    <t>CHEMICALS</t>
  </si>
  <si>
    <t>INE288B01029</t>
  </si>
  <si>
    <t>PAPER</t>
  </si>
  <si>
    <t>INE055A01016</t>
  </si>
  <si>
    <t>INE018I01017</t>
  </si>
  <si>
    <t>INE836A01035</t>
  </si>
  <si>
    <t>PHARMACEUTICALS</t>
  </si>
  <si>
    <t>INE361B01024</t>
  </si>
  <si>
    <t>INE089A01023</t>
  </si>
  <si>
    <t>GAS</t>
  </si>
  <si>
    <t>INE844O01030</t>
  </si>
  <si>
    <t>CONSTRUCTION PROJECT</t>
  </si>
  <si>
    <t>INE018A01030</t>
  </si>
  <si>
    <t>CEMENT &amp; CEMENT PRODUCTS</t>
  </si>
  <si>
    <t>INE481G01011</t>
  </si>
  <si>
    <t>INE854D01024</t>
  </si>
  <si>
    <t>INSURANCE</t>
  </si>
  <si>
    <t>INE765G01017</t>
  </si>
  <si>
    <t>INE540L01014</t>
  </si>
  <si>
    <t>INDUSTRIAL PRODUCTS</t>
  </si>
  <si>
    <t>INE536A01023</t>
  </si>
  <si>
    <t>INE044A01036</t>
  </si>
  <si>
    <t>RETAILING</t>
  </si>
  <si>
    <t>INE192R01011</t>
  </si>
  <si>
    <t>INE192A01025</t>
  </si>
  <si>
    <t>INE461C01038</t>
  </si>
  <si>
    <t>INE196A01026</t>
  </si>
  <si>
    <t>INE012A01025</t>
  </si>
  <si>
    <t>TRANSPORTATION</t>
  </si>
  <si>
    <t>INE517F01014</t>
  </si>
  <si>
    <t>INE371P01015</t>
  </si>
  <si>
    <t>INE036D01028</t>
  </si>
  <si>
    <t>INE203G01027</t>
  </si>
  <si>
    <t>INE795G01014</t>
  </si>
  <si>
    <t>PESTICIDES</t>
  </si>
  <si>
    <t>INE462A01022</t>
  </si>
  <si>
    <t>INE058A01010</t>
  </si>
  <si>
    <t>INE503A01015</t>
  </si>
  <si>
    <t>INE470A01017</t>
  </si>
  <si>
    <t>INDUSTRIAL CAPITAL GOODS</t>
  </si>
  <si>
    <t>INE152A01029</t>
  </si>
  <si>
    <t>INE397D20024</t>
  </si>
  <si>
    <t>EQUITY &amp; EQUITY RELATED TOTAL</t>
  </si>
  <si>
    <t>A) REPO</t>
  </si>
  <si>
    <t>NET CURRENT LIABILITIES</t>
  </si>
  <si>
    <t>TOTAL VALUE AND PERCENTAGE OF ILLIQUID EQUITY SHARES: NIL</t>
  </si>
  <si>
    <t>NAV AS ON 30-SEP-21: RS.41.4907 (REGULAR  - GROWTH)</t>
  </si>
  <si>
    <t>NAV AS ON 30-SEP-21: RS.45.1292 (DIRECT - GROWTH)</t>
  </si>
  <si>
    <t>NAV AS ON 31-MAR-21: RS.33.9238 (REGULAR  - GROWTH)</t>
  </si>
  <si>
    <t>NAV AS ON 31-MAR-21: RS.36.7913 (DIRECT - GROWTH)</t>
  </si>
  <si>
    <t>INE373A01013</t>
  </si>
  <si>
    <t>INE418H01029</t>
  </si>
  <si>
    <t>TRADING</t>
  </si>
  <si>
    <t>INE891D01026</t>
  </si>
  <si>
    <t>OTHER SERVICES</t>
  </si>
  <si>
    <t>INE615P01015</t>
  </si>
  <si>
    <t>INE944F01028</t>
  </si>
  <si>
    <t>INE974X01010</t>
  </si>
  <si>
    <t>INE280B01018</t>
  </si>
  <si>
    <t>INE614A01028</t>
  </si>
  <si>
    <t>INE209A01019</t>
  </si>
  <si>
    <t>INE634A01018</t>
  </si>
  <si>
    <t>HEALTHCARE SERVICES</t>
  </si>
  <si>
    <t>INE075I01017</t>
  </si>
  <si>
    <t>INE133A01011</t>
  </si>
  <si>
    <t>INE246F01010</t>
  </si>
  <si>
    <t>INE613A01020</t>
  </si>
  <si>
    <t>INE386A01015</t>
  </si>
  <si>
    <t>INE118H01025</t>
  </si>
  <si>
    <t>INE235A01022</t>
  </si>
  <si>
    <t>INE128A01029</t>
  </si>
  <si>
    <t>INE183A01024</t>
  </si>
  <si>
    <t>INE536H01010</t>
  </si>
  <si>
    <t>INE868B01028</t>
  </si>
  <si>
    <t>LEISURE SERVICES</t>
  </si>
  <si>
    <t>INE872J01023</t>
  </si>
  <si>
    <t>INE688A01022</t>
  </si>
  <si>
    <t>INE500L01026</t>
  </si>
  <si>
    <t>ENTERTAINMENT</t>
  </si>
  <si>
    <t>INE979A01017</t>
  </si>
  <si>
    <t>INE00LO01017</t>
  </si>
  <si>
    <t>INE999A01015</t>
  </si>
  <si>
    <t>INE043D01016</t>
  </si>
  <si>
    <t>TEXTILES - SYNTHETIC</t>
  </si>
  <si>
    <t>INE845D01014</t>
  </si>
  <si>
    <t>AUTO</t>
  </si>
  <si>
    <t>INE451A01017</t>
  </si>
  <si>
    <t>INE686Y01026</t>
  </si>
  <si>
    <t>INE124G01033</t>
  </si>
  <si>
    <t>INE710A01016</t>
  </si>
  <si>
    <t>INE265F01028</t>
  </si>
  <si>
    <t>INE08LI01020</t>
  </si>
  <si>
    <t>POWERGRID INFRASTRUCTURE INVESTMENT TRUST</t>
  </si>
  <si>
    <t>POWER</t>
  </si>
  <si>
    <t>INE0GGX23010</t>
  </si>
  <si>
    <t>INDIA GRID TRUST - INV-IT</t>
  </si>
  <si>
    <t>INE219X23014</t>
  </si>
  <si>
    <t>(A) TREPS</t>
  </si>
  <si>
    <t>B) REPO</t>
  </si>
  <si>
    <t>NAV AS ON 30-SEP-21: RS.20.8299 (REGULAR  - IDCW)</t>
  </si>
  <si>
    <t>NAV AS ON 30-SEP-21: RS.20.8299 (REGULAR  - GROWTH)</t>
  </si>
  <si>
    <t>NAV AS ON 30-SEP-21: RS.22.0025 (DIRECT - IDCW)</t>
  </si>
  <si>
    <t>NAV AS ON 30-SEP-21: RS.22.0025 (DIRECT - GROWTH)</t>
  </si>
  <si>
    <t>NAV AS ON 31-MAR-21: RS.15.2424 (REGULAR  - IDCW)</t>
  </si>
  <si>
    <t>NAV AS ON 31-MAR-21: RS.15.2424 (REGULAR  - GROWTH)</t>
  </si>
  <si>
    <t>NAV AS ON 31-MAR-21: RS.15.9583 (DIRECT - IDCW)</t>
  </si>
  <si>
    <t>NAV AS ON 31-MAR-21: RS.15.9583 (DIRECT - GROWTH)</t>
  </si>
  <si>
    <t>INE860A01027</t>
  </si>
  <si>
    <t>INE018E01016</t>
  </si>
  <si>
    <t>INE752E01010</t>
  </si>
  <si>
    <t>INE455K01017</t>
  </si>
  <si>
    <t>INE935N01020</t>
  </si>
  <si>
    <t>INE797F01012</t>
  </si>
  <si>
    <t>INE663F01024</t>
  </si>
  <si>
    <t>INE881D01027</t>
  </si>
  <si>
    <t>INE758T01015</t>
  </si>
  <si>
    <t>INE079A01024</t>
  </si>
  <si>
    <t>INE226A01021</t>
  </si>
  <si>
    <t>INE726G01019</t>
  </si>
  <si>
    <t>INE176B01034</t>
  </si>
  <si>
    <t>INE531A01024</t>
  </si>
  <si>
    <t>INE866R01028</t>
  </si>
  <si>
    <t>CONSTRUCTION</t>
  </si>
  <si>
    <t>INE805D01034</t>
  </si>
  <si>
    <t>INE917I01010</t>
  </si>
  <si>
    <t>INE123W01016</t>
  </si>
  <si>
    <t>STATE BANK OF INDIA</t>
  </si>
  <si>
    <t>INE062A01020</t>
  </si>
  <si>
    <t>INE689W01016</t>
  </si>
  <si>
    <t>INE563J01010</t>
  </si>
  <si>
    <t>INE199A01012</t>
  </si>
  <si>
    <t>INE414G01012</t>
  </si>
  <si>
    <t>GODREJ INDUSTRIES LTD</t>
  </si>
  <si>
    <t>INE233A01035</t>
  </si>
  <si>
    <t>INE437A01024</t>
  </si>
  <si>
    <t>INE182A01018</t>
  </si>
  <si>
    <t>INE465A01025</t>
  </si>
  <si>
    <t>INE348B01021</t>
  </si>
  <si>
    <t>NAV AS ON 30-SEP-21: RS.44.0672 (REGULAR  - GROWTH)</t>
  </si>
  <si>
    <t>NAV AS ON 30-SEP-21: RS.50.5514 (DIRECT - GROWTH)</t>
  </si>
  <si>
    <t>NAV AS ON 31-MAR-21: RS.36.9147 (REGULAR  - GROWTH)</t>
  </si>
  <si>
    <t>NAV AS ON 31-MAR-21: RS.42.0154 (DIRECT - GROWTH)</t>
  </si>
  <si>
    <t>GOI - 7.27% (08/04/2026)</t>
  </si>
  <si>
    <t>IN0020190016</t>
  </si>
  <si>
    <t>GOI - 6.79% (26/12/2029)</t>
  </si>
  <si>
    <t>IN0020160118</t>
  </si>
  <si>
    <t>GOI - 6.10% (12/07/2031)</t>
  </si>
  <si>
    <t>IN0020210095</t>
  </si>
  <si>
    <t>GOI - 7.26% (14/01/2029)</t>
  </si>
  <si>
    <t>IN0020180454</t>
  </si>
  <si>
    <t>(II) NON-CONVERTIBLE DEBENTURES/BONDS</t>
  </si>
  <si>
    <t>CRISIL-AAA</t>
  </si>
  <si>
    <t>INE999X07014</t>
  </si>
  <si>
    <t>INE377Y07227</t>
  </si>
  <si>
    <t>INE090A08UE8</t>
  </si>
  <si>
    <t>INE001W07011</t>
  </si>
  <si>
    <t>INE961M07017</t>
  </si>
  <si>
    <t>CRISIL-AA+</t>
  </si>
  <si>
    <t>INE343G08026</t>
  </si>
  <si>
    <t>ICRA-AA</t>
  </si>
  <si>
    <t>INE516Y07444</t>
  </si>
  <si>
    <t>** 07.42 % POWER FINANCE CORPORATION - 19/11/2024</t>
  </si>
  <si>
    <t>INE134E08KH0</t>
  </si>
  <si>
    <t>ICRA-AAA</t>
  </si>
  <si>
    <t>INE848E07AY3</t>
  </si>
  <si>
    <t>INE848E07AZ0</t>
  </si>
  <si>
    <t>INE848E07BB9</t>
  </si>
  <si>
    <t>INE964M07011</t>
  </si>
  <si>
    <t>INE752E07MF1</t>
  </si>
  <si>
    <t>** 08.81 % SMALL INDUST DEVLOP BANK  OF INDIA - 25/01/2022</t>
  </si>
  <si>
    <t>INE556F08JI1</t>
  </si>
  <si>
    <t>NON-CONVERTIBLE DEBENTURES/BONDS TOTAL</t>
  </si>
  <si>
    <t>(III) PRIVATELY PLACED/UNLISTED</t>
  </si>
  <si>
    <t>INE018E08078</t>
  </si>
  <si>
    <t>NON-CONVERTIBLE DEBENTURES/BONDS/FRN'S TOTAL</t>
  </si>
  <si>
    <t>INE087M14991</t>
  </si>
  <si>
    <t>INE121A14TP7</t>
  </si>
  <si>
    <t>INE116F14125</t>
  </si>
  <si>
    <t>C) REPO</t>
  </si>
  <si>
    <t>NAV AS ON 30-SEP-21: RS.43.7176 (REGULAR  - GROWTH)</t>
  </si>
  <si>
    <t>NAV AS ON 30-SEP-21: RS.49.3218 (DIRECT - GROWTH)</t>
  </si>
  <si>
    <t>NAV AS ON 31-MAR-21: RS.37.3676 (REGULAR  - GROWTH)</t>
  </si>
  <si>
    <t>NAV AS ON 31-MAR-21: RS.41.8456 (DIRECT - GROWTH)</t>
  </si>
  <si>
    <t>FERROUS METALS</t>
  </si>
  <si>
    <t>INE081A01012</t>
  </si>
  <si>
    <t>NON - FERROUS METALS</t>
  </si>
  <si>
    <t>INE038A01020</t>
  </si>
  <si>
    <t>INE749A01030</t>
  </si>
  <si>
    <t>INE094A01015</t>
  </si>
  <si>
    <t>INE205A01025</t>
  </si>
  <si>
    <t>INE047A01021</t>
  </si>
  <si>
    <t>INE139A01034</t>
  </si>
  <si>
    <t>MINERALS/MINING</t>
  </si>
  <si>
    <t>INE522F01014</t>
  </si>
  <si>
    <t>INE340A01012</t>
  </si>
  <si>
    <t>INE03YM01018</t>
  </si>
  <si>
    <t>INE129A01019</t>
  </si>
  <si>
    <t>INE220G01021</t>
  </si>
  <si>
    <t>INE628A01036</t>
  </si>
  <si>
    <t>INE029A01011</t>
  </si>
  <si>
    <t>INE099Z01011</t>
  </si>
  <si>
    <t>FERTILISERS</t>
  </si>
  <si>
    <t>INE085A01013</t>
  </si>
  <si>
    <t>INE048G01026</t>
  </si>
  <si>
    <t>INE245A01021</t>
  </si>
  <si>
    <t>INE603J01030</t>
  </si>
  <si>
    <t>INE070A01015</t>
  </si>
  <si>
    <t>INE169A01031</t>
  </si>
  <si>
    <t>INE578A01017</t>
  </si>
  <si>
    <t>NAV AS ON 30-SEP-21: RS.26.3672 (REGULAR  - IDCW)</t>
  </si>
  <si>
    <t>NAV AS ON 30-SEP-21: RS.28.804 (REGULAR  - GROWTH)</t>
  </si>
  <si>
    <t>NAV AS ON 30-SEP-21: RS.31.7721 (DIRECT - IDCW)</t>
  </si>
  <si>
    <t>NAV AS ON 30-SEP-21: RS.31.7721 (DIRECT - GROWTH)</t>
  </si>
  <si>
    <t>NAV AS ON 31-MAR-21: RS.20.7914 (REGULAR  - IDCW)</t>
  </si>
  <si>
    <t>NAV AS ON 31-MAR-21: RS.22.7177 (REGULAR  - GROWTH)</t>
  </si>
  <si>
    <t>NAV AS ON 31-MAR-21: RS.24.8591 (DIRECT - IDCW)</t>
  </si>
  <si>
    <t>NAV AS ON 31-MAR-21: RS.24.8591 (DIRECT - GROWTH)</t>
  </si>
  <si>
    <t>INE242A01010</t>
  </si>
  <si>
    <t>INE102D01028</t>
  </si>
  <si>
    <t>INE647A01010</t>
  </si>
  <si>
    <t>INE918I01018</t>
  </si>
  <si>
    <t>INE093I01010</t>
  </si>
  <si>
    <t>INE118A01012</t>
  </si>
  <si>
    <t>INE600L01024</t>
  </si>
  <si>
    <t>INE200M01013</t>
  </si>
  <si>
    <t>INE010V01017</t>
  </si>
  <si>
    <t>INE121E01018</t>
  </si>
  <si>
    <t>INE343B01030</t>
  </si>
  <si>
    <t>INE298J01013</t>
  </si>
  <si>
    <t>INE669C01036</t>
  </si>
  <si>
    <t>INE176A01028</t>
  </si>
  <si>
    <t>INE117A01022</t>
  </si>
  <si>
    <t>INE356A01018</t>
  </si>
  <si>
    <t>OIL</t>
  </si>
  <si>
    <t>INE274J01014</t>
  </si>
  <si>
    <t>INE179A01014</t>
  </si>
  <si>
    <t>(I) NON-CONVERTIBLE DEBENTURES/BONDS</t>
  </si>
  <si>
    <t>INE216A08027</t>
  </si>
  <si>
    <t>NAV AS ON 30-SEP-21: RS.10.8439 (REGULAR  - IDCW)</t>
  </si>
  <si>
    <t>NAV AS ON 30-SEP-21: RS.10.8439 (REGULAR  - GROWTH)</t>
  </si>
  <si>
    <t>NAV AS ON 30-SEP-21: RS.11.155 (DIRECT - IDCW)</t>
  </si>
  <si>
    <t>NAV AS ON 30-SEP-21: RS.11.155 (DIRECT - GROWTH)</t>
  </si>
  <si>
    <t>NAV AS ON 31-MAR-21: RS.9.7558 (REGULAR  - IDCW)</t>
  </si>
  <si>
    <t>NAV AS ON 31-MAR-21: RS.9.7558 (REGULAR  - GROWTH)</t>
  </si>
  <si>
    <t>NAV AS ON 31-MAR-21: RS.9.9742 (DIRECT - IDCW)</t>
  </si>
  <si>
    <t>NAV AS ON 31-MAR-21: RS.9.9742 (DIRECT - GROWTH)</t>
  </si>
  <si>
    <t>INE095A01012</t>
  </si>
  <si>
    <t>INE545U01014</t>
  </si>
  <si>
    <t>INE171A01029</t>
  </si>
  <si>
    <t>INE092T01019</t>
  </si>
  <si>
    <t>INE491A01021</t>
  </si>
  <si>
    <t>INE976G01028</t>
  </si>
  <si>
    <t>INE528G01027</t>
  </si>
  <si>
    <t>*</t>
  </si>
  <si>
    <t>NAV AS ON 30-SEP-21: RS.197.1146 (DIRECT PLAN)</t>
  </si>
  <si>
    <t>NAV AS ON 31-MAR-21: RS.178.869 (DIRECT PLAN)</t>
  </si>
  <si>
    <t>INE296A01024</t>
  </si>
  <si>
    <t>INE021A01026</t>
  </si>
  <si>
    <t>INE585B01010</t>
  </si>
  <si>
    <t>INE101A01026</t>
  </si>
  <si>
    <t>INE239A01016</t>
  </si>
  <si>
    <t>INE733E01010</t>
  </si>
  <si>
    <t>INE019A01038</t>
  </si>
  <si>
    <t>INE155A01022</t>
  </si>
  <si>
    <t>INE742F01042</t>
  </si>
  <si>
    <t>OIL &amp; NATURAL GAS CO.</t>
  </si>
  <si>
    <t>INE213A01029</t>
  </si>
  <si>
    <t>INE059A01026</t>
  </si>
  <si>
    <t>INE216A01030</t>
  </si>
  <si>
    <t>INE066A01021</t>
  </si>
  <si>
    <t>INE158A01026</t>
  </si>
  <si>
    <t>NAV AS ON 30-SEP-21: RS.181.7171 (DIRECT PLAN)</t>
  </si>
  <si>
    <t>NAV AS ON 31-MAR-21: RS.150.6099 (DIRECT PLAN)</t>
  </si>
  <si>
    <t>GOLD MINI (100 GRAMS) COMMODITY</t>
  </si>
  <si>
    <t>Precious Metals</t>
  </si>
  <si>
    <t>GOLDM</t>
  </si>
  <si>
    <t>SILVER MICRO (1 KGS) COMMODITY</t>
  </si>
  <si>
    <t>SILVERMICRO</t>
  </si>
  <si>
    <t>BANK OF BARODA</t>
  </si>
  <si>
    <t>INE028A01039</t>
  </si>
  <si>
    <t>INE298A01020</t>
  </si>
  <si>
    <t>INE791I01019</t>
  </si>
  <si>
    <t>INE486A01021</t>
  </si>
  <si>
    <t>INE271C01023</t>
  </si>
  <si>
    <t>INE389H01022</t>
  </si>
  <si>
    <t>INE759A01021</t>
  </si>
  <si>
    <t>INE299U01018</t>
  </si>
  <si>
    <t>INE127D01025</t>
  </si>
  <si>
    <t>INE584A01023</t>
  </si>
  <si>
    <t>INE326A01037</t>
  </si>
  <si>
    <t>STATE BANK OF INDIA^</t>
  </si>
  <si>
    <t>Mutual Fund</t>
  </si>
  <si>
    <t>INF277K01YE6</t>
  </si>
  <si>
    <t>GOI - 7.32% (28/01/2024)</t>
  </si>
  <si>
    <t>IN0020180488</t>
  </si>
  <si>
    <t>GOI - 5.77% (03/08/2030)</t>
  </si>
  <si>
    <t>IN0020200153</t>
  </si>
  <si>
    <t>** 04.90 % SMALL INDUST DEVLOP BANK  OF INDIA - 18/08/2023</t>
  </si>
  <si>
    <t>INE556F08JQ4</t>
  </si>
  <si>
    <t>INE040A08401</t>
  </si>
  <si>
    <t>** 08.50 % NABARD - 31/01/2023</t>
  </si>
  <si>
    <t>INE261F08AT4</t>
  </si>
  <si>
    <t>** 06.40 % NABARD - 31/07/2023</t>
  </si>
  <si>
    <t>INE261F08CA0</t>
  </si>
  <si>
    <t>(B) TREPS</t>
  </si>
  <si>
    <t>NAV AS ON 30-SEP-21: RS.15.1477 (REGULAR  - IDCW)</t>
  </si>
  <si>
    <t>NAV AS ON 30-SEP-21: RS.15.1477 (REGULAR  - GROWTH)</t>
  </si>
  <si>
    <t>NAV AS ON 30-SEP-21: RS.15.6003 (DIRECT - IDCW)</t>
  </si>
  <si>
    <t>NAV AS ON 30-SEP-21: RS.15.6003 (DIRECT - GROWTH)</t>
  </si>
  <si>
    <t>NAV AS ON 31-MAR-21: RS.13.2768 (REGULAR  - IDCW)</t>
  </si>
  <si>
    <t>NAV AS ON 31-MAR-21: RS.13.2768 (REGULAR  - GROWTH)</t>
  </si>
  <si>
    <t>NAV AS ON 31-MAR-21: RS.13.5556 (DIRECT - IDCW)</t>
  </si>
  <si>
    <t>NAV AS ON 31-MAR-21: RS.13.5556 (DIRECT - GROWTH)</t>
  </si>
  <si>
    <t>INE634I01029</t>
  </si>
  <si>
    <t>INE121A01024</t>
  </si>
  <si>
    <t>INE571A01020</t>
  </si>
  <si>
    <t>TEXTILE PRODUCTS</t>
  </si>
  <si>
    <t>INE761H01022</t>
  </si>
  <si>
    <t>INE665J01013</t>
  </si>
  <si>
    <t>INE136B01020</t>
  </si>
  <si>
    <t>INE195A01028</t>
  </si>
  <si>
    <t>INE774D01024</t>
  </si>
  <si>
    <t>INE180A01020</t>
  </si>
  <si>
    <t>INE947Q01028</t>
  </si>
  <si>
    <t>INE212H01026</t>
  </si>
  <si>
    <t>INE849A01020</t>
  </si>
  <si>
    <t>INE405E01023</t>
  </si>
  <si>
    <t>INE006I01046</t>
  </si>
  <si>
    <t>INE913H01037</t>
  </si>
  <si>
    <t>INE494B01023</t>
  </si>
  <si>
    <t>INE438A01022</t>
  </si>
  <si>
    <t>INE410P01011</t>
  </si>
  <si>
    <t>NAV AS ON 30-SEP-21: RS.66.3302 (REGULAR  - IDCW)</t>
  </si>
  <si>
    <t>NAV AS ON 30-SEP-21: RS.239.9706 (REGULAR  - GROWTH)</t>
  </si>
  <si>
    <t>NAV AS ON 30-SEP-21: RS.85.9994 (DIRECT - IDCW)</t>
  </si>
  <si>
    <t>NAV AS ON 30-SEP-21: RS.260.5076 (DIRECT - GROWTH)</t>
  </si>
  <si>
    <t>NAV AS ON 31-MAR-21: RS.54.2056 (REGULAR  - IDCW)</t>
  </si>
  <si>
    <t>NAV AS ON 31-MAR-21: RS.196.0488 (REGULAR  - GROWTH)</t>
  </si>
  <si>
    <t>NAV AS ON 31-MAR-21: RS.69.8319 (DIRECT - IDCW)</t>
  </si>
  <si>
    <t>NAV AS ON 31-MAR-21: RS.211.5322 (DIRECT - GROWTH)</t>
  </si>
  <si>
    <t>INE671A01010</t>
  </si>
  <si>
    <t>INE016A01026</t>
  </si>
  <si>
    <t>INE572A01028</t>
  </si>
  <si>
    <t>INE031B01049</t>
  </si>
  <si>
    <t>INE259A01022</t>
  </si>
  <si>
    <t>INE003A01024</t>
  </si>
  <si>
    <t>INE256A04022</t>
  </si>
  <si>
    <t>NAV AS ON 30-SEP-21: RS.333.3635 (REGULAR  - GROWTH)</t>
  </si>
  <si>
    <t>NAV AS ON 30-SEP-21: RS.72.7084 (REGULAR  - IDCW)</t>
  </si>
  <si>
    <t>NAV AS ON 30-SEP-21: RS.368.1208 (DIRECT - GROWTH)</t>
  </si>
  <si>
    <t>NAV AS ON 30-SEP-21: RS.83.6408 (DIRECT - IDCW)</t>
  </si>
  <si>
    <t>NAV AS ON 31-MAR-21: RS.273.6811 (REGULAR  - GROWTH)</t>
  </si>
  <si>
    <t>NAV AS ON 31-MAR-21: RS.59.6974 (REGULAR  - IDCW)</t>
  </si>
  <si>
    <t>NAV AS ON 31-MAR-21: RS.301.1446 (DIRECT - GROWTH)</t>
  </si>
  <si>
    <t>NAV AS ON 31-MAR-21: RS.68.413 (DIRECT - IDCW)</t>
  </si>
  <si>
    <t>INE387A01021</t>
  </si>
  <si>
    <t>INE647O01011</t>
  </si>
  <si>
    <t>INE987B01026</t>
  </si>
  <si>
    <t>INE061F01013</t>
  </si>
  <si>
    <t>INE398R01022</t>
  </si>
  <si>
    <t>INE118D01016</t>
  </si>
  <si>
    <t>NAV AS ON 30-SEP-21: RS.53.0729 (REGULAR  - IDCW)</t>
  </si>
  <si>
    <t>NAV AS ON 30-SEP-21: RS.328.9233 (REGULAR  - GROWTH)</t>
  </si>
  <si>
    <t>NAV AS ON 30-SEP-21: RS.70.4382 (DIRECT - IDCW)</t>
  </si>
  <si>
    <t>NAV AS ON 30-SEP-21: RS.359.6718 (DIRECT - GROWTH)</t>
  </si>
  <si>
    <t>NAV AS ON 31-MAR-21: RS.45.2644 (REGULAR  - IDCW)</t>
  </si>
  <si>
    <t>NAV AS ON 31-MAR-21: RS.280.4585 (REGULAR  - GROWTH)</t>
  </si>
  <si>
    <t>NAV AS ON 31-MAR-21: RS.59.7388 (DIRECT - IDCW)</t>
  </si>
  <si>
    <t>NAV AS ON 31-MAR-21: RS.305.0318 (DIRECT - GROWTH)</t>
  </si>
  <si>
    <t>INE513A01014</t>
  </si>
  <si>
    <t>INE325A01013</t>
  </si>
  <si>
    <t>INE484J01027</t>
  </si>
  <si>
    <t>INE211B01039</t>
  </si>
  <si>
    <t>NAV AS ON 30-SEP-21: RS.42.1134 (REGULAR  - IDCW)</t>
  </si>
  <si>
    <t>NAV AS ON 30-SEP-21: RS.88.7715 (REGULAR  - GROWTH)</t>
  </si>
  <si>
    <t>NAV AS ON 30-SEP-21: RS.48.8421 (DIRECT - IDCW)</t>
  </si>
  <si>
    <t>NAV AS ON 30-SEP-21: RS.93.2103 (DIRECT - GROWTH)</t>
  </si>
  <si>
    <t>NAV AS ON 31-MAR-21: RS.34.3838 (REGULAR  - IDCW)</t>
  </si>
  <si>
    <t>NAV AS ON 31-MAR-21: RS.72.4644 (REGULAR  - GROWTH)</t>
  </si>
  <si>
    <t>NAV AS ON 31-MAR-21: RS.39.7108 (DIRECT - IDCW)</t>
  </si>
  <si>
    <t>NAV AS ON 31-MAR-21: RS.75.7839 (DIRECT - GROWTH)</t>
  </si>
  <si>
    <t>INE878B01027</t>
  </si>
  <si>
    <t>INE208A01029</t>
  </si>
  <si>
    <t>INE371A01025</t>
  </si>
  <si>
    <t>INE406M01024</t>
  </si>
  <si>
    <t>INE192B01031</t>
  </si>
  <si>
    <t>AEROSPACE &amp; DEFENSE</t>
  </si>
  <si>
    <t>INE263A01024</t>
  </si>
  <si>
    <t>INE930H01031</t>
  </si>
  <si>
    <t>INE066F01012</t>
  </si>
  <si>
    <t>NAV AS ON 30-SEP-21: RS.75.8378 (REGULAR  - IDCW)</t>
  </si>
  <si>
    <t>NAV AS ON 30-SEP-21: RS.149.8894 (DIRECT - IDCW)</t>
  </si>
  <si>
    <t>NAV AS ON 30-SEP-21: RS.27.7125 (REGULAR  - GROWTH)</t>
  </si>
  <si>
    <t>NAV AS ON 30-SEP-21: RS.30.3512 (DIRECT - GROWTH)</t>
  </si>
  <si>
    <t>NAV AS ON 31-MAR-21: RS.68.6501 (REGULAR  - IDCW)</t>
  </si>
  <si>
    <t>NAV AS ON 31-MAR-21: RS.129.8104 (DIRECT - IDCW)</t>
  </si>
  <si>
    <t>NAV AS ON 31-MAR-21: RS.23.1805 (REGULAR  - GROWTH)</t>
  </si>
  <si>
    <t>NAV AS ON 31-MAR-21: RS.25.2317 (DIRECT - GROWTH)</t>
  </si>
  <si>
    <t>INE967H01017</t>
  </si>
  <si>
    <t>INE258B01022</t>
  </si>
  <si>
    <t>INE873D01024</t>
  </si>
  <si>
    <t>INE112L01020</t>
  </si>
  <si>
    <t>INE068V01023</t>
  </si>
  <si>
    <t>INE358A01014</t>
  </si>
  <si>
    <t>INE935A01035</t>
  </si>
  <si>
    <t>INE406A01037</t>
  </si>
  <si>
    <t>INE159A01016</t>
  </si>
  <si>
    <t>INE624Z01016</t>
  </si>
  <si>
    <t>NAV AS ON 30-SEP-21: RS.17.8453 (REGULAR  - IDCW)</t>
  </si>
  <si>
    <t>NAV AS ON 30-SEP-21: RS.17.8453 (REGULAR  - GROWTH)</t>
  </si>
  <si>
    <t>NAV AS ON 30-SEP-21: RS.19.6132 (DIRECT - IDCW)</t>
  </si>
  <si>
    <t>NAV AS ON 30-SEP-21: RS.19.6132 (DIRECT - GROWTH)</t>
  </si>
  <si>
    <t>NAV AS ON 31-MAR-21: RS.14.7269 (REGULAR  - IDCW)</t>
  </si>
  <si>
    <t>NAV AS ON 31-MAR-21: RS.14.7269 (REGULAR  - GROWTH)</t>
  </si>
  <si>
    <t>NAV AS ON 31-MAR-21: RS.16.062 (DIRECT - IDCW)</t>
  </si>
  <si>
    <t>NAV AS ON 31-MAR-21: RS.16.062 (DIRECT - GROWTH)</t>
  </si>
  <si>
    <t>INE08ZM01014</t>
  </si>
  <si>
    <t>INE421D01022</t>
  </si>
  <si>
    <t>INE716A01013</t>
  </si>
  <si>
    <t>INE768C01010</t>
  </si>
  <si>
    <t>INE418L01021</t>
  </si>
  <si>
    <t>INE193E01025</t>
  </si>
  <si>
    <t>INE225D01027</t>
  </si>
  <si>
    <t>INE978A01027</t>
  </si>
  <si>
    <t>INE355A01028</t>
  </si>
  <si>
    <t>NAV AS ON 30-SEP-21: RS.24.4835 (REGULAR  - IDCW)</t>
  </si>
  <si>
    <t>NAV AS ON 30-SEP-21: RS.26.5492 (REGULAR  - GROWTH)</t>
  </si>
  <si>
    <t>NAV AS ON 30-SEP-21: RS.29.0953 (DIRECT - IDCW)</t>
  </si>
  <si>
    <t>NAV AS ON 30-SEP-21: RS.29.0953 (DIRECT - GROWTH)</t>
  </si>
  <si>
    <t>NAV AS ON 31-MAR-21: RS.19.9416 (REGULAR  - IDCW)</t>
  </si>
  <si>
    <t>NAV AS ON 31-MAR-21: RS.21.6834 (REGULAR  - GROWTH)</t>
  </si>
  <si>
    <t>NAV AS ON 31-MAR-21: RS.23.6018 (DIRECT - IDCW)</t>
  </si>
  <si>
    <t>NAV AS ON 31-MAR-21: RS.23.6018 (DIRECT - GROWTH)</t>
  </si>
  <si>
    <t>NAV AS ON 30-SEP-21: RS.145.0506 (REGULAR  - GROWTH)</t>
  </si>
  <si>
    <t>NAV AS ON 30-SEP-21: RS.151.7259 (DIRECT - GROWTH)</t>
  </si>
  <si>
    <t>NAV AS ON 31-MAR-21: RS.121.6419 (REGULAR  - GROWTH)</t>
  </si>
  <si>
    <t>NAV AS ON 31-MAR-21: RS.127.0304 (DIRECT - GROWTH)</t>
  </si>
  <si>
    <t>NAV AS ON 30-SEP-21: RS.106.9963 (REGULAR  - GROWTH)</t>
  </si>
  <si>
    <t>NAV AS ON 30-SEP-21: RS.114.5537 (DIRECT - GROWTH)</t>
  </si>
  <si>
    <t>NAV AS ON 31-MAR-21: RS.88.9315 (REGULAR  - GROWTH)</t>
  </si>
  <si>
    <t>NAV AS ON 31-MAR-21: RS.95.0376 (DIRECT - GROWTH)</t>
  </si>
  <si>
    <t>INF277K011T0</t>
  </si>
  <si>
    <t>GOI - 5.09% (13/04/2022)</t>
  </si>
  <si>
    <t>IN0020200021</t>
  </si>
  <si>
    <t>GOI - 6.64% (16/06/2035)</t>
  </si>
  <si>
    <t>IN0020210020</t>
  </si>
  <si>
    <t>GOI -  8.30% (02/07/2040)</t>
  </si>
  <si>
    <t>IN0020100031</t>
  </si>
  <si>
    <t>GOI - 8.13% (22/06/2045)</t>
  </si>
  <si>
    <t>IN0020150044</t>
  </si>
  <si>
    <t>GOI - 7.68% (15/12/2023)</t>
  </si>
  <si>
    <t>IN0020150010</t>
  </si>
  <si>
    <t>SDL TAMILNADU  8.14% (27/05/2025)</t>
  </si>
  <si>
    <t>IN3120150047</t>
  </si>
  <si>
    <t>GOI - 6.19% (16/09/2034)</t>
  </si>
  <si>
    <t>IN0020200096</t>
  </si>
  <si>
    <t>SDL MAHARASHTRA 7.33% (13/09/2027)</t>
  </si>
  <si>
    <t>IN2220170103</t>
  </si>
  <si>
    <t>GOI - 6.57% (05/12/2033)</t>
  </si>
  <si>
    <t>IN0020160100</t>
  </si>
  <si>
    <t>(II) NON-CONVERTIBLE DEBENTURES/BONDS/ZCB</t>
  </si>
  <si>
    <t>IND-AA</t>
  </si>
  <si>
    <t>INE477K07018</t>
  </si>
  <si>
    <t>INE053F08122</t>
  </si>
  <si>
    <t>INE936D07075</t>
  </si>
  <si>
    <t>** 09.05 % PUNJAB NATIONAL BANK - 10/11/2027</t>
  </si>
  <si>
    <t>CRISIL--AA+</t>
  </si>
  <si>
    <t>INE695A08063</t>
  </si>
  <si>
    <t>INE020B08DC3</t>
  </si>
  <si>
    <t>INE081A08231</t>
  </si>
  <si>
    <t>IND-AAA</t>
  </si>
  <si>
    <t>INE213Y07018</t>
  </si>
  <si>
    <t>INE941D07158</t>
  </si>
  <si>
    <t>INE020B08CB7</t>
  </si>
  <si>
    <t>INE537P07398</t>
  </si>
  <si>
    <t>CRISIL-AA</t>
  </si>
  <si>
    <t>INE118D07179</t>
  </si>
  <si>
    <t>INE936D07166</t>
  </si>
  <si>
    <t>** 07.00 % H.P.C.L. - 14/08/2024</t>
  </si>
  <si>
    <t>INE094A08036</t>
  </si>
  <si>
    <t>INE020B08DR1</t>
  </si>
  <si>
    <t>INE941D07208</t>
  </si>
  <si>
    <t>INE860H07GD2</t>
  </si>
  <si>
    <t>INE031A08657</t>
  </si>
  <si>
    <t>INE020B08BF0</t>
  </si>
  <si>
    <t>INE477A14BE5</t>
  </si>
  <si>
    <t>INE238A166V1</t>
  </si>
  <si>
    <t>NAV AS ON 30-SEP-21: RS.303.5496 (REGULAR  - GROWTH)</t>
  </si>
  <si>
    <t>NAV AS ON 30-SEP-21: RS.83.7548 (REGULAR  - IDCW)</t>
  </si>
  <si>
    <t>NAV AS ON 30-SEP-21: RS.73.8399 (REGULAR  - MONTHLY IDCW)</t>
  </si>
  <si>
    <t>NAV AS ON 30-SEP-21: RS.328.7009 (DIRECT - GROWTH)</t>
  </si>
  <si>
    <t>NAV AS ON 30-SEP-21: RS.93.547 (DIRECT - IDCW)</t>
  </si>
  <si>
    <t>NAV AS ON 30-SEP-21: RS.82.1854 (DIRECT - MONTHLY IDCW)</t>
  </si>
  <si>
    <t>NAV AS ON 31-MAR-21: RS.259.6138 (REGULAR  - GROWTH)</t>
  </si>
  <si>
    <t>NAV AS ON 31-MAR-21: RS.77.5699 (REGULAR  - IDCW)</t>
  </si>
  <si>
    <t>NAV AS ON 31-MAR-21: RS.64.7864 (REGULAR  - MONTHLY IDCW)</t>
  </si>
  <si>
    <t>NAV AS ON 31-MAR-21: RS.279.8231 (DIRECT - GROWTH)</t>
  </si>
  <si>
    <t>NAV AS ON 31-MAR-21: RS.85.5707 (DIRECT - IDCW)</t>
  </si>
  <si>
    <t>NAV AS ON 31-MAR-21: RS.71.5962 (DIRECT - MONTHLY IDCW)</t>
  </si>
  <si>
    <t>NAV AS ON 30-SEP-21: RS.15.0635 (REGULAR  - IDCW)</t>
  </si>
  <si>
    <t>NAV AS ON 30-SEP-21: RS.15.0635 (REGULAR  - GROWTH)</t>
  </si>
  <si>
    <t>NAV AS ON 30-SEP-21: RS.15.5932 (DIRECT - IDCW)</t>
  </si>
  <si>
    <t>NAV AS ON 30-SEP-21: RS.15.5932 (DIRECT - GROWTH)</t>
  </si>
  <si>
    <t>NAV AS ON 31-MAR-21: RS.12.2794 (REGULAR  - IDCW)</t>
  </si>
  <si>
    <t>NAV AS ON 31-MAR-21: RS.12.2794 (REGULAR  - GROWTH)</t>
  </si>
  <si>
    <t>NAV AS ON 31-MAR-21: RS.12.611 (DIRECT - IDCW)</t>
  </si>
  <si>
    <t>NAV AS ON 31-MAR-21: RS.12.6111 (DIRECT - GROWTH)</t>
  </si>
  <si>
    <t>INE07O001018</t>
  </si>
  <si>
    <t>INE214T01019</t>
  </si>
  <si>
    <t>NAV AS ON 30-SEP-21: RS.16.1766 (REGULAR  - IDCW)</t>
  </si>
  <si>
    <t>NAV AS ON 30-SEP-21: RS.16.1766 (REGULAR  - GROWTH)</t>
  </si>
  <si>
    <t>NAV AS ON 30-SEP-21: RS.17.085 (DIRECT - IDCW)</t>
  </si>
  <si>
    <t>NAV AS ON 30-SEP-21: RS.17.085 (DIRECT - GROWTH)</t>
  </si>
  <si>
    <t>NAV AS ON 31-MAR-21: RS.13.4418 (REGULAR  - IDCW)</t>
  </si>
  <si>
    <t>NAV AS ON 31-MAR-21: RS.13.4418 (REGULAR  - GROWTH)</t>
  </si>
  <si>
    <t>NAV AS ON 31-MAR-21: RS.14.098 (DIRECT - IDCW)</t>
  </si>
  <si>
    <t>NAV AS ON 31-MAR-21: RS.14.098 (DIRECT - GROWTH)</t>
  </si>
  <si>
    <t>INE670A01012</t>
  </si>
  <si>
    <t>INE120A01034</t>
  </si>
  <si>
    <t>INE111A01025</t>
  </si>
  <si>
    <t>INE142Z01019</t>
  </si>
  <si>
    <t>INE520A01027</t>
  </si>
  <si>
    <t>INE040D01038</t>
  </si>
  <si>
    <t>NAV AS ON 30-SEP-21: RS.278.8159 (REGULAR  - GROWTH)</t>
  </si>
  <si>
    <t>NAV AS ON 30-SEP-21: RS.113.7461 (REGULAR  - IDCW)</t>
  </si>
  <si>
    <t>NAV AS ON 30-SEP-21: RS.303.8068 (DIRECT - GROWTH)</t>
  </si>
  <si>
    <t>NAV AS ON 30-SEP-21: RS.166.8145 (DIRECT - IDCW)</t>
  </si>
  <si>
    <t>NAV AS ON 31-MAR-21: RS.223.7042 (REGULAR  - GROWTH)</t>
  </si>
  <si>
    <t>NAV AS ON 31-MAR-21: RS.91.2813 (REGULAR  - IDCW)</t>
  </si>
  <si>
    <t>NAV AS ON 31-MAR-21: RS.242.4088 (DIRECT - GROWTH)</t>
  </si>
  <si>
    <t>NAV AS ON 31-MAR-21: RS.133.1092 (DIRECT - IDCW)</t>
  </si>
  <si>
    <t>INE813H01021</t>
  </si>
  <si>
    <t>IN9002A01032</t>
  </si>
  <si>
    <t>INE823G01014</t>
  </si>
  <si>
    <t>INE114A01011</t>
  </si>
  <si>
    <t>IN0020070028</t>
  </si>
  <si>
    <t>GOI -  8.15% (11/06/2022)</t>
  </si>
  <si>
    <t>IN0020120013</t>
  </si>
  <si>
    <t xml:space="preserve">GOI - 7.37% (16/04/2023) </t>
  </si>
  <si>
    <t>IN0020180025</t>
  </si>
  <si>
    <t>GOI -  8.13% (21/09/2022)</t>
  </si>
  <si>
    <t>IN0020070051</t>
  </si>
  <si>
    <t>GOI - 6.84% (19/12/2022)</t>
  </si>
  <si>
    <t>IN0020160050</t>
  </si>
  <si>
    <t>NAV AS ON 30-SEP-21: RS.15.1904 (REGULAR  - MONTHLY IDCW)</t>
  </si>
  <si>
    <t>NAV AS ON 30-SEP-21: RS.40.7979 (REGULAR  - GROWTH)</t>
  </si>
  <si>
    <t>NAV AS ON 30-SEP-21: RS.19.5586 (REGULAR  - PERIODIC IDCW)</t>
  </si>
  <si>
    <t>NAV AS ON 30-SEP-21: RS.17.6079 (DIRECT - MONTHLY IDCW)</t>
  </si>
  <si>
    <t>NAV AS ON 30-SEP-21: RS.44.5735 (DIRECT - GROWTH)</t>
  </si>
  <si>
    <t>NAV AS ON 30-SEP-21: RS.21.8058 (DIRECT - PERIODIC IDCW)</t>
  </si>
  <si>
    <t>NAV AS ON 31-MAR-21: RS.14.5003 (REGULAR  - MONTHLY IDCW)</t>
  </si>
  <si>
    <t>NAV AS ON 31-MAR-21: RS.38.1601 (REGULAR  - GROWTH)</t>
  </si>
  <si>
    <t>NAV AS ON 31-MAR-21: RS.18.2911 (REGULAR  - PERIODIC IDCW)</t>
  </si>
  <si>
    <t>NAV AS ON 31-MAR-21: RS.16.6706 (DIRECT - MONTHLY IDCW)</t>
  </si>
  <si>
    <t>NAV AS ON 31-MAR-21: RS.41.4503 (DIRECT - GROWTH)</t>
  </si>
  <si>
    <t>NAV AS ON 31-MAR-21: RS.20.2886 (DIRECT - PERIODIC IDCW)</t>
  </si>
  <si>
    <t>INE335Y01012</t>
  </si>
  <si>
    <t>INE763G01038</t>
  </si>
  <si>
    <t>INE424H01027</t>
  </si>
  <si>
    <t>INE901L01018</t>
  </si>
  <si>
    <t>INE042A01014</t>
  </si>
  <si>
    <t>INE482A01020</t>
  </si>
  <si>
    <t>NAV AS ON 30-SEP-21: RS.76.41 (REGULAR  - IDCW TRIGGER B (10%))</t>
  </si>
  <si>
    <t>NAV AS ON 30-SEP-21: RS.195.9886 (REGULAR  - GROWTH)</t>
  </si>
  <si>
    <t>NAV AS ON 30-SEP-21: RS.81.6104 (REGULAR  - IDCW TRIGGER A (5%))</t>
  </si>
  <si>
    <t>NAV AS ON 30-SEP-21: RS.83.961 (DIRECT - IDCW TRIGGER B (10%))</t>
  </si>
  <si>
    <t>NAV AS ON 30-SEP-21: RS.212.51 (DIRECT - GROWTH)</t>
  </si>
  <si>
    <t>NAV AS ON 30-SEP-21: RS.87.2206 (DIRECT - IDCW TRIGGER A (5%))</t>
  </si>
  <si>
    <t>NAV AS ON 31-MAR-21: RS.65.6835 (REGULAR  - IDCW TRIGGER B (10%))</t>
  </si>
  <si>
    <t>NAV AS ON 31-MAR-21: RS.164.2604 (REGULAR  - GROWTH)</t>
  </si>
  <si>
    <t>NAV AS ON 31-MAR-21: RS.70.1795 (REGULAR  - IDCW TRIGGER A (5%))</t>
  </si>
  <si>
    <t>NAV AS ON 31-MAR-21: RS.71.7777 (DIRECT - IDCW TRIGGER B (10%))</t>
  </si>
  <si>
    <t>NAV AS ON 31-MAR-21: RS.177.1488 (DIRECT - GROWTH)</t>
  </si>
  <si>
    <t>NAV AS ON 31-MAR-21: RS.74.4722 (DIRECT - IDCW TRIGGER A (5%))</t>
  </si>
  <si>
    <t>INE591G01017</t>
  </si>
  <si>
    <t>INE594H01019</t>
  </si>
  <si>
    <t>INE745G01035</t>
  </si>
  <si>
    <t>INE010B01027</t>
  </si>
  <si>
    <t>INE022Q01020</t>
  </si>
  <si>
    <t>INE787D01026</t>
  </si>
  <si>
    <t>INE736A01011</t>
  </si>
  <si>
    <t>NAV AS ON 30-SEP-21: RS.11.1751 (REGULAR  - IDCW)</t>
  </si>
  <si>
    <t>NAV AS ON 30-SEP-21: RS.11.1751 (REGULAR  - GROWTH)</t>
  </si>
  <si>
    <t>NAV AS ON 30-SEP-21: RS.11.2503 (DIRECT - IDCW)</t>
  </si>
  <si>
    <t>NAV AS ON 30-SEP-21: RS.11.2503 (DIRECT - GROWTH)</t>
  </si>
  <si>
    <t>INE738I01010</t>
  </si>
  <si>
    <t>INE151A01013</t>
  </si>
  <si>
    <t>INE269A01021</t>
  </si>
  <si>
    <t>INE0DD101019</t>
  </si>
  <si>
    <t>INE00WC01019</t>
  </si>
  <si>
    <t>INE684F01012</t>
  </si>
  <si>
    <t>INE04I401011</t>
  </si>
  <si>
    <t>INE599M01018</t>
  </si>
  <si>
    <t>INE933S01016</t>
  </si>
  <si>
    <t>B) FOREIGN SECURITIES AND /OR OVERSEAS ETF(S)</t>
  </si>
  <si>
    <t>GLOBAL X CYBERSECURITY ETF (BUG)</t>
  </si>
  <si>
    <t>US37954Y3844</t>
  </si>
  <si>
    <t>AMAZON.COM INC.</t>
  </si>
  <si>
    <t>US0231351067</t>
  </si>
  <si>
    <t>MICROSOFT CORPORATION (MSFT)</t>
  </si>
  <si>
    <t>US5949181045</t>
  </si>
  <si>
    <t>ALPHABET INC. - CLASS A COMMON STOCK</t>
  </si>
  <si>
    <t>US02079K3059</t>
  </si>
  <si>
    <t>FOREIGN SECURITIES AND /OR OVERSEAS ETF(S) TOTAL</t>
  </si>
  <si>
    <t>NAV AS ON 30-SEP-21: RS.37.0405 (REGULAR  - IDCW)</t>
  </si>
  <si>
    <t>NAV AS ON 30-SEP-21: RS.37.0405 (REGULAR  - GROWTH)</t>
  </si>
  <si>
    <t>NAV AS ON 30-SEP-21: RS.40.8319 (DIRECT - IDCW)</t>
  </si>
  <si>
    <t>NAV AS ON 30-SEP-21: RS.40.8319 (DIRECT - GROWTH)</t>
  </si>
  <si>
    <t>NAV AS ON 31-MAR-21: RS.25.9667 (REGULAR  - IDCW)</t>
  </si>
  <si>
    <t>NAV AS ON 31-MAR-21: RS.25.9667 (REGULAR  - GROWTH)</t>
  </si>
  <si>
    <t>NAV AS ON 31-MAR-21: RS.28.3941 (DIRECT - IDCW)</t>
  </si>
  <si>
    <t>NAV AS ON 31-MAR-21: RS.28.3941 (DIRECT - GROWTH)</t>
  </si>
  <si>
    <t>BROOKFIELD INDIA REAL ESTATE TRUST</t>
  </si>
  <si>
    <t>INE0FDU25010</t>
  </si>
  <si>
    <t>NAV AS ON 30-SEP-21: RS.10.4394 (REGULAR - IDCW)</t>
  </si>
  <si>
    <t>NAV AS ON 30-SEP-21: RS.10.4394 (	REGULAR - GROWTH)</t>
  </si>
  <si>
    <t>NAV AS ON 30-SEP-21: RS.10.4656 (DIRECT - IDCW)</t>
  </si>
  <si>
    <t>NAV AS ON 30-SEP-21: RS.10.4656 (DIRECT - GROWTH)</t>
  </si>
  <si>
    <t>NAV AS ON 30-SEP-21: RS.24.2309 (REGULAR  - IDCW)</t>
  </si>
  <si>
    <t>NAV AS ON 30-SEP-21: RS.26.3291 (REGULAR  - GROWTH)</t>
  </si>
  <si>
    <t>NAV AS ON 30-SEP-21: RS.28.9205 (DIRECT - IDCW)</t>
  </si>
  <si>
    <t>NAV AS ON 30-SEP-21: RS.28.9205 (DIRECT - GROWTH)</t>
  </si>
  <si>
    <t>NAV AS ON 31-MAR-21: RS.21.2465 (REGULAR  - IDCW)</t>
  </si>
  <si>
    <t>NAV AS ON 31-MAR-21: RS.23.0829 (REGULAR  - GROWTH)</t>
  </si>
  <si>
    <t>NAV AS ON 31-MAR-21: RS.25.1504 (DIRECT - IDCW)</t>
  </si>
  <si>
    <t>NAV AS ON 31-MAR-21: RS.25.1504 (DIRECT - GROWTH)</t>
  </si>
  <si>
    <t>INE002S01010</t>
  </si>
  <si>
    <t>GOI - 5.63% (12/04/2026)</t>
  </si>
  <si>
    <t>IN0020210012</t>
  </si>
  <si>
    <t>GOI 8.20% (15/02/2022)</t>
  </si>
  <si>
    <t>IN0020060037</t>
  </si>
  <si>
    <t>GOI - 7.16% (20/05/2023)</t>
  </si>
  <si>
    <t>IN0020130012</t>
  </si>
  <si>
    <t>GOI - 5.22% (15/06/2025)</t>
  </si>
  <si>
    <t>IN0020200112</t>
  </si>
  <si>
    <t>SDL MAHARASHTRA 8.62% (20/02/2023)</t>
  </si>
  <si>
    <t>IN2220120108</t>
  </si>
  <si>
    <t>GOI - 6.97% (06/09/2026)</t>
  </si>
  <si>
    <t>IN0020160035</t>
  </si>
  <si>
    <t>** 05.00 % NABARD - 11/03/2024</t>
  </si>
  <si>
    <t>INE261F08CY0</t>
  </si>
  <si>
    <t>INE414G07EZ8</t>
  </si>
  <si>
    <t>INE414G07EV7</t>
  </si>
  <si>
    <t>INE242A08445</t>
  </si>
  <si>
    <t>** 08.20 % POWER FINANCE CORPORATION - 10/03/2025</t>
  </si>
  <si>
    <t>INE134E08GY3</t>
  </si>
  <si>
    <t>INE020B08CT9</t>
  </si>
  <si>
    <t>** 06.83 % POWER FINANCE CORPORATION - 24/04/2023</t>
  </si>
  <si>
    <t>INE134E08KO6</t>
  </si>
  <si>
    <t>INE027E07BM7</t>
  </si>
  <si>
    <t>INE306N07ME0</t>
  </si>
  <si>
    <t>** 06.40 % EMBASSY OFFICE PARKS REIT - 15/02/2024</t>
  </si>
  <si>
    <t>INE041007050</t>
  </si>
  <si>
    <t>INE308O08015</t>
  </si>
  <si>
    <t>** 05.14 % NABARD - 31/01/2024</t>
  </si>
  <si>
    <t>INE261F08CK9</t>
  </si>
  <si>
    <t>INE001A07SV5</t>
  </si>
  <si>
    <t>INE001A07TA7</t>
  </si>
  <si>
    <t>INE306N07KK1</t>
  </si>
  <si>
    <t>INE296A07QH4</t>
  </si>
  <si>
    <t>** POWER FINANCE CORPORATION - 02/08/2024 - FRB</t>
  </si>
  <si>
    <t>INE134E08LJ4</t>
  </si>
  <si>
    <t>INE660A07PV4</t>
  </si>
  <si>
    <t>** 07.04 % POWER FINANCE CORPORATION - 14/04/2023</t>
  </si>
  <si>
    <t>INE134E08KJ6</t>
  </si>
  <si>
    <t>** 06.50 % NABARD - 17/04/2023</t>
  </si>
  <si>
    <t>INE261F08CD4</t>
  </si>
  <si>
    <t>INE343G08018</t>
  </si>
  <si>
    <t>INE020B08CC5</t>
  </si>
  <si>
    <t>INE848E07BA1</t>
  </si>
  <si>
    <t>INE296A08656</t>
  </si>
  <si>
    <t>INE936D07133</t>
  </si>
  <si>
    <t>INE001A07SM4</t>
  </si>
  <si>
    <t>** 05.32 % NATIONAL HOUSING BANK - 01/09/2023</t>
  </si>
  <si>
    <t>INE557F08FK3</t>
  </si>
  <si>
    <t>INE775A08048</t>
  </si>
  <si>
    <t>INE969M07010</t>
  </si>
  <si>
    <t>** 07.35 % POWER FINANCE CORPORATION - 22/11/2022</t>
  </si>
  <si>
    <t>INE134E08JF6</t>
  </si>
  <si>
    <t>INE020B08641</t>
  </si>
  <si>
    <t>INE095A16L89</t>
  </si>
  <si>
    <t>IN002020Z436</t>
  </si>
  <si>
    <t>.</t>
  </si>
  <si>
    <t>(D) TREPS</t>
  </si>
  <si>
    <t>E) REPO</t>
  </si>
  <si>
    <t>NAV AS ON 30-SEP-21: RS.14.4828 (REGULAR  - IDCW)</t>
  </si>
  <si>
    <t>NAV AS ON 30-SEP-21: RS.14.4828 (REGULAR  - GROWTH)</t>
  </si>
  <si>
    <t>NAV AS ON 30-SEP-21: RS.15.1865 (DIRECT - IDCW)</t>
  </si>
  <si>
    <t>NAV AS ON 30-SEP-21: RS.15.1865 (DIRECT - GROWTH)</t>
  </si>
  <si>
    <t>NAV AS ON 31-MAR-21: RS.13.0855 (REGULAR  - IDCW)</t>
  </si>
  <si>
    <t>NAV AS ON 31-MAR-21: RS.13.0855 (REGULAR  - GROWTH)</t>
  </si>
  <si>
    <t>NAV AS ON 31-MAR-21: RS.13.6053 (DIRECT - IDCW)</t>
  </si>
  <si>
    <t>NAV AS ON 31-MAR-21: RS.13.6053 (DIRECT - GROWTH)</t>
  </si>
  <si>
    <t>INE423A01024</t>
  </si>
  <si>
    <t>INE318A01026</t>
  </si>
  <si>
    <t>INE463A01038</t>
  </si>
  <si>
    <t>INE092A01019</t>
  </si>
  <si>
    <t>INE721A01013</t>
  </si>
  <si>
    <t>INE646L01027</t>
  </si>
  <si>
    <t>PUNJAB NATIONAL BANK</t>
  </si>
  <si>
    <t>INE160A01022</t>
  </si>
  <si>
    <t>CANARA BANK</t>
  </si>
  <si>
    <t>INE476A01014</t>
  </si>
  <si>
    <t>INE020B01018</t>
  </si>
  <si>
    <t>INE949L01017</t>
  </si>
  <si>
    <t>INE498L01015</t>
  </si>
  <si>
    <t>INE302A01020</t>
  </si>
  <si>
    <t>INE257A01026</t>
  </si>
  <si>
    <t>INE376G01013</t>
  </si>
  <si>
    <t>INE115A01026</t>
  </si>
  <si>
    <t>INE053A01029</t>
  </si>
  <si>
    <t>INE685A01028</t>
  </si>
  <si>
    <t>INE134E01011</t>
  </si>
  <si>
    <t>INE885A01032</t>
  </si>
  <si>
    <t>INE191H01014</t>
  </si>
  <si>
    <t>INE347G01014</t>
  </si>
  <si>
    <t>INE323A01026</t>
  </si>
  <si>
    <t>INE331A01037</t>
  </si>
  <si>
    <t>INE101D01020</t>
  </si>
  <si>
    <t>INE256A01028</t>
  </si>
  <si>
    <t>INE669E01016</t>
  </si>
  <si>
    <t>INE522D01027</t>
  </si>
  <si>
    <t>INE148I01020</t>
  </si>
  <si>
    <t>CANARA BANK^</t>
  </si>
  <si>
    <t>PUNJAB NATIONAL BANK^</t>
  </si>
  <si>
    <t>OIL &amp; NATURAL GAS CO.^</t>
  </si>
  <si>
    <t>BANK OF BARODA^</t>
  </si>
  <si>
    <t>INF277K01PR6</t>
  </si>
  <si>
    <t>INF277K01OK4</t>
  </si>
  <si>
    <t>GOI 8.35% 14/5/2022</t>
  </si>
  <si>
    <t>IN0020020072</t>
  </si>
  <si>
    <t>IN0020200260</t>
  </si>
  <si>
    <t>IN0020200211</t>
  </si>
  <si>
    <t>IN0020210046</t>
  </si>
  <si>
    <t>IN0020130061</t>
  </si>
  <si>
    <t>IN0020030014</t>
  </si>
  <si>
    <t>INE001A07SQ5</t>
  </si>
  <si>
    <t>** 07.18 % NABARD - 08/08/2022</t>
  </si>
  <si>
    <t>INE261F08BN5</t>
  </si>
  <si>
    <t>** 08.60 % NABARD - 31/01/2022</t>
  </si>
  <si>
    <t>INE261F08AI7</t>
  </si>
  <si>
    <t>INE691I07EQ6</t>
  </si>
  <si>
    <t>INE001A07SU7</t>
  </si>
  <si>
    <t>INE115A07MJ1</t>
  </si>
  <si>
    <t>INE031A08715</t>
  </si>
  <si>
    <t>INE115A07NZ5</t>
  </si>
  <si>
    <t>INE031A08723</t>
  </si>
  <si>
    <t>INE020B08CL6</t>
  </si>
  <si>
    <t>INE941D07133</t>
  </si>
  <si>
    <t>INE020B08BR5</t>
  </si>
  <si>
    <t>INE403G14OJ0</t>
  </si>
  <si>
    <t>IN002020Z402</t>
  </si>
  <si>
    <t>IN002020Z352</t>
  </si>
  <si>
    <t>IN002020Z527</t>
  </si>
  <si>
    <t>IN002020Z519</t>
  </si>
  <si>
    <t>IN002021Y031</t>
  </si>
  <si>
    <t>IN002021Y015</t>
  </si>
  <si>
    <t>IN002020Z501</t>
  </si>
  <si>
    <t>IN002020Z444</t>
  </si>
  <si>
    <t>IN002020Z451</t>
  </si>
  <si>
    <t>IN002020Z394</t>
  </si>
  <si>
    <t>IN002020Z410</t>
  </si>
  <si>
    <t>IN002020Z477</t>
  </si>
  <si>
    <t>IN002021Y064</t>
  </si>
  <si>
    <t>** TREASURY BILL 182 DAYS (14/10/2021)</t>
  </si>
  <si>
    <t>IN002021Y023</t>
  </si>
  <si>
    <t>UNION BANK OF INDIA</t>
  </si>
  <si>
    <t>NAV AS ON 30-SEP-21: RS.11.0015 (REGULAR  - MONTHLY IDCW)</t>
  </si>
  <si>
    <t>NAV AS ON 30-SEP-21: RS.11.5068 (REGULAR  - GROWTH)</t>
  </si>
  <si>
    <t>NAV AS ON 30-SEP-21: RS.11.2663 (DIRECT - MONTHLY IDCW)</t>
  </si>
  <si>
    <t>NAV AS ON 30-SEP-21: RS.11.7519 (DIRECT - GROWTH)</t>
  </si>
  <si>
    <t>NAV AS ON 31-MAR-21: RS.10.7802 (REGULAR  - MONTHLY IDCW)</t>
  </si>
  <si>
    <t>NAV AS ON 31-MAR-21: RS.11.2747 (REGULAR  - GROWTH)</t>
  </si>
  <si>
    <t>NAV AS ON 31-MAR-21: RS.10.9969 (DIRECT - MONTHLY IDCW)</t>
  </si>
  <si>
    <t>NAV AS ON 31-MAR-21: RS.11.47 (DIRECT - GROWTH)</t>
  </si>
  <si>
    <t>TATA FIXED MATURITY PLAN-SERIES 56 SCHEME - B</t>
  </si>
  <si>
    <t>TATA FIXED MATURITY PLAN-SERIES 56 SCHEME - C</t>
  </si>
  <si>
    <t>TATA FIXED MATURITY PLAN-SERIES 56 SCHEME - D</t>
  </si>
  <si>
    <t>TATA FIXED MATURITY PLAN-SERIES 56 SCHEME - F</t>
  </si>
  <si>
    <t>TATA MEDIUM TERM FUND ( SCHEME HAS 1 SEGRGRATED PORTFOLIO)</t>
  </si>
  <si>
    <t>TATA SHORT TERM BOND FUND (The scheme has 1 segregated portfolio which was created under Tata Corporate Bond Fund.)</t>
  </si>
  <si>
    <t>TATA TREASURY ADVANTAGE FUND ( SCHEME HAS 1 SEGRGRATED PORTFOLIO)</t>
  </si>
  <si>
    <t>Dividend History</t>
  </si>
  <si>
    <t>NOTE:</t>
  </si>
  <si>
    <t>There are no investments in Partly Paid up Debentures.</t>
  </si>
  <si>
    <t>Tata Equity P/E Fund Direct Plan - IDCW Trigger A (5%)</t>
  </si>
  <si>
    <t>RECORD_DATE</t>
  </si>
  <si>
    <t>NAV As on Record Date</t>
  </si>
  <si>
    <t>DIVIDEND PER UNIT(HUF &amp; INDIVIDUALS)</t>
  </si>
  <si>
    <t>DIVIDEND PER UNIT(OTHERS)</t>
  </si>
  <si>
    <t>Tata Equity P/E Fund Direct Plan - IDCW Trigger B(10%)</t>
  </si>
  <si>
    <t>Tata Equity P/E Fund Regular Plan - IDCW Trigger B(10%)</t>
  </si>
  <si>
    <t>Tata Equity P/E Fund Regular Plan - IDCW Trigger A (5%)</t>
  </si>
  <si>
    <t>Tata Equity Savings Fund Regular Plan - IDCW Monthly</t>
  </si>
  <si>
    <t>Tata Equity Savings Fund Direct Plan - IDCW Monthly</t>
  </si>
  <si>
    <t>Tata Hybrid Equity Fund Regular Plan - IDCW Periodic</t>
  </si>
  <si>
    <t>Tata Hybrid Equity Fund Direct Plan - IDCW Periodic</t>
  </si>
  <si>
    <t>Tata Hybrid Equity Fund Regular Plan - IDCW Monthly</t>
  </si>
  <si>
    <t>Tata Hybrid Equity Fund Direct Plan - IDCW Monthly</t>
  </si>
  <si>
    <t>Tata India Tax Savings Fund Regular Plan IDCW</t>
  </si>
  <si>
    <t>Tata India Tax Savings Fund Direct Plan IDCW</t>
  </si>
  <si>
    <t>Tata Liquid Fund Regular Plan - Daily IDCW</t>
  </si>
  <si>
    <t>Apr'21</t>
  </si>
  <si>
    <t>1001.5157-1001.5157</t>
  </si>
  <si>
    <t>May'21</t>
  </si>
  <si>
    <t>Jun'21</t>
  </si>
  <si>
    <t>Jul'21</t>
  </si>
  <si>
    <t>Aug'21</t>
  </si>
  <si>
    <t>Sep'21</t>
  </si>
  <si>
    <t>Tata Liquid Fund Direct Plan - Daily IDCW</t>
  </si>
  <si>
    <t>1001.5187-1001.5187</t>
  </si>
  <si>
    <t>Tata Money Market Fund  Regular Plan - Daily IDCW</t>
  </si>
  <si>
    <t>1114.5200-1114.5200</t>
  </si>
  <si>
    <t>Tata Money Market Fund Direct Plan - Daily IDCW</t>
  </si>
  <si>
    <t>Tata Overnight Fund - Regular Plan - IDCW</t>
  </si>
  <si>
    <t>1000.000-1000.000</t>
  </si>
  <si>
    <t>Tata Overnight Fund - Direct Plan- IDCW</t>
  </si>
  <si>
    <t>Tata Treasury Advantage Fund  Regular Plan - Daily IDCW</t>
  </si>
  <si>
    <t>1003.5288-1003.5288</t>
  </si>
  <si>
    <t>Tata Treasury Advantage Fund Direct Plan - Daily IDCW</t>
  </si>
  <si>
    <t>1003.5316-1003.5316</t>
  </si>
  <si>
    <t>Tata Treasury Advantage Fund Regular Plan - IDCW Weekly</t>
  </si>
  <si>
    <t>Tata Treasury Advantage Fund Direct Plan - IDCW Weekly</t>
  </si>
  <si>
    <t>Tata Ultra Short Term Fund - Regular Plan - IDCW Weekly</t>
  </si>
  <si>
    <t>Tata Ultra Short Term Fund - Direct Plan - IDCW Weekly</t>
  </si>
  <si>
    <t>IDCW</t>
  </si>
  <si>
    <t>Income Distribution cum capital withdrawal</t>
  </si>
  <si>
    <t>Tata Arbitrage Fund</t>
  </si>
  <si>
    <t>(An open ended scheme investing in arbitrage opportunities)</t>
  </si>
  <si>
    <t>This product is suitable for investors who are seeking*:</t>
  </si>
  <si>
    <t>•Income over a short term investment horizon</t>
  </si>
  <si>
    <t>•Investments predominantly in arbitrage opportunities in the cash and derivative segments of the equity markets and by investing the balance in debt and money market instruments.</t>
  </si>
  <si>
    <t>Tata Balanced Advantage Fund</t>
  </si>
  <si>
    <t>(An Open Ended Dynamic Asset Allocation Fund)</t>
  </si>
  <si>
    <t>•Capital Appreciation along with generation of income over medium to long term period.</t>
  </si>
  <si>
    <t>• Predominant investment in equity and equity related instruments as well as in debt and money market instruments.</t>
  </si>
  <si>
    <t>Tata Equity Savings Fund</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</si>
  <si>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</si>
  <si>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</si>
  <si>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</si>
  <si>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Tata Multi Asset Opportunities Fund</t>
  </si>
  <si>
    <t>(An open ended scheme investing in equity, debt &amp; exchange traded commodity derivatives)</t>
  </si>
  <si>
    <t>•Long Term Capital Appreciation</t>
  </si>
  <si>
    <t>•Investment in equity &amp; equity related instruments, debt instruments, exchange traded commodity derivatives and other instruments.</t>
  </si>
  <si>
    <t>Tata Hybrid Equity Fund</t>
  </si>
  <si>
    <t>(An open-ended hybrid scheme investing predominantly in equity &amp; equity related instruments)</t>
  </si>
  <si>
    <t>•Long Term Capital Appreciation.</t>
  </si>
  <si>
    <t>•Investment predominantly in equity &amp; equity related instruments (65% - 80%) &amp; some portion (between 20% to 35%) in fixed income instruments.</t>
  </si>
  <si>
    <t>Tata Retirement Savings Fund</t>
  </si>
  <si>
    <t>(An open ended retirement solution oriented scheme having a lock-in of 5 years or till retirement age (whichever is earlier))</t>
  </si>
  <si>
    <t>TRSF-MODERATE PLAN: • Long Term Capital Appreciation &amp; Current Income. • A predominantly equity oriented (between 65%-85%) savings scheme which provides tool for retirement planning to individual investors.</t>
  </si>
  <si>
    <t>TRSF-PROGRESSIVE PLAN: • Long Term Capital Appreciation. • An equity oriented (between 85%-100%) savings scheme which provides tool for retirement planning to individual investors.</t>
  </si>
  <si>
    <t>Tata large Cap Fund</t>
  </si>
  <si>
    <t>(An open-ended equity scheme predominantly investing in large cap stock)</t>
  </si>
  <si>
    <t>•Investment predominantly in equity &amp; equity related securities of large cap companies.</t>
  </si>
  <si>
    <t>Tata large &amp; Mid Cap Fund</t>
  </si>
  <si>
    <t>(An open ended equity scheme investing in both large cap and mid cap stocks)</t>
  </si>
  <si>
    <t>•Investment in equity and equity related instruments of well researched value and growth oriented Large &amp; Mid Cap Companies.</t>
  </si>
  <si>
    <t>Tata Mid Cap Growth Fund</t>
  </si>
  <si>
    <t>(An open-ended equity scheme predominantly investing in mid cap stocks)</t>
  </si>
  <si>
    <t>• Long Term Capital Appreciation</t>
  </si>
  <si>
    <t>• Investment predominantly in equity &amp; equity related instruments of growth oriented mid cap companies.</t>
  </si>
  <si>
    <t>Tata Small Cap Fund</t>
  </si>
  <si>
    <t>(An open ended equity scheme predominantly investing in small cap stocks)</t>
  </si>
  <si>
    <t>•Predominant investment in equity/equity related instruments of small cap companies.</t>
  </si>
  <si>
    <t>Tata Equity P/E Fund</t>
  </si>
  <si>
    <t>(An open ended equity scheme following a value investment strategy)</t>
  </si>
  <si>
    <t>•Investment (minimum 70%) in equity &amp; equity related instruments of companies whose rolling P/E is lower than rolling P/E of S&amp;PBSE Sensex.</t>
  </si>
  <si>
    <t>Tata Flexi Cap Fund</t>
  </si>
  <si>
    <t>(An open ended dynamic equity scheme investing across large cap, mid cap, small cap stocks)</t>
  </si>
  <si>
    <t>•Capital Appreciation over medium to long term.</t>
  </si>
  <si>
    <t>•Investment in a diversified portfolio consisting of equity and equity related instruments across market capitalization</t>
  </si>
  <si>
    <t>Tata Focused Equity Fund</t>
  </si>
  <si>
    <t>(An Open Ended Equity Scheme Investing in maximum 30 stocks across market caps (i.e Multi Cap))</t>
  </si>
  <si>
    <t>•Investment in equity/equity related instruments in a concentrated portfolio of maximum 30 stocks across market capitalisation.</t>
  </si>
  <si>
    <t>Tata India Tax Saving Fund</t>
  </si>
  <si>
    <t>(An open ended equity linked savings scheme with a statutory lock-in of 3 years &amp; tax benefit)</t>
  </si>
  <si>
    <t>•An equity linked savings scheme (ELSS) Investing predominantly in Equity &amp; Equity related instruments.</t>
  </si>
  <si>
    <t>An open ended equity scheme predominatly  investing in dividend yielding stocks.</t>
  </si>
  <si>
    <t>•An open ended equity scheme that aims for growth by primarily investing in equity and equity related instruments of dividend yielding companies.</t>
  </si>
  <si>
    <t>Tata Index Fund (Sensex)</t>
  </si>
  <si>
    <t>(An open-ended equity scheme tracking S&amp;P BSE Sensex)</t>
  </si>
  <si>
    <t>•To reflect / mirror the S&amp;P BSE Sensex returns by investing in the same stocks which comprises of S&amp;PBSE Sensex.</t>
  </si>
  <si>
    <t>Tata Index Fund (Nifty )</t>
  </si>
  <si>
    <t>(An open-ended equity scheme tracking Nifty 50 Index)</t>
  </si>
  <si>
    <t>•To reflect / mirror the Nifty 50 returns by investing in the same stocks which comprises of NIFTY50.</t>
  </si>
  <si>
    <t>Tata Nifty Exchange Traded Fund</t>
  </si>
  <si>
    <t>(An Open Ended Exchange Traded Fund)</t>
  </si>
  <si>
    <t>•Long Term Capital Growth.</t>
  </si>
  <si>
    <t>•Investments in Equity &amp; Equity related instruments covered by Nifty 50 Index.</t>
  </si>
  <si>
    <t>Tata Nifty Private Bank Exchange Traded Fund</t>
  </si>
  <si>
    <t>(An Open-Ended Exchange Traded Fund replicating/ tracking -Nifty Private Bank Index)</t>
  </si>
  <si>
    <t>•An exchange traded fund that aims to provide returns that closely correspond to the returns provided by Nifty Private Bank Index, subject to tracking error</t>
  </si>
  <si>
    <t>Tata Banking &amp; Financial Service Fund</t>
  </si>
  <si>
    <t>(An open ended equity scheme investing in Banking &amp; Financial Services Sector)</t>
  </si>
  <si>
    <t>•Investment in equity/equity related instruments of the companies in Banking and Financial Services sector in India.</t>
  </si>
  <si>
    <t>Tata Digital India Fund</t>
  </si>
  <si>
    <t>(An open-ended equity scheme investing in Information Technology Sector)</t>
  </si>
  <si>
    <t>•Investment in equity/equity related instruments of the companies in Information Technology Sector.</t>
  </si>
  <si>
    <t>Tata India Consumer Fund</t>
  </si>
  <si>
    <t>(An open ended equity scheme investing in Consumption Oriented Sector)</t>
  </si>
  <si>
    <t>•Investment in equity/equity related instruments of the companies in the Consumption Oriented sector in India.</t>
  </si>
  <si>
    <t>Tata India Pharma &amp; Healthcare Fund</t>
  </si>
  <si>
    <t>(An open-ended equity scheme investing in Pharma &amp; Healthcare Services Sector)</t>
  </si>
  <si>
    <t>•Investment in equity/equity related instruments of the companies in the Pharma &amp; Healthcare sector in India.</t>
  </si>
  <si>
    <t>Tata Infrastructure Fund</t>
  </si>
  <si>
    <t>(An open-ended equity scheme investing in Infrastructure sector)</t>
  </si>
  <si>
    <t>•Investment Predominantly in equity / equity related instruments of the companies in the Infrastructure sector in India.</t>
  </si>
  <si>
    <t>Tata Resources &amp; Energy Fund</t>
  </si>
  <si>
    <t>(An open-ended equity scheme investing in Resources &amp; Energy Sector)</t>
  </si>
  <si>
    <t>•Investment in equity/equity related instruments of the companies in the Resources &amp; Energy sector in India.</t>
  </si>
  <si>
    <t>Tata Ethical Fund</t>
  </si>
  <si>
    <t>(An open-ended equity scheme following Shariah principles)</t>
  </si>
  <si>
    <t>•Investment predominantly in equity &amp; equity related instruments of shariah principles compliant companies and in other instruments allowed under shariah principles.</t>
  </si>
  <si>
    <t>Tata Young Citizens' Fund</t>
  </si>
  <si>
    <t>(An open-ended fund for investment for children having a lock-in for at least 5 years or till the child attains age of majority (whichever is earlier))</t>
  </si>
  <si>
    <t>•Long Term Capital Appreciation by investing predominantly in equity &amp; equity related instruments.</t>
  </si>
  <si>
    <t>Tata Quant Fund</t>
  </si>
  <si>
    <t>(An open-ended equity scheme following quant based investing theme)</t>
  </si>
  <si>
    <t>•Medium to Long Term Capital Appreciation.</t>
  </si>
  <si>
    <t>•Investment in equity &amp; equity related instruments selected based on quant model.</t>
  </si>
  <si>
    <t>Tata Business Cycle Fund</t>
  </si>
  <si>
    <t>(An open-ended equity scheme following business cycles  based investing theme.)</t>
  </si>
  <si>
    <t>•An equity scheme that invests predominantly in Indian markets with focus on riding business cycles through dynamic   allocation between various sectors and stocks at different stages of business cycles.</t>
  </si>
  <si>
    <t>D) MARGIN MONEY DEPOSITS</t>
  </si>
  <si>
    <t>MARGIN MONEY DEPOSITS TOTAL</t>
  </si>
  <si>
    <t>C) MARGIN MONEY DEPOSITS</t>
  </si>
  <si>
    <t>C) MUTUAL FUND UNITS</t>
  </si>
  <si>
    <t>MUTUAL FUND &amp; MUTUAL FUND RELATED TOTAL</t>
  </si>
  <si>
    <t>EQUITY RELATED</t>
  </si>
  <si>
    <t>OTHERS</t>
  </si>
  <si>
    <t>REITS</t>
  </si>
  <si>
    <t>OTHERS TOTAL</t>
  </si>
  <si>
    <t>BANK NIFTY OCTOBER 2021 FUTURE</t>
  </si>
  <si>
    <t>$$ - This Security has been kept as Margin for Derivatives</t>
  </si>
  <si>
    <t>OTHERS - INVITS</t>
  </si>
  <si>
    <t>INVITS</t>
  </si>
  <si>
    <t>EQUITY &amp; OTHERS RELATED TOTAL</t>
  </si>
  <si>
    <t>DETAILS OF INSTRUMENTS BELOW INVESTMENT GRADE OR DEFAULT</t>
  </si>
  <si>
    <t>Name  / Description Of The Security</t>
  </si>
  <si>
    <t>ISIN Number</t>
  </si>
  <si>
    <t>value of the security considered under net receivables  (value recognized in NAV in absolute terms. Rupees in Lakhs)</t>
  </si>
  <si>
    <t xml:space="preserve">value of the security considered under net receivables ( value recognized in NAV as % to NAV) </t>
  </si>
  <si>
    <t>$</t>
  </si>
  <si>
    <t>ITC LTD</t>
  </si>
  <si>
    <t>BAJAJ AUTO LTD</t>
  </si>
  <si>
    <t>TATA CONSULTANCY SERVICES LTD</t>
  </si>
  <si>
    <t>JSW STEEL LTD</t>
  </si>
  <si>
    <t>TATA MOTORS LTD</t>
  </si>
  <si>
    <t>SUN PHARMACEUTICAL INDUSTRIES LTD</t>
  </si>
  <si>
    <t>ADANI PORTS AND SPECIAL ECONOMIC ZONE LTD</t>
  </si>
  <si>
    <t>VEDANTA LTD</t>
  </si>
  <si>
    <t>APOLLO HOSPITALS ENTERPRISE LTD</t>
  </si>
  <si>
    <t>BAJAJ FINSERV LTD</t>
  </si>
  <si>
    <t>MAHINDRA &amp; MAHINDRA LTD</t>
  </si>
  <si>
    <t>ADANI ENTERPRISES LTD</t>
  </si>
  <si>
    <t>MARUTI SUZUKI INDIA LTD</t>
  </si>
  <si>
    <t>ICICI BANK LTD</t>
  </si>
  <si>
    <t>TATA POWER COMPANY LTD</t>
  </si>
  <si>
    <t>GRASIM INDUSTRIES LTD</t>
  </si>
  <si>
    <t>LARSEN &amp; TOUBRO LTD</t>
  </si>
  <si>
    <t>INFO EDGE (INDIA) LTD</t>
  </si>
  <si>
    <t>DIVI LABORATORIES LTD</t>
  </si>
  <si>
    <t>HDFC ASSET MANAGEMENT COMPANY LTD</t>
  </si>
  <si>
    <t>AUROBINDO PHARMA LTD</t>
  </si>
  <si>
    <t>TECH MAHINDRA LTD</t>
  </si>
  <si>
    <t>COAL INDIA LTD</t>
  </si>
  <si>
    <t>ASIAN PAINTS (INDIA) LTD</t>
  </si>
  <si>
    <t>HERO MOTOCORP LTD</t>
  </si>
  <si>
    <t>UNITED SPIRITS LTD</t>
  </si>
  <si>
    <t>TATA CONSUMER PRODUCTS LTD</t>
  </si>
  <si>
    <t>CHOLAMANDALAM INVESTMENT &amp; FINANCE CO LTD</t>
  </si>
  <si>
    <t>UPL LTD</t>
  </si>
  <si>
    <t>ULTRATECH CEMENT LTD</t>
  </si>
  <si>
    <t>ASHOK LEYLAND LTD</t>
  </si>
  <si>
    <t>DLF LTD</t>
  </si>
  <si>
    <t>BHARAT PETROLEUM CORPORATION LTD</t>
  </si>
  <si>
    <t>PIDILITE INDUSTRIES  LTD</t>
  </si>
  <si>
    <t>GAIL ( INDIA ) LTD</t>
  </si>
  <si>
    <t>AMBUJA CEMENTS LTD</t>
  </si>
  <si>
    <t>AXIS BANK LTD</t>
  </si>
  <si>
    <t>BAJAJ FINANCE LTD</t>
  </si>
  <si>
    <t>INDRAPRASTHA GAS LTD</t>
  </si>
  <si>
    <t>NMDC LTD</t>
  </si>
  <si>
    <t>BHARAT FORGE LTD</t>
  </si>
  <si>
    <t>MRF LTD</t>
  </si>
  <si>
    <t>TATA STEEL LTD</t>
  </si>
  <si>
    <t>BERGER PAINTS INDIA LTD</t>
  </si>
  <si>
    <t>DABUR INDIA LTD</t>
  </si>
  <si>
    <t>SIEMENS LTD</t>
  </si>
  <si>
    <t>HAVELLS INDIA LTD</t>
  </si>
  <si>
    <t>ACC LTD</t>
  </si>
  <si>
    <t>FEDERAL BANK LTD</t>
  </si>
  <si>
    <t>INDIAN RAILWAY CATERING AND TOURISM CORPORATION LTD</t>
  </si>
  <si>
    <t>JINDAL STEEL &amp; POWER LTD</t>
  </si>
  <si>
    <t>MUTHOOT FINANCE LTD</t>
  </si>
  <si>
    <t>TATA CHEMICALS LTD</t>
  </si>
  <si>
    <t>CONTAINER CORPORATION OF INDIA LTD</t>
  </si>
  <si>
    <t>SHRIRAM TRANSPORT FINANCE CO LTD</t>
  </si>
  <si>
    <t>LUPIN LTD</t>
  </si>
  <si>
    <t>MARICO LTD</t>
  </si>
  <si>
    <t>BHARAT ELECTRONICS LTD</t>
  </si>
  <si>
    <t>INTERGLOBE AVIATION LTD</t>
  </si>
  <si>
    <t>STEEL AUTHORITY INDIA LTD</t>
  </si>
  <si>
    <t>ESCORTS LTD</t>
  </si>
  <si>
    <t>HOUSING DEVELOPMENT FINANCE CORPORATION LTD</t>
  </si>
  <si>
    <t>TITAN COMPANY LTD</t>
  </si>
  <si>
    <t>REC LTD</t>
  </si>
  <si>
    <t>IDFC FIRST BANK LTD</t>
  </si>
  <si>
    <t>AU SMALL FINANCE BANK LTD</t>
  </si>
  <si>
    <t>DEEPAK NITRITE LTD</t>
  </si>
  <si>
    <t>SRF LTD</t>
  </si>
  <si>
    <t>CADILA HEALTHCARE LTD</t>
  </si>
  <si>
    <t>L&amp;T FINANCE HOLDINGS LTD</t>
  </si>
  <si>
    <t>EXIDE INDUSTRIES LTD</t>
  </si>
  <si>
    <t>PI INDUSTRIES LTD</t>
  </si>
  <si>
    <t>BALKRISHNA INDUSTRIES LTD</t>
  </si>
  <si>
    <t>HDFC BANK LTD</t>
  </si>
  <si>
    <t>BHARAT HEAVY ELECTRICALS LTD</t>
  </si>
  <si>
    <t>BIOCON LTD</t>
  </si>
  <si>
    <t>LIC HOUSING FINANCE LTD</t>
  </si>
  <si>
    <t>MULTI COMMODITY EXCHANGE OF IND LTD</t>
  </si>
  <si>
    <t>HINDUSTAN PETROLEUM CORPORATION LTD</t>
  </si>
  <si>
    <t>INDIAN HOTELS CO. LTD</t>
  </si>
  <si>
    <t>COROMANDEL INTERNATIONAL LTD</t>
  </si>
  <si>
    <t>COLGATE-PALMOLIVE INDIA LTD</t>
  </si>
  <si>
    <t>TORRENT PHARMACEUTICALS LTD</t>
  </si>
  <si>
    <t>ADITYA BIRLA FASHION &amp; RETAIL LTD</t>
  </si>
  <si>
    <t>MAHANAGAR GAS LTD</t>
  </si>
  <si>
    <t>POWER FINANCE CORPORATION  LTD</t>
  </si>
  <si>
    <t>JUBILANT FOODWORKS LTD</t>
  </si>
  <si>
    <t>GODREJ CONSUMER PRODUCTS LTD</t>
  </si>
  <si>
    <t>AMARA RAJA BATTERIES LTD</t>
  </si>
  <si>
    <t>HDFC LIFE INSURANCE CO. LTD</t>
  </si>
  <si>
    <t>GUJARAT GAS LTD</t>
  </si>
  <si>
    <t>BATA INDIA LTD</t>
  </si>
  <si>
    <t>ALKEM LABORATORIES LTD</t>
  </si>
  <si>
    <t>INDIAN ENERGY EXCHANGE LTD</t>
  </si>
  <si>
    <t>MAX FINANCIAL SERVICES LTD</t>
  </si>
  <si>
    <t>MPHASIS LTD</t>
  </si>
  <si>
    <t>PVR LTD</t>
  </si>
  <si>
    <t>CUMMINS INDIA LTD</t>
  </si>
  <si>
    <t>NATIONAL ALUMINIUM CO. LTD</t>
  </si>
  <si>
    <t>CITY UNION BANK LTD</t>
  </si>
  <si>
    <t>SBI LIFE INSURANCE COMPANY LTD</t>
  </si>
  <si>
    <t>HINDUSTAN UNILEVER LTD</t>
  </si>
  <si>
    <t>BHARTI AIRTEL LTD</t>
  </si>
  <si>
    <t>DIXON TECHNOLOGIES (INDIA) LTD</t>
  </si>
  <si>
    <t>APOLLO TYRES LTD</t>
  </si>
  <si>
    <t>POWER GRID CORPORATION OF INDIA LTD</t>
  </si>
  <si>
    <t>PETRONET LNG LTD</t>
  </si>
  <si>
    <t>ASTRAL LTD (ERSTWHILE ASTRAL POLY TECHNIK LTD)</t>
  </si>
  <si>
    <t>BOSCH LTD</t>
  </si>
  <si>
    <t>PAGE INDUSTRIES LTD</t>
  </si>
  <si>
    <t>THE RAMCO CEMENTS LTD</t>
  </si>
  <si>
    <t>GRANULES INDIA LTD</t>
  </si>
  <si>
    <t>MINDTREE LTD</t>
  </si>
  <si>
    <t>INDIAN OIL CORPORATION LTD</t>
  </si>
  <si>
    <t>ZEE ENTERTAINMENT ENTERPRISES LTD</t>
  </si>
  <si>
    <t>HINDALCO INDUSTRIES LTD</t>
  </si>
  <si>
    <t>SUN TV NETWORK LTD</t>
  </si>
  <si>
    <t>RBL BANK LTD</t>
  </si>
  <si>
    <t>NTPC LTD</t>
  </si>
  <si>
    <t>VOLTAS LTD</t>
  </si>
  <si>
    <t>POLYCAB INDIA LTD</t>
  </si>
  <si>
    <t>WIPRO LTD</t>
  </si>
  <si>
    <t>TRENT LTD</t>
  </si>
  <si>
    <t>COFORGE LTD</t>
  </si>
  <si>
    <t>MAHINDRA AND MAHINDRA FINANCIAL SERVICES LTD</t>
  </si>
  <si>
    <t>ORACLE FINANCIALS SERVICES SOFT LTD</t>
  </si>
  <si>
    <t>SHREE CEMENT LTD</t>
  </si>
  <si>
    <t>L&amp;T TECHNOLOGY SERVICES LTD</t>
  </si>
  <si>
    <t>VODAFONE IDEA LTD</t>
  </si>
  <si>
    <t>IPCA LABORATORIES LTD</t>
  </si>
  <si>
    <t>GLENMARK PHARMACEUTICALS LTD</t>
  </si>
  <si>
    <t>CIPLA LTD</t>
  </si>
  <si>
    <t>DR REDDYs LABORATORIES LTD</t>
  </si>
  <si>
    <t>PFIZER LTD</t>
  </si>
  <si>
    <t>NAVIN FLUORINE INTERNATIONAL LTD</t>
  </si>
  <si>
    <t>MANAPPURAM FINANCE LTD</t>
  </si>
  <si>
    <t>INDIABULLS HOUSING FINANCE LTD</t>
  </si>
  <si>
    <t>INDIABULLS HOUSING FINANCE LTD^</t>
  </si>
  <si>
    <t>MANAPPURAM FINANCE LTD^</t>
  </si>
  <si>
    <t>NAVIN FLUORINE INTERNATIONAL LTD^</t>
  </si>
  <si>
    <t>PFIZER LTD^</t>
  </si>
  <si>
    <t>DR REDDYs LABORATORIES LTD^</t>
  </si>
  <si>
    <t>CIPLA LTD^</t>
  </si>
  <si>
    <t>GLENMARK PHARMACEUTICALS LTD^</t>
  </si>
  <si>
    <t>IPCA LABORATORIES LTD^</t>
  </si>
  <si>
    <t>VODAFONE IDEA LTD^</t>
  </si>
  <si>
    <t>L&amp;T TECHNOLOGY SERVICES LTD^</t>
  </si>
  <si>
    <t>SHREE CEMENT LTD^</t>
  </si>
  <si>
    <t>ORACLE FINANCIALS SERVICES SOFT LTD^</t>
  </si>
  <si>
    <t>MAHINDRA AND MAHINDRA FINANCIAL SERVICES LTD^</t>
  </si>
  <si>
    <t>COFORGE LTD^</t>
  </si>
  <si>
    <t>TRENT LTD^</t>
  </si>
  <si>
    <t>WIPRO LTD^</t>
  </si>
  <si>
    <t>POLYCAB INDIA LTD^</t>
  </si>
  <si>
    <t>VOLTAS LTD^</t>
  </si>
  <si>
    <t>NTPC LTD^</t>
  </si>
  <si>
    <t>RBL BANK LTD^</t>
  </si>
  <si>
    <t>SUN TV NETWORK LTD^</t>
  </si>
  <si>
    <t>HINDALCO INDUSTRIES LTD^</t>
  </si>
  <si>
    <t>ZEE ENTERTAINMENT ENTERPRISES LTD^</t>
  </si>
  <si>
    <t>INDIAN OIL CORPORATION LTD^</t>
  </si>
  <si>
    <t>MINDTREE LTD^</t>
  </si>
  <si>
    <t>GRANULES INDIA LTD^</t>
  </si>
  <si>
    <t>THE RAMCO CEMENTS LTD^</t>
  </si>
  <si>
    <t>PAGE INDUSTRIES LTD^</t>
  </si>
  <si>
    <t>BOSCH LTD^</t>
  </si>
  <si>
    <t>ASTRAL LTD (ERSTWHILE ASTRAL POLY TECHNIK LTD)^</t>
  </si>
  <si>
    <t>PETRONET LNG LTD^</t>
  </si>
  <si>
    <t>POWER GRID CORPORATION OF INDIA LTD^</t>
  </si>
  <si>
    <t>APOLLO TYRES LTD^</t>
  </si>
  <si>
    <t>DIXON TECHNOLOGIES (INDIA) LTD^</t>
  </si>
  <si>
    <t>HINDUSTAN UNILEVER LTD^</t>
  </si>
  <si>
    <t>BHARTI AIRTEL LTD^</t>
  </si>
  <si>
    <t>SBI LIFE INSURANCE COMPANY LTD^</t>
  </si>
  <si>
    <t>CITY UNION BANK LTD^</t>
  </si>
  <si>
    <t>NATIONAL ALUMINIUM CO. LTD^</t>
  </si>
  <si>
    <t>CUMMINS INDIA LTD^</t>
  </si>
  <si>
    <t>PVR LTD^</t>
  </si>
  <si>
    <t>MPHASIS LTD^</t>
  </si>
  <si>
    <t>MAX FINANCIAL SERVICES LTD^</t>
  </si>
  <si>
    <t>INDIAN ENERGY EXCHANGE LTD^</t>
  </si>
  <si>
    <t>ALKEM LABORATORIES LTD^</t>
  </si>
  <si>
    <t>BATA INDIA LTD^</t>
  </si>
  <si>
    <t>GUJARAT GAS LTD^</t>
  </si>
  <si>
    <t>HDFC LIFE INSURANCE CO. LTD^</t>
  </si>
  <si>
    <t>AMARA RAJA BATTERIES LTD^</t>
  </si>
  <si>
    <t>GODREJ CONSUMER PRODUCTS LTD^</t>
  </si>
  <si>
    <t>JUBILANT FOODWORKS LTD^</t>
  </si>
  <si>
    <t>POWER FINANCE CORPORATION  LTD^</t>
  </si>
  <si>
    <t>ADITYA BIRLA FASHION &amp; RETAIL LTD^</t>
  </si>
  <si>
    <t>MAHANAGAR GAS LTD^</t>
  </si>
  <si>
    <t>TORRENT PHARMACEUTICALS LTD^</t>
  </si>
  <si>
    <t>COLGATE-PALMOLIVE INDIA LTD^</t>
  </si>
  <si>
    <t>COROMANDEL INTERNATIONAL LTD^</t>
  </si>
  <si>
    <t>INDIAN HOTELS CO. LTD^</t>
  </si>
  <si>
    <t>HINDUSTAN PETROLEUM CORPORATION LTD^</t>
  </si>
  <si>
    <t>MULTI COMMODITY EXCHANGE OF IND LTD^</t>
  </si>
  <si>
    <t>LIC HOUSING FINANCE LTD^</t>
  </si>
  <si>
    <t>BIOCON LTD^</t>
  </si>
  <si>
    <t>BHARAT HEAVY ELECTRICALS LTD^</t>
  </si>
  <si>
    <t>HDFC BANK LTD^</t>
  </si>
  <si>
    <t>BALKRISHNA INDUSTRIES LTD^</t>
  </si>
  <si>
    <t>PI INDUSTRIES LTD^</t>
  </si>
  <si>
    <t>EXIDE INDUSTRIES LTD^</t>
  </si>
  <si>
    <t>L&amp;T FINANCE HOLDINGS LTD^</t>
  </si>
  <si>
    <t>CADILA HEALTHCARE LTD^</t>
  </si>
  <si>
    <t>SRF LTD^</t>
  </si>
  <si>
    <t>DEEPAK NITRITE LTD^</t>
  </si>
  <si>
    <t>AU SMALL FINANCE BANK LTD^</t>
  </si>
  <si>
    <t>IDFC FIRST BANK LTD^</t>
  </si>
  <si>
    <t>REC LTD^</t>
  </si>
  <si>
    <t>TITAN COMPANY LTD^</t>
  </si>
  <si>
    <t>HOUSING DEVELOPMENT FINANCE CORPORATION LTD^</t>
  </si>
  <si>
    <t>ESCORTS LTD^</t>
  </si>
  <si>
    <t>STEEL AUTHORITY INDIA LTD^</t>
  </si>
  <si>
    <t>INTERGLOBE AVIATION LTD^</t>
  </si>
  <si>
    <t>BHARAT ELECTRONICS LTD^</t>
  </si>
  <si>
    <t>MARICO LTD^</t>
  </si>
  <si>
    <t>LUPIN LTD^</t>
  </si>
  <si>
    <t>SHRIRAM TRANSPORT FINANCE CO LTD^</t>
  </si>
  <si>
    <t>CONTAINER CORPORATION OF INDIA LTD^</t>
  </si>
  <si>
    <t>TATA CHEMICALS LTD^</t>
  </si>
  <si>
    <t>MUTHOOT FINANCE LTD^</t>
  </si>
  <si>
    <t>JINDAL STEEL &amp; POWER LTD^</t>
  </si>
  <si>
    <t>INDIAN RAILWAY CATERING AND TOURISM CORPORATION LTD^</t>
  </si>
  <si>
    <t>FEDERAL BANK LTD^</t>
  </si>
  <si>
    <t>ACC LTD^</t>
  </si>
  <si>
    <t>HAVELLS INDIA LTD^</t>
  </si>
  <si>
    <t>SIEMENS LTD^</t>
  </si>
  <si>
    <t>DABUR INDIA LTD^</t>
  </si>
  <si>
    <t>BERGER PAINTS INDIA LTD^</t>
  </si>
  <si>
    <t>TATA STEEL LTD^</t>
  </si>
  <si>
    <t>MRF LTD^</t>
  </si>
  <si>
    <t>BHARAT FORGE LTD^</t>
  </si>
  <si>
    <t>NMDC LTD^</t>
  </si>
  <si>
    <t>INDRAPRASTHA GAS LTD^</t>
  </si>
  <si>
    <t>BAJAJ FINANCE LTD^</t>
  </si>
  <si>
    <t>AXIS BANK LTD^</t>
  </si>
  <si>
    <t>AMBUJA CEMENTS LTD^</t>
  </si>
  <si>
    <t>GAIL ( INDIA ) LTD^</t>
  </si>
  <si>
    <t>PIDILITE INDUSTRIES  LTD^</t>
  </si>
  <si>
    <t>BHARAT PETROLEUM CORPORATION LTD^</t>
  </si>
  <si>
    <t>DLF LTD^</t>
  </si>
  <si>
    <t>ASHOK LEYLAND LTD^</t>
  </si>
  <si>
    <t>ULTRATECH CEMENT LTD^</t>
  </si>
  <si>
    <t>UPL LTD^</t>
  </si>
  <si>
    <t>CHOLAMANDALAM INVESTMENT &amp; FINANCE CO LTD^</t>
  </si>
  <si>
    <t>TATA CONSUMER PRODUCTS LTD^</t>
  </si>
  <si>
    <t>UNITED SPIRITS LTD^</t>
  </si>
  <si>
    <t>HERO MOTOCORP LTD^</t>
  </si>
  <si>
    <t>ASIAN PAINTS (INDIA) LTD^</t>
  </si>
  <si>
    <t>COAL INDIA LTD^</t>
  </si>
  <si>
    <t>TECH MAHINDRA LTD^</t>
  </si>
  <si>
    <t>AUROBINDO PHARMA LTD^</t>
  </si>
  <si>
    <t>HDFC ASSET MANAGEMENT COMPANY LTD^</t>
  </si>
  <si>
    <t>DIVI LABORATORIES LTD^</t>
  </si>
  <si>
    <t>INFO EDGE (INDIA) LTD^</t>
  </si>
  <si>
    <t>LARSEN &amp; TOUBRO LTD^</t>
  </si>
  <si>
    <t>GRASIM INDUSTRIES LTD^</t>
  </si>
  <si>
    <t>TATA POWER COMPANY LTD^</t>
  </si>
  <si>
    <t>ICICI BANK LTD^</t>
  </si>
  <si>
    <t>MARUTI SUZUKI INDIA LTD^</t>
  </si>
  <si>
    <t>ADANI ENTERPRISES LTD^</t>
  </si>
  <si>
    <t>MAHINDRA &amp; MAHINDRA LTD^</t>
  </si>
  <si>
    <t>BAJAJ FINSERV LTD^</t>
  </si>
  <si>
    <t>APOLLO HOSPITALS ENTERPRISE LTD^</t>
  </si>
  <si>
    <t>VEDANTA LTD^</t>
  </si>
  <si>
    <t>ADANI PORTS AND SPECIAL ECONOMIC ZONE LTD^</t>
  </si>
  <si>
    <t>SUN PHARMACEUTICAL INDUSTRIES LTD^</t>
  </si>
  <si>
    <t>TATA MOTORS LTD^</t>
  </si>
  <si>
    <t>TATA CONSULTANCY SERVICES LTD^</t>
  </si>
  <si>
    <t>JSW STEEL LTD^</t>
  </si>
  <si>
    <t>BAJAJ AUTO LTD^</t>
  </si>
  <si>
    <t>ITC LTD^</t>
  </si>
  <si>
    <t>** 04.95 % HDFC LTD - 09/09/2022</t>
  </si>
  <si>
    <t>** 07.67 % L&amp;T FINANCE LTD - 18/03/2022</t>
  </si>
  <si>
    <t>** 04.50 % HDFC LTD - 14/12/2022</t>
  </si>
  <si>
    <t>** 07.00 % HDFC LTD - 19/05/2022</t>
  </si>
  <si>
    <t>** 07.39 % LIC HOUSING FINANCE LTD - 30/08/2022</t>
  </si>
  <si>
    <t>** 07.61 % HOUSING &amp; URBAN DEVELOPMENT CORPORATION LTD - 22/06/2022</t>
  </si>
  <si>
    <t>** 08.60 % LIC HOUSING FINANCE LTD - 14/01/2022</t>
  </si>
  <si>
    <t>** 07.62 % HOUSING &amp; URBAN DEVELOPMENT CORPORATION LTD - 15/07/2022</t>
  </si>
  <si>
    <t>** 06.32 % REC LTD - 31/12/2021</t>
  </si>
  <si>
    <t>** 08.45 % SIKKA PORTS AND TERMINALS LTD - 12/06/2023</t>
  </si>
  <si>
    <t>** 07.90 % INDIA INFRADEBT LTD - 31/10/2022</t>
  </si>
  <si>
    <t>** 08.50 % REC LTD - 20/12/2021</t>
  </si>
  <si>
    <t>** - STDCHTD INV &amp; LOANS (INDIA) LTD - CP - 28/04/2022</t>
  </si>
  <si>
    <t>RELIANCE INDUSTRIES LTD</t>
  </si>
  <si>
    <t>INFOSYS LTD</t>
  </si>
  <si>
    <t>HCL TECHNOLOGIES LTD</t>
  </si>
  <si>
    <t>EICHER MOTORS LTD</t>
  </si>
  <si>
    <t>ABB INDIA LTD</t>
  </si>
  <si>
    <t>ICICI LOMBARD GENERAL INSURANCE CO. LTD</t>
  </si>
  <si>
    <t>CESC LTD</t>
  </si>
  <si>
    <t>CROMPTON GREAVES CONSUMER ELECTRICALS LTD</t>
  </si>
  <si>
    <t>ICICI PRUDENTIAL LIFE INSURANCE COMPANY LTD</t>
  </si>
  <si>
    <t>IDFC  LTD</t>
  </si>
  <si>
    <t>GUJARAT STATE PETRONET LTD</t>
  </si>
  <si>
    <t>KEC INTERNATIONAL LTD</t>
  </si>
  <si>
    <t>GODREJ PROPERTIES LTD</t>
  </si>
  <si>
    <t>AMBER ENTERPRISES INDIA LTD</t>
  </si>
  <si>
    <t>AKZO NOBEL INDIA LTD</t>
  </si>
  <si>
    <t>VARUN BEVERAGES LTD</t>
  </si>
  <si>
    <t>3M INDIA LTD</t>
  </si>
  <si>
    <t>KNR CONSTRUCTIONS LTD</t>
  </si>
  <si>
    <t>BHARTI AIRTEL LTD (RIGHT 27/09/2021)</t>
  </si>
  <si>
    <t>INFOSYS LTD^</t>
  </si>
  <si>
    <t>HCL TECHNOLOGIES LTD^</t>
  </si>
  <si>
    <t>RELIANCE INDUSTRIES LTD^</t>
  </si>
  <si>
    <t>** 07.15 % MUTHOOT FINANCE LTD - 25/11/2022</t>
  </si>
  <si>
    <t>** 08.30 % MUTHOOT FINANCE LTD - 08/08/2022</t>
  </si>
  <si>
    <t>** 06.44 % INDIAN OIL CORP LTD - 14/04/2023</t>
  </si>
  <si>
    <t>** 05.69 % REC LTD - 30/09/2023</t>
  </si>
  <si>
    <t>** 06.92 % REC LTD - 21/04/2023</t>
  </si>
  <si>
    <t>** 06.45 % L&amp;T FINANCE LTD - 10/05/2024</t>
  </si>
  <si>
    <t>** 05.84 % TATA CAPITAL FINANCIAL SERVICES LTD - 17/03/2023</t>
  </si>
  <si>
    <t>** VARANASI SANGAM EXPRESSWAY PVT. LTD - 29/12/2034 - FRB</t>
  </si>
  <si>
    <t>** 05.35 % TELESONIC NETWORKS LTD - 28/04/2023</t>
  </si>
  <si>
    <t>** 04.23 % HDFC LTD - 18/02/2022</t>
  </si>
  <si>
    <t>** 04.71 % HDFC LTD - 07/09/2023</t>
  </si>
  <si>
    <t>** 09.25 % TATA CAPITAL FINANCIAL SERVICES LTD - 19/12/2023</t>
  </si>
  <si>
    <t>** 07.70 % BAJAJ FINANCE LTD - 28/12/2022</t>
  </si>
  <si>
    <t>** SUNDARAM FIN LTD - 05/04/2022 - ZCB</t>
  </si>
  <si>
    <t>** 06.00 % BHARTI HEXACOM LTD - 19/01/2024</t>
  </si>
  <si>
    <t>** 06.49 % YARROW INFRASTRUCTURE PVT LTD - 01/07/2024</t>
  </si>
  <si>
    <t>** 07.55 % REC LTD - 26/09/2023</t>
  </si>
  <si>
    <t>** 07.13 % NHPC LTD - 11/02/2028</t>
  </si>
  <si>
    <t>** 10.21 % BAJAJ FINANCE LTD - 22/08/2022</t>
  </si>
  <si>
    <t>** 07.65 % JAMNAGAR UTILITIES &amp; POWER PVT. LTD - 29/08/2022</t>
  </si>
  <si>
    <t>** 06.49 % SEPSET CONSTRUCTION LTD - 01/07/2024</t>
  </si>
  <si>
    <t>** 06.65 % MOTHERSON SUMI SYSTEMS LTD - 14/09/2023</t>
  </si>
  <si>
    <t>** 06.49 % CITRA REAL ESTATE LTD - 01/07/2024</t>
  </si>
  <si>
    <t>** 09.75 % REC LTD - 11/11/2021</t>
  </si>
  <si>
    <t>** - INDUSIND BANK LTD - CD - 15/02/2022</t>
  </si>
  <si>
    <t>** - AXIS BANK LTD - CD - 10/03/2022</t>
  </si>
  <si>
    <t>** - PANATONE FINVEST LTD - CP - 30/08/2022</t>
  </si>
  <si>
    <t>TORRENT POWER LTD</t>
  </si>
  <si>
    <t>LARSEN &amp; TOUBRO INFOTECH LTD</t>
  </si>
  <si>
    <t>BIRLA CORPORATION LTD</t>
  </si>
  <si>
    <t>RELIANCE INDUSTRIES LTD (PARTLY PAIDUP) (RIGHTS 02062020)</t>
  </si>
  <si>
    <t>J K CEMENT LTD</t>
  </si>
  <si>
    <t>** 09.75 % JAMNAGAR UTILITIES &amp; POWER PVT. LTD - 02/08/2024</t>
  </si>
  <si>
    <t>BRIGADE ENTERPRISES LTD</t>
  </si>
  <si>
    <t>MASTEK LTD</t>
  </si>
  <si>
    <t>CHAMBAL FERTILISER &amp; CHEMICALS LTD</t>
  </si>
  <si>
    <t>THERMAX LTD</t>
  </si>
  <si>
    <t>GANESHA ECOSPHERE LTD</t>
  </si>
  <si>
    <t>** 06.44 % HDFC BANK LTD - 27/09/2028</t>
  </si>
  <si>
    <t>** 06.45 % ICICI BANK LTD - 15/06/2028</t>
  </si>
  <si>
    <t>BASF INDIA LTD</t>
  </si>
  <si>
    <t>KOTAK MAHINDRA BANK LTD</t>
  </si>
  <si>
    <t>REDINGTON (INDIA) LTD</t>
  </si>
  <si>
    <t>SCHAEFFLER (I) LTD</t>
  </si>
  <si>
    <t xml:space="preserve">QUESS CORP LTD </t>
  </si>
  <si>
    <t>NATCO PHARMA LTD</t>
  </si>
  <si>
    <t>TUBE INVESTMENTS OF INDIA LTD</t>
  </si>
  <si>
    <t>AGRO TECH FOODS LTD</t>
  </si>
  <si>
    <t>GUJARAT PIPAVAV PORT LTD</t>
  </si>
  <si>
    <t>AJANTA PHARMA LTD</t>
  </si>
  <si>
    <t>SUNDRAM FASTENERS LTD</t>
  </si>
  <si>
    <t>** 09.15 % GREEN INFRA WIND ENERGY LTD - 04/08/2023</t>
  </si>
  <si>
    <t>** 06.92 % INDIAN RAILWAYS FINANCE CORPORATION LTD - 31/08/2031</t>
  </si>
  <si>
    <t>** 05.70 % BAJAJ HOUSING FINANCE LTD - 10/06/2024</t>
  </si>
  <si>
    <t>** 07.70 % TATA STEEL LTD - 13/03/2025</t>
  </si>
  <si>
    <t>** 07.95 % SIKKA PORTS AND TERMINALS LTD - 28/10/2026</t>
  </si>
  <si>
    <t>** 07.55 % REC LTD - 26/09/2022</t>
  </si>
  <si>
    <t>** 07.25 % NUVOCO VISTAS CORPORATION LTD - 25/09/2023</t>
  </si>
  <si>
    <t>** 07.13 % NHPC LTD - 11/02/2026</t>
  </si>
  <si>
    <t>** 07.13 % NHPC LTD - 11/02/2027</t>
  </si>
  <si>
    <t>** 07.70 % JAMNAGAR UTILITIES &amp; POWER PVT. LTD - 29/06/2023</t>
  </si>
  <si>
    <t>** 07.13 % NHPC LTD - 09/02/2029</t>
  </si>
  <si>
    <t>** 05.74 % REC LTD - 20/06/2024</t>
  </si>
  <si>
    <t>** 06.75 % SIKKA PORTS AND TERMINALS LTD - 22/04/2026</t>
  </si>
  <si>
    <t>** ADITYA BIRLA FINANCE LTD - 12/10/2021 - ZCB</t>
  </si>
  <si>
    <t>** 08.23 % HOUSING &amp; URBAN DEVELOPMENT CORPORATION LTD - 15/04/2022</t>
  </si>
  <si>
    <t>** 08.45 % REC LTD - 22/03/2022</t>
  </si>
  <si>
    <t>** - CAN FIN HOMES LTD - CP - 08/02/2022</t>
  </si>
  <si>
    <t>** - CHOLAMANDALAM INVT &amp; FIN  CO LTD - CP - 16/06/2022</t>
  </si>
  <si>
    <t>** - BAHADUR CHAND INVESTMENTS PVT. LTD - CP - 22/04/2022</t>
  </si>
  <si>
    <t>SBI CARDS AND PAYMENT SERVICES LTD</t>
  </si>
  <si>
    <t>RADICO KHAITAN LTD</t>
  </si>
  <si>
    <t>BIRLASOFT LTD</t>
  </si>
  <si>
    <t>KANSAI NEROLAC PAINTS LTD</t>
  </si>
  <si>
    <t>MATRIMONY.COM LTD</t>
  </si>
  <si>
    <t>SUNTECK REALTY LTD</t>
  </si>
  <si>
    <t>PROCTER &amp; GAMBLE HEALTH LTD</t>
  </si>
  <si>
    <t>UTI ASSET MANAGEMENT COMPANY LTD</t>
  </si>
  <si>
    <t>ASTEC LIFESCIENCES LTD</t>
  </si>
  <si>
    <t>PRINCE PIPES AND FITTINGS LTD</t>
  </si>
  <si>
    <t>BAYER CROPSCIENCE LTD</t>
  </si>
  <si>
    <t>** 06.49 % MALWA SOLAR POWER GENERATION PVT LTD - 01/07/2024</t>
  </si>
  <si>
    <t>** 05.90 % BHARTI HEXACOM LTD - 30/04/2024</t>
  </si>
  <si>
    <t>** 06.75 % PIRAMAL CAPITAL &amp; HOUSING FINANCE LTD - 26/09/2031</t>
  </si>
  <si>
    <t>** 06.49 % PRIAPUS INFRASTRUCTURE LTD - 01/07/2024</t>
  </si>
  <si>
    <t>** 08.20 % POWER GRID CORPORATION OF INDIA LTD - 21/01/2022</t>
  </si>
  <si>
    <t>** 08.10 % SBI CARDS &amp; PAYMENT SERVICES LTD - 17/10/2023</t>
  </si>
  <si>
    <t>ZOMATO LTD</t>
  </si>
  <si>
    <t>CENTURY PLYBOARDS (INDIA) LTD</t>
  </si>
  <si>
    <t>HONEYWELL AUTOMATION INDIA LTD</t>
  </si>
  <si>
    <t>CYIENT LTD</t>
  </si>
  <si>
    <t>J.B.CHEMICALS &amp; PHARMACEUTICALS LTD</t>
  </si>
  <si>
    <t>AVENUE SUPERMARTS LTD</t>
  </si>
  <si>
    <t>ENDURANCE TECHNOLOGIES LTD</t>
  </si>
  <si>
    <t>ZEE ENTERTAINMENT ENTERPRISES LTD (PREFERENCE SHARE)</t>
  </si>
  <si>
    <t>AIA ENGINEERING LTD</t>
  </si>
  <si>
    <t>FORTIS HEALTHCARE LTD</t>
  </si>
  <si>
    <t>ELANTAS BECK INDIA LTD</t>
  </si>
  <si>
    <t>SYNGENE INTERNATIONAL LTD</t>
  </si>
  <si>
    <t>NUVOCO VISTAS CORPORATION LTD</t>
  </si>
  <si>
    <t>V-MART RETAIL LTD</t>
  </si>
  <si>
    <t>PERSISTENT SYSTEMS LTD</t>
  </si>
  <si>
    <t>SUPREME INDUSTRIES LTD</t>
  </si>
  <si>
    <t>LAURUS LABS LTD</t>
  </si>
  <si>
    <t>MINDA INDUSTRIES LTD</t>
  </si>
  <si>
    <t>TVS MOTOR COMPANY LTD</t>
  </si>
  <si>
    <t>VESUVIUS INDIA LTD</t>
  </si>
  <si>
    <t>NARAYANA HRUDAYALAYA LTD</t>
  </si>
  <si>
    <t>ALLCARGO GLOBAL LOGISTICS LTD</t>
  </si>
  <si>
    <t>GREENPLY INDUSTRIES LTD</t>
  </si>
  <si>
    <t>RAMCO INDUSTRIES LTD</t>
  </si>
  <si>
    <t>HONDA INDIA POWER PRODUCTS LTD</t>
  </si>
  <si>
    <t>HEALTHCARE GLOBAL ENTERPRISES LTD</t>
  </si>
  <si>
    <t>RALLIS INDIA LTD</t>
  </si>
  <si>
    <t>BSE LTD</t>
  </si>
  <si>
    <t>FINOLEX CABLES LTD</t>
  </si>
  <si>
    <t>EVEREADY INDUSTRIES INDIA LTD</t>
  </si>
  <si>
    <t>FINOLEX INDUSTRIES LTD</t>
  </si>
  <si>
    <t>MAHINDRA CIE AUTOMOTIVE LTD</t>
  </si>
  <si>
    <t>NCC LTD</t>
  </si>
  <si>
    <t>DEVYANI INTERNATIONAL LTD</t>
  </si>
  <si>
    <t>TRANSPORT CORPORATION OF INDIA LTD</t>
  </si>
  <si>
    <t>S H KELKAR AND COMPANY LTD</t>
  </si>
  <si>
    <t>SAREGAMA INDIA LTD</t>
  </si>
  <si>
    <t>CRAFTSMAN AUTOMATION LTD</t>
  </si>
  <si>
    <t>KSB  LTD</t>
  </si>
  <si>
    <t>FORCE MOTORS LTD</t>
  </si>
  <si>
    <t>FINE ORGANIC INDUSTRIES LTD</t>
  </si>
  <si>
    <t>DELTA CORP LTD</t>
  </si>
  <si>
    <t>VST INDUSTRIES LTD</t>
  </si>
  <si>
    <t>ENTERTAINMENT NETWORK ( I ) LTD</t>
  </si>
  <si>
    <t>KRSNAA DIAGNOSTICS LTD</t>
  </si>
  <si>
    <t>GREENPANEL INDUSTRIES LTD</t>
  </si>
  <si>
    <t>ICICI SECURITIES LTD</t>
  </si>
  <si>
    <t>ALEMBIC PHARMACEUTICALS LTD</t>
  </si>
  <si>
    <t>CEAT LTD</t>
  </si>
  <si>
    <t>GRINDWELL NORTON LTD</t>
  </si>
  <si>
    <t>EASY TRIP PLANNERS LTD</t>
  </si>
  <si>
    <t>SOMANY CERAMICS LTD</t>
  </si>
  <si>
    <t>KEI INDUSTRIES  LTD</t>
  </si>
  <si>
    <t>GRAPHITE INDIA LTD</t>
  </si>
  <si>
    <t>ERIS LIFESCIENCES LTD</t>
  </si>
  <si>
    <t>WELSPUN INDIA LTD</t>
  </si>
  <si>
    <t>K.P.R. MILL LTD</t>
  </si>
  <si>
    <t>HINDUSTAN AERONAUTICS LTD</t>
  </si>
  <si>
    <t>NESTLE INDIA LTD</t>
  </si>
  <si>
    <t>THYROCARE TECHNOLOGIES LTD</t>
  </si>
  <si>
    <t>BRITANNIA INDUSTRIES LTD</t>
  </si>
  <si>
    <t>SANOFI INDIA LTD</t>
  </si>
  <si>
    <t>CENTRAL DEPOSITORY SERVICES (INDIA) LTD</t>
  </si>
  <si>
    <t>** 05.50 % BRITANNIA INDUSTRIES LTD - 03/06/2024</t>
  </si>
  <si>
    <t>INDUSIND BANK LTD</t>
  </si>
  <si>
    <t>YES BANK LTD (LOCKED-IN)</t>
  </si>
  <si>
    <t>BANDHAN BANK LTD</t>
  </si>
  <si>
    <t>KARUR VYSA BANK LTD</t>
  </si>
  <si>
    <t>ECLERX SERVICES LTD</t>
  </si>
  <si>
    <t>TATA COMMUNICATIONS LTD</t>
  </si>
  <si>
    <t>SONATA SOFTWARE LTD</t>
  </si>
  <si>
    <t>RAILTEL CORPORATION OF INDIA LTD</t>
  </si>
  <si>
    <t>AFFLE (INDIA) LTD</t>
  </si>
  <si>
    <t>FIRSTSOURCE SOLUTIONS LTD</t>
  </si>
  <si>
    <t>TATA ELXSI LTD</t>
  </si>
  <si>
    <t>KPIT TECHNOLOGIES LTD</t>
  </si>
  <si>
    <t>JUST DIAL LTD</t>
  </si>
  <si>
    <t>INDIAMART INTERMESH LTD</t>
  </si>
  <si>
    <t>NAZARA TECHNOLOGIES LTD</t>
  </si>
  <si>
    <t>CCL PRODUCTS INDIA LTD</t>
  </si>
  <si>
    <t>WHIRLPOOL OF INDIA LTD</t>
  </si>
  <si>
    <t>ZYDUS WELLNESS LTD</t>
  </si>
  <si>
    <t>BAJAJ ELECTRICALS LTD</t>
  </si>
  <si>
    <t>SYMPHONY LTD</t>
  </si>
  <si>
    <t>HERITAGE FOODS LTD</t>
  </si>
  <si>
    <t>KRISHNA INSTITUTE OF MEDICAL SCIENCES LTD</t>
  </si>
  <si>
    <t>FDC LTD</t>
  </si>
  <si>
    <t>INDOCO REMEDIES LTD</t>
  </si>
  <si>
    <t>METROPOLIS HEALTHCARE LTD</t>
  </si>
  <si>
    <t>GLAND PHARMA LTD</t>
  </si>
  <si>
    <t>ABBOTT INDIA LTD</t>
  </si>
  <si>
    <t>DR. LAL PATH LABS LTD</t>
  </si>
  <si>
    <t>GLAXOSMITHKLINE PHARMACEUTICALS LTD</t>
  </si>
  <si>
    <t>SOLARA  ACTIVE PHARMA SCIENCES LTD</t>
  </si>
  <si>
    <t>CHEMCON SPECIALITY CHEMICALS LTD</t>
  </si>
  <si>
    <t>JINDAL STAINLESS LTD</t>
  </si>
  <si>
    <t>MISHRA DHATU NIGAM LTD</t>
  </si>
  <si>
    <t>HEIDELBERG CEMENT INDIA LTD</t>
  </si>
  <si>
    <t>CENTURY TEXTILES &amp; INDUSTRIES LTD</t>
  </si>
  <si>
    <t>TIMKEN INDIA LTD</t>
  </si>
  <si>
    <t>THE PHOENIX MILLS LTD</t>
  </si>
  <si>
    <t>CARBORUNDUM UNIVERSAL LTD</t>
  </si>
  <si>
    <t>ORIENT ELECTRIC LTD</t>
  </si>
  <si>
    <t>ZENSAR TECHNOLOGIES LTD</t>
  </si>
  <si>
    <t>MAYUR UNIQUOTERS LTD</t>
  </si>
  <si>
    <t>DCB BANK LTD</t>
  </si>
  <si>
    <t>OBEROI REALTY LTD</t>
  </si>
  <si>
    <t>BAJAJ HOLDINGS &amp; INVESTMENT LTD</t>
  </si>
  <si>
    <t>JSW ENERGY LTD</t>
  </si>
  <si>
    <t>RAJESH EXPORTS LTD</t>
  </si>
  <si>
    <t>NIPPON LIFE INDIA  ASSET MANAGEMENT LTD</t>
  </si>
  <si>
    <t>OIL INDIA LTD</t>
  </si>
  <si>
    <t>P &amp; G HYGIENE &amp; HEALTH CARE LTD</t>
  </si>
  <si>
    <t>NON-CONVERTIBLE DEBENTURES/BONDS/ZCB TOTAL</t>
  </si>
  <si>
    <t>Total  Recovery</t>
  </si>
  <si>
    <t>B</t>
  </si>
  <si>
    <t>face Value of the new security (PIRAMAL CAPITAL &amp; HOUSING FINANCE LIMITED 6.75 LOA 26SP31 FVRS1000) received</t>
  </si>
  <si>
    <t>Cash Received (amount Credited to Bank Account of the Scheme</t>
  </si>
  <si>
    <t>Recovery from DHFL pursuant the NCLT Order dt.07th June 2021.</t>
  </si>
  <si>
    <t xml:space="preserve">Net Exposure accounted in the Net assets on the date of Maturity </t>
  </si>
  <si>
    <t>A</t>
  </si>
  <si>
    <t>Less: Provisions made against DHFL Exposure due to default by DHFL</t>
  </si>
  <si>
    <t>Gross Exposure to DHFL  on the date of Maturity of the Scheme</t>
  </si>
  <si>
    <t>Exposure to Securites of Dewan Housing Finace corporation Limited (DHFL)</t>
  </si>
  <si>
    <t>TATA FIXED MATURITY PLAN-SERIES 55 SCHEME - E (CLOSE ENDED SCHEME)</t>
  </si>
  <si>
    <t>TATA FIXED MATURITY PLAN-SERIES 55 SCHEME - F (CLOSE ENDED SCHEME)</t>
  </si>
  <si>
    <t>AVERAGE MATURITY :   0.00 YEARS</t>
  </si>
  <si>
    <t>NAV AS ON 31-MAR-21: RS.12.306 (DIRECT - GROWTH)</t>
  </si>
  <si>
    <t>NAV AS ON 31-MAR-21: RS.12.306 (DIRECT - IDCW)</t>
  </si>
  <si>
    <t>NAV AS ON 31-MAR-21: RS.12.1945 (REGULAR  - GROWTH)</t>
  </si>
  <si>
    <t>NAV AS ON 31-MAR-21: RS.12.1945 (REGULAR  - IDCW)</t>
  </si>
  <si>
    <t>NAV AS ON 30-SEP-21: RS.12.5768 (DIRECT - GROWTH)</t>
  </si>
  <si>
    <t>NAV AS ON 30-SEP-21: RS.12.6197 (DIRECT - IDCW)</t>
  </si>
  <si>
    <t>NAV AS ON 30-SEP-21: RS.12.4416 (REGULAR  - GROWTH)</t>
  </si>
  <si>
    <t>NAV AS ON 30-SEP-21: RS.12.4481 (REGULAR  - IDCW)</t>
  </si>
  <si>
    <t>The Scheme Risk-O-Meters and Scheme Benchmark Risk-O-Meters are of Previous month end</t>
  </si>
  <si>
    <t>Benchmark Risk-O-Meter</t>
  </si>
  <si>
    <t>Scheme Risk-O-Meter</t>
  </si>
  <si>
    <t>•Investment in Debt &amp; Money market instruments</t>
  </si>
  <si>
    <t>• Fixed income / capital appreciation on maturity.</t>
  </si>
  <si>
    <t>(A Close Ended Debt Scheme)</t>
  </si>
  <si>
    <t>Tata Fixed Maturity Plan Series 56 Scheme B</t>
  </si>
  <si>
    <t>TATA FIXED MATURITY PLAN-SERIES 56 SCHEME - B (CLOSE ENDED SCHEME)</t>
  </si>
  <si>
    <t>AVERAGE MATURITY :   0.01 YEARS</t>
  </si>
  <si>
    <t>NAV AS ON 31-MAR-21: RS.12.5617 (DIRECT - GROWTH)</t>
  </si>
  <si>
    <t>NAV AS ON 31-MAR-21: RS.12.5617 (DIRECT - IDCW)</t>
  </si>
  <si>
    <t>NAV AS ON 31-MAR-21: RS.12.4592 (REGULAR  - GROWTH)</t>
  </si>
  <si>
    <t>NAV AS ON 31-MAR-21: RS.12.4592 (REGULAR  - IDCW)</t>
  </si>
  <si>
    <t>NAV AS ON 30-SEP-21: RS.12.7968 (DIRECT - GROWTH)</t>
  </si>
  <si>
    <t>NAV AS ON 30-SEP-21: RS.12.7968 (DIRECT - IDCW)</t>
  </si>
  <si>
    <t>NAV AS ON 30-SEP-21: RS.12.6759 (REGULAR  - GROWTH)</t>
  </si>
  <si>
    <t>NAV AS ON 30-SEP-21: RS.12.6759 (REGULAR  - IDCW)</t>
  </si>
  <si>
    <t>INE476M07BQ0</t>
  </si>
  <si>
    <t>** 09.40 % L&amp;T FINANCE LTD - 11/10/2021</t>
  </si>
  <si>
    <t>(I) NON-CONVERTIBLE DEBENTURES/BONDS/ZCB</t>
  </si>
  <si>
    <t>Tata Fixed Maturity Plan Series 56 Scheme C</t>
  </si>
  <si>
    <t>TATA FIXED MATURITY PLAN-SERIES 56 SCHEME - C (CLOSE ENDED SCHEME)</t>
  </si>
  <si>
    <t>TATA FIXED MATURITY PLAN-SERIES 56 SCHEME - D (CLOSE ENDED SCHEME)</t>
  </si>
  <si>
    <t>Tata Fixed Maturity Plan Series 56 Scheme D</t>
  </si>
  <si>
    <t>** 07.24 % INDIAN RAILWAYS FINANCE CORPORATION LTD - 08/11/2021</t>
  </si>
  <si>
    <t>INE053F07934</t>
  </si>
  <si>
    <t>** TATA CAPITAL FINANCIAL SERVICES LTD - 26/10/2021 - ZCB</t>
  </si>
  <si>
    <t>INE306N07KH7</t>
  </si>
  <si>
    <t>** ADITYA BIRLA HOUSING FINANCE LTD - 26/10/2021 - ZCB</t>
  </si>
  <si>
    <t>INE831R07227</t>
  </si>
  <si>
    <t>NAV AS ON 30-SEP-21: RS.12.6313 (REGULAR  - IDCW)</t>
  </si>
  <si>
    <t>NAV AS ON 30-SEP-21: RS.12.6316 (REGULAR  - GROWTH)</t>
  </si>
  <si>
    <t>NAV AS ON 30-SEP-21: RS.12.754 (DIRECT - IDCW)</t>
  </si>
  <si>
    <t>NAV AS ON 30-SEP-21: RS.12.7564 (DIRECT - GROWTH)</t>
  </si>
  <si>
    <t>NAV AS ON 31-MAR-21: RS.12.4021 (REGULAR  - IDCW)</t>
  </si>
  <si>
    <t>NAV AS ON 31-MAR-21: RS.12.4021 (REGULAR  - GROWTH)</t>
  </si>
  <si>
    <t>NAV AS ON 31-MAR-21: RS.12.5039 (DIRECT - IDCW)</t>
  </si>
  <si>
    <t>NAV AS ON 31-MAR-21: RS.12.5039 (DIRECT - GROWTH)</t>
  </si>
  <si>
    <t>AVERAGE MATURITY :   0.03 YEARS</t>
  </si>
  <si>
    <t>TATA FIXED MATURITY PLAN-SERIES 56 SCHEME - F (CLOSE ENDED SCHEME)</t>
  </si>
  <si>
    <t>Tata Fixed Maturity Plan Series 56 Scheme F</t>
  </si>
  <si>
    <t>** HDB FINANCIAL SERVICES LTD - 05/04/2022 - ZCB</t>
  </si>
  <si>
    <t>INE756I07CI8</t>
  </si>
  <si>
    <t>** BAJAJ FINANCE LTD - 05/04/2022 - ZCB</t>
  </si>
  <si>
    <t>INE296A07QQ5</t>
  </si>
  <si>
    <t>** 08.46 % HOUSING &amp; URBAN DEVELOPMENT CORPORATION LTD - 15/02/2022</t>
  </si>
  <si>
    <t>INE031A08632</t>
  </si>
  <si>
    <t>** 08.30 % RELIANCE INDUSTRIES LTD - 08/03/2022</t>
  </si>
  <si>
    <t>INE002A08575</t>
  </si>
  <si>
    <t>** LIC HOUSING FINANCE LTD - 25/02/2022 - ZCB</t>
  </si>
  <si>
    <t>INE115A07NM3</t>
  </si>
  <si>
    <t>** 07.60 % NATIONAL HIGHWAYS AUTHORITY OF INDIA - 18/03/2022</t>
  </si>
  <si>
    <t>INE906B07FG1</t>
  </si>
  <si>
    <t>** 08.18 % POWER FINANCE CORPORATION - 19/03/2022</t>
  </si>
  <si>
    <t>INE134E08JW1</t>
  </si>
  <si>
    <t>** 08.55 % POWER FINANCE CORPORATION - 09/12/2021</t>
  </si>
  <si>
    <t>INE134E08GT3</t>
  </si>
  <si>
    <t>** 09.47 % POWER GRID CORPORATION OF INDIA LTD - 31/03/2022</t>
  </si>
  <si>
    <t>INE752E07ES1</t>
  </si>
  <si>
    <t>** 09.45 % LIC HOUSING FINANCE LTD - 30/01/2022</t>
  </si>
  <si>
    <t>INE115A07BY3</t>
  </si>
  <si>
    <t>NAV AS ON 30-SEP-21: RS.12.6791 (REGULAR  - IDCW)</t>
  </si>
  <si>
    <t>NAV AS ON 30-SEP-21: RS.12.6794 (REGULAR  - GROWTH)</t>
  </si>
  <si>
    <t>NAV AS ON 30-SEP-21: RS.12.7723 (DIRECT - IDCW)</t>
  </si>
  <si>
    <t>NAV AS ON 30-SEP-21: RS.12.772 (DIRECT - GROWTH)</t>
  </si>
  <si>
    <t>NAV AS ON 31-MAR-21: RS.12.429 (REGULAR  - IDCW)</t>
  </si>
  <si>
    <t>NAV AS ON 31-MAR-21: RS.12.429 (REGULAR  - GROWTH)</t>
  </si>
  <si>
    <t>NAV AS ON 31-MAR-21: RS.12.5027 (DIRECT - IDCW)</t>
  </si>
  <si>
    <t>NAV AS ON 31-MAR-21: RS.12.5026 (DIRECT - GROWTH)</t>
  </si>
  <si>
    <t>AVERAGE MATURITY : 0.37 YEARS</t>
  </si>
  <si>
    <t>Tata Floating Rate Fund</t>
  </si>
  <si>
    <t>(An open-ended debt scheme investing predominantly in floating rate instruments (including fixed rate instruments converted to floating rate exposures using swaps/ derivatives))</t>
  </si>
  <si>
    <t xml:space="preserve">This product is suitable for investors who are seeking*: </t>
  </si>
  <si>
    <t>•Regular Income by investing predominantly in a portfolio of floating rate instruments (including fixed rate instruments converted for floating rate exposures using swaps / derivatives)</t>
  </si>
  <si>
    <t>GOI FLOATING RATE BOND -3.51% (07/11/2024)</t>
  </si>
  <si>
    <t>IN0020160084</t>
  </si>
  <si>
    <t>GOI FLOATING RATE BOND -4.62% (22/09/2033)</t>
  </si>
  <si>
    <t>IN0020200120</t>
  </si>
  <si>
    <t>GOI FLOATING RATE BOND -4.59% (07/12/2031)</t>
  </si>
  <si>
    <t>IN0020180041</t>
  </si>
  <si>
    <t>SDL HARYANA  9.71% (12/03/2024) #</t>
  </si>
  <si>
    <t>IN1620130204</t>
  </si>
  <si>
    <t>** 04.66 % BAJAJ FINANCE LTD - 02/12/2022</t>
  </si>
  <si>
    <t>INE296A07RM2</t>
  </si>
  <si>
    <t>** 07.45 % LIC HOUSING FINANCE LTD - 10/02/2023</t>
  </si>
  <si>
    <t>INE115A07OQ2</t>
  </si>
  <si>
    <t>** 05.35 % TELESONIC NETWORKS LTD - 28/04/2023 #</t>
  </si>
  <si>
    <t>** 05.85 % TATA CAPITAL FINANCIAL SERVICES LTD - 04/10/2024 #</t>
  </si>
  <si>
    <t>INE306N07MK7</t>
  </si>
  <si>
    <t>** 05.27 % NABARD - 23/07/2024 #</t>
  </si>
  <si>
    <t>INE261F08DF7</t>
  </si>
  <si>
    <t>** SHRIRAM TRANS. FIN. CO. LTD - 16/06/2023 - FRB</t>
  </si>
  <si>
    <t>INE721A07QK5</t>
  </si>
  <si>
    <t>** 05.60 % BAJAJ HOUSING FINANCE LTD - 21/06/2024 #</t>
  </si>
  <si>
    <t>INE377Y07235</t>
  </si>
  <si>
    <t>** HERO FINCORP LTD - 19/07/2024 - FRB</t>
  </si>
  <si>
    <t>INE957N07625</t>
  </si>
  <si>
    <t>** 06.49 % YARROW INFRASTRUCTURE PVT LTD - 01/07/2024 #</t>
  </si>
  <si>
    <t>** 08.90 % TATA CAPITAL FINANCIAL SERVICES LTD - 27/09/2023 #</t>
  </si>
  <si>
    <t>INE306N07KF1</t>
  </si>
  <si>
    <t>** 06.60 % MUTHOOT FINANCE LTD - 20/06/2023 #</t>
  </si>
  <si>
    <t>INE414G07FS0</t>
  </si>
  <si>
    <t># WITH INTEREST RATE SWAP POSITIONS</t>
  </si>
  <si>
    <t>NAV AS ON 30-SEP-21: RS.10.0896 (REGULAR  - MONTHLY IDCW)</t>
  </si>
  <si>
    <t>NAV AS ON 30-SEP-21: RS.10.0896 (REGULAR  - QUARTERLY IDCW)</t>
  </si>
  <si>
    <t>NAV AS ON 30-SEP-21: RS.10.0896 (REGULAR  - PERIODIC IDCW)</t>
  </si>
  <si>
    <t>NAV AS ON 30-SEP-21: RS.10.0896 (REGULAR  - GROWTH)</t>
  </si>
  <si>
    <t>NAV AS ON 30-SEP-21: RS.10.101 (DIRECT  - MONTHLY IDCW)</t>
  </si>
  <si>
    <t>NAV AS ON 30-SEP-21: RS.10.101 (DIRECT  - QUARTERLY IDCW)</t>
  </si>
  <si>
    <t>NAV AS ON 30-SEP-21: RS.10.101 (DIRECT  - PERIODIC IDCW)</t>
  </si>
  <si>
    <t>NAV AS ON 30-SEP-21: RS.10.101 (DIRECT  - GROWTH)</t>
  </si>
  <si>
    <t>AVERAGE MATURITY :  2.87 YEARS</t>
  </si>
  <si>
    <t>Hedging Position through Interest Rate Swaps as on 30th September 2021 is 23.12% of the net assets. (On Notional Value of IRS to Net Assets Basis)</t>
  </si>
  <si>
    <t>Hedging Positions through Interest Rate Swaps as on 30th September 2021</t>
  </si>
  <si>
    <t>Counter Parties to Interest Rate Swap</t>
  </si>
  <si>
    <t>Position</t>
  </si>
  <si>
    <t>Notional Value</t>
  </si>
  <si>
    <t>% To net assets</t>
  </si>
  <si>
    <t>IDFC First Bank - 23-Jul-2022</t>
  </si>
  <si>
    <t>Pay Fixed - Receive Floating</t>
  </si>
  <si>
    <t>HDFC Bank LTD - 31-July-2023</t>
  </si>
  <si>
    <t>ICICI Sec PD - 27-July-2022</t>
  </si>
  <si>
    <t>IDFC FIRST BANK LTD - 05-Aug-2022</t>
  </si>
  <si>
    <t>HDFC BANK LTD - 05-Aug-2023</t>
  </si>
  <si>
    <t>HDFC BANK LTD - 11-Aug-2022</t>
  </si>
  <si>
    <t>ICICI SEC PRM DEALERSHIP LTD 18-08-2022</t>
  </si>
  <si>
    <t>YES BANK LTD - 28-08-23</t>
  </si>
  <si>
    <t xml:space="preserve">Hedging Position through Interest Rate Swaps as on 30th September 2021 : SDL HARYANA  9.71% (12/03/2024) of Notional Value Rs. 1,000.00  Lakhs  Pay Fixed &amp; Receive Floating. </t>
  </si>
  <si>
    <t xml:space="preserve">Hedging Position through Interest Rate Swaps as on 30th September 2021 : YARROW INFRASTRUCTURE PRIVATE LTD 6.49% NCD (01/07/2024) of Notional Value Rs. 1,500.00 Lakhs  Pay Fixed &amp; Receive Floating. </t>
  </si>
  <si>
    <t>Hedging Position through Interest Rate Swaps as on 30th September 2021 : NABARD 5.27% NCD (SR-22B) (23/07/2024) of Notional Value Rs. 2,500.00 Lakhs Pay Fixed &amp; Receive Floating</t>
  </si>
  <si>
    <t>Hedging Position through Interest Rate Swaps as on 30th September 2021 : TELESONIC NETWORK LTD 5.35% NCD (28/04/2023) of Notional Value Rs. 2,500.00 Lakhs Pay Fixed &amp; Receive Floating</t>
  </si>
  <si>
    <t>Hedging Position through Interest Rate Swaps as on 30th September 2021 : BAJAJ HOUSING FINANCE LTD (SR.-25) 5.60% NCD (21/06/2024) of Notional Value Rs. 1,500.00 Lakhs Pay Fixed &amp; Receive Floating</t>
  </si>
  <si>
    <t>Hedging Position through Interest Rate Swaps as on 30th September 2021 : MUTHOOT FINANCE LTD 6.60% NCD (SR-XXV OPTION III) (20/06/2023) of Notional Value Rs. 500.00 Lakhs Pay Fixed &amp; Receive Floating</t>
  </si>
  <si>
    <t>Hedging Position through Interest Rate Swaps as on 30th September 2021 : TATA CAPITAL FINANCIAL SERVICES LTD NCD (TRANCHE -I SR-II) 8.9% (27/09/2023) of Notional Value Rs. 1,000.00 Lakhs Pay Fixed &amp; Receive Floating</t>
  </si>
  <si>
    <t>Hedging Position through Interest Rate Swaps as on 30th September 2021 : TATA CAPITAL FINANCIAL SERVICES LTD NCD (SR - E  FY21-22 OPTION - II) 5.85% (04/10/2024) of Notional Value Rs. 2,500.00 Lakhs Pay Fixed &amp; Receive Floating</t>
  </si>
  <si>
    <t>Tata Banking &amp; PSU Debt Fund</t>
  </si>
  <si>
    <t>(An open ended debt scheme predominantly investing in debt instruments of Banks, Public Sector Undertakings, Public Financial Institutions and Municipal Bonds)</t>
  </si>
  <si>
    <t>•Regular Income Over Short Term to Medium Term.</t>
  </si>
  <si>
    <t>•Predominant investment in Debt &amp; Money Market instruments issued by Banks, Public Sector Undertakings &amp; Financial Institutions.</t>
  </si>
  <si>
    <t>SDL WEST BENGAL 7.82% (19/06/2023)</t>
  </si>
  <si>
    <t>IN3420130038</t>
  </si>
  <si>
    <t>SDL UTTAR PRADESH SDL SPECIAL 8.55% (04/10/2022)</t>
  </si>
  <si>
    <t>IN3320150078</t>
  </si>
  <si>
    <t>SDL GUJARAT 8.58% (23/01/2023)</t>
  </si>
  <si>
    <t>IN1520120131</t>
  </si>
  <si>
    <t>SDL RAJASTHAN 8.29% (29/07/2025)</t>
  </si>
  <si>
    <t>IN2920150165</t>
  </si>
  <si>
    <t>SDL MAHARASHTRA 9.60% (14/08/2023)</t>
  </si>
  <si>
    <t>IN2220130057</t>
  </si>
  <si>
    <t>SDL GUJARAT  8.84% (17/10/2022)</t>
  </si>
  <si>
    <t>IN1520120099</t>
  </si>
  <si>
    <t>SDL KERALA 4.85% (03/02/2023)</t>
  </si>
  <si>
    <t>IN2020200241</t>
  </si>
  <si>
    <t>SDL KARNATAKA 8.22% (09/12/2025)</t>
  </si>
  <si>
    <t>IN1920150050</t>
  </si>
  <si>
    <t>SDL KERALA 9.41% (30/01/2024)</t>
  </si>
  <si>
    <t>IN2020130141</t>
  </si>
  <si>
    <t>SDL PUNJAB  8.50% (30/03/2024)</t>
  </si>
  <si>
    <t>IN2820150190</t>
  </si>
  <si>
    <t>SDL TAMILNADU 8.00% (28/10/2025)</t>
  </si>
  <si>
    <t>IN3120150120</t>
  </si>
  <si>
    <t>SDL TAMILNADU 8.25% (25/04/2023)</t>
  </si>
  <si>
    <t>IN3120130015</t>
  </si>
  <si>
    <t>SDL KARNATAKA 9.55% (12/02/2024)</t>
  </si>
  <si>
    <t>IN1920130102</t>
  </si>
  <si>
    <t>SDL RAJASTHAN 8.21% (31/03/2024)</t>
  </si>
  <si>
    <t>IN2920150439</t>
  </si>
  <si>
    <t>** 06.24 % STATE BANK OF INDIA - 21/09/2030</t>
  </si>
  <si>
    <t>INE062A08256</t>
  </si>
  <si>
    <t>** 06.80 % REC LTD - 30/06/2023</t>
  </si>
  <si>
    <t>INE020B08CN2</t>
  </si>
  <si>
    <t>** 06.55 % NTPC LTD - 17/04/2023</t>
  </si>
  <si>
    <t>INE733E08148</t>
  </si>
  <si>
    <t>** 06.91 % NHPC LTD - 15/09/2022</t>
  </si>
  <si>
    <t>INE848E07AH8</t>
  </si>
  <si>
    <t>** 06.19 % INDIAN RAILWAYS FINANCE CORPORATION LTD - 28/04/2023</t>
  </si>
  <si>
    <t>INE053F07CC9</t>
  </si>
  <si>
    <t>** 08.00 % ONGC PETRO-ADDITIONS LTD - 11/04/2025</t>
  </si>
  <si>
    <t>ICRA-AAA(CE)</t>
  </si>
  <si>
    <t>INE163N08131</t>
  </si>
  <si>
    <t>** 04.78 % HOUSING &amp; URBAN DEVELOPMENT CORPORATION LTD - 28/02/2024</t>
  </si>
  <si>
    <t>INE031A08822</t>
  </si>
  <si>
    <t>** 09.20 % ICICI BANK LTD - 17/03/2117</t>
  </si>
  <si>
    <t>ICRA-AA+</t>
  </si>
  <si>
    <t>INE090A08TW2</t>
  </si>
  <si>
    <t>** 08.49 % NTPC LTD - 25/03/2025</t>
  </si>
  <si>
    <t>INE733E07JP6</t>
  </si>
  <si>
    <t>** 08.50 % LIC HOUSING FINANCE LTD - 20/06/2022</t>
  </si>
  <si>
    <t>INE115A07OD0</t>
  </si>
  <si>
    <t>** 08.85 % HDFC BANK LTD - 12/05/2117</t>
  </si>
  <si>
    <t>INE040A08377</t>
  </si>
  <si>
    <t>** - KOTAK MAHINDRA BANK - CD - 03/06/2022</t>
  </si>
  <si>
    <t>INE237A167M9</t>
  </si>
  <si>
    <t>(C) TREPS</t>
  </si>
  <si>
    <t>D) REPO</t>
  </si>
  <si>
    <t>NAV AS ON 30-SEP-21: RS.11.5389 (REGULAR  - IDCW)</t>
  </si>
  <si>
    <t>NAV AS ON 30-SEP-21: RS.11.5389 (REGULAR  - GROWTH)</t>
  </si>
  <si>
    <t>NAV AS ON 30-SEP-21: RS.11.6563 (DIRECT - IDCW)</t>
  </si>
  <si>
    <t>NAV AS ON 30-SEP-21: RS.11.6563 (DIRECT - GROWTH)</t>
  </si>
  <si>
    <t>NAV AS ON 31-MAR-21: RS.11.189 (REGULAR  - IDCW)</t>
  </si>
  <si>
    <t>NAV AS ON 31-MAR-21: RS.11.189 (REGULAR  - GROWTH)</t>
  </si>
  <si>
    <t>NAV AS ON 31-MAR-21: RS.11.2763 (DIRECT - IDCW)</t>
  </si>
  <si>
    <t>NAV AS ON 31-MAR-21: RS.11.2763 (DIRECT - GROWTH)</t>
  </si>
  <si>
    <t>AVERAGE MATURITY :   2.92  YEARS</t>
  </si>
  <si>
    <t>Tata Dynamic Bond Fund</t>
  </si>
  <si>
    <t>(An open ended dynamic debt scheme investing across duration)</t>
  </si>
  <si>
    <t>•Short Term to Medium Capital Appreciation.</t>
  </si>
  <si>
    <t>•Investment in Debt / Money Market Instruments / Government Securities.</t>
  </si>
  <si>
    <t>** 04.96 % LIC HOUSING FINANCE LTD - 14/09/2023</t>
  </si>
  <si>
    <t>INE115A07OZ3</t>
  </si>
  <si>
    <t>** 07.20 % HDFC LTD - 13/04/2023</t>
  </si>
  <si>
    <t>INE001A07SJ0</t>
  </si>
  <si>
    <t>** 07.10 % BAJAJ FINANCE LTD - 10/02/2023</t>
  </si>
  <si>
    <t>INE296A07RB5</t>
  </si>
  <si>
    <t>** 07.10 % POWER FINANCE CORPORATION - 08/08/2022</t>
  </si>
  <si>
    <t>INE134E08JD1</t>
  </si>
  <si>
    <t>** 09.25 % INDIA INFRADEBT LTD - 19/06/2023</t>
  </si>
  <si>
    <t>INE537P07430</t>
  </si>
  <si>
    <t>** - TATA TELESERVICES (MAHARASHTRA) LTD - CP - 28/02/2022</t>
  </si>
  <si>
    <t>INE517B14792</t>
  </si>
  <si>
    <t>NAV AS ON 30-SEP-21: RS.19.0923 (REGULAR  - IDCW)</t>
  </si>
  <si>
    <t>NAV AS ON 30-SEP-21: RS.33.1338 (REGULAR  - GROWTH)</t>
  </si>
  <si>
    <t>NAV AS ON 30-SEP-21: RS.21.4639 (DIRECT - IDCW)</t>
  </si>
  <si>
    <t>NAV AS ON 30-SEP-21: RS.36.1636 (DIRECT - GROWTH)</t>
  </si>
  <si>
    <t>NAV AS ON 31-MAR-21: RS.18.4952 (REGULAR  - IDCW)</t>
  </si>
  <si>
    <t>NAV AS ON 31-MAR-21: RS.32.0967 (REGULAR  - GROWTH)</t>
  </si>
  <si>
    <t>NAV AS ON 31-MAR-21: RS.20.753 (DIRECT - IDCW)</t>
  </si>
  <si>
    <t>NAV AS ON 31-MAR-21: RS.34.953 (DIRECT - GROWTH)</t>
  </si>
  <si>
    <t>AVERAGE MATURITY :  1.30 YEARS</t>
  </si>
  <si>
    <t>Tata GILT Securities Fund</t>
  </si>
  <si>
    <t>(An open-ended debt scheme investing predominantly in government securities across maturity.)</t>
  </si>
  <si>
    <t>• Long Term Capital Appreciation &amp; Regular Income.</t>
  </si>
  <si>
    <t>• Predominant investments in Government Securities.</t>
  </si>
  <si>
    <t xml:space="preserve">GOI - 6.68% (17/09/2031) </t>
  </si>
  <si>
    <t>IN0020170042</t>
  </si>
  <si>
    <t>GOI - 6.67% (15/12/2035)</t>
  </si>
  <si>
    <t>IN0020210152</t>
  </si>
  <si>
    <t>SDL MAHARASHTRA 9.39% (20/11/2023)</t>
  </si>
  <si>
    <t>IN2220130123</t>
  </si>
  <si>
    <t>GOI - 7.59% (11/01/2026)</t>
  </si>
  <si>
    <t>IN0020150093</t>
  </si>
  <si>
    <t>SDL MAHARASHTRA 9.79% (25/09/2023)</t>
  </si>
  <si>
    <t>IN2220130081</t>
  </si>
  <si>
    <t>SDL GOA 9.77 % (26/02/2024).</t>
  </si>
  <si>
    <t>IN1420130065</t>
  </si>
  <si>
    <t>SDL HARYANA  9.71% (12/03/2024)</t>
  </si>
  <si>
    <t>SDL ANDHRA PRADESH 9.48% (26/03/2024)</t>
  </si>
  <si>
    <t>IN1020130176</t>
  </si>
  <si>
    <t>GOI 8.24% 15/02/2027</t>
  </si>
  <si>
    <t>IN0020060078</t>
  </si>
  <si>
    <t>NAV AS ON 30-SEP-21: RS.17.438 (REGULAR  - IDCW)</t>
  </si>
  <si>
    <t>NAV AS ON 30-SEP-21: RS.28.5874 (RP280225 - IDCW)</t>
  </si>
  <si>
    <t>NAV AS ON 30-SEP-21: RS.28.6373 (RP280225 - GROWTH)</t>
  </si>
  <si>
    <t>NAV AS ON 30-SEP-21: RS.19.1175 (DIRECT - IDCW)</t>
  </si>
  <si>
    <t>NAV AS ON 30-SEP-21: RS.67.9027 (DIRECT - GROWTH)</t>
  </si>
  <si>
    <t>NAV AS ON 30-SEP-21: RS.62.8799 (REGULAR  - GROWTH)</t>
  </si>
  <si>
    <t>NAV AS ON 31-MAR-21: RS.17.0261 (REGULAR  - IDCW)</t>
  </si>
  <si>
    <t>NAV AS ON 31-MAR-21: RS.27.8775 (RP280225 - IDCW)</t>
  </si>
  <si>
    <t>NAV AS ON 31-MAR-21: RS.27.923 (RP280225 - GROWTH)</t>
  </si>
  <si>
    <t>NAV AS ON 31-MAR-21: RS.18.5917 (DIRECT - IDCW)</t>
  </si>
  <si>
    <t>NAV AS ON 31-MAR-21: RS.65.9983 (DIRECT - GROWTH)</t>
  </si>
  <si>
    <t>NAV AS ON 31-MAR-21: RS.61.3722 (REGULAR  - GROWTH)</t>
  </si>
  <si>
    <t>AVERAGE MATURITY :   7.88 YEARS</t>
  </si>
  <si>
    <t>Tata Income Fund</t>
  </si>
  <si>
    <t>(An open ended medium term debt scheme investing in instruments such that the Macaulay duration of the portfolio is between 4 year &amp; 7 years)</t>
  </si>
  <si>
    <t>•Long Term Capital Appreciation &amp; Regular Income.</t>
  </si>
  <si>
    <t>•Investment in Debt &amp; Money Market Instruments / Government Securities.</t>
  </si>
  <si>
    <t>GOI - 5.15% (09/11/2025)</t>
  </si>
  <si>
    <t>IN0020200278</t>
  </si>
  <si>
    <t>GOI - 7.69% (17/06/2043)</t>
  </si>
  <si>
    <t>IN0020190040</t>
  </si>
  <si>
    <t>** 09.10 % POWER FINANCE CORPORATION - 23/03/2029</t>
  </si>
  <si>
    <t>INE134E08JX9</t>
  </si>
  <si>
    <t>** 08.55 % INDIAN RAILWAYS FINANCE CORPORATION LTD - 21/02/2029</t>
  </si>
  <si>
    <t>INE053F07BA5</t>
  </si>
  <si>
    <t>** 07.32 % NTPC LTD - 17/07/2029</t>
  </si>
  <si>
    <t>INE733E07KL3</t>
  </si>
  <si>
    <t>** 07.35 % NATIONAL HIGHWAYS AUTHORITY OF INDIA - 28/04/2030</t>
  </si>
  <si>
    <t>INE906B07HP8</t>
  </si>
  <si>
    <t>** 07.55 % REC LTD - 11/05/2030</t>
  </si>
  <si>
    <t>INE020B08CU7</t>
  </si>
  <si>
    <t>** 06.83 % HDFC LTD - 08/01/2031</t>
  </si>
  <si>
    <t>INE001A07SW3</t>
  </si>
  <si>
    <t>** 08.70 % LIC HOUSING FINANCE LTD - 23/03/2029</t>
  </si>
  <si>
    <t>INE115A07OB4</t>
  </si>
  <si>
    <t>** 08.30 % SBI CARDS &amp; PAYMENT SERVICES LTD - 17/05/2023</t>
  </si>
  <si>
    <t>INE018E08086</t>
  </si>
  <si>
    <t>NAV AS ON 30-SEP-21: RS.66.5629 (REGULAR  - GROWTH)</t>
  </si>
  <si>
    <t>NAV AS ON 30-SEP-21: RS.38.647 (REGULAR  - PERIODIC IDCW)</t>
  </si>
  <si>
    <t>NAV AS ON 30-SEP-21: RS.15.3379 (REGULAR  - HALF YEARLY IDCW)</t>
  </si>
  <si>
    <t>NAV AS ON 30-SEP-21: RS.71.6219 (DIRECT - GROWTH)</t>
  </si>
  <si>
    <t>NAV AS ON 30-SEP-21: RS.40.7653 (DIRECT - PERIODIC IDCW)</t>
  </si>
  <si>
    <t>NAV AS ON 30-SEP-21: RS.16.7121 (DIRECT - HALF YEARLY IDCW)</t>
  </si>
  <si>
    <t>NAV AS ON 31-MAR-21: RS.64.8596 (REGULAR  - GROWTH)</t>
  </si>
  <si>
    <t>NAV AS ON 31-MAR-21: RS.37.6549 (REGULAR  - PERIODIC IDCW)</t>
  </si>
  <si>
    <t>NAV AS ON 31-MAR-21: RS.14.9501 (REGULAR  - HALF YEARLY IDCW)</t>
  </si>
  <si>
    <t>NAV AS ON 31-MAR-21: RS.69.5462 (DIRECT - GROWTH)</t>
  </si>
  <si>
    <t>NAV AS ON 31-MAR-21: RS.39.5918 (DIRECT - PERIODIC IDCW)</t>
  </si>
  <si>
    <t>NAV AS ON 31-MAR-21: RS.16.227 (DIRECT - HALF YEARLY IDCW)</t>
  </si>
  <si>
    <t>AVERAGE MATURITY :  6.83 YEARS</t>
  </si>
  <si>
    <t>Tata Overnight Fund</t>
  </si>
  <si>
    <t>(An open ended Debt scheme investing in Overnight Securities)</t>
  </si>
  <si>
    <t>•To generate reasonable returns in line with overnight rates and high liquidity over short term.</t>
  </si>
  <si>
    <t>•Investment in debt and money market instruments havingmaturity of upto 1 business day.</t>
  </si>
  <si>
    <t>NAV AS ON 30-SEP-21: RS.1000 (REGULAR  - DAILY IDCW)</t>
  </si>
  <si>
    <t>NAV AS ON 30-SEP-21: RS.1100.1324 (REGULAR  - GROWTH)</t>
  </si>
  <si>
    <t>NAV AS ON 30-SEP-21: RS.1000 (DIRECT - DAILY IDCW)</t>
  </si>
  <si>
    <t>NAV AS ON 30-SEP-21: RS.1103.0573 (DIRECT - GROWTH)</t>
  </si>
  <si>
    <t>NAV AS ON 31-MAR-21: RS.1000 (REGULAR  - DAILY IDCW)</t>
  </si>
  <si>
    <t>NAV AS ON 31-MAR-21: RS.1083.5961 (REGULAR  - GROWTH)</t>
  </si>
  <si>
    <t>NAV AS ON 31-MAR-21: RS.1000 (DIRECT - DAILY IDCW)</t>
  </si>
  <si>
    <t>NAV AS ON 31-MAR-21: RS.1085.9326 (DIRECT - GROWTH)</t>
  </si>
  <si>
    <t>DIVIDEND DECLARED: PLEASE REFER DIVIDEND HISTORY TABLE</t>
  </si>
  <si>
    <t>AVERAGE MATURITY :   0.03 MONTHS</t>
  </si>
  <si>
    <t>Tata Ultra Short Term Fund</t>
  </si>
  <si>
    <t>(An open ended ultra-short term  debt scheme investing in instruments such that the Macaulay duration of the portfolio is between 3 months and 6 months)</t>
  </si>
  <si>
    <t>•Regular Income Over Short Term.</t>
  </si>
  <si>
    <t>•Investment in Debt &amp; Money Market instruments such that the Macaulay Duration of the portfolio is between 3 months - 6 months.</t>
  </si>
  <si>
    <t>** 04.60 % NABARD - 29/07/2024</t>
  </si>
  <si>
    <t>INE261F08CS2</t>
  </si>
  <si>
    <t>** 07.17 % NATIONAL HIGHWAYS AUTHORITY OF INDIA - 23/12/2021</t>
  </si>
  <si>
    <t>INE906B07FE6</t>
  </si>
  <si>
    <t>** 07.03 % REC LTD - 07/09/2022</t>
  </si>
  <si>
    <t>INE020B08AK2</t>
  </si>
  <si>
    <t>** 08.90 % BHARTI TELECOM LTD - 17/02/2022</t>
  </si>
  <si>
    <t>INE403D08066</t>
  </si>
  <si>
    <t>** 06.99 % REC LTD - 31/12/2021</t>
  </si>
  <si>
    <t>INE020B08CQ5</t>
  </si>
  <si>
    <t>** 06.60 % REC LTD - 21/03/2022</t>
  </si>
  <si>
    <t>INE020B08CV5</t>
  </si>
  <si>
    <t>** 07.22 % LIC HOUSING FINANCE LTD - 19/11/2021</t>
  </si>
  <si>
    <t>INE115A07OP4</t>
  </si>
  <si>
    <t>** 08.44 % REC LTD - 04/12/2021</t>
  </si>
  <si>
    <t>INE020B08872</t>
  </si>
  <si>
    <t>** TREASURY BILL 182 DAYS (30/12/2021)</t>
  </si>
  <si>
    <t>IN002021Y130</t>
  </si>
  <si>
    <t>** - EXIM - CP - 31/12/2021</t>
  </si>
  <si>
    <t>INE514E14PR9</t>
  </si>
  <si>
    <t>** - AXIS BANK LTD - CD - 28/01/2022</t>
  </si>
  <si>
    <t>INE238A163W6</t>
  </si>
  <si>
    <t>** - RELIANCE INDUSTRIES LTD - CP - 14/03/2022</t>
  </si>
  <si>
    <t>INE002A14IQ0</t>
  </si>
  <si>
    <t>** - SMALL INDUST DEVLOP BANK  OF INDIA - CD - 18/03/2022</t>
  </si>
  <si>
    <t>CARE-A1+</t>
  </si>
  <si>
    <t>INE556F16853</t>
  </si>
  <si>
    <t>** - IDFC FIRST BANK LTD - CD - 15/03/2022</t>
  </si>
  <si>
    <t>INE092T16QP1</t>
  </si>
  <si>
    <t>** - GODREJ PROPERTIES LTD - CP - 29/10/2021</t>
  </si>
  <si>
    <t>INE484J14MC3</t>
  </si>
  <si>
    <t>** - AXIS BANK LTD - CD - 24/11/2021</t>
  </si>
  <si>
    <t>INE238A167U1</t>
  </si>
  <si>
    <t>** - STDCHTD INV &amp; LOANS (INDIA) LTD - CP - 07/12/2021</t>
  </si>
  <si>
    <t>INE403G14OA9</t>
  </si>
  <si>
    <t>** - BARCLAYS INVESTMENTS &amp; LOANS (INDIA) LTD - CP - 28/01/2022</t>
  </si>
  <si>
    <t>INE704I14EP5</t>
  </si>
  <si>
    <t>** - RBL BANK LTD - CD - 28/02/2022</t>
  </si>
  <si>
    <t>INE976G16MJ4</t>
  </si>
  <si>
    <t>** - AXIS BANK LTD - CD - 28/04/2022</t>
  </si>
  <si>
    <t>INE238A167W7</t>
  </si>
  <si>
    <t>** - HERO HOUSING FINANCE LTD - CP - 15/07/2022</t>
  </si>
  <si>
    <t>INE800X14101</t>
  </si>
  <si>
    <t>** - TATA TELESERVICES (MAHARASHTRA) LTD - CP - 18/05/2022</t>
  </si>
  <si>
    <t>INE517B14826</t>
  </si>
  <si>
    <t>** - TATA TELESERVICES LTD - CP - 01/12/2021</t>
  </si>
  <si>
    <t>INE037E14985</t>
  </si>
  <si>
    <t>** - TATA TELESERVICES (MAHARASHTRA) LTD - CP - 11/03/2022</t>
  </si>
  <si>
    <t>INE517B14800</t>
  </si>
  <si>
    <t>NAV AS ON 30-SEP-21: RS.10.3772 (REGULAR  - WEEKLY IDCW)</t>
  </si>
  <si>
    <t>NAV AS ON 30-SEP-21: RS.11.4566 (REGULAR  - MONTHLY IDCW)</t>
  </si>
  <si>
    <t>NAV AS ON 30-SEP-21: RS.11.4482 (REGULAR  - GROWTH)</t>
  </si>
  <si>
    <t>NAV AS ON 30-SEP-21: RS.10.4041 (DIRECT - WEEKLY IDCW)</t>
  </si>
  <si>
    <t>NAV AS ON 30-SEP-21: RS.11.7366 (DIRECT - MONTHLY IDCW)</t>
  </si>
  <si>
    <t>NAV AS ON 30-SEP-21: RS.11.6671 (DIRECT - GROWTH)</t>
  </si>
  <si>
    <t>NAV AS ON 31-MAR-21: RS.10.3775 (REGULAR  - WEEKLY IDCW)</t>
  </si>
  <si>
    <t>NAV AS ON 31-MAR-21: RS.11.2658 (REGULAR  - MONTHLY IDCW)</t>
  </si>
  <si>
    <t>NAV AS ON 31-MAR-21: RS.11.2658 (REGULAR  - GROWTH)</t>
  </si>
  <si>
    <t>NAV AS ON 31-MAR-21: RS.10.4038 (DIRECT - WEEKLY IDCW)</t>
  </si>
  <si>
    <t>NAV AS ON 31-MAR-21: RS.11.4376 (DIRECT - MONTHLY IDCW)</t>
  </si>
  <si>
    <t>NAV AS ON 31-MAR-21: RS.11.4377 (DIRECT - GROWTH)</t>
  </si>
  <si>
    <t>AVERAGE MATURITY :  4.84 MONTHS</t>
  </si>
  <si>
    <t>Details of Intra Scheme Investments as per given below Table</t>
  </si>
  <si>
    <t>Name of the Schemes</t>
  </si>
  <si>
    <t>Amount Invested ( Rs Crores)</t>
  </si>
  <si>
    <t>% of Investment by the Invested scheme</t>
  </si>
  <si>
    <t>Tata Short Term Bond Fund</t>
  </si>
  <si>
    <t>Tata Money Market Fund</t>
  </si>
  <si>
    <t>(An open-ended debt scheme investing in Money Market instruments)</t>
  </si>
  <si>
    <t>•Investment in Money Market Instruments.</t>
  </si>
  <si>
    <t>SDL MAHARASHTRA 8.95% (07/03/2022)</t>
  </si>
  <si>
    <t>IN2220110117</t>
  </si>
  <si>
    <t>SDL ODISHA 8.24% (09/12/2021)</t>
  </si>
  <si>
    <t>IN2720150027</t>
  </si>
  <si>
    <t>SDL WEST BENGAL 8.80% (22/02/2022)</t>
  </si>
  <si>
    <t>IN3420110170</t>
  </si>
  <si>
    <t>SDL TAMILNADU 8.72% (11/01/2022)</t>
  </si>
  <si>
    <t>IN3120110108</t>
  </si>
  <si>
    <t>SDL GUJARAT  8.94% (07/03/2022)</t>
  </si>
  <si>
    <t>IN1520110124</t>
  </si>
  <si>
    <t>SDL BIHAR 8.72% (25/01/2022)</t>
  </si>
  <si>
    <t>IN1320110035</t>
  </si>
  <si>
    <t>SDL HIMACHAL PRADESH 7.52% (27/02/2022)</t>
  </si>
  <si>
    <t>IN1720180067</t>
  </si>
  <si>
    <t>SDL PUNJAB  9.18% (09/11/2021)</t>
  </si>
  <si>
    <t>IN2820110129</t>
  </si>
  <si>
    <t>SDL RAJASTHAN 9.24% (30/03/2022)</t>
  </si>
  <si>
    <t>IN2920110094</t>
  </si>
  <si>
    <t>SDL TAMILNADU 9.09% (19/10/2021)</t>
  </si>
  <si>
    <t>IN3120110074</t>
  </si>
  <si>
    <t>SDL UTTAR PRADESH 8.76% (22/02/2022)</t>
  </si>
  <si>
    <t>IN3320110148</t>
  </si>
  <si>
    <t>SDL TAMILNADU 8.71% (08/02/2022)</t>
  </si>
  <si>
    <t>IN3120110124</t>
  </si>
  <si>
    <t>SDL KERALA 8.70% (25/01/2022)</t>
  </si>
  <si>
    <t>IN2020110077</t>
  </si>
  <si>
    <t>SDL KERALA 9.03% (07/12/2021)</t>
  </si>
  <si>
    <t>IN2020110051</t>
  </si>
  <si>
    <t>SDL CHATTISGARH 7.90% (28/11/2021)</t>
  </si>
  <si>
    <t>IN3520180040</t>
  </si>
  <si>
    <t>SDL ANDHRA PRADESH 9.17% (09/11/2021)</t>
  </si>
  <si>
    <t>IN1020110095</t>
  </si>
  <si>
    <t>SDL ANDHRA PRADESH 8.71% (08/02/2022)</t>
  </si>
  <si>
    <t>IN1020110129</t>
  </si>
  <si>
    <t>SDL KERALA 9.25% (30/03/2022)</t>
  </si>
  <si>
    <t>IN2020110119</t>
  </si>
  <si>
    <t>SDL TAMILNADU 9.10% (09/05/2022)</t>
  </si>
  <si>
    <t>IN3120120016</t>
  </si>
  <si>
    <t xml:space="preserve">SDL GUJARAT 8.99% (14/03/2022) </t>
  </si>
  <si>
    <t>IN1520110132</t>
  </si>
  <si>
    <t>SDL WEST BENGAL 9.28% (23/11/2021)</t>
  </si>
  <si>
    <t>IN3420110121</t>
  </si>
  <si>
    <t>** - HDFC BANK LTD - CD - 21/03/2022</t>
  </si>
  <si>
    <t>INE040A16CK1</t>
  </si>
  <si>
    <t>** - AXIS BANK LTD - CD - 10/02/2022</t>
  </si>
  <si>
    <t>INE238A165W1</t>
  </si>
  <si>
    <t>** - NLC INDIA LTD - CP - 06/12/2021</t>
  </si>
  <si>
    <t>INE589A14371</t>
  </si>
  <si>
    <t>** - AXIS BANK LTD - CD - 08/02/2022</t>
  </si>
  <si>
    <t>INE238A166W9</t>
  </si>
  <si>
    <t>** - ULTRATECH CEMENT LTD - CP - 16/03/2022</t>
  </si>
  <si>
    <t>INE481G14CW4</t>
  </si>
  <si>
    <t>** - EXIM - CP - 29/12/2021</t>
  </si>
  <si>
    <t>INE514E14PV1</t>
  </si>
  <si>
    <t>** - LIC HOUSING FINANCE LTD - CP - 24/01/2022</t>
  </si>
  <si>
    <t>INE115A14DG2</t>
  </si>
  <si>
    <t>** - LIC HOUSING FINANCE LTD - CP - 07/07/2022</t>
  </si>
  <si>
    <t>INE115A14DE7</t>
  </si>
  <si>
    <t>** - INDUSIND BANK LTD - CD - 25/01/2022</t>
  </si>
  <si>
    <t>INE095A16L97</t>
  </si>
  <si>
    <t>** - NETWORK 18  MEDIA &amp; INVESTMENTS LTD - CP - 25/02/2022</t>
  </si>
  <si>
    <t>INE870H14LZ0</t>
  </si>
  <si>
    <t>** - SMALL INDUST DEVLOP BANK  OF INDIA - CD - 25/03/2022</t>
  </si>
  <si>
    <t>INE556F16861</t>
  </si>
  <si>
    <t>** - RELIANCE INDUSTRIES LTD - CP - 20/12/2021</t>
  </si>
  <si>
    <t>INE002A14IP2</t>
  </si>
  <si>
    <t>** - L&amp;T FINANCE LTD - CP - 28/01/2022</t>
  </si>
  <si>
    <t>INE027E14KT9</t>
  </si>
  <si>
    <t>** - HDFC LTD - CP - 28/02/2022</t>
  </si>
  <si>
    <t>INE001A14XM0</t>
  </si>
  <si>
    <t>** - EXIM - CP - 24/03/2022</t>
  </si>
  <si>
    <t>INE514E14PY5</t>
  </si>
  <si>
    <t>** - ICICI BANK LTD - CD - 28/03/2022</t>
  </si>
  <si>
    <t>INE090A168W2</t>
  </si>
  <si>
    <t>** - IIFL WEALTH PRIME LTD - CP - 25/02/2022</t>
  </si>
  <si>
    <t>INE248U14JO0</t>
  </si>
  <si>
    <t>** - ICICI SECURITIES LTD - CP - 19/04/2022</t>
  </si>
  <si>
    <t>INE763G14KV0</t>
  </si>
  <si>
    <t>** - J.M. FINANCIAL PRODUCTS LTD - CP - 27/12/2021</t>
  </si>
  <si>
    <t>INE523H14Y08</t>
  </si>
  <si>
    <t>** - DEUTSCHE INVESTMENT INDIA PVT LTD - CP - 11/03/2022</t>
  </si>
  <si>
    <t>INE144H14EI1</t>
  </si>
  <si>
    <t>** - STDCHTD INV &amp; LOANS (INDIA) LTD - CP - 04/03/2022</t>
  </si>
  <si>
    <t>INE403G14OG6</t>
  </si>
  <si>
    <t>** - EXIM - CP - 21/12/2021</t>
  </si>
  <si>
    <t>INE514E14PQ1</t>
  </si>
  <si>
    <t>** - KOTAK MAHINDRA INVESTMENTS LTD - CP - 05/01/2022</t>
  </si>
  <si>
    <t>INE975F14VD7</t>
  </si>
  <si>
    <t>** - AXIS FINANCE LTD - CP - 10/01/2022</t>
  </si>
  <si>
    <t>INE891K14KU3</t>
  </si>
  <si>
    <t>** - CAN FIN HOMES LTD - CP - 18/01/2022</t>
  </si>
  <si>
    <t>INE477A14BF2</t>
  </si>
  <si>
    <t>** - KOTAK MAHINDRA INVESTMENTS LTD - CP - 20/01/2022</t>
  </si>
  <si>
    <t>INE975F14TV3</t>
  </si>
  <si>
    <t>** - JULIUS BAER CAPITAL IND PVT LTD - CP - 12/01/2022</t>
  </si>
  <si>
    <t>INE824H14FM7</t>
  </si>
  <si>
    <t>** - NABARD - CD - 08/02/2022</t>
  </si>
  <si>
    <t>INE261F16587</t>
  </si>
  <si>
    <t>** - CHOLAMANDALAM INVT &amp; FIN  CO LTD - CP - 28/01/2022</t>
  </si>
  <si>
    <t>INE121A14TM4</t>
  </si>
  <si>
    <t>** - AXIS SECURITIES LTD - CP - 28/01/2022</t>
  </si>
  <si>
    <t>INE110O14328</t>
  </si>
  <si>
    <t>** - LIC HOUSING FINANCE LTD - CP - 14/02/2022</t>
  </si>
  <si>
    <t>INE115A14DA5</t>
  </si>
  <si>
    <t>** - DEUTSCHE INVESTMENT INDIA PVT LTD - CP - 07/02/2022</t>
  </si>
  <si>
    <t>INE144H14EU6</t>
  </si>
  <si>
    <t>** - L&amp;T FINANCE LTD - CP - 17/02/2022</t>
  </si>
  <si>
    <t>INE691I14KT3</t>
  </si>
  <si>
    <t>** - TATA MOTORS FINANCE LTD - CP - 21/02/2022</t>
  </si>
  <si>
    <t>INE601U14HB1</t>
  </si>
  <si>
    <t>** - TATA MOTORS FINANCE LTD - CP - 28/03/2022</t>
  </si>
  <si>
    <t>INE601U14HF2</t>
  </si>
  <si>
    <t>** - CHOLAMANDALAM INVT &amp; FIN  CO LTD - CP - 26/04/2022</t>
  </si>
  <si>
    <t>INE121A14TJ0</t>
  </si>
  <si>
    <t>** - INDUSIND BANK LTD - CD - 08/11/2021</t>
  </si>
  <si>
    <t>INE095A16M47</t>
  </si>
  <si>
    <t>** - INDUSIND BANK LTD - CD - 28/02/2022</t>
  </si>
  <si>
    <t>INE095A16L30</t>
  </si>
  <si>
    <t>** - TMF HOLDINGS LTD - CP - 11/02/2022</t>
  </si>
  <si>
    <t>INE909H14OT3</t>
  </si>
  <si>
    <t>** - NETWORK 18  MEDIA &amp; INVESTMENTS LTD - CP - 11/03/2022</t>
  </si>
  <si>
    <t>INE870H14MC7</t>
  </si>
  <si>
    <t>** - TATA MOTORS FINANCE SOLUTIONS LTD - CP - 07/03/2022</t>
  </si>
  <si>
    <t>INE477S14BB3</t>
  </si>
  <si>
    <t>** - TATA TELESERVICES LTD - CP - 11/03/2022</t>
  </si>
  <si>
    <t>INE037E14AC5</t>
  </si>
  <si>
    <t>** - TATA TELESERVICES (MAHARASHTRA) LTD - CP - 22/11/2021</t>
  </si>
  <si>
    <t>INE517B14834</t>
  </si>
  <si>
    <t>** TREASURY BILL 91 DAYS (23/12/2021)</t>
  </si>
  <si>
    <t>IN002021X280</t>
  </si>
  <si>
    <t>TOTAL BELOW INVESTMENT GRADE OR DEFAULT PROVIDED FOR: TABLE GIVEN BELOW</t>
  </si>
  <si>
    <t>NAV AS ON 30-SEP-21: RS.3712.2275 (REGULAR  - GROWTH)</t>
  </si>
  <si>
    <t>NAV AS ON 30-SEP-21: RS.1114.52 (REGULAR  - DAILY IDCW)</t>
  </si>
  <si>
    <t>NAV AS ON 30-SEP-21: RS.3746.1353 (DIRECT - GROWTH)</t>
  </si>
  <si>
    <t>NAV AS ON 30-SEP-21: RS.1114.52 (DIRECT - DAILY IDCW)</t>
  </si>
  <si>
    <t>NAV AS ON 31-MAR-21: RS.3639.9733 (REGULAR  - GROWTH)</t>
  </si>
  <si>
    <t>NAV AS ON 31-MAR-21: RS.1114.52 (REGULAR  - DAILY IDCW)</t>
  </si>
  <si>
    <t>NAV AS ON 31-MAR-21: RS.3669.8736 (DIRECT - GROWTH)</t>
  </si>
  <si>
    <t>NAV AS ON 31-MAR-21: RS.1114.52 (DIRECT - DAILY IDCW)</t>
  </si>
  <si>
    <t>AVERAGE MATURITY :   4..83 MONTHS</t>
  </si>
  <si>
    <t xml:space="preserve">Total Amount due ( principal and interest ) 
(Rupees in Lakhs) </t>
  </si>
  <si>
    <t>INFRASTRUCTURE LEASING &amp; FINANCIAL SERVICES LTD CP (29/10/2018)</t>
  </si>
  <si>
    <t>INE871D14KF1</t>
  </si>
  <si>
    <t>Nil</t>
  </si>
  <si>
    <t xml:space="preserve"> -   </t>
  </si>
  <si>
    <t>$  - INFRASTRUCTURE LEASING &amp; FINANCIAL SERVICES LTD CP (29/10/2018) - Principal due on 29th October 2018 is Rs 5,000.00 Lakhs</t>
  </si>
  <si>
    <t>Tata liquid fund</t>
  </si>
  <si>
    <t>(An Open Ended Liquid Scheme)</t>
  </si>
  <si>
    <t>• Regular Income for Short Term.</t>
  </si>
  <si>
    <t>• Investment in Debt / Money Market Instruments.</t>
  </si>
  <si>
    <t>SDL KARNATAKA 9.19% (09/11/2021)</t>
  </si>
  <si>
    <t>IN1920110013</t>
  </si>
  <si>
    <t>SDL RAJASTHAN 9.06% (19/10/2021)</t>
  </si>
  <si>
    <t>IN2920110037</t>
  </si>
  <si>
    <t>** TREASURY BILL 91 DAYS (28/10/2021)</t>
  </si>
  <si>
    <t>IN002021X173</t>
  </si>
  <si>
    <t>** TREASURY BILL 91 DAYS (19/11/2021)</t>
  </si>
  <si>
    <t>IN002021X231</t>
  </si>
  <si>
    <t>** TREASURY BILL 91 DAYS (09/12/2021)</t>
  </si>
  <si>
    <t>IN002021X264</t>
  </si>
  <si>
    <t>** - NTPC LTD - CP - 14/12/2021</t>
  </si>
  <si>
    <t>INE733E14AM8</t>
  </si>
  <si>
    <t>** - RELIANCE JIO INFOCOMM LTD - CP - 14/10/2021</t>
  </si>
  <si>
    <t>INE110L14PN0</t>
  </si>
  <si>
    <t>** - HDFC LTD - CP - 18/10/2021</t>
  </si>
  <si>
    <t>INE001A14XR9</t>
  </si>
  <si>
    <t>** - INDIAN OIL CORP LTD - CP - 25/10/2021</t>
  </si>
  <si>
    <t>INE242A14UY1</t>
  </si>
  <si>
    <t>** - BAJAJ FINANCE LTD - CP - 17/11/2021</t>
  </si>
  <si>
    <t>INE296A14SF0</t>
  </si>
  <si>
    <t>** - HDFC BANK LTD - CD - 01/12/2021</t>
  </si>
  <si>
    <t>INE040A16CL9</t>
  </si>
  <si>
    <t>** - BIRLA GROUP HOLDINGS PRIVATE LTD - CP - 13/12/2021</t>
  </si>
  <si>
    <t>INE09OL14821</t>
  </si>
  <si>
    <t>** TREASURY BILL 91 DAYS (11/11/2021)</t>
  </si>
  <si>
    <t>IN002021X223</t>
  </si>
  <si>
    <t>** - HDFC LTD - CP - 25/10/2021</t>
  </si>
  <si>
    <t>INE001A14XB3</t>
  </si>
  <si>
    <t>** - INDIAN OIL CORP LTD - CP - 11/10/2021</t>
  </si>
  <si>
    <t>INE242A14UR5</t>
  </si>
  <si>
    <t>** - RELIANCE JIO INFOCOMM LTD - CP - 18/10/2021</t>
  </si>
  <si>
    <t>INE110L14PM2</t>
  </si>
  <si>
    <t>** - LARSEN &amp; TOUBRO LTD - CP - 22/10/2021</t>
  </si>
  <si>
    <t>INE018A14IG7</t>
  </si>
  <si>
    <t>** - NABARD - CP - 22/11/2021</t>
  </si>
  <si>
    <t>INE261F14IE7</t>
  </si>
  <si>
    <t>** - RELIANCE INDUSTRIES LTD - CP - 24/11/2021</t>
  </si>
  <si>
    <t>INE002A14IX6</t>
  </si>
  <si>
    <t>** - RELIANCE JIO INFOCOMM LTD - CP - 29/10/2021</t>
  </si>
  <si>
    <t>INE110L14PP5</t>
  </si>
  <si>
    <t>** - STERLITE TECHNOLOGIES LTD - CP - 20/12/2021</t>
  </si>
  <si>
    <t>INE089C14BI5</t>
  </si>
  <si>
    <t>** - INDIAN OIL CORP LTD - CP - 18/10/2021</t>
  </si>
  <si>
    <t>INE242A14US3</t>
  </si>
  <si>
    <t>** - RELIANCE RETAIL VENTURES LTD - CP - 22/10/2021</t>
  </si>
  <si>
    <t>INE929O14321</t>
  </si>
  <si>
    <t>** - L&amp;T FINANCE LTD - CP - 08/11/2021</t>
  </si>
  <si>
    <t>INE027E14KS1</t>
  </si>
  <si>
    <t>** - STDCHTD INV &amp; LOANS (INDIA) LTD - CP - 08/10/2021</t>
  </si>
  <si>
    <t>INE403G14OI2</t>
  </si>
  <si>
    <t>** - AXIS BANK LTD - CD - 22/10/2021</t>
  </si>
  <si>
    <t>INE238A166U3</t>
  </si>
  <si>
    <t>** - LIC HOUSING FINANCE LTD - CP - 25/10/2021</t>
  </si>
  <si>
    <t>INE115A14CS9</t>
  </si>
  <si>
    <t>** - JULIUS BAER CAPITAL IND PVT LTD - CP - 29/10/2021</t>
  </si>
  <si>
    <t>INE824H14FA2</t>
  </si>
  <si>
    <t>** - H.P.C.L. - CP - 30/11/2021</t>
  </si>
  <si>
    <t>INE094A14HO4</t>
  </si>
  <si>
    <t>** - AXIS FINANCE LTD - CP - 10/12/2021</t>
  </si>
  <si>
    <t>INE891K14KL2</t>
  </si>
  <si>
    <t>** - BIRLA GROUP HOLDINGS PRIVATE LTD - CP - 17/12/2021</t>
  </si>
  <si>
    <t>INE09OL14847</t>
  </si>
  <si>
    <t>** - GODREJ PROPERTIES LTD - CP - 11/11/2021</t>
  </si>
  <si>
    <t>INE484J14ME9</t>
  </si>
  <si>
    <t>** TREASURY BILL 182 DAYS (18/11/2021)</t>
  </si>
  <si>
    <t>IN002021Y072</t>
  </si>
  <si>
    <t>** - ICICI SECURITIES LTD - CP - 03/12/2021</t>
  </si>
  <si>
    <t>INE763G14JJ7</t>
  </si>
  <si>
    <t>** - SHAREKHAN BNP PARIBAS FINANCIAL SERVICES PVT. LTD - CP - 03/11/2021</t>
  </si>
  <si>
    <t>INE550X14664</t>
  </si>
  <si>
    <t>** - HDFC LTD - CP - 28/10/2021</t>
  </si>
  <si>
    <t>INE001A14WZ4</t>
  </si>
  <si>
    <t>** - STDCHTD INV &amp; LOANS (INDIA) LTD - CP - 22/11/2021</t>
  </si>
  <si>
    <t>INE403G14NY1</t>
  </si>
  <si>
    <t>NAV AS ON 30-SEP-21: RS.1001.5157 (REGULAR  - DAILY IDCW)</t>
  </si>
  <si>
    <t>NAV AS ON 30-SEP-21: RS.3276.1121 (REGULAR  - GROWTH)</t>
  </si>
  <si>
    <t>NAV AS ON 30-SEP-21: RS.1001.5187 (DIRECT - DAILY IDCW)</t>
  </si>
  <si>
    <t>NAV AS ON 30-SEP-21: RS.3301.1648 (DIRECT - GROWTH)</t>
  </si>
  <si>
    <t>NAV AS ON 31-MAR-21: RS.1001.5157 (REGULAR  - DAILY IDCW)</t>
  </si>
  <si>
    <t>NAV AS ON 31-MAR-21: RS.3224.7666 (REGULAR  - GROWTH)</t>
  </si>
  <si>
    <t>NAV AS ON 31-MAR-21: RS.1001.5187 (DIRECT - DAILY IDCW)</t>
  </si>
  <si>
    <t>NAV AS ON 31-MAR-21: RS.3247.6337 (DIRECT - GROWTH)</t>
  </si>
  <si>
    <t>AVERAGE MATURITY :   1.24 MONTHS</t>
  </si>
  <si>
    <t>TATA MEDIUM TERM FUND ( SCHEME HAS 1 SEGRGRATED PORTFOLIO) ( MAIN PORTFOLIO )</t>
  </si>
  <si>
    <t>Tata Medium Term Fund</t>
  </si>
  <si>
    <t>(An open ended medium term debt scheme investing in instruments such that the Macaulay duration of the portfolio is between 3 years &amp; 4 years)</t>
  </si>
  <si>
    <t>•Income/Capital Appreciation over medium term.</t>
  </si>
  <si>
    <t>** 07.75 % TMF HOLDINGS LTD - 30/12/2120</t>
  </si>
  <si>
    <t>CRISIL-AA-</t>
  </si>
  <si>
    <t>INE909H08337</t>
  </si>
  <si>
    <t>** 08.35 % INDIAN RAILWAYS FINANCE CORPORATION LTD - 13/03/2029</t>
  </si>
  <si>
    <t>INE053F07BC1</t>
  </si>
  <si>
    <t>** 07.20 % SIKKA PORTS AND TERMINALS LTD - 16/06/2023</t>
  </si>
  <si>
    <t>INE941D07190</t>
  </si>
  <si>
    <t>** 07.97 % LIC HOUSING FINANCE LTD - 28/01/2030</t>
  </si>
  <si>
    <t>INE115A07OR0</t>
  </si>
  <si>
    <t>NAV AS ON 30-SEP-21: RS.13.327 (REGULAR  - IDCW)</t>
  </si>
  <si>
    <t>NAV AS ON 30-SEP-21: RS.29.2872 (REGULAR  - GROWTH)</t>
  </si>
  <si>
    <t>NAV AS ON 30-SEP-21: RS.14.8404 (DIRECT - IDCW)</t>
  </si>
  <si>
    <t>NAV AS ON 30-SEP-21: RS.31.9222 (DIRECT - GROWTH)</t>
  </si>
  <si>
    <t>NAV AS ON 31-MAR-21: RS.12.8241 (REGULAR  - IDCW)</t>
  </si>
  <si>
    <t>NAV AS ON 31-MAR-21: RS.28.1747 (REGULAR  - GROWTH)</t>
  </si>
  <si>
    <t>NAV AS ON 31-MAR-21: RS.14.2129 (DIRECT - IDCW)</t>
  </si>
  <si>
    <t>NAV AS ON 31-MAR-21: RS.30.5697 (DIRECT - GROWTH)</t>
  </si>
  <si>
    <t>AVERAGE MATURITY :   3.72 YEARS</t>
  </si>
  <si>
    <t>TATA MEDIUM TERM FUND SEGREGATED PORTFOLIO 1</t>
  </si>
  <si>
    <t>NAV AS ON 30-SEP-21: RS..9612 (REGULAR  - IDCW)</t>
  </si>
  <si>
    <t>NAV AS ON 30-SEP-21: RS.2.1073 (REGULAR  - GROWTH)</t>
  </si>
  <si>
    <t>NAV AS ON 30-SEP-21: RS.1.0281 (DIRECT - IDCW)</t>
  </si>
  <si>
    <t>NAV AS ON 30-SEP-21: RS.2.2467 (DIRECT - GROWTH)</t>
  </si>
  <si>
    <t>NAV AS ON 31-MAR-21: RS..3582 (REGULAR  - IDCW)</t>
  </si>
  <si>
    <t>NAV AS ON 31-MAR-21: RS..7853 (REGULAR  - GROWTH)</t>
  </si>
  <si>
    <t>NAV AS ON 31-MAR-21: RS..3831 (DIRECT - IDCW)</t>
  </si>
  <si>
    <t>NAV AS ON 31-MAR-21: RS..8373 (DIRECT - GROWTH)</t>
  </si>
  <si>
    <t>(An open ended short term debt scheme investing in instruments such that the Macaulay duration of portfolio is between 1 year &amp; 3 years)</t>
  </si>
  <si>
    <t>•Regular Fixed Income for Short Term.</t>
  </si>
  <si>
    <t>•Investment in Debt / Money Market instruments / GovernmentSecurities.</t>
  </si>
  <si>
    <t>GOI - 6.79% (15/05/2027)</t>
  </si>
  <si>
    <t>IN0020170026</t>
  </si>
  <si>
    <t>GOI - 5.79% (11/05/2030)</t>
  </si>
  <si>
    <t>IN0020200070</t>
  </si>
  <si>
    <t>SDL TAMILNADU 8.18% (19/12/2028)</t>
  </si>
  <si>
    <t>IN3120180192</t>
  </si>
  <si>
    <t>** 05.05 % INDIAN OIL CORP LTD - 25/11/2022</t>
  </si>
  <si>
    <t>INE242A08460</t>
  </si>
  <si>
    <t>** 05.70 % BAJAJ FINANCE LTD - 11/08/2023</t>
  </si>
  <si>
    <t>INE296A07RG4</t>
  </si>
  <si>
    <t>** 06.09 % POWER FINANCE CORPORATION - 27/08/2026</t>
  </si>
  <si>
    <t>INE134E08LK2</t>
  </si>
  <si>
    <t>** 06.64 % MANGALORE REFINERY &amp; PETROCHEMICALS LTD - 14/04/2023</t>
  </si>
  <si>
    <t>INE103A08027</t>
  </si>
  <si>
    <t>** RELIANCE INDUSTRIES LTD - 21/09/2023 - FRB</t>
  </si>
  <si>
    <t>INE002A08658</t>
  </si>
  <si>
    <t>** 07.85 % LIC HOUSING FINANCE LTD - 23/09/2022</t>
  </si>
  <si>
    <t>INE115A07OG3</t>
  </si>
  <si>
    <t>** 07.00 % RELIANCE INDUSTRIES LTD - 31/08/2022</t>
  </si>
  <si>
    <t>INE002A08476</t>
  </si>
  <si>
    <t>** 07.42 % LIC HOUSING FINANCE LTD - 15/07/2022</t>
  </si>
  <si>
    <t>INE115A07MG7</t>
  </si>
  <si>
    <t>** 05.05 % BAJAJ FINANCE LTD - 10/05/2023</t>
  </si>
  <si>
    <t>INE296A07RT7</t>
  </si>
  <si>
    <t>** 07.09 % REC LTD - 13/12/2022</t>
  </si>
  <si>
    <t>INE020B08CD3</t>
  </si>
  <si>
    <t>** 07.40 % LIC HOUSING FINANCE LTD - 06/09/2024</t>
  </si>
  <si>
    <t>INE115A07ML7</t>
  </si>
  <si>
    <t>** 07.05 % HOUSING &amp; URBAN DEVELOPMENT CORPORATION LTD - 13/10/2022</t>
  </si>
  <si>
    <t>INE031A08749</t>
  </si>
  <si>
    <t>** 06.90 % REC LTD - 30/06/2022</t>
  </si>
  <si>
    <t>INE020B08CE1</t>
  </si>
  <si>
    <t>** 06.89 % INDIAN RAILWAYS FINANCE CORPORATION LTD - 18/07/2031</t>
  </si>
  <si>
    <t>INE053F08106</t>
  </si>
  <si>
    <t>** 05.27 % NABARD - 23/07/2024</t>
  </si>
  <si>
    <t>** 06.49 % RATTANINDIA SOLAR 2 PVT LTD - 01/07/2024</t>
  </si>
  <si>
    <t>INE935V07012</t>
  </si>
  <si>
    <t>** 08.10 % TATA CAPITAL HOUSING FINANCE LTD - 14/01/2023</t>
  </si>
  <si>
    <t>INE033L07GM9</t>
  </si>
  <si>
    <t>** 07.35 % HDFC LTD - 10/02/2025</t>
  </si>
  <si>
    <t>INE001A07SG6</t>
  </si>
  <si>
    <t>** 07.50 % NHPC LTD - 07/10/2026</t>
  </si>
  <si>
    <t>INE848E07AP1</t>
  </si>
  <si>
    <t>** 08.24 % POWER GRID CORPORATION OF INDIA LTD - 14/02/2029</t>
  </si>
  <si>
    <t>INE752E08551</t>
  </si>
  <si>
    <t>** 07.75 % INDIA INFRADEBT LTD - 30/08/2022</t>
  </si>
  <si>
    <t>INE537P07380</t>
  </si>
  <si>
    <t>** 08.37 % INDIA INFRADEBT LTD - 28/02/2023</t>
  </si>
  <si>
    <t>INE537P07406</t>
  </si>
  <si>
    <t>** 08.27 % NATIONAL HIGHWAYS AUTHORITY OF INDIA - 28/03/2029</t>
  </si>
  <si>
    <t>INE906B07GP0</t>
  </si>
  <si>
    <t>MUTUAL FUND UNITS</t>
  </si>
  <si>
    <t>NAV AS ON 30-SEP-21: RS.17.5154 (REGULAR  - MONTHLY IDCW)</t>
  </si>
  <si>
    <t>NAV AS ON 30-SEP-21: RS.38.7708 (REGULAR  - GROWTH)</t>
  </si>
  <si>
    <t>NAV AS ON 30-SEP-21: RS.18.8828 (DIRECT - MONTHLY IDCW)</t>
  </si>
  <si>
    <t>NAV AS ON 30-SEP-21: RS.41.5733 (DIRECT - GROWTH)</t>
  </si>
  <si>
    <t>NAV AS ON 30-SEP-21: RS.20.5578 (REGULAR  - PERIODIC IDCW)</t>
  </si>
  <si>
    <t>NAV AS ON 30-SEP-21: RS.22.0608 (DIRECT - PERIODIC IDCW)</t>
  </si>
  <si>
    <t>NAV AS ON 31-MAR-21: RS.17.1224 (REGULAR  - MONTHLY IDCW)</t>
  </si>
  <si>
    <t>NAV AS ON 31-MAR-21: RS.37.8968 (REGULAR  - GROWTH)</t>
  </si>
  <si>
    <t>NAV AS ON 31-MAR-21: RS.18.3711 (DIRECT - MONTHLY IDCW)</t>
  </si>
  <si>
    <t>NAV AS ON 31-MAR-21: RS.40.4471 (DIRECT - GROWTH)</t>
  </si>
  <si>
    <t>NAV AS ON 31-MAR-21: RS.20.097 (REGULAR  - PERIODIC IDCW)</t>
  </si>
  <si>
    <t>NAV AS ON 31-MAR-21: RS.21.4629 (DIRECT - PERIODIC IDCW)</t>
  </si>
  <si>
    <t>AVERAGE MATURITY :   2.25 YEARS</t>
  </si>
  <si>
    <t xml:space="preserve">INFRASTRUCTURE LEASING &amp; FINANCIAL SERVICES LTD CP (26/09/2018)  </t>
  </si>
  <si>
    <t>INE871D14JS6</t>
  </si>
  <si>
    <t>INFRASTRUCTURE LEASING &amp; FINANCIAL SERVICES LTD CP (27/11/2018)</t>
  </si>
  <si>
    <t>INE871D14JU2</t>
  </si>
  <si>
    <t>$$</t>
  </si>
  <si>
    <t>IL &amp; FS FINANCIAL SERVICES LTD 8.54% NCD - 08/11/2019</t>
  </si>
  <si>
    <t>INE121H07BO7</t>
  </si>
  <si>
    <t>$$$</t>
  </si>
  <si>
    <t>$  - INFRASTRUCTURE LEASING &amp; FINANCIAL SERVICES LTD CP (26/09/2018) - Principal due on 26th September 2018 is Rs 2,500.00 Lakhs</t>
  </si>
  <si>
    <t>$$  - INFRASTRUCTURE LEASING &amp; FINANCIAL SERVICES LTD CP (27/11/2018) - Principal due on 27th November 2018 is Rs 14,500.00 Lakhs</t>
  </si>
  <si>
    <t>$$$  - IL &amp; FS FINANCIAL SERVICES LTD 8.54% NCD - (08/11/2019) - Principal due on 8th November 2019 is Rs 2,500.00 Lakhs and Interest is Rs.266.58 Lakhs</t>
  </si>
  <si>
    <t>TATA CORPORATE BOND FUND SEGREGATED PORTFOLIO 1</t>
  </si>
  <si>
    <t>NAV AS ON 30-SEP-21: RS.166.6725 (REGULAR  - DAILY IDCW)</t>
  </si>
  <si>
    <t>NAV AS ON 30-SEP-21: RS.167.0585 (REGULAR  - WEEKLY IDCW)</t>
  </si>
  <si>
    <t>NAV AS ON 30-SEP-21: RS.165.5673 (REGULAR  - MONTHLY IDCW)</t>
  </si>
  <si>
    <t>NAV AS ON 30-SEP-21: RS.388.471 (REGULAR  - GROWTH)</t>
  </si>
  <si>
    <t>NAV AS ON 30-SEP-21: RS.167.0503 (DIRECT - DAILY IDCW)</t>
  </si>
  <si>
    <t>NAV AS ON 30-SEP-21: RS.167.5996 (DIRECT - WEEKLY IDCW)</t>
  </si>
  <si>
    <t>NAV AS ON 30-SEP-21: RS.165.9508 (DIRECT - MONTHLY IDCW)</t>
  </si>
  <si>
    <t>NAV AS ON 30-SEP-21: RS.404.9753 (DIRECT - GROWTH)</t>
  </si>
  <si>
    <t>NAV AS ON 31-MAR-21: RS.82.3893 (REGULAR  - DAILY IDCW)</t>
  </si>
  <si>
    <t>NAV AS ON 31-MAR-21: RS.82.5787 (REGULAR  - WEEKLY IDCW)</t>
  </si>
  <si>
    <t>NAV AS ON 31-MAR-21: RS.81.8416 (REGULAR  - MONTHLY IDCW)</t>
  </si>
  <si>
    <t>NAV AS ON 31-MAR-21: RS.192.0252 (REGULAR  - GROWTH)</t>
  </si>
  <si>
    <t>NAV AS ON 31-MAR-21: RS.82.5747 (DIRECT - DAILY IDCW)</t>
  </si>
  <si>
    <t>NAV AS ON 31-MAR-21: RS.82.8462 (DIRECT - WEEKLY IDCW)</t>
  </si>
  <si>
    <t>NAV AS ON 31-MAR-21: RS.82.0312 (DIRECT - MONTHLY IDCW)</t>
  </si>
  <si>
    <t>NAV AS ON 31-MAR-21: RS.200.1834 (DIRECT - GROWTH)</t>
  </si>
  <si>
    <t>(The scheme has 1 segregated portfolio which was created under Tata Corporate Bond Fund. Main portfolio Tata Corporate Bond Fund was merged with Tata Short Term Bond Fund w.e.f. 14th December 2019)</t>
  </si>
  <si>
    <t>TATA TREASURY ADVANTAGE FUND ( SCHEME HAS 1 SEGRGRATED PORTFOLIO) ( MAIN PORTFOLIO )</t>
  </si>
  <si>
    <t>Tata Treasury Advantage Fund</t>
  </si>
  <si>
    <t>(An open ended low duration debt scheme investing in instruments such that the Macaulay duration of portfolio is between 6 months &amp; 12 months)</t>
  </si>
  <si>
    <t>• Regular Fixed Income for Short Term.</t>
  </si>
  <si>
    <t>• Investment in Debt &amp; Money Market Instruments.</t>
  </si>
  <si>
    <t>SDL KARNATAKA 8.62% (20/02/2023)</t>
  </si>
  <si>
    <t>IN1920120087</t>
  </si>
  <si>
    <t>SDL MAHARASHTRA 4.54% (03/06/2022)</t>
  </si>
  <si>
    <t>IN2220200041</t>
  </si>
  <si>
    <t xml:space="preserve">SDL ANDHRA PRADESH 9.12% (23/05/2022) </t>
  </si>
  <si>
    <t>IN1020120037</t>
  </si>
  <si>
    <t>SDL KERALA 4.77% (24/03/2023)</t>
  </si>
  <si>
    <t>IN2020200282</t>
  </si>
  <si>
    <t>SDL KERALA 8.75% (22/02/2022)</t>
  </si>
  <si>
    <t>IN2020110028</t>
  </si>
  <si>
    <t>** 07.87 % HDFC LTD - 18/07/2022</t>
  </si>
  <si>
    <t>INE001A07RW5</t>
  </si>
  <si>
    <t>** 04.55 % LIC HOUSING FINANCE LTD - 28/03/2022</t>
  </si>
  <si>
    <t>INE115A07PE5</t>
  </si>
  <si>
    <t>** 07.27 % POWER FINANCE CORPORATION - 22/12/2021</t>
  </si>
  <si>
    <t>INE134E08IN2</t>
  </si>
  <si>
    <t>** 06.22 % HDFC LTD - 10/12/2021</t>
  </si>
  <si>
    <t>INE001A07SN2</t>
  </si>
  <si>
    <t>** 07.99 % REC LTD - 23/02/2023</t>
  </si>
  <si>
    <t>INE020B08AT3</t>
  </si>
  <si>
    <t>** 07.50 % SUNDARAM FIN LTD - 07/11/2022</t>
  </si>
  <si>
    <t>INE660A07QE8</t>
  </si>
  <si>
    <t>** 05.09 % NABARD - 12/02/2024</t>
  </si>
  <si>
    <t>INE261F08CV6</t>
  </si>
  <si>
    <t>** BAJAJ HOUSING FINANCE LTD - 05/04/2022 - ZCB</t>
  </si>
  <si>
    <t>INE377Y07052</t>
  </si>
  <si>
    <t>** 07.28 % HDFC LTD - 26/09/2022</t>
  </si>
  <si>
    <t>INE001A07RZ8</t>
  </si>
  <si>
    <t>** 07.03 % LIC HOUSING FINANCE LTD - 28/12/2021</t>
  </si>
  <si>
    <t>INE115A07OO7</t>
  </si>
  <si>
    <t>** 07.45 % LIC HOUSING FINANCE LTD - 17/10/2022</t>
  </si>
  <si>
    <t>INE115A07MO1</t>
  </si>
  <si>
    <t>** 08.27 % REC LTD - 09/03/2022</t>
  </si>
  <si>
    <t>INE020B08922</t>
  </si>
  <si>
    <t>** 08.50 % NHPC LTD - 14/07/2022</t>
  </si>
  <si>
    <t>INE848E07823</t>
  </si>
  <si>
    <t>** 07.09 % REC LTD - 17/10/2022</t>
  </si>
  <si>
    <t>INE020B08AM8</t>
  </si>
  <si>
    <t>** - AXIS BANK LTD - CD - 17/12/2021</t>
  </si>
  <si>
    <t>INE238A160V4</t>
  </si>
  <si>
    <t>** - TATA MOTORS FINANCE LTD - CP - 28/12/2021</t>
  </si>
  <si>
    <t>INE601U14GR9</t>
  </si>
  <si>
    <t>** - NABARD - CD - 18/02/2022</t>
  </si>
  <si>
    <t>INE261F16595</t>
  </si>
  <si>
    <t>NAV AS ON 30-SEP-21: RS.1003.4604 (REGULAR  - DAILY IDCW)</t>
  </si>
  <si>
    <t>NAV AS ON 30-SEP-21: RS.1007.9971 (REGULAR  - WEEKLY IDCW)</t>
  </si>
  <si>
    <t>NAV AS ON 30-SEP-21: RS.3138.3562 (REGULAR  - GROWTH)</t>
  </si>
  <si>
    <t>NAV AS ON 30-SEP-21: RS.1990.1157 (REGULAR  - PERIODIC IDCW)</t>
  </si>
  <si>
    <t>NAV AS ON 30-SEP-21: RS.1003.4742 (DIRECT - DAILY IDCW)</t>
  </si>
  <si>
    <t>NAV AS ON 30-SEP-21: RS.1008.0087 (DIRECT - WEEKLY IDCW)</t>
  </si>
  <si>
    <t>NAV AS ON 30-SEP-21: RS.3187.339 (DIRECT - GROWTH)</t>
  </si>
  <si>
    <t>NAV AS ON 30-SEP-21: RS.2022.0626 (DIRECT - PERIODIC IDCW)</t>
  </si>
  <si>
    <t>NAV AS ON 31-MAR-21: RS.1003.5288 (REGULAR  - DAILY IDCW)</t>
  </si>
  <si>
    <t>NAV AS ON 31-MAR-21: RS.1008.4495 (REGULAR  - WEEKLY IDCW)</t>
  </si>
  <si>
    <t>NAV AS ON 31-MAR-21: RS.3074.5031 (REGULAR  - GROWTH)</t>
  </si>
  <si>
    <t>NAV AS ON 31-MAR-21: RS.1949.7962 (REGULAR  - PERIODIC IDCW)</t>
  </si>
  <si>
    <t>NAV AS ON 31-MAR-21: RS.1003.5316 (DIRECT - DAILY IDCW)</t>
  </si>
  <si>
    <t>NAV AS ON 31-MAR-21: RS.1008.4542 (DIRECT - WEEKLY IDCW)</t>
  </si>
  <si>
    <t>NAV AS ON 31-MAR-21: RS.3118.8293 (DIRECT - GROWTH)</t>
  </si>
  <si>
    <t>NAV AS ON 31-MAR-21: RS.1979.0119 (DIRECT - PERIODIC IDCW)</t>
  </si>
  <si>
    <t>AVERAGE MATURITY :  7.58  MONTHS</t>
  </si>
  <si>
    <t>TATA TREASURY ADVANTAGE FUND SEGREGATED PORTFOLIO 1</t>
  </si>
  <si>
    <t>NAV AS ON 30-SEP-21: RS.25.8406 (REGULAR  - DAILY IDCW)</t>
  </si>
  <si>
    <t>NAV AS ON 30-SEP-21: RS.25.9981 (REGULAR  - WEEKLY IDCW)</t>
  </si>
  <si>
    <t>NAV AS ON 30-SEP-21: RS.74.0296 (REGULAR  - GROWTH)</t>
  </si>
  <si>
    <t>NAV AS ON 30-SEP-21: RS.46.9669 (REGULAR  - PERIODIC IDCW)</t>
  </si>
  <si>
    <t>NAV AS ON 30-SEP-21: RS.25.8424 (DIRECT - DAILY IDCW)</t>
  </si>
  <si>
    <t>NAV AS ON 30-SEP-21: RS.26.0009 (DIRECT - WEEKLY IDCW)</t>
  </si>
  <si>
    <t>NAV AS ON 30-SEP-21: RS.74.8491 (DIRECT - GROWTH)</t>
  </si>
  <si>
    <t>NAV AS ON 30-SEP-21: RS.47.4638 (DIRECT - PERIODIC IDCW)</t>
  </si>
  <si>
    <t>NAV AS ON 31-MAR-21: RS.10.8631 (REGULAR  - DAILY IDCW)</t>
  </si>
  <si>
    <t>NAV AS ON 31-MAR-21: RS.10.9293 (REGULAR  - WEEKLY IDCW)</t>
  </si>
  <si>
    <t>NAV AS ON 31-MAR-21: RS.31.1216 (REGULAR  - GROWTH)</t>
  </si>
  <si>
    <t>NAV AS ON 31-MAR-21: RS.19.7444 (REGULAR  - PERIODIC IDCW)</t>
  </si>
  <si>
    <t>NAV AS ON 31-MAR-21: RS.10.8639 (DIRECT - DAILY IDCW)</t>
  </si>
  <si>
    <t>NAV AS ON 31-MAR-21: RS.10.9305 (DIRECT - WEEKLY IDCW)</t>
  </si>
  <si>
    <t>NAV AS ON 31-MAR-21: RS.31.467 (DIRECT - GROWTH)</t>
  </si>
  <si>
    <t>NAV AS ON 31-MAR-21: RS.19.9533 (DIRECT - PERIODIC IDCW)</t>
  </si>
  <si>
    <t>TRSF-CONSERVATIVE PLAN: • Long Term Capital Appreciation &amp; Current Income. • A debt oriented (between 70%-100%) savings scheme which provides tool for retirement planning to individual investors</t>
  </si>
  <si>
    <t>GOI -  8.20% (24/09/2025)</t>
  </si>
  <si>
    <t>IN0020120047</t>
  </si>
  <si>
    <t>GOI - 7.73% (19/12/2034)</t>
  </si>
  <si>
    <t>IN0020150051</t>
  </si>
  <si>
    <t>SDL MAHARASHTRA 8.44% (26/11/2024)</t>
  </si>
  <si>
    <t>IN2220140155</t>
  </si>
  <si>
    <t>** 09.95 % FOOD CORPORATION OF INDIA LTD - 07/03/2022</t>
  </si>
  <si>
    <t>CRISIL-AAA(CE)</t>
  </si>
  <si>
    <t>INE861G08035</t>
  </si>
  <si>
    <t>NAV AS ON 30-SEP-21: RS.25.028 (REGULAR  - GROWTH)</t>
  </si>
  <si>
    <t>NAV AS ON 30-SEP-21: RS.28.0154 (DIRECT - GROWTH)</t>
  </si>
  <si>
    <t>NAV AS ON 31-MAR-21: RS.23.4335 (REGULAR  - GROWTH)</t>
  </si>
  <si>
    <t>NAV AS ON 31-MAR-21: RS.26.0801 (DIRECT - GROWTH)</t>
  </si>
  <si>
    <t>AVERAGE MATURITY :   2.89 YEARS</t>
  </si>
  <si>
    <t>Note: As per the guidance issued by AMFI vide correspondence 35P/MEM-COR/57/2019-20,any realization of proceeds from the locked-in shares of Yes Bank LTD (which is 3 years from the commencement of the Revival scheme i.e March 13,2020) shall be distributed (post conclusion of the lock in period) among the set of investors existing in the unit holders’ register / BENPOS as on end of March 13, 2020.For further details refer our website
https://www.tatamutualfund.com/docs/default-source/statutory-disclosures/valuation-current-update/valuation-update-17-03-2020.pdf?sfvrsn=aa8cd899_2</t>
  </si>
  <si>
    <t>NIFTY50 - OCT2021FUT</t>
  </si>
  <si>
    <t>GOI - 7.37% (16/04/2023) $$</t>
  </si>
  <si>
    <t>GOI 8.35% 14/5/2022 $$</t>
  </si>
  <si>
    <t>GOI 6.30% 9/4/2023 $$</t>
  </si>
  <si>
    <t>GOI 8.20% (15/02/2022) $$</t>
  </si>
  <si>
    <t>GOI -  8.08% (02/08/2022) $$</t>
  </si>
  <si>
    <t>GOI -  8.13% (21/09/2022) $$</t>
  </si>
  <si>
    <t>GOI -  8.79% (08/11/2021) $$</t>
  </si>
  <si>
    <t>GOI -  8.15% (11/06/2022) $$</t>
  </si>
  <si>
    <t>GOI - 7.16% (20/05/2023) $$</t>
  </si>
  <si>
    <t>GOI - 8.83% (25/11/2023) $$</t>
  </si>
  <si>
    <t>GOI - 6.84% (19/12/2022) $$</t>
  </si>
  <si>
    <t>GOI - 7.32% (28/01/2024) $$</t>
  </si>
  <si>
    <t>GOI - 5.09% (13/04/2022) $$</t>
  </si>
  <si>
    <t>GOI - 4.48% (02/11/2023) $$</t>
  </si>
  <si>
    <t>GOI - 3.96% (09/11/2022) $$</t>
  </si>
  <si>
    <t>GOI - 4.26% (17/05/2023) $$</t>
  </si>
  <si>
    <t>** TREASURY BILL 364 DAYS (09/12/2021) $$</t>
  </si>
  <si>
    <t>** TREASURY BILL 364 DAYS (30/12/2021) $$</t>
  </si>
  <si>
    <t>** TREASURY BILL 364 DAYS (06/01/2022) $$</t>
  </si>
  <si>
    <t>** TREASURY BILL 364 DAYS (13/01/2022) $$</t>
  </si>
  <si>
    <t>** TREASURY BILL 364 DAYS (03/02/2022) $$</t>
  </si>
  <si>
    <t>** TREASURY BILL 364 DAYS (10/02/2022) $$</t>
  </si>
  <si>
    <t>** TREASURY BILL 364 DAYS (24/02/2022) $$</t>
  </si>
  <si>
    <t>** TREASURY BILL 364 DAYS (17/03/2022) $$</t>
  </si>
  <si>
    <t>** TREASURY BILL 364 DAYS (24/03/2022) $$</t>
  </si>
  <si>
    <t>** TREASURY BILL 364 DAYS (30/03/2022) $$</t>
  </si>
  <si>
    <t>** TREASURY BILL 182 DAYS (07/10/2021) $$</t>
  </si>
  <si>
    <t>** TREASURY BILL 182 DAYS (14/10/2021) $$</t>
  </si>
  <si>
    <t>** TREASURY BILL 182 DAYS (21/10/2021) $$</t>
  </si>
  <si>
    <t>** TREASURY BILL 182 DAYS (12/11/2021) $$</t>
  </si>
  <si>
    <t>** TREASURY BILL 364 DAYS (27/01/2022) $$</t>
  </si>
  <si>
    <t>GOI - 5.22% (15/06/2025) $$</t>
  </si>
  <si>
    <t>GOI - 5.63% (12/04/2026) $$</t>
  </si>
  <si>
    <t>GOI - 6.97% (06/09/2026) $$</t>
  </si>
  <si>
    <t>GOI - 7.68% (15/12/2023) $$</t>
  </si>
  <si>
    <t>Name Of The Bank</t>
  </si>
  <si>
    <t>Amount of Margins
( Rs. in Lakhs )</t>
  </si>
  <si>
    <t>Cash as Margin</t>
  </si>
  <si>
    <t>Fixed Deposits</t>
  </si>
  <si>
    <t>Government Securities (Face Value)</t>
  </si>
  <si>
    <t>T-Bills (Face Value)</t>
  </si>
  <si>
    <t>Mutual Fund Units(Amt)</t>
  </si>
  <si>
    <t>Total Gross Margin</t>
  </si>
  <si>
    <t>Disclosure of Margins as of 30th September, 2021 is as given below   :</t>
  </si>
  <si>
    <t xml:space="preserve">^ Hedging positions through futures as on </t>
  </si>
  <si>
    <t>Underlying</t>
  </si>
  <si>
    <t>Long/(Short)</t>
  </si>
  <si>
    <t>Future price when purchased</t>
  </si>
  <si>
    <t>Current Price of the contract  </t>
  </si>
  <si>
    <t>Margin maintained in Rs.lakhs</t>
  </si>
  <si>
    <t>ACC LTD.-FUT-28-OCT-21</t>
  </si>
  <si>
    <t>ADANI ENTERPRISES LTD.-FUT-28-OCT-21</t>
  </si>
  <si>
    <t>ADANI PORTS AND SPECIAL ECONOMIC ZONE LTD.-FUT-28-OCT-21</t>
  </si>
  <si>
    <t>ADITYA BIRLA FASHION &amp; RETAIL LTD.-FUT-28-OCT-21</t>
  </si>
  <si>
    <t>ALKEM LABORATORIES LTD.-FUT-28-OCT-21</t>
  </si>
  <si>
    <t>AMARA RAJA BATTERIES LTD.-FUT-28-OCT-21</t>
  </si>
  <si>
    <t>AMBUJA CEMENTS LTD.-FUT-28-OCT-21</t>
  </si>
  <si>
    <t>APOLLO HOSPITALS ENTERPRISE LTD.-FUT-28-OCT-21</t>
  </si>
  <si>
    <t>APOLLO TYRES LTD.-FUT-28-OCT-21</t>
  </si>
  <si>
    <t>ASHOK LEYLAND LTD.-FUT-28-OCT-21</t>
  </si>
  <si>
    <t>ASIAN PAINTS (INDIA) LTD.-FUT-28-OCT-21</t>
  </si>
  <si>
    <t>ASTRAL LTD. (ERSTWHILE ASTRAL POLY TECHNIK LTD.)-FUT-28-OCT-21</t>
  </si>
  <si>
    <t>AU SMALL FINANCE BANK LTD.-FUT-28-OCT-21</t>
  </si>
  <si>
    <t>AUROBINDO PHARMA LTD.-FUT-28-OCT-21</t>
  </si>
  <si>
    <t>AXIS BANK LTD.-FUT-28-OCT-21</t>
  </si>
  <si>
    <t>BAJAJ AUTO LTD.-FUT-28-OCT-21</t>
  </si>
  <si>
    <t>BAJAJ FINANCE LTD.-FUT-28-OCT-21</t>
  </si>
  <si>
    <t>BAJAJ FINSERV LTD.-FUT-28-OCT-21</t>
  </si>
  <si>
    <t>BALKRISHNA INDUSTRIES LTD.-FUT-28-OCT-21</t>
  </si>
  <si>
    <t>BANK OF BARODA-FUT-28-OCT-21</t>
  </si>
  <si>
    <t>BATA INDIA LTD.-FUT-28-OCT-21</t>
  </si>
  <si>
    <t>BERGER PAINTS INDIA LTD.-FUT-28-OCT-21</t>
  </si>
  <si>
    <t>BHARAT ELECTRONICS LTD.-FUT-28-OCT-21</t>
  </si>
  <si>
    <t>BHARAT FORGE LTD.-FUT-28-OCT-21</t>
  </si>
  <si>
    <t>BHARAT HEAVY ELECTRICALS LTD.-FUT-28-OCT-21</t>
  </si>
  <si>
    <t>BHARAT PETROLEUM CORPORATION LTD.-FUT-28-OCT-21</t>
  </si>
  <si>
    <t>BHARTI AIRTEL LTD.-FUT-28-OCT-21</t>
  </si>
  <si>
    <t>BIOCON LTD.-FUT-28-OCT-21</t>
  </si>
  <si>
    <t>BOSCH LTD.-FUT-28-OCT-21</t>
  </si>
  <si>
    <t>CADILA HEALTHCARE LTD.-FUT-28-OCT-21</t>
  </si>
  <si>
    <t>CANARA BANK-FUT-28-OCT-21</t>
  </si>
  <si>
    <t>CHOLAMANDALAM INVESTMENT &amp; FINANCE CO LTD.-FUT-28-OCT-21</t>
  </si>
  <si>
    <t>CIPLA LTD.-FUT-28-OCT-21</t>
  </si>
  <si>
    <t>CITY UNION BANK LTD.-FUT-28-OCT-21</t>
  </si>
  <si>
    <t>COAL INDIA LTD.-FUT-28-OCT-21</t>
  </si>
  <si>
    <t>COFORGE LTD.-FUT-28-OCT-21</t>
  </si>
  <si>
    <t>COLGATE-PALMOLIVE INDIA LTD.-FUT-28-OCT-21</t>
  </si>
  <si>
    <t>CONTAINER CORPORATION OF INDIA LTD.-FUT-28-OCT-21</t>
  </si>
  <si>
    <t>COROMANDEL INTERNATIONAL LTD.-FUT-28-OCT-21</t>
  </si>
  <si>
    <t>CUMMINS INDIA LTD.-FUT-28-OCT-21</t>
  </si>
  <si>
    <t>DABUR INDIA LTD.-FUT-28-OCT-21</t>
  </si>
  <si>
    <t>DEEPAK NITRITE LTD.-FUT-28-OCT-21</t>
  </si>
  <si>
    <t>DIVI LABORATORIES LTD.-FUT-28-OCT-21</t>
  </si>
  <si>
    <t>DIXON TECHNOLOGIES (INDIA) LTD.-FUT-28-OCT-21</t>
  </si>
  <si>
    <t>DLF LTD.-FUT-28-OCT-21</t>
  </si>
  <si>
    <t>DR REDDYs LABORATORIES LTD.-FUT-28-OCT-21</t>
  </si>
  <si>
    <t>ESCORTS LTD.-FUT-28-OCT-21</t>
  </si>
  <si>
    <t>EXIDE INDUSTRIES LTD.-FUT-28-OCT-21</t>
  </si>
  <si>
    <t>FEDERAL BANK LTD.-FUT-28-OCT-21</t>
  </si>
  <si>
    <t>GAIL ( INDIA ) LTD.-FUT-28-OCT-21</t>
  </si>
  <si>
    <t>GLENMARK PHARMACEUTICALS LTD.-FUT-28-OCT-21</t>
  </si>
  <si>
    <t>GODREJ CONSUMER PRODUCTS LTD.-FUT-28-OCT-21</t>
  </si>
  <si>
    <t>GRANULES INDIA LTD.-FUT-28-OCT-21</t>
  </si>
  <si>
    <t>GRASIM INDUSTRIES LTD.-FUT-28-OCT-21</t>
  </si>
  <si>
    <t>GUJARAT GAS LTD.-FUT-28-OCT-21</t>
  </si>
  <si>
    <t>HAVELLS INDIA LTD.-FUT-28-OCT-21</t>
  </si>
  <si>
    <t>HDFC ASSET MANAGEMENT COMPANY LTD.-FUT-28-OCT-21</t>
  </si>
  <si>
    <t>HDFC BANK LTD.-FUT-28-OCT-21</t>
  </si>
  <si>
    <t>HDFC LIFE INSURANCE CO. LTD.-FUT-28-OCT-21</t>
  </si>
  <si>
    <t>HERO MOTOCORP LTD.-FUT-28-OCT-21</t>
  </si>
  <si>
    <t>HINDALCO INDUSTRIES LTD.-FUT-28-OCT-21</t>
  </si>
  <si>
    <t>HINDUSTAN PETROLEUM CORPORATION LTD.-FUT-28-OCT-21</t>
  </si>
  <si>
    <t>HINDUSTAN UNILEVER LTD.-FUT-28-OCT-21</t>
  </si>
  <si>
    <t>HOUSING DEVELOPMENT FINANCE CORPORATION LTD.-FUT-28-OCT-21</t>
  </si>
  <si>
    <t>ICICI BANK LTD.-FUT-28-OCT-21</t>
  </si>
  <si>
    <t>IDFC FIRST BANK LTD.-FUT-28-OCT-21</t>
  </si>
  <si>
    <t>INDIABULLS HOUSING FINANCE LTD.-FUT-28-OCT-21</t>
  </si>
  <si>
    <t>INDIAN ENERGY EXCHANGE LTD.-FUT-28-OCT-21</t>
  </si>
  <si>
    <t>INDIAN HOTELS CO. LTD.-FUT-28-OCT-21</t>
  </si>
  <si>
    <t>INDIAN OIL CORPORATION LTD.-FUT-28-OCT-21</t>
  </si>
  <si>
    <t>INDIAN RAILWAY CATERING AND TOURISM CORPORATION LTD.-FUT-28-OCT-21</t>
  </si>
  <si>
    <t>INDRAPRASTHA GAS LTD.-FUT-28-OCT-21</t>
  </si>
  <si>
    <t>INFO EDGE (INDIA) LTD.-FUT-28-OCT-21</t>
  </si>
  <si>
    <t>INTERGLOBE AVIATION LTD.-FUT-28-OCT-21</t>
  </si>
  <si>
    <t>IPCA LABORATORIES LTD.-FUT-28-OCT-21</t>
  </si>
  <si>
    <t>ITC LTD.-FUT-28-OCT-21</t>
  </si>
  <si>
    <t>JINDAL STEEL &amp; POWER LTD.-FUT-28-OCT-21</t>
  </si>
  <si>
    <t>JSW STEEL LTD.-FUT-28-OCT-21</t>
  </si>
  <si>
    <t>JUBILANT FOODWORKS LTD.-FUT-28-OCT-21</t>
  </si>
  <si>
    <t>L&amp;T FINANCE HOLDINGS LTD.-FUT-28-OCT-21</t>
  </si>
  <si>
    <t>L&amp;T TECHNOLOGY SERVICES LTD.-FUT-28-OCT-21</t>
  </si>
  <si>
    <t>LARSEN &amp; TOUBRO LTD.-FUT-28-OCT-21</t>
  </si>
  <si>
    <t>LIC HOUSING FINANCE LTD.-FUT-28-OCT-21</t>
  </si>
  <si>
    <t>LUPIN LTD.-FUT-28-OCT-21</t>
  </si>
  <si>
    <t>MAHANAGAR GAS LTD.-FUT-28-OCT-21</t>
  </si>
  <si>
    <t>MAHINDRA &amp; MAHINDRA LTD.-FUT-28-OCT-21</t>
  </si>
  <si>
    <t>MAHINDRA AND MAHINDRA FINANCIAL SERVICES LTD.-FUT-28-OCT-21</t>
  </si>
  <si>
    <t>MANAPPURAM FINANCE LTD.-FUT-28-OCT-21</t>
  </si>
  <si>
    <t>MARICO LTD.-FUT-28-OCT-21</t>
  </si>
  <si>
    <t>MARUTI SUZUKI INDIA LTD.-FUT-28-OCT-21</t>
  </si>
  <si>
    <t>MAX FINANCIAL SERVICES LTD.-FUT-28-OCT-21</t>
  </si>
  <si>
    <t>MINDTREE LTD.-FUT-28-OCT-21</t>
  </si>
  <si>
    <t>MPHASIS LTD.-FUT-28-OCT-21</t>
  </si>
  <si>
    <t>MRF LTD.-FUT-28-OCT-21</t>
  </si>
  <si>
    <t>MULTI COMMODITY EXCHANGE OF IND LTD.-FUT-28-OCT-21</t>
  </si>
  <si>
    <t>MUTHOOT FINANCE LTD.-FUT-28-OCT-21</t>
  </si>
  <si>
    <t>NATIONAL ALUMINIUM CO. LTD.-FUT-28-OCT-21</t>
  </si>
  <si>
    <t>NAVIN FLUORINE INTERNATIONAL LTD.-FUT-28-OCT-21</t>
  </si>
  <si>
    <t>NMDC LTD.-FUT-28-OCT-21</t>
  </si>
  <si>
    <t>NTPC Ltd.-FUT-28-OCT-21</t>
  </si>
  <si>
    <t>OIL &amp; NATURAL GAS CO.-FUT-28-OCT-21</t>
  </si>
  <si>
    <t>ORACLE FINANCIALS SERVICES SOFT LTD.-FUT-28-OCT-21</t>
  </si>
  <si>
    <t>PAGE INDUSTRIES LTD.-FUT-28-OCT-21</t>
  </si>
  <si>
    <t>PETRONET LNG LTD.-FUT-28-OCT-21</t>
  </si>
  <si>
    <t>PFIZER LTD.-FUT-28-OCT-21</t>
  </si>
  <si>
    <t>PI INDUSTRIES LTD.-FUT-28-OCT-21</t>
  </si>
  <si>
    <t>PIDILITE INDUSTRIES  LTD.-FUT-28-OCT-21</t>
  </si>
  <si>
    <t>POLYCAB INDIA LTD.-FUT-28-OCT-21</t>
  </si>
  <si>
    <t>POWER FINANCE CORPORATION  LTD.-FUT-28-OCT-21</t>
  </si>
  <si>
    <t>POWER GRID CORPORATION OF INDIA LTD.-FUT-28-OCT-21</t>
  </si>
  <si>
    <t>PUNJAB NATIONAL BANK-FUT-28-OCT-21</t>
  </si>
  <si>
    <t>PVR LTD.-FUT-28-OCT-21</t>
  </si>
  <si>
    <t>RBL BANK LTD.-FUT-28-OCT-21</t>
  </si>
  <si>
    <t>REC LTD.-FUT-28-OCT-21</t>
  </si>
  <si>
    <t>SBI LIFE INSURANCE COMPANY LTD.-FUT-28-OCT-21</t>
  </si>
  <si>
    <t>SHREE CEMENT LTD.-FUT-28-OCT-21</t>
  </si>
  <si>
    <t>SHRIRAM TRANSPORT FINANCE CO LTD.-FUT-28-OCT-21</t>
  </si>
  <si>
    <t>SIEMENS LTD.-FUT-28-OCT-21</t>
  </si>
  <si>
    <t>SRF LTD.-FUT-28-OCT-21</t>
  </si>
  <si>
    <t>STATE BANK OF INDIA-FUT-28-OCT-21</t>
  </si>
  <si>
    <t>STEEL AUTHORITY INDIA LTD.-FUT-28-OCT-21</t>
  </si>
  <si>
    <t>SUN PHARMACEUTICAL INDUSTRIES LTD.-FUT-28-OCT-21</t>
  </si>
  <si>
    <t>SUN TV NETWORK LTD.-FUT-28-OCT-21</t>
  </si>
  <si>
    <t>TATA CHEMICALS LTD.-FUT-28-OCT-21</t>
  </si>
  <si>
    <t>TATA CONSULTANCY SERVICES LTD.-FUT-28-OCT-21</t>
  </si>
  <si>
    <t>TATA CONSUMER PRODUCTS LTD.-FUT-28-OCT-21</t>
  </si>
  <si>
    <t>TATA MOTORS LTD.-FUT-28-OCT-21</t>
  </si>
  <si>
    <t>TATA POWER COMPANY LTD.-FUT-28-OCT-21</t>
  </si>
  <si>
    <t>TATA STEEL LTD.-FUT-28-OCT-21</t>
  </si>
  <si>
    <t>TECH MAHINDRA LTD.-FUT-28-OCT-21</t>
  </si>
  <si>
    <t>THE RAMCO CEMENTS LTD.-FUT-28-OCT-21</t>
  </si>
  <si>
    <t>TITAN COMPANY LTD.-FUT-28-OCT-21</t>
  </si>
  <si>
    <t>TORRENT PHARMACEUTICALS LTD.-FUT-28-OCT-21</t>
  </si>
  <si>
    <t>TRENT LTD.-FUT-28-OCT-21</t>
  </si>
  <si>
    <t>ULTRATECH CEMENT LTD.-FUT-28-OCT-21</t>
  </si>
  <si>
    <t>UNITED SPIRITS LTD.-FUT-28-OCT-21</t>
  </si>
  <si>
    <t>UPL LTD.-FUT-28-OCT-21</t>
  </si>
  <si>
    <t>VEDANTA LTD.-FUT-28-OCT-21</t>
  </si>
  <si>
    <t>VODAFONE IDEA LTD.-FUT-28-OCT-21</t>
  </si>
  <si>
    <t>VOLTAS LTD.-FUT-28-OCT-21</t>
  </si>
  <si>
    <t>WIPRO LTD.-FUT-28-OCT-21</t>
  </si>
  <si>
    <t>ZEE ENTERTAINMENT ENTERPRISES LTD.-FUT-28-OCT-21</t>
  </si>
  <si>
    <t>HCL TECHNOLOGIES LTD.-FUT-28-OCT-21</t>
  </si>
  <si>
    <t>INFOSYS LTD.-FUT-28-OCT-21</t>
  </si>
  <si>
    <t>RELIANCE INDUSTRIES LTD.-FUT-28-OCT-21</t>
  </si>
  <si>
    <t>@</t>
  </si>
  <si>
    <t>Total exposure due to futures ( hedging positions) as a % age of net assets:</t>
  </si>
  <si>
    <t>Total Number of Contracts where stock futures were Bought :</t>
  </si>
  <si>
    <t xml:space="preserve"> Nos. </t>
  </si>
  <si>
    <t>ASTRAL LTD. (ERSTWHILE ASTRAL POLY TECHNIK LTD.)AUG2021FUT</t>
  </si>
  <si>
    <t>AARTI INDUSTRIES LTD.AUG2021FUT</t>
  </si>
  <si>
    <t>AARTI INDUSTRIES LTD.SEP2021FUT</t>
  </si>
  <si>
    <t>ACC LTD.AUG2021FUT</t>
  </si>
  <si>
    <t>ACC LTD.SEP2021FUT</t>
  </si>
  <si>
    <t>ADANI ENTERPRISES LTD.AUG2021FUT</t>
  </si>
  <si>
    <t>ADANI PORTS AND SPECIAL ECONOMIC ZONE LTD.AUG2021FUT</t>
  </si>
  <si>
    <t>ALKEM LABORATORIES LTD.AUG2021FUT</t>
  </si>
  <si>
    <t>ALKEM LABORATORIES LTD.SEP2021FUT</t>
  </si>
  <si>
    <t>AMARA RAJA BATTERIES LTD.AUG2021FUT</t>
  </si>
  <si>
    <t>AMARA RAJA BATTERIES LTD.SEP2021FUT</t>
  </si>
  <si>
    <t>AMBUJA CEMENTS LTD.AUG2021FUT</t>
  </si>
  <si>
    <t>AMBUJA CEMENTS LTD.SEP2021FUT</t>
  </si>
  <si>
    <t>APOLLO HOSPITALS ENTERPRISE LTD.AUG2021FUT</t>
  </si>
  <si>
    <t>APOLLO TYRES LTD.AUG2021FUT</t>
  </si>
  <si>
    <t>APOLLO TYRES LTD.SEP2021FUT</t>
  </si>
  <si>
    <t>ASHOK LEYLAND LTD.AUG2021FUT</t>
  </si>
  <si>
    <t>ASHOK LEYLAND LTD.SEP2021FUT</t>
  </si>
  <si>
    <t>ASIAN PAINTS (INDIA) LTD.AUG2021FUT</t>
  </si>
  <si>
    <t>ASIAN PAINTS (INDIA) LTD.SEP2021FUT</t>
  </si>
  <si>
    <t>AU SMALL FINANCE BANK LTD.AUG2021FUT</t>
  </si>
  <si>
    <t>AUROBINDO PHARMA LTD.AUG2021FUT</t>
  </si>
  <si>
    <t>AUROBINDO PHARMA LTD.SEP2021FUT</t>
  </si>
  <si>
    <t>AXIS BANK LTD.AUG2021FUT</t>
  </si>
  <si>
    <t>AXIS BANK LTD.SEP2021FUT</t>
  </si>
  <si>
    <t>BAJAJ AUTO LTD.AUG2021FUT</t>
  </si>
  <si>
    <t>BAJAJ AUTO LTD.SEP2021FUT</t>
  </si>
  <si>
    <t>BAJAJ FINSERV LTD.AUG2021FUT</t>
  </si>
  <si>
    <t>BAJAJ FINSERV LTD.SEP2021FUT</t>
  </si>
  <si>
    <t>BAJAJ FINANCE LTD.AUG2021FUT</t>
  </si>
  <si>
    <t>BAJAJ FINANCE LTD.SEP2021FUT</t>
  </si>
  <si>
    <t>BALKRISHNA INDUSTRIES LTD.AUG2021FUT</t>
  </si>
  <si>
    <t>BALKRISHNA INDUSTRIES LTD.SEP2021FUT</t>
  </si>
  <si>
    <t>BANK OF BARODAAUG2021FUT</t>
  </si>
  <si>
    <t>BATA INDIA LTD.AUG2021FUT</t>
  </si>
  <si>
    <t>BATA INDIA LTD.SEP2021FUT</t>
  </si>
  <si>
    <t>BHARAT ELECTRONICS LTD.AUG2021FUT</t>
  </si>
  <si>
    <t>BERGER PAINTS INDIA LTD.AUG2021FUT</t>
  </si>
  <si>
    <t>BERGER PAINTS INDIA LTD.SEP2021FUT</t>
  </si>
  <si>
    <t>BHARAT FORGE LTD.AUG2021FUT</t>
  </si>
  <si>
    <t>BHARAT FORGE LTD.SEP2021FUT</t>
  </si>
  <si>
    <t>BHARTI AIRTEL LTD.AUG2021FUT</t>
  </si>
  <si>
    <t>BHARTI AIRTEL LTD.SEP2021FUT</t>
  </si>
  <si>
    <t>BHARAT HEAVY ELECTRICALS LTD.AUG2021FUT</t>
  </si>
  <si>
    <t>BHARAT HEAVY ELECTRICALS LTD.SEP2021FUT</t>
  </si>
  <si>
    <t>BIOCON LTD.AUG2021FUT</t>
  </si>
  <si>
    <t>BIOCON LTD.SEP2021FUT</t>
  </si>
  <si>
    <t>BOSCH LTD.AUG2021FUT</t>
  </si>
  <si>
    <t>BOSCH LTD.SEP2021FUT</t>
  </si>
  <si>
    <t>BHARAT PETROLEUM CORPORATION LTD.AUG2021FUT</t>
  </si>
  <si>
    <t>BHARAT PETROLEUM CORPORATION LTD.SEP2021FUT</t>
  </si>
  <si>
    <t>BRITANNIA INDUSTRIES LTD.AUG2021FUT</t>
  </si>
  <si>
    <t>BRITANNIA INDUSTRIES LTD.SEP2021FUT</t>
  </si>
  <si>
    <t>COROMANDEL INTERNATIONAL LTD.AUG2021FUT</t>
  </si>
  <si>
    <t>COROMANDEL INTERNATIONAL LTD.SEP2021FUT</t>
  </si>
  <si>
    <t>CADILA HEALTHCARE LTD.AUG2021FUT</t>
  </si>
  <si>
    <t>CADILA HEALTHCARE LTD.SEP2021FUT</t>
  </si>
  <si>
    <t>CHOLAMANDALAM INVESTMENT &amp; FINANCE CO LTD.AUG2021FUT</t>
  </si>
  <si>
    <t>CIPLA LTD.AUG2021FUT</t>
  </si>
  <si>
    <t>CIPLA LTD.SEP2021FUT</t>
  </si>
  <si>
    <t>COAL INDIA LTD.AUG2021FUT</t>
  </si>
  <si>
    <t>COLGATE-PALMOLIVE INDIA LTD.AUG2021FUT</t>
  </si>
  <si>
    <t>COLGATE-PALMOLIVE INDIA LTD.SEP2021FUT</t>
  </si>
  <si>
    <t>CONTAINER CORPORATION OF INDIA LTD.AUG2021FUT</t>
  </si>
  <si>
    <t>CITY UNION BANK LTD.AUG2021FUT</t>
  </si>
  <si>
    <t>CITY UNION BANK LTD.SEP2021FUT</t>
  </si>
  <si>
    <t>CUMMINS INDIA LTD.AUG2021FUT</t>
  </si>
  <si>
    <t>DABUR INDIA LTD.AUG2021FUT</t>
  </si>
  <si>
    <t>DEEPAK NITRITE LTD.AUG2021FUT</t>
  </si>
  <si>
    <t>DEEPAK NITRITE LTD.SEP2021FUT</t>
  </si>
  <si>
    <t>DIVI LABORATORIES LTD.AUG2021FUT</t>
  </si>
  <si>
    <t>DIVI LABORATORIES LTD.SEP2021FUT</t>
  </si>
  <si>
    <t>DLF LTD.AUG2021FUT</t>
  </si>
  <si>
    <t>DR REDDYs LABORATORIES LTD.AUG2021FUT</t>
  </si>
  <si>
    <t>DR REDDYs LABORATORIES LTD.SEP2021FUT</t>
  </si>
  <si>
    <t>EICHER MOTORS LTD.AUG2021FUT</t>
  </si>
  <si>
    <t>ESCORTS LTD.AUG2021FUT</t>
  </si>
  <si>
    <t>EXIDE INDUSTRIES LTD.AUG2021FUT</t>
  </si>
  <si>
    <t>FEDERAL BANK LTD.AUG2021FUT</t>
  </si>
  <si>
    <t>FEDERAL BANK LTD.SEP2021FUT</t>
  </si>
  <si>
    <t>GAIL ( INDIA ) LTD.AUG2021FUT</t>
  </si>
  <si>
    <t>GLENMARK PHARMACEUTICALS LTD.AUG2021FUT</t>
  </si>
  <si>
    <t>GLENMARK PHARMACEUTICALS LTD.SEP2021FUT</t>
  </si>
  <si>
    <t>GMR INFRASTUCTURE LTD.AUG2021FUT</t>
  </si>
  <si>
    <t>GODREJ CONSUMER PRODUCTS LTD.AUG2021FUT</t>
  </si>
  <si>
    <t>GRANULES INDIA LTD.AUG2021FUT</t>
  </si>
  <si>
    <t>GRASIM INDUSTRIES LTD.AUG2021FUT</t>
  </si>
  <si>
    <t>GUJARAT GAS LTD.AUG2021FUT</t>
  </si>
  <si>
    <t>HDFC BANK LTD.AUG2021FUT</t>
  </si>
  <si>
    <t>HDFC BANK LTD.SEP2021FUT</t>
  </si>
  <si>
    <t>HAVELLS INDIA LTD.AUG2021FUT</t>
  </si>
  <si>
    <t>HAVELLS INDIA LTD.SEP2021FUT</t>
  </si>
  <si>
    <t>HCL TECHNOLOGIES LTD.AUG2021FUT</t>
  </si>
  <si>
    <t>HCL TECHNOLOGIES LTD.SEP2021FUT</t>
  </si>
  <si>
    <t>HDFC ASSET MANAGEMENT COMPANY LTD.AUG2021FUT</t>
  </si>
  <si>
    <t>HDFC LIFE INSURANCE CO. LTD.AUG2021FUT</t>
  </si>
  <si>
    <t>HDFC LIFE INSURANCE CO. LTD.SEP2021FUT</t>
  </si>
  <si>
    <t>HOUSING DEVELOPMENT FINANCE CORPORATION LTD.AUG2021FUT</t>
  </si>
  <si>
    <t>HOUSING DEVELOPMENT FINANCE CORPORATION LTD.SEP2021FUT</t>
  </si>
  <si>
    <t>HERO MOTOCORP LTD.AUG2021FUT</t>
  </si>
  <si>
    <t>HERO MOTOCORP LTD.SEP2021FUT</t>
  </si>
  <si>
    <t>HINDALCO INDUSTRIES LTD.AUG2021FUT</t>
  </si>
  <si>
    <t>HINDALCO INDUSTRIES LTD.SEP2021FUT</t>
  </si>
  <si>
    <t>HINDUSTAN PETROLEUM CORPORATION LTD.AUG2021FUT</t>
  </si>
  <si>
    <t>HINDUSTAN PETROLEUM CORPORATION LTD.SEP2021FUT</t>
  </si>
  <si>
    <t>HINDUSTAN UNILEVER LTD.AUG2021FUT</t>
  </si>
  <si>
    <t>HINDUSTAN UNILEVER LTD.SEP2021FUT</t>
  </si>
  <si>
    <t>INDIAN HOTELS CO. LTD.AUG2021FUT</t>
  </si>
  <si>
    <t>INDIAN HOTELS CO. LTD.SEP2021FUT</t>
  </si>
  <si>
    <t>ICICI BANK LTD.AUG2021FUT</t>
  </si>
  <si>
    <t>ICICI BANK LTD.SEP2021FUT</t>
  </si>
  <si>
    <t>ICICI LOMBARD GENERAL INSURANCE CO. LTD.AUG2021FUT</t>
  </si>
  <si>
    <t>ICICI LOMBARD GENERAL INSURANCE CO. LTD.SEP2021FUT</t>
  </si>
  <si>
    <t>ICICI PRUDENTIAL LIFE INSURANCE COMPANY LTD.AUG2021FUT</t>
  </si>
  <si>
    <t>IDFC FIRST BANK LTD.AUG2021FUT</t>
  </si>
  <si>
    <t>INDRAPRASTHA GAS LTD.AUG2021FUT</t>
  </si>
  <si>
    <t>INTERGLOBE AVIATION LTD.AUG2021FUT</t>
  </si>
  <si>
    <t>INFOSYS LTD.AUG2021FUT</t>
  </si>
  <si>
    <t>INDIAN OIL CORPORATION LTD.AUG2021FUT</t>
  </si>
  <si>
    <t>INDIAN RAILWAY CATERING AND TOURISM CORPORATION LTD.AUG2021FUT</t>
  </si>
  <si>
    <t>ITC LTD.AUG2021FUT</t>
  </si>
  <si>
    <t>ITC LTD.SEP2021FUT</t>
  </si>
  <si>
    <t>JSW STEEL LTD.AUG2021FUT</t>
  </si>
  <si>
    <t>JSW STEEL LTD.SEP2021FUT</t>
  </si>
  <si>
    <t>JINDAL STEEL &amp; POWER LTD.AUG2021FUT</t>
  </si>
  <si>
    <t>JINDAL STEEL &amp; POWER LTD.SEP2021FUT</t>
  </si>
  <si>
    <t>JUBILANT FOODWORKS LTD.AUG2021FUT</t>
  </si>
  <si>
    <t>JUBILANT FOODWORKS LTD.SEP2021FUT</t>
  </si>
  <si>
    <t>KOTAK MAHINDRA BANK LTD.AUG2021FUT</t>
  </si>
  <si>
    <t>L&amp;T FINANCE HOLDINGS LTD.AUG2021FUT</t>
  </si>
  <si>
    <t>L&amp;T FINANCE HOLDINGS LTD.SEP2021FUT</t>
  </si>
  <si>
    <t>LIC HOUSING FINANCE LTD.AUG2021FUT</t>
  </si>
  <si>
    <t>LIC HOUSING FINANCE LTD.SEP2021FUT</t>
  </si>
  <si>
    <t>LARSEN &amp; TOUBRO INFOTECH LTD.AUG2021FUT</t>
  </si>
  <si>
    <t>LARSEN &amp; TOUBRO LTD.AUG2021FUT</t>
  </si>
  <si>
    <t>LARSEN &amp; TOUBRO LTD.SEP2021FUT</t>
  </si>
  <si>
    <t>L&amp;T TECHNOLOGY SERVICES LTD.AUG2021FUT</t>
  </si>
  <si>
    <t>L&amp;T TECHNOLOGY SERVICES LTD.SEP2021FUT</t>
  </si>
  <si>
    <t>LUPIN LTD.AUG2021FUT</t>
  </si>
  <si>
    <t>LUPIN LTD.SEP2021FUT</t>
  </si>
  <si>
    <t>MAHINDRA AND MAHINDRA FINANCIAL SERVICES LTD.AUG2021FUT</t>
  </si>
  <si>
    <t>MAHINDRA AND MAHINDRA FINANCIAL SERVICES LTD.SEP2021FUT</t>
  </si>
  <si>
    <t>MAHINDRA &amp; MAHINDRA LTD.AUG2021FUT</t>
  </si>
  <si>
    <t>MAHINDRA &amp; MAHINDRA LTD.SEP2021FUT</t>
  </si>
  <si>
    <t>MARUTI SUZUKI INDIA LTD.AUG2021FUT</t>
  </si>
  <si>
    <t>MARUTI SUZUKI INDIA LTD.SEP2021FUT</t>
  </si>
  <si>
    <t>MANAPPURAM FINANCE LTD.AUG2021FUT</t>
  </si>
  <si>
    <t>MARICO LTD.AUG2021FUT</t>
  </si>
  <si>
    <t>MARICO LTD.SEP2021FUT</t>
  </si>
  <si>
    <t>UNITED SPIRITS LTD.AUG2021FUT</t>
  </si>
  <si>
    <t>UNITED SPIRITS LTD.SEP2021FUT</t>
  </si>
  <si>
    <t>MAX FINANCIAL SERVICES LTD.AUG2021FUT</t>
  </si>
  <si>
    <t>MAX FINANCIAL SERVICES LTD.SEP2021FUT</t>
  </si>
  <si>
    <t>MAHANAGAR GAS LTD.AUG2021FUT</t>
  </si>
  <si>
    <t>MAHANAGAR GAS LTD.SEP2021FUT</t>
  </si>
  <si>
    <t>MINDTREE LTD.AUG2021FUT</t>
  </si>
  <si>
    <t>MINDTREE LTD.SEP2021FUT</t>
  </si>
  <si>
    <t>MOTHERSON SUMI SYSTEMS LTD.AUG2021FUT</t>
  </si>
  <si>
    <t>MOTHERSON SUMI SYSTEMS LTD.SEP2021FUT</t>
  </si>
  <si>
    <t>MPHASIS LTD.AUG2021FUT</t>
  </si>
  <si>
    <t>MPHASIS LTD.SEP2021FUT</t>
  </si>
  <si>
    <t>MRF LTD.AUG2021FUT</t>
  </si>
  <si>
    <t>MRF LTD.SEP2021FUT</t>
  </si>
  <si>
    <t>MUTHOOT FINANCE LTD.AUG2021FUT</t>
  </si>
  <si>
    <t>MUTHOOT FINANCE LTD.SEP2021FUT</t>
  </si>
  <si>
    <t>NIPPON LIFE INDIA  ASSET MANAGEMENT LTD.AUG2021FUT</t>
  </si>
  <si>
    <t>NATIONAL ALUMINIUM CO. LTD.AUG2021FUT</t>
  </si>
  <si>
    <t>INFO EDGE (INDIA) LTD.AUG2021FUT</t>
  </si>
  <si>
    <t>NESTLE INDIA LTD.AUG2021FUT</t>
  </si>
  <si>
    <t>NESTLE INDIA LTD.SEP2021FUT</t>
  </si>
  <si>
    <t>COFORGE LTD.AUG2021FUT</t>
  </si>
  <si>
    <t>COFORGE LTD.SEP2021FUT</t>
  </si>
  <si>
    <t>NMDC LTD.AUG2021FUT</t>
  </si>
  <si>
    <t>NTPC Ltd.AUG2021FUT</t>
  </si>
  <si>
    <t>PI INDUSTRIES LTD.AUG2021FUT</t>
  </si>
  <si>
    <t>ADITYA BIRLA FASHION &amp; RETAIL LTD.AUG2021FUT</t>
  </si>
  <si>
    <t>ADITYA BIRLA FASHION &amp; RETAIL LTD.SEP2021FUT</t>
  </si>
  <si>
    <t>PAGE INDUSTRIES LTD.AUG2021FUT</t>
  </si>
  <si>
    <t>PETRONET LNG LTD.AUG2021FUT</t>
  </si>
  <si>
    <t>PETRONET LNG LTD.SEP2021FUT</t>
  </si>
  <si>
    <t>POWER FINANCE CORPORATION  LTD.AUG2021FUT</t>
  </si>
  <si>
    <t>PIDILITE INDUSTRIES  LTD.AUG2021FUT</t>
  </si>
  <si>
    <t>PUNJAB NATIONAL BANKAUG2021FUT</t>
  </si>
  <si>
    <t>PVR LTD.AUG2021FUT</t>
  </si>
  <si>
    <t>PVR LTD.SEP2021FUT</t>
  </si>
  <si>
    <t>THE RAMCO CEMENTS LTD.AUG2021FUT</t>
  </si>
  <si>
    <t>THE RAMCO CEMENTS LTD.SEP2021FUT</t>
  </si>
  <si>
    <t>REC LTD.AUG2021FUT</t>
  </si>
  <si>
    <t>RELIANCE INDUSTRIES LTD.AUG2021FUT</t>
  </si>
  <si>
    <t>RELIANCE INDUSTRIES LTD.SEP2021FUT</t>
  </si>
  <si>
    <t>SBI LIFE INSURANCE COMPANY LTD.AUG2021FUT</t>
  </si>
  <si>
    <t>SBI LIFE INSURANCE COMPANY LTD.SEP2021FUT</t>
  </si>
  <si>
    <t>STEEL AUTHORITY INDIA LTD.AUG2021FUT</t>
  </si>
  <si>
    <t>STATE BANK OF INDIAAUG2021FUT</t>
  </si>
  <si>
    <t>STATE BANK OF INDIASEP2021FUT</t>
  </si>
  <si>
    <t>SHREE CEMENT LTD.AUG2021FUT</t>
  </si>
  <si>
    <t>SHREE CEMENT LTD.SEP2021FUT</t>
  </si>
  <si>
    <t>SIEMENS LTD.AUG2021FUT</t>
  </si>
  <si>
    <t>SRF LTD.AUG2021FUT</t>
  </si>
  <si>
    <t>SRF LTD.SEP2021FUT</t>
  </si>
  <si>
    <t>SHRIRAM TRANSPORT FINANCE CO LTD.AUG2021FUT</t>
  </si>
  <si>
    <t>SUN PHARMACEUTICAL INDUSTRIES LTD.AUG2021FUT</t>
  </si>
  <si>
    <t>SUN PHARMACEUTICAL INDUSTRIES LTD.SEP2021FUT</t>
  </si>
  <si>
    <t>SUN TV NETWORK LTD.AUG2021FUT</t>
  </si>
  <si>
    <t>TATA CHEMICALS LTD.AUG2021FUT</t>
  </si>
  <si>
    <t>TATA CONSUMER PRODUCTS LTD.AUG2021FUT</t>
  </si>
  <si>
    <t>TATA CONSUMER PRODUCTS LTD.SEP2021FUT</t>
  </si>
  <si>
    <t>TATA MOTORS LTD.AUG2021FUT</t>
  </si>
  <si>
    <t>TATA POWER COMPANY LTD.AUG2021FUT</t>
  </si>
  <si>
    <t>TATA POWER COMPANY LTD.SEP2021FUT</t>
  </si>
  <si>
    <t>TATA STEEL LTD.AUG2021FUT</t>
  </si>
  <si>
    <t>TATA STEEL LTD.SEP2021FUT</t>
  </si>
  <si>
    <t>TATA CONSULTANCY SERVICES LTD.AUG2021FUT</t>
  </si>
  <si>
    <t>TATA CONSULTANCY SERVICES LTD.SEP2021FUT</t>
  </si>
  <si>
    <t>TECH MAHINDRA LTD.AUG2021FUT</t>
  </si>
  <si>
    <t>TITAN COMPANY LTD.AUG2021FUT</t>
  </si>
  <si>
    <t>TORRENT PHARMACEUTICALS LTD.AUG2021FUT</t>
  </si>
  <si>
    <t>TRENT LTD.AUG2021FUT</t>
  </si>
  <si>
    <t>TVS MOTOR COMPANY LTD.AUG2021FUT</t>
  </si>
  <si>
    <t>TVS MOTOR COMPANY LTD.SEP2021FUT</t>
  </si>
  <si>
    <t>ULTRATECH CEMENT LTD.AUG2021FUT</t>
  </si>
  <si>
    <t>ULTRATECH CEMENT LTD.SEP2021FUT</t>
  </si>
  <si>
    <t>UPL LTD.AUG2021FUT</t>
  </si>
  <si>
    <t>UPL LTD.SEP2021FUT</t>
  </si>
  <si>
    <t>VEDANTA LTD.AUG2021FUT</t>
  </si>
  <si>
    <t>VOLTAS LTD.AUG2021FUT</t>
  </si>
  <si>
    <t>VOLTAS LTD.SEP2021FUT</t>
  </si>
  <si>
    <t>WIPRO LTD.AUG2021FUT</t>
  </si>
  <si>
    <t>WIPRO LTD.SEP2021FUT</t>
  </si>
  <si>
    <t>ZEE ENTERTAINMENT ENTERPRISES LTD.AUG2021FUT</t>
  </si>
  <si>
    <t>ZEE ENTERTAINMENT ENTERPRISES LTD.SEP2021FUT</t>
  </si>
  <si>
    <t>CANARA BANKAUG2021FUT</t>
  </si>
  <si>
    <t>VODAFONE IDEA LTD.AUG2021FUT</t>
  </si>
  <si>
    <t>OIL &amp; NATURAL GAS CO.AUG2021FUT</t>
  </si>
  <si>
    <t>Total Number of Contracts where stock futures were sold :</t>
  </si>
  <si>
    <t>Gross Notional Value of Contracts where stock futures were Bought :</t>
  </si>
  <si>
    <t xml:space="preserve"> Rs. </t>
  </si>
  <si>
    <t>Gross Notional Value of Contracts where stock futures were Sold :</t>
  </si>
  <si>
    <t>Net Profit/(Net Loss) on all contracts combined  :</t>
  </si>
  <si>
    <t>* This reflects profit/loss only on one leg of arbitrage position. This does not reflect actual profit/loss incurred to the Scheme.</t>
  </si>
  <si>
    <t xml:space="preserve">Other than Hedging positions through futures as on </t>
  </si>
  <si>
    <t>Long/Short (Units)</t>
  </si>
  <si>
    <t xml:space="preserve">Total exposure due to futures (non hedging positions) as a %age of net assets </t>
  </si>
  <si>
    <t>Total Number of Contracts where stock futures  were bought :</t>
  </si>
  <si>
    <t>Nos.</t>
  </si>
  <si>
    <t>Gross Notional Value of Contracts where stock futures were bought:</t>
  </si>
  <si>
    <t>Rs.</t>
  </si>
  <si>
    <t>Gross Notional Value of Contracts where stock futures were sold:</t>
  </si>
  <si>
    <t>Net Profit/(Net Loss) on all contracts combined  (Rs):</t>
  </si>
  <si>
    <t xml:space="preserve">For the period ended 30th September 2021 the following for non hedging transactions through futures which have been squared off/expired </t>
  </si>
  <si>
    <t xml:space="preserve">For the period ended 30th September 2021 the following for hedging transactions through futures which have been squared off/expired </t>
  </si>
  <si>
    <t>ASHOK LEYLAND LTD.APR2021FUT</t>
  </si>
  <si>
    <t>ASIAN PAINTS (INDIA) LTD.APR2021FUT</t>
  </si>
  <si>
    <t>AMARA RAJA BATTERIES LTD.APR2021FUT</t>
  </si>
  <si>
    <t>ACC LTD.APR2021FUT</t>
  </si>
  <si>
    <t>AXIS BANK LTD.APR2021FUT</t>
  </si>
  <si>
    <t>AARTI INDUSTRIES LTD.APR2021FUT</t>
  </si>
  <si>
    <t>ALKEM LABORATORIES LTD.APR2021FUT</t>
  </si>
  <si>
    <t>BATA INDIA LTD.APR2021FUT</t>
  </si>
  <si>
    <t>BHARAT ELECTRONICS LTD.APR2021FUT</t>
  </si>
  <si>
    <t>BHARTI AIRTEL LTD.APR2021FUT</t>
  </si>
  <si>
    <t>BIOCON LTD.APR2021FUT</t>
  </si>
  <si>
    <t>BAJAJ FINSERV LTD.APR2021FUT</t>
  </si>
  <si>
    <t>BAJAJ AUTO LTD.APR2021FUT</t>
  </si>
  <si>
    <t>BERGER PAINTS INDIA LTD.APR2021FUT</t>
  </si>
  <si>
    <t>BALKRISHNA INDUSTRIES LTD.APR2021FUT</t>
  </si>
  <si>
    <t>CADILA HEALTHCARE LTD.APR2021FUT</t>
  </si>
  <si>
    <t>COAL INDIA LTD.APR2021FUT</t>
  </si>
  <si>
    <t>CITY UNION BANK LTD.APR2021FUT</t>
  </si>
  <si>
    <t>DR REDDYs LABORATORIES LTD.APR2021FUT</t>
  </si>
  <si>
    <t>DABUR INDIA LTD.APR2021FUT</t>
  </si>
  <si>
    <t>DIVI LABORATORIES LTD.APR2021FUT</t>
  </si>
  <si>
    <t>DLF LTD.APR2021FUT</t>
  </si>
  <si>
    <t>EICHER MOTORS LTD.APR2021FUT</t>
  </si>
  <si>
    <t>FEDERAL BANK LTD.APR2021FUT</t>
  </si>
  <si>
    <t>GRASIM INDUSTRIES LTD.APR2021FUT</t>
  </si>
  <si>
    <t>AMBUJA CEMENTS LTD.APR2021FUT</t>
  </si>
  <si>
    <t>GODREJ CONSUMER PRODUCTS LTD.APR2021FUT</t>
  </si>
  <si>
    <t>GAIL ( INDIA ) LTD.APR2021FUT</t>
  </si>
  <si>
    <t>GUJARAT GAS LTD.APR2021FUT</t>
  </si>
  <si>
    <t>GRANULES INDIA LTD.APR2021FUT</t>
  </si>
  <si>
    <t>HINDALCO INDUSTRIES LTD.APR2021FUT</t>
  </si>
  <si>
    <t>HINDUSTAN UNILEVER LTD.APR2021FUT</t>
  </si>
  <si>
    <t>HINDUSTAN PETROLEUM CORPORATION LTD.APR2021FUT</t>
  </si>
  <si>
    <t>HOUSING DEVELOPMENT FINANCE CORPORATION LTD.APR2021FUT</t>
  </si>
  <si>
    <t>HAVELLS INDIA LTD.APR2021FUT</t>
  </si>
  <si>
    <t>HDFC ASSET MANAGEMENT COMPANY LTD.APR2021FUT</t>
  </si>
  <si>
    <t>INDIAN OIL CORPORATION LTD.APR2021FUT</t>
  </si>
  <si>
    <t>ICICI BANK LTD.APR2021FUT</t>
  </si>
  <si>
    <t>INDRAPRASTHA GAS LTD.APR2021FUT</t>
  </si>
  <si>
    <t>INFO EDGE (INDIA) LTD.APR2021FUT</t>
  </si>
  <si>
    <t>ICICI LOMBARD GENERAL INSURANCE CO. LTD.APR2021FUT</t>
  </si>
  <si>
    <t>JINDAL STEEL &amp; POWER LTD.APR2021FUT</t>
  </si>
  <si>
    <t>JSW STEEL LTD.APR2021FUT</t>
  </si>
  <si>
    <t>KOTAK MAHINDRA BANK LTD.APR2021FUT</t>
  </si>
  <si>
    <t>LUPIN LTD.APR2021FUT</t>
  </si>
  <si>
    <t>LARSEN &amp; TOUBRO INFOTECH LTD.APR2021FUT</t>
  </si>
  <si>
    <t>MARICO LTD.APR2021FUT</t>
  </si>
  <si>
    <t>MAHINDRA &amp; MAHINDRA LTD.APR2021FUT</t>
  </si>
  <si>
    <t>BOSCH LTD.APR2021FUT</t>
  </si>
  <si>
    <t>MARUTI SUZUKI INDIA LTD.APR2021FUT</t>
  </si>
  <si>
    <t>MPHASIS LTD.APR2021FUT</t>
  </si>
  <si>
    <t>MOTHERSON SUMI SYSTEMS LTD.APR2021FUT</t>
  </si>
  <si>
    <t>ADANI PORTS AND SPECIAL ECONOMIC ZONE LTD.APR2021FUT</t>
  </si>
  <si>
    <t>MANAPPURAM FINANCE LTD.APR2021FUT</t>
  </si>
  <si>
    <t>MAHANAGAR GAS LTD.APR2021FUT</t>
  </si>
  <si>
    <t>NTPC Ltd.APR2021FUT</t>
  </si>
  <si>
    <t>PIDILITE INDUSTRIES  LTD.APR2021FUT</t>
  </si>
  <si>
    <t>POWER FINANCE CORPORATION  LTD.APR2021FUT</t>
  </si>
  <si>
    <t>POWER GRID CORPORATION OF INDIA LTD.APR2021FUT</t>
  </si>
  <si>
    <t>PETRONET LNG LTD.APR2021FUT</t>
  </si>
  <si>
    <t>RELIANCE INDUSTRIES LTD.APR2021FUT</t>
  </si>
  <si>
    <t>STEEL AUTHORITY INDIA LTD.APR2021FUT</t>
  </si>
  <si>
    <t>SRF LTD.APR2021FUT</t>
  </si>
  <si>
    <t>SHRIRAM TRANSPORT FINANCE CO LTD.APR2021FUT</t>
  </si>
  <si>
    <t>SBI LIFE INSURANCE COMPANY LTD.APR2021FUT</t>
  </si>
  <si>
    <t>TATA CHEMICALS LTD.APR2021FUT</t>
  </si>
  <si>
    <t>TATA STEEL LTD.APR2021FUT</t>
  </si>
  <si>
    <t>TITAN COMPANY LTD.APR2021FUT</t>
  </si>
  <si>
    <t>TATA CONSULTANCY SERVICES LTD.APR2021FUT</t>
  </si>
  <si>
    <t>TORRENT PHARMACEUTICALS LTD.APR2021FUT</t>
  </si>
  <si>
    <t>TORRENT POWER LTD.APR2021FUT</t>
  </si>
  <si>
    <t>UNITED SPIRITS LTD.APR2021FUT</t>
  </si>
  <si>
    <t>ZEE ENTERTAINMENT ENTERPRISES LTD.APR2021FUT</t>
  </si>
  <si>
    <t>INFOSYS LTD.APR2021FUT</t>
  </si>
  <si>
    <t>TECH MAHINDRA LTD.APR2021FUT</t>
  </si>
  <si>
    <t>COLGATE-PALMOLIVE INDIA LTD.APR2021FUT</t>
  </si>
  <si>
    <t>ESCORTS LTD.APR2021FUT</t>
  </si>
  <si>
    <t>ICICI PRUDENTIAL LIFE INSURANCE COMPANY LTD.APR2021FUT</t>
  </si>
  <si>
    <t>LARSEN &amp; TOUBRO LTD.APR2021FUT</t>
  </si>
  <si>
    <t>THE RAMCO CEMENTS LTD.APR2021FUT</t>
  </si>
  <si>
    <t>STATE BANK OF INDIAAPR2021FUT</t>
  </si>
  <si>
    <t>CANARA BANKAPR2021FUT</t>
  </si>
  <si>
    <t>ITC LTD.APR2021FUT</t>
  </si>
  <si>
    <t>TATA MOTORS LTD.APR2021FUT</t>
  </si>
  <si>
    <t>AUROBINDO PHARMA LTD.APR2021FUT</t>
  </si>
  <si>
    <t>APOLLO TYRES LTD.APR2021FUT</t>
  </si>
  <si>
    <t>BHARAT FORGE LTD.APR2021FUT</t>
  </si>
  <si>
    <t>BHARAT PETROLEUM CORPORATION LTD.APR2021FUT</t>
  </si>
  <si>
    <t>MAX FINANCIAL SERVICES LTD.APR2021FUT</t>
  </si>
  <si>
    <t>PAGE INDUSTRIES LTD.APR2021FUT</t>
  </si>
  <si>
    <t>TATA CONSUMER PRODUCTS LTD.APR2021FUT</t>
  </si>
  <si>
    <t>TATA POWER COMPANY LTD.APR2021FUT</t>
  </si>
  <si>
    <t>VOLTAS LTD.APR2021FUT</t>
  </si>
  <si>
    <t>HDFC LIFE INSURANCE CO. LTD.APR2021FUT</t>
  </si>
  <si>
    <t>LIC HOUSING FINANCE LTD.APR2021FUT</t>
  </si>
  <si>
    <t>CIPLA LTD.APR2021FUT</t>
  </si>
  <si>
    <t>SIEMENS LTD.APR2021FUT</t>
  </si>
  <si>
    <t>HDFC BANK LTD.APR2021FUT</t>
  </si>
  <si>
    <t>SUN PHARMACEUTICAL INDUSTRIES LTD.APR2021FUT</t>
  </si>
  <si>
    <t>AU SMALL FINANCE BANK LTD.APR2021FUT</t>
  </si>
  <si>
    <t>WIPRO LTD.APR2021FUT</t>
  </si>
  <si>
    <t>SUN TV NETWORK LTD.APR2021FUT</t>
  </si>
  <si>
    <t>GLENMARK PHARMACEUTICALS LTD.APR2021FUT</t>
  </si>
  <si>
    <t>MUTHOOT FINANCE LTD.APR2021FUT</t>
  </si>
  <si>
    <t>INDIAN RAILWAY CATERING AND TOURISM CORPORATION LTD.APR2021FUT</t>
  </si>
  <si>
    <t>SHREE CEMENT LTD.APR2021FUT</t>
  </si>
  <si>
    <t>APOLLO HOSPITALS ENTERPRISE LTD.APR2021FUT</t>
  </si>
  <si>
    <t>TVS MOTOR COMPANY LTD.APR2021FUT</t>
  </si>
  <si>
    <t>UPL LTD.APR2021FUT</t>
  </si>
  <si>
    <t>BHARAT HEAVY ELECTRICALS LTD.APR2021FUT</t>
  </si>
  <si>
    <t>NATIONAL ALUMINIUM CO. LTD.APR2021FUT</t>
  </si>
  <si>
    <t>NMDC LTD.APR2021FUT</t>
  </si>
  <si>
    <t>VEDANTA LTD.APR2021FUT</t>
  </si>
  <si>
    <t>BAJAJ FINANCE LTD.APR2021FUT</t>
  </si>
  <si>
    <t>HCL TECHNOLOGIES LTD.APR2021FUT</t>
  </si>
  <si>
    <t>ULTRATECH CEMENT LTD.APR2021FUT</t>
  </si>
  <si>
    <t>EXIDE INDUSTRIES LTD.APR2021FUT</t>
  </si>
  <si>
    <t>CONTAINER CORPORATION OF INDIA LTD.APR2021FUT</t>
  </si>
  <si>
    <t>L&amp;T FINANCE HOLDINGS LTD.APR2021FUT</t>
  </si>
  <si>
    <t>MINDTREE LTD.APR2021FUT</t>
  </si>
  <si>
    <t>REC LTD.APR2021FUT</t>
  </si>
  <si>
    <t>MRF LTD.APR2021FUT</t>
  </si>
  <si>
    <t>NESTLE INDIA LTD.APR2021FUT</t>
  </si>
  <si>
    <t>BANK OF BARODAAPR2021FUT</t>
  </si>
  <si>
    <t>SRF LTD.MAY2021FUT</t>
  </si>
  <si>
    <t>BATA INDIA LTD.MAY2021FUT</t>
  </si>
  <si>
    <t>DABUR INDIA LTD.MAY2021FUT</t>
  </si>
  <si>
    <t>ICICI BANK LTD.MAY2021FUT</t>
  </si>
  <si>
    <t>KOTAK MAHINDRA BANK LTD.MAY2021FUT</t>
  </si>
  <si>
    <t>GRASIM INDUSTRIES LTD.MAY2021FUT</t>
  </si>
  <si>
    <t>LUPIN LTD.MAY2021FUT</t>
  </si>
  <si>
    <t>PIDILITE INDUSTRIES  LTD.MAY2021FUT</t>
  </si>
  <si>
    <t>BAJAJ FINANCE LTD.MAY2021FUT</t>
  </si>
  <si>
    <t>ALKEM LABORATORIES LTD.MAY2021FUT</t>
  </si>
  <si>
    <t>AMARA RAJA BATTERIES LTD.MAY2021FUT</t>
  </si>
  <si>
    <t>BAJAJ AUTO LTD.MAY2021FUT</t>
  </si>
  <si>
    <t>MAHANAGAR GAS LTD.MAY2021FUT</t>
  </si>
  <si>
    <t>MPHASIS LTD.MAY2021FUT</t>
  </si>
  <si>
    <t>SIEMENS LTD.MAY2021FUT</t>
  </si>
  <si>
    <t>ESCORTS LTD.MAY2021FUT</t>
  </si>
  <si>
    <t>AXIS BANK LTD.MAY2021FUT</t>
  </si>
  <si>
    <t>EXIDE INDUSTRIES LTD.MAY2021FUT</t>
  </si>
  <si>
    <t>STATE BANK OF INDIAMAY2021FUT</t>
  </si>
  <si>
    <t>THE RAMCO CEMENTS LTD.MAY2021FUT</t>
  </si>
  <si>
    <t>SHRIRAM TRANSPORT FINANCE CO LTD.MAY2021FUT</t>
  </si>
  <si>
    <t>TATA MOTORS LTD.MAY2021FUT</t>
  </si>
  <si>
    <t>TATA CONSULTANCY SERVICES LTD.MAY2021FUT</t>
  </si>
  <si>
    <t>TECH MAHINDRA LTD.MAY2021FUT</t>
  </si>
  <si>
    <t>VOLTAS LTD.MAY2021FUT</t>
  </si>
  <si>
    <t>WIPRO LTD.MAY2021FUT</t>
  </si>
  <si>
    <t>COLGATE-PALMOLIVE INDIA LTD.MAY2021FUT</t>
  </si>
  <si>
    <t>HDFC ASSET MANAGEMENT COMPANY LTD.MAY2021FUT</t>
  </si>
  <si>
    <t>FEDERAL BANK LTD.MAY2021FUT</t>
  </si>
  <si>
    <t>NMDC LTD.MAY2021FUT</t>
  </si>
  <si>
    <t>POWER GRID CORPORATION OF INDIA LTD.MAY2021FUT</t>
  </si>
  <si>
    <t>JSW STEEL LTD.MAY2021FUT</t>
  </si>
  <si>
    <t>LIC HOUSING FINANCE LTD.MAY2021FUT</t>
  </si>
  <si>
    <t>ASHOK LEYLAND LTD.MAY2021FUT</t>
  </si>
  <si>
    <t>ASIAN PAINTS (INDIA) LTD.MAY2021FUT</t>
  </si>
  <si>
    <t>BOSCH LTD.MAY2021FUT</t>
  </si>
  <si>
    <t>HINDUSTAN UNILEVER LTD.MAY2021FUT</t>
  </si>
  <si>
    <t>TATA STEEL LTD.MAY2021FUT</t>
  </si>
  <si>
    <t>ASIAN PAINTS (INDIA) LTD.JUN2021FUT</t>
  </si>
  <si>
    <t>AMARA RAJA BATTERIES LTD.JUN2021FUT</t>
  </si>
  <si>
    <t>ACC LTD.JUN2021FUT</t>
  </si>
  <si>
    <t>ACC LTD.MAY2021FUT</t>
  </si>
  <si>
    <t>AUROBINDO PHARMA LTD.JUN2021FUT</t>
  </si>
  <si>
    <t>AUROBINDO PHARMA LTD.MAY2021FUT</t>
  </si>
  <si>
    <t>APOLLO HOSPITALS ENTERPRISE LTD.JUN2021FUT</t>
  </si>
  <si>
    <t>APOLLO HOSPITALS ENTERPRISE LTD.MAY2021FUT</t>
  </si>
  <si>
    <t>AXIS BANK LTD.JUN2021FUT</t>
  </si>
  <si>
    <t>ALKEM LABORATORIES LTD.JUN2021FUT</t>
  </si>
  <si>
    <t>APOLLO TYRES LTD.MAY2021FUT</t>
  </si>
  <si>
    <t>AU SMALL FINANCE BANK LTD.JUN2021FUT</t>
  </si>
  <si>
    <t>AU SMALL FINANCE BANK LTD.MAY2021FUT</t>
  </si>
  <si>
    <t>ADANI ENTERPRISES LTD.MAY2021FUT</t>
  </si>
  <si>
    <t>BHARAT ELECTRONICS LTD.MAY2021FUT</t>
  </si>
  <si>
    <t>BHARAT FORGE LTD.JUN2021FUT</t>
  </si>
  <si>
    <t>BHARAT FORGE LTD.MAY2021FUT</t>
  </si>
  <si>
    <t>BHARAT HEAVY ELECTRICALS LTD.MAY2021FUT</t>
  </si>
  <si>
    <t>BHARAT PETROLEUM CORPORATION LTD.JUN2021FUT</t>
  </si>
  <si>
    <t>BHARAT PETROLEUM CORPORATION LTD.MAY2021FUT</t>
  </si>
  <si>
    <t>BANK OF BARODAMAY2021FUT</t>
  </si>
  <si>
    <t>BHARTI AIRTEL LTD.MAY2021FUT</t>
  </si>
  <si>
    <t>BIOCON LTD.MAY2021FUT</t>
  </si>
  <si>
    <t>BAJAJ FINSERV LTD.JUN2021FUT</t>
  </si>
  <si>
    <t>BAJAJ FINSERV LTD.MAY2021FUT</t>
  </si>
  <si>
    <t>BERGER PAINTS INDIA LTD.JUN2021FUT</t>
  </si>
  <si>
    <t>BERGER PAINTS INDIA LTD.MAY2021FUT</t>
  </si>
  <si>
    <t>BAJAJ FINANCE LTD.JUN2021FUT</t>
  </si>
  <si>
    <t>BALKRISHNA INDUSTRIES LTD.MAY2021FUT</t>
  </si>
  <si>
    <t>INDUS TOWERS LTD.JUN2021FUT</t>
  </si>
  <si>
    <t>INDUS TOWERS LTD.MAY2021FUT</t>
  </si>
  <si>
    <t>CIPLA LTD.JUN2021FUT</t>
  </si>
  <si>
    <t>CIPLA LTD.MAY2021FUT</t>
  </si>
  <si>
    <t>COLGATE-PALMOLIVE INDIA LTD.JUN2021FUT</t>
  </si>
  <si>
    <t>CADILA HEALTHCARE LTD.JUN2021FUT</t>
  </si>
  <si>
    <t>CADILA HEALTHCARE LTD.MAY2021FUT</t>
  </si>
  <si>
    <t>CANARA BANKJUN2021FUT</t>
  </si>
  <si>
    <t>CANARA BANKMAY2021FUT</t>
  </si>
  <si>
    <t>CONTAINER CORPORATION OF INDIA LTD.MAY2021FUT</t>
  </si>
  <si>
    <t>COAL INDIA LTD.JUN2021FUT</t>
  </si>
  <si>
    <t>COAL INDIA LTD.MAY2021FUT</t>
  </si>
  <si>
    <t>CITY UNION BANK LTD.MAY2021FUT</t>
  </si>
  <si>
    <t>DR REDDYs LABORATORIES LTD.JUN2021FUT</t>
  </si>
  <si>
    <t>DR REDDYs LABORATORIES LTD.MAY2021FUT</t>
  </si>
  <si>
    <t>DIVI LABORATORIES LTD.JUN2021FUT</t>
  </si>
  <si>
    <t>DIVI LABORATORIES LTD.MAY2021FUT</t>
  </si>
  <si>
    <t>DLF LTD.JUN2021FUT</t>
  </si>
  <si>
    <t>DLF LTD.MAY2021FUT</t>
  </si>
  <si>
    <t>DR. LAL PATH LABS LTD.JUN2021FUT</t>
  </si>
  <si>
    <t>DR. LAL PATH LABS LTD.MAY2021FUT</t>
  </si>
  <si>
    <t>DEEPAK NITRITE LTD.MAY2021FUT</t>
  </si>
  <si>
    <t>EICHER MOTORS LTD.JUN2021FUT</t>
  </si>
  <si>
    <t>EICHER MOTORS LTD.MAY2021FUT</t>
  </si>
  <si>
    <t>FEDERAL BANK LTD.JUN2021FUT</t>
  </si>
  <si>
    <t>GRASIM INDUSTRIES LTD.JUN2021FUT</t>
  </si>
  <si>
    <t>GODREJ CONSUMER PRODUCTS LTD.JUN2021FUT</t>
  </si>
  <si>
    <t>GODREJ CONSUMER PRODUCTS LTD.MAY2021FUT</t>
  </si>
  <si>
    <t>GAIL ( INDIA ) LTD.JUN2021FUT</t>
  </si>
  <si>
    <t>GAIL ( INDIA ) LTD.MAY2021FUT</t>
  </si>
  <si>
    <t>GLENMARK PHARMACEUTICALS LTD.MAY2021FUT</t>
  </si>
  <si>
    <t>GUJARAT GAS LTD.MAY2021FUT</t>
  </si>
  <si>
    <t>GRANULES INDIA LTD.JUN2021FUT</t>
  </si>
  <si>
    <t>GRANULES INDIA LTD.MAY2021FUT</t>
  </si>
  <si>
    <t>GODREJ PROPERTIES LTD.JUN2021FUT</t>
  </si>
  <si>
    <t>GODREJ PROPERTIES LTD.MAY2021FUT</t>
  </si>
  <si>
    <t>HDFC BANK LTD.MAY2021FUT</t>
  </si>
  <si>
    <t>HERO MOTOCORP LTD.JUN2021FUT</t>
  </si>
  <si>
    <t>HERO MOTOCORP LTD.MAY2021FUT</t>
  </si>
  <si>
    <t>HINDALCO INDUSTRIES LTD.JUN2021FUT</t>
  </si>
  <si>
    <t>HINDALCO INDUSTRIES LTD.MAY2021FUT</t>
  </si>
  <si>
    <t>HINDUSTAN PETROLEUM CORPORATION LTD.JUN2021FUT</t>
  </si>
  <si>
    <t>HINDUSTAN PETROLEUM CORPORATION LTD.MAY2021FUT</t>
  </si>
  <si>
    <t>HOUSING DEVELOPMENT FINANCE CORPORATION LTD.JUN2021FUT</t>
  </si>
  <si>
    <t>HOUSING DEVELOPMENT FINANCE CORPORATION LTD.MAY2021FUT</t>
  </si>
  <si>
    <t>HCL TECHNOLOGIES LTD.JUN2021FUT</t>
  </si>
  <si>
    <t>HCL TECHNOLOGIES LTD.MAY2021FUT</t>
  </si>
  <si>
    <t>HAVELLS INDIA LTD.JUN2021FUT</t>
  </si>
  <si>
    <t>HAVELLS INDIA LTD.MAY2021FUT</t>
  </si>
  <si>
    <t>HDFC LIFE INSURANCE CO. LTD.JUN2021FUT</t>
  </si>
  <si>
    <t>HDFC LIFE INSURANCE CO. LTD.MAY2021FUT</t>
  </si>
  <si>
    <t>INDIAN OIL CORPORATION LTD.MAY2021FUT</t>
  </si>
  <si>
    <t>ITC LTD.MAY2021FUT</t>
  </si>
  <si>
    <t>INFOSYS LTD.JUN2021FUT</t>
  </si>
  <si>
    <t>INFOSYS LTD.MAY2021FUT</t>
  </si>
  <si>
    <t>INDRAPRASTHA GAS LTD.MAY2021FUT</t>
  </si>
  <si>
    <t>INFO EDGE (INDIA) LTD.MAY2021FUT</t>
  </si>
  <si>
    <t>ICICI PRUDENTIAL LIFE INSURANCE COMPANY LTD.MAY2021FUT</t>
  </si>
  <si>
    <t>ICICI LOMBARD GENERAL INSURANCE CO. LTD.MAY2021FUT</t>
  </si>
  <si>
    <t>INDIAN RAILWAY CATERING AND TOURISM CORPORATION LTD.JUN2021FUT</t>
  </si>
  <si>
    <t>INDIAN RAILWAY CATERING AND TOURISM CORPORATION LTD.MAY2021FUT</t>
  </si>
  <si>
    <t>JINDAL STEEL &amp; POWER LTD.JUN2021FUT</t>
  </si>
  <si>
    <t>JINDAL STEEL &amp; POWER LTD.MAY2021FUT</t>
  </si>
  <si>
    <t>JUBILANT FOODWORKS LTD.JUN2021FUT</t>
  </si>
  <si>
    <t>JUBILANT FOODWORKS LTD.MAY2021FUT</t>
  </si>
  <si>
    <t>CUMMINS INDIA LTD.MAY2021FUT</t>
  </si>
  <si>
    <t>KOTAK MAHINDRA BANK LTD.JUN2021FUT</t>
  </si>
  <si>
    <t>LUPIN LTD.JUN2021FUT</t>
  </si>
  <si>
    <t>LARSEN &amp; TOUBRO LTD.JUN2021FUT</t>
  </si>
  <si>
    <t>LARSEN &amp; TOUBRO LTD.MAY2021FUT</t>
  </si>
  <si>
    <t>LARSEN &amp; TOUBRO INFOTECH LTD.JUN2021FUT</t>
  </si>
  <si>
    <t>LARSEN &amp; TOUBRO INFOTECH LTD.MAY2021FUT</t>
  </si>
  <si>
    <t>L&amp;T FINANCE HOLDINGS LTD.MAY2021FUT</t>
  </si>
  <si>
    <t>MARICO LTD.JUN2021FUT</t>
  </si>
  <si>
    <t>MARICO LTD.MAY2021FUT</t>
  </si>
  <si>
    <t>MAHINDRA &amp; MAHINDRA LTD.JUN2021FUT</t>
  </si>
  <si>
    <t>MAHINDRA &amp; MAHINDRA LTD.MAY2021FUT</t>
  </si>
  <si>
    <t>MRF LTD.JUN2021FUT</t>
  </si>
  <si>
    <t>MRF LTD.MAY2021FUT</t>
  </si>
  <si>
    <t>MARUTI SUZUKI INDIA LTD.JUN2021FUT</t>
  </si>
  <si>
    <t>MARUTI SUZUKI INDIA LTD.MAY2021FUT</t>
  </si>
  <si>
    <t>MOTHERSON SUMI SYSTEMS LTD.MAY2021FUT</t>
  </si>
  <si>
    <t>THE RAMCO CEMENTS LTD.JUN2021FUT</t>
  </si>
  <si>
    <t>MINDTREE LTD.MAY2021FUT</t>
  </si>
  <si>
    <t>ADANI PORTS AND SPECIAL ECONOMIC ZONE LTD.MAY2021FUT</t>
  </si>
  <si>
    <t>MAHINDRA AND MAHINDRA FINANCIAL SERVICES LTD.MAY2021FUT</t>
  </si>
  <si>
    <t>MAX FINANCIAL SERVICES LTD.JUN2021FUT</t>
  </si>
  <si>
    <t>MAX FINANCIAL SERVICES LTD.MAY2021FUT</t>
  </si>
  <si>
    <t>MANAPPURAM FINANCE LTD.MAY2021FUT</t>
  </si>
  <si>
    <t>MUTHOOT FINANCE LTD.JUN2021FUT</t>
  </si>
  <si>
    <t>MUTHOOT FINANCE LTD.MAY2021FUT</t>
  </si>
  <si>
    <t>MAHANAGAR GAS LTD.JUN2021FUT</t>
  </si>
  <si>
    <t>NATIONAL ALUMINIUM CO. LTD.MAY2021FUT</t>
  </si>
  <si>
    <t>NESTLE INDIA LTD.JUN2021FUT</t>
  </si>
  <si>
    <t>NESTLE INDIA LTD.MAY2021FUT</t>
  </si>
  <si>
    <t>PIRAMAL ENTERPRISES LTD.JUN2021FUT</t>
  </si>
  <si>
    <t>PIRAMAL ENTERPRISES LTD.MAY2021FUT</t>
  </si>
  <si>
    <t>NTPC Ltd.JUN2021FUT</t>
  </si>
  <si>
    <t>NTPC Ltd.MAY2021FUT</t>
  </si>
  <si>
    <t>PIDILITE INDUSTRIES  LTD.JUN2021FUT</t>
  </si>
  <si>
    <t>PUNJAB NATIONAL BANKMAY2021FUT</t>
  </si>
  <si>
    <t>POWER FINANCE CORPORATION  LTD.MAY2021FUT</t>
  </si>
  <si>
    <t>PAGE INDUSTRIES LTD.JUN2021FUT</t>
  </si>
  <si>
    <t>PAGE INDUSTRIES LTD.MAY2021FUT</t>
  </si>
  <si>
    <t>POWER GRID CORPORATION OF INDIA LTD.JUN2021FUT</t>
  </si>
  <si>
    <t>PETRONET LNG LTD.MAY2021FUT</t>
  </si>
  <si>
    <t>RELIANCE INDUSTRIES LTD.JUN2021FUT</t>
  </si>
  <si>
    <t>RELIANCE INDUSTRIES LTD.MAY2021FUT</t>
  </si>
  <si>
    <t>REC LTD.JUN2021FUT</t>
  </si>
  <si>
    <t>REC LTD.MAY2021FUT</t>
  </si>
  <si>
    <t>SUN PHARMACEUTICAL INDUSTRIES LTD.JUN2021FUT</t>
  </si>
  <si>
    <t>SUN PHARMACEUTICAL INDUSTRIES LTD.MAY2021FUT</t>
  </si>
  <si>
    <t>SIEMENS LTD.JUN2021FUT</t>
  </si>
  <si>
    <t>STATE BANK OF INDIAJUN2021FUT</t>
  </si>
  <si>
    <t>STEEL AUTHORITY INDIA LTD.MAY2021FUT</t>
  </si>
  <si>
    <t>VEDANTA LTD.MAY2021FUT</t>
  </si>
  <si>
    <t>SHREE CEMENT LTD.JUN2021FUT</t>
  </si>
  <si>
    <t>SHREE CEMENT LTD.MAY2021FUT</t>
  </si>
  <si>
    <t>SUN TV NETWORK LTD.MAY2021FUT</t>
  </si>
  <si>
    <t>SHRIRAM TRANSPORT FINANCE CO LTD.JUN2021FUT</t>
  </si>
  <si>
    <t>SBI LIFE INSURANCE COMPANY LTD.MAY2021FUT</t>
  </si>
  <si>
    <t>TATA CHEMICALS LTD.JUN2021FUT</t>
  </si>
  <si>
    <t>TATA CHEMICALS LTD.MAY2021FUT</t>
  </si>
  <si>
    <t>TATA STEEL LTD.JUN2021FUT</t>
  </si>
  <si>
    <t>TATA CONSUMER PRODUCTS LTD.MAY2021FUT</t>
  </si>
  <si>
    <t>TATA POWER COMPANY LTD.MAY2021FUT</t>
  </si>
  <si>
    <t>TVS MOTOR COMPANY LTD.JUN2021FUT</t>
  </si>
  <si>
    <t>TVS MOTOR COMPANY LTD.MAY2021FUT</t>
  </si>
  <si>
    <t>TITAN COMPANY LTD.JUN2021FUT</t>
  </si>
  <si>
    <t>TITAN COMPANY LTD.MAY2021FUT</t>
  </si>
  <si>
    <t>TATA CONSULTANCY SERVICES LTD.JUN2021FUT</t>
  </si>
  <si>
    <t>TORRENT PHARMACEUTICALS LTD.MAY2021FUT</t>
  </si>
  <si>
    <t>TORRENT POWER LTD.JUN2021FUT</t>
  </si>
  <si>
    <t>TORRENT POWER LTD.MAY2021FUT</t>
  </si>
  <si>
    <t>UPL LTD.MAY2021FUT</t>
  </si>
  <si>
    <t>ULTRATECH CEMENT LTD.MAY2021FUT</t>
  </si>
  <si>
    <t>UNITED SPIRITS LTD.JUN2021FUT</t>
  </si>
  <si>
    <t>UNITED SPIRITS LTD.MAY2021FUT</t>
  </si>
  <si>
    <t>ZEE ENTERTAINMENT ENTERPRISES LTD.JUN2021FUT</t>
  </si>
  <si>
    <t>ZEE ENTERTAINMENT ENTERPRISES LTD.MAY2021FUT</t>
  </si>
  <si>
    <t>ASHOK LEYLAND LTD.JUN2021FUT</t>
  </si>
  <si>
    <t>APOLLO TYRES LTD.JUN2021FUT</t>
  </si>
  <si>
    <t>ADANI ENTERPRISES LTD.JUN2021FUT</t>
  </si>
  <si>
    <t>BHARAT ELECTRONICS LTD.JUN2021FUT</t>
  </si>
  <si>
    <t>BHARAT HEAVY ELECTRICALS LTD.JUN2021FUT</t>
  </si>
  <si>
    <t>BANK OF BARODAJUN2021FUT</t>
  </si>
  <si>
    <t>BHARTI AIRTEL LTD.JUN2021FUT</t>
  </si>
  <si>
    <t>BALKRISHNA INDUSTRIES LTD.JUN2021FUT</t>
  </si>
  <si>
    <t>CONTAINER CORPORATION OF INDIA LTD.JUN2021FUT</t>
  </si>
  <si>
    <t>CITY UNION BANK LTD.JUN2021FUT</t>
  </si>
  <si>
    <t>DABUR INDIA LTD.JUN2021FUT</t>
  </si>
  <si>
    <t>EXIDE INDUSTRIES LTD.JUN2021FUT</t>
  </si>
  <si>
    <t>ESCORTS LTD.JUN2021FUT</t>
  </si>
  <si>
    <t>GLENMARK PHARMACEUTICALS LTD.JUN2021FUT</t>
  </si>
  <si>
    <t>GUJARAT GAS LTD.JUN2021FUT</t>
  </si>
  <si>
    <t>HINDUSTAN UNILEVER LTD.JUN2021FUT</t>
  </si>
  <si>
    <t>HDFC ASSET MANAGEMENT COMPANY LTD.JUN2021FUT</t>
  </si>
  <si>
    <t>INDIAN OIL CORPORATION LTD.JUN2021FUT</t>
  </si>
  <si>
    <t>ITC LTD.JUN2021FUT</t>
  </si>
  <si>
    <t>INFO EDGE (INDIA) LTD.JUN2021FUT</t>
  </si>
  <si>
    <t>INDIABULLS HOUSING FINANCE LTD.JUN2021FUT</t>
  </si>
  <si>
    <t>JSW STEEL LTD.JUN2021FUT</t>
  </si>
  <si>
    <t>CUMMINS INDIA LTD.JUN2021FUT</t>
  </si>
  <si>
    <t>L&amp;T FINANCE HOLDINGS LTD.JUN2021FUT</t>
  </si>
  <si>
    <t>BOSCH LTD.JUN2021FUT</t>
  </si>
  <si>
    <t>MOTHERSON SUMI SYSTEMS LTD.JUN2021FUT</t>
  </si>
  <si>
    <t>ADANI PORTS AND SPECIAL ECONOMIC ZONE LTD.JUN2021FUT</t>
  </si>
  <si>
    <t>MAHINDRA AND MAHINDRA FINANCIAL SERVICES LTD.JUN2021FUT</t>
  </si>
  <si>
    <t>MANAPPURAM FINANCE LTD.JUN2021FUT</t>
  </si>
  <si>
    <t>NATIONAL ALUMINIUM CO. LTD.JUN2021FUT</t>
  </si>
  <si>
    <t>NMDC LTD.JUN2021FUT</t>
  </si>
  <si>
    <t>NIPPON LIFE INDIA  ASSET MANAGEMENT LTD.JUN2021FUT</t>
  </si>
  <si>
    <t>PUNJAB NATIONAL BANKJUN2021FUT</t>
  </si>
  <si>
    <t>POWER FINANCE CORPORATION  LTD.JUN2021FUT</t>
  </si>
  <si>
    <t>PETRONET LNG LTD.JUN2021FUT</t>
  </si>
  <si>
    <t>STEEL AUTHORITY INDIA LTD.JUN2021FUT</t>
  </si>
  <si>
    <t>VEDANTA LTD.JUN2021FUT</t>
  </si>
  <si>
    <t>SRF LTD.JUN2021FUT</t>
  </si>
  <si>
    <t>SUN TV NETWORK LTD.JUN2021FUT</t>
  </si>
  <si>
    <t>SBI LIFE INSURANCE COMPANY LTD.JUN2021FUT</t>
  </si>
  <si>
    <t>TATA MOTORS LTD.JUN2021FUT</t>
  </si>
  <si>
    <t>TATA CONSUMER PRODUCTS LTD.JUN2021FUT</t>
  </si>
  <si>
    <t>TATA POWER COMPANY LTD.JUN2021FUT</t>
  </si>
  <si>
    <t>TECH MAHINDRA LTD.JUN2021FUT</t>
  </si>
  <si>
    <t>TORRENT PHARMACEUTICALS LTD.JUN2021FUT</t>
  </si>
  <si>
    <t>UPL LTD.JUN2021FUT</t>
  </si>
  <si>
    <t>ULTRATECH CEMENT LTD.JUN2021FUT</t>
  </si>
  <si>
    <t>BAJAJ AUTO LTD.JUN2021FUT</t>
  </si>
  <si>
    <t>HINDUSTAN PETROLEUM CORPORATION LTD.JUL2021FUT</t>
  </si>
  <si>
    <t>TVS MOTOR COMPANY LTD.JUL2021FUT</t>
  </si>
  <si>
    <t>AUROBINDO PHARMA LTD.JUL2021FUT</t>
  </si>
  <si>
    <t>BOSCH LTD.JUL2021FUT</t>
  </si>
  <si>
    <t>BRITANNIA INDUSTRIES LTD.JUL2021FUT</t>
  </si>
  <si>
    <t>CANARA BANKJUL2021FUT</t>
  </si>
  <si>
    <t>DR REDDYs LABORATORIES LTD.JUL2021FUT</t>
  </si>
  <si>
    <t>ESCORTS LTD.JUL2021FUT</t>
  </si>
  <si>
    <t>GAIL ( INDIA ) LTD.JUL2021FUT</t>
  </si>
  <si>
    <t>GODREJ CONSUMER PRODUCTS LTD.JUL2021FUT</t>
  </si>
  <si>
    <t>GRASIM INDUSTRIES LTD.JUL2021FUT</t>
  </si>
  <si>
    <t>GUJARAT GAS LTD.JUL2021FUT</t>
  </si>
  <si>
    <t>HINDALCO INDUSTRIES LTD.JUL2021FUT</t>
  </si>
  <si>
    <t>INDIAN RAILWAY CATERING AND TOURISM CORPORATION LTD.JUL2021FUT</t>
  </si>
  <si>
    <t>LARSEN &amp; TOUBRO INFOTECH LTD.JUL2021FUT</t>
  </si>
  <si>
    <t>POWER FINANCE CORPORATION  LTD.JUL2021FUT</t>
  </si>
  <si>
    <t>REC LTD.JUL2021FUT</t>
  </si>
  <si>
    <t>STEEL AUTHORITY INDIA LTD.JUL2021FUT</t>
  </si>
  <si>
    <t>SBI LIFE INSURANCE COMPANY LTD.JUL2021FUT</t>
  </si>
  <si>
    <t>WIPRO LTD.JUL2021FUT</t>
  </si>
  <si>
    <t>FEDERAL BANK LTD.JUL2021FUT</t>
  </si>
  <si>
    <t>HDFC BANK LTD.JUL2021FUT</t>
  </si>
  <si>
    <t>MOTHERSON SUMI SYSTEMS LTD.JUL2021FUT</t>
  </si>
  <si>
    <t>NIPPON LIFE INDIA  ASSET MANAGEMENT LTD.JUL2021FUT</t>
  </si>
  <si>
    <t>PETRONET LNG LTD.JUL2021FUT</t>
  </si>
  <si>
    <t>TATA MOTORS LTD.JUL2021FUT</t>
  </si>
  <si>
    <t>HAVELLS INDIA LTD.JUL2021FUT</t>
  </si>
  <si>
    <t>TITAN COMPANY LTD.JUL2021FUT</t>
  </si>
  <si>
    <t>INDUS TOWERS LTD.JUL2021FUT</t>
  </si>
  <si>
    <t>ALKEM LABORATORIES LTD.JUL2021FUT</t>
  </si>
  <si>
    <t>ASIAN PAINTS (INDIA) LTD.JUL2021FUT</t>
  </si>
  <si>
    <t>BHARAT FORGE LTD.JUL2021FUT</t>
  </si>
  <si>
    <t>STATE BANK OF INDIAJUL2021FUT</t>
  </si>
  <si>
    <t>SUN PHARMACEUTICAL INDUSTRIES LTD.JUL2021FUT</t>
  </si>
  <si>
    <t>HINDUSTAN UNILEVER LTD.JUL2021FUT</t>
  </si>
  <si>
    <t>ADANI ENTERPRISES LTD.JUL2021FUT</t>
  </si>
  <si>
    <t>BAJAJ AUTO LTD.JUL2021FUT</t>
  </si>
  <si>
    <t>BALKRISHNA INDUSTRIES LTD.JUL2021FUT</t>
  </si>
  <si>
    <t>MARICO LTD.JUL2021FUT</t>
  </si>
  <si>
    <t>MARUTI SUZUKI INDIA LTD.JUL2021FUT</t>
  </si>
  <si>
    <t>MINDTREE LTD.JUL2021FUT</t>
  </si>
  <si>
    <t>BHARTI AIRTEL LTD.JUL2021FUT</t>
  </si>
  <si>
    <t>DIVI LABORATORIES LTD.JUL2021FUT</t>
  </si>
  <si>
    <t>NMDC LTD.JUL2021FUT</t>
  </si>
  <si>
    <t>THE RAMCO CEMENTS LTD.JUL2021FUT</t>
  </si>
  <si>
    <t>SRF LTD.JUL2021FUT</t>
  </si>
  <si>
    <t>INFO EDGE (INDIA) LTD.JUL2021FUT</t>
  </si>
  <si>
    <t>GLENMARK PHARMACEUTICALS LTD.JUL2021FUT</t>
  </si>
  <si>
    <t>TATA CONSUMER PRODUCTS LTD.JUL2021FUT</t>
  </si>
  <si>
    <t>JSW STEEL LTD.JUL2021FUT</t>
  </si>
  <si>
    <t>MAHANAGAR GAS LTD.JUL2021FUT</t>
  </si>
  <si>
    <t>NATIONAL ALUMINIUM CO. LTD.JUL2021FUT</t>
  </si>
  <si>
    <t>PAGE INDUSTRIES LTD.JUL2021FUT</t>
  </si>
  <si>
    <t>PUNJAB NATIONAL BANKJUL2021FUT</t>
  </si>
  <si>
    <t>ADANI PORTS AND SPECIAL ECONOMIC ZONE LTD.JUL2021FUT</t>
  </si>
  <si>
    <t>AXIS BANK LTD.JUL2021FUT</t>
  </si>
  <si>
    <t>DLF LTD.JUL2021FUT</t>
  </si>
  <si>
    <t>PIDILITE INDUSTRIES  LTD.JUL2021FUT</t>
  </si>
  <si>
    <t>TATA STEEL LTD.JUL2021FUT</t>
  </si>
  <si>
    <t>CADILA HEALTHCARE LTD.JUL2021FUT</t>
  </si>
  <si>
    <t>CHOLAMANDALAM INVESTMENT &amp; FINANCE CO LTD.JUL2021FUT</t>
  </si>
  <si>
    <t>INDIABULLS HOUSING FINANCE LTD.JUL2021FUT</t>
  </si>
  <si>
    <t>KOTAK MAHINDRA BANK LTD.JUL2021FUT</t>
  </si>
  <si>
    <t>L&amp;T TECHNOLOGY SERVICES LTD.JUL2021FUT</t>
  </si>
  <si>
    <t>MAHINDRA AND MAHINDRA FINANCIAL SERVICES LTD.JUL2021FUT</t>
  </si>
  <si>
    <t>MUTHOOT FINANCE LTD.JUL2021FUT</t>
  </si>
  <si>
    <t>BIOCON LTD.JUL2021FUT</t>
  </si>
  <si>
    <t>RELIANCE INDUSTRIES LTD.JUL2021FUT</t>
  </si>
  <si>
    <t>GRANULES INDIA LTD.JUL2021FUT</t>
  </si>
  <si>
    <t>MAHINDRA &amp; MAHINDRA LTD.JUL2021FUT</t>
  </si>
  <si>
    <t>HOUSING DEVELOPMENT FINANCE CORPORATION LTD.JUL2021FUT</t>
  </si>
  <si>
    <t>INFOSYS LTD.JUL2021FUT</t>
  </si>
  <si>
    <t>SHRIRAM TRANSPORT FINANCE CO LTD.JUL2021FUT</t>
  </si>
  <si>
    <t>AMBUJA CEMENTS LTD.JUL2021FUT</t>
  </si>
  <si>
    <t>AU SMALL FINANCE BANK LTD.JUL2021FUT</t>
  </si>
  <si>
    <t>APOLLO HOSPITALS ENTERPRISE LTD.JUL2021FUT</t>
  </si>
  <si>
    <t>BANK OF BARODAJUL2021FUT</t>
  </si>
  <si>
    <t>TECH MAHINDRA LTD.JUL2021FUT</t>
  </si>
  <si>
    <t>TATA POWER COMPANY LTD.JUL2021FUT</t>
  </si>
  <si>
    <t>VEDANTA LTD.JUL2021FUT</t>
  </si>
  <si>
    <t>INDIAN OIL CORPORATION LTD.JUL2021FUT</t>
  </si>
  <si>
    <t>JINDAL STEEL &amp; POWER LTD.JUL2021FUT</t>
  </si>
  <si>
    <t>BAJAJ FINSERV LTD.JUL2021FUT</t>
  </si>
  <si>
    <t>NESTLE INDIA LTD.JUL2021FUT</t>
  </si>
  <si>
    <t>TORRENT PHARMACEUTICALS LTD.JUL2021FUT</t>
  </si>
  <si>
    <t>ADITYA BIRLA FASHION &amp; RETAIL LTD.JUL2021FUT</t>
  </si>
  <si>
    <t>AMARA RAJA BATTERIES LTD.JUL2021FUT</t>
  </si>
  <si>
    <t>EICHER MOTORS LTD.JUL2021FUT</t>
  </si>
  <si>
    <t>ICICI BANK LTD.JUL2021FUT</t>
  </si>
  <si>
    <t>BHARAT PETROLEUM CORPORATION LTD.JUL2021FUT</t>
  </si>
  <si>
    <t>VODAFONE IDEA LTD.JUL2021FUT</t>
  </si>
  <si>
    <t>INDRAPRASTHA GAS LTD.JUL2021FUT</t>
  </si>
  <si>
    <t>UNITED SPIRITS LTD.JUL2021FUT</t>
  </si>
  <si>
    <t>HERO MOTOCORP LTD.JUL2021FUT</t>
  </si>
  <si>
    <t>VOLTAS LTD.JUL2021FUT</t>
  </si>
  <si>
    <t>PVR LTD.JUL2021FUT</t>
  </si>
  <si>
    <t>SUN TV NETWORK LTD.JUL2021FUT</t>
  </si>
  <si>
    <t>MANAPPURAM FINANCE LTD.JUL2021FUT</t>
  </si>
  <si>
    <t>ASHOK LEYLAND LTD.JUL2021FUT</t>
  </si>
  <si>
    <t>CUMMINS INDIA LTD.JUL2021FUT</t>
  </si>
  <si>
    <t>DEEPAK NITRITE LTD.JUL2021FUT</t>
  </si>
  <si>
    <t>AARTI INDUSTRIES LTD.JUL2021FUT</t>
  </si>
  <si>
    <t>APOLLO TYRES LTD.JUL2021FUT</t>
  </si>
  <si>
    <t>HDFC LIFE INSURANCE CO. LTD.JUL2021FUT</t>
  </si>
  <si>
    <t>BANDHAN BANK LTD.JUL2021FUT</t>
  </si>
  <si>
    <t>BHARAT HEAVY ELECTRICALS LTD.JUL2021FUT</t>
  </si>
  <si>
    <t>COLGATE-PALMOLIVE INDIA LTD.JUL2021FUT</t>
  </si>
  <si>
    <t>EXIDE INDUSTRIES LTD.JUL2021FUT</t>
  </si>
  <si>
    <t>LUPIN LTD.JUL2021FUT</t>
  </si>
  <si>
    <t>LARSEN &amp; TOUBRO LTD.JUL2021FUT</t>
  </si>
  <si>
    <t>POWER GRID CORPORATION OF INDIA LTD.JUL2021FUT</t>
  </si>
  <si>
    <t>UPL LTD.JUL2021FUT</t>
  </si>
  <si>
    <t>L&amp;T FINANCE HOLDINGS LTD.JUL2021FUT</t>
  </si>
  <si>
    <t>CITY UNION BANK LTD.JUL2021FUT</t>
  </si>
  <si>
    <t>BAJAJ FINANCE LTD.JUL2021FUT</t>
  </si>
  <si>
    <t>BERGER PAINTS INDIA LTD.JUL2021FUT</t>
  </si>
  <si>
    <t>HDFC ASSET MANAGEMENT COMPANY LTD.JUL2021FUT</t>
  </si>
  <si>
    <t>ULTRATECH CEMENT LTD.JUL2021FUT</t>
  </si>
  <si>
    <t>CONTAINER CORPORATION OF INDIA LTD.JUL2021FUT</t>
  </si>
  <si>
    <t>ITC LTD.JUL2021FUT</t>
  </si>
  <si>
    <t>BATA INDIA LTD.JUL2021FUT</t>
  </si>
  <si>
    <t>BHARAT ELECTRONICS LTD.JUL2021FUT</t>
  </si>
  <si>
    <t>SIEMENS LTD.JUL2021FUT</t>
  </si>
  <si>
    <t>TATA CHEMICALS LTD.JUL2021FUT</t>
  </si>
  <si>
    <t>CIPLA LTD.JUL2021FUT</t>
  </si>
  <si>
    <t>JUBILANT FOODWORKS LTD.JUL2021FUT</t>
  </si>
  <si>
    <t>HCL TECHNOLOGIES LTD.JUL2021FUT</t>
  </si>
  <si>
    <t>TATA CONSULTANCY SERVICES LTD.JUL2021FUT</t>
  </si>
  <si>
    <t>IDFC FIRST BANK LTD.JUL2021FUT</t>
  </si>
  <si>
    <t>DABUR INDIA LTD.JUL2021FUT</t>
  </si>
  <si>
    <t>MAX FINANCIAL SERVICES LTD.JUL2021FUT</t>
  </si>
  <si>
    <t>MRF LTD.JUL2021FUT</t>
  </si>
  <si>
    <t>ACC LTD.JUL2021FUT</t>
  </si>
  <si>
    <t>LIC HOUSING FINANCE LTD.JUL2021FUT</t>
  </si>
  <si>
    <t>MPHASIS LTD.JUL2021FUT</t>
  </si>
  <si>
    <t>UNITED BREWERIES LTD.JUL2021FUT</t>
  </si>
  <si>
    <t>ZEE ENTERTAINMENT ENTERPRISES LTD.JUL2021FUT</t>
  </si>
  <si>
    <t>NTPC Ltd.JUL2021FUT</t>
  </si>
  <si>
    <t>SHREE CEMENT LTD.JUL2021FUT</t>
  </si>
  <si>
    <t>COAL INDIA LTD.JUL2021FUT</t>
  </si>
  <si>
    <t>GMR INFRASTUCTURE LTD.JUL2021FUT</t>
  </si>
  <si>
    <t>ASTRAL LTD. (ERSTWHILE ASTRAL POLY TECHNIK LTD.)SEP2021FUT</t>
  </si>
  <si>
    <t>ADANI ENTERPRISES LTD.SEP2021FUT</t>
  </si>
  <si>
    <t>ADANI PORTS AND SPECIAL ECONOMIC ZONE LTD.SEP2021FUT</t>
  </si>
  <si>
    <t>ALKEM LABORATORIES LTD.OCT2021FUT</t>
  </si>
  <si>
    <t>APOLLO HOSPITALS ENTERPRISE LTD.SEP2021FUT</t>
  </si>
  <si>
    <t>AU SMALL FINANCE BANK LTD.OCT2021FUT</t>
  </si>
  <si>
    <t>AU SMALL FINANCE BANK LTD.SEP2021FUT</t>
  </si>
  <si>
    <t>BANK OF BARODASEP2021FUT</t>
  </si>
  <si>
    <t>BHARAT ELECTRONICS LTD.OCT2021FUT</t>
  </si>
  <si>
    <t>BHARAT ELECTRONICS LTD.SEP2021FUT</t>
  </si>
  <si>
    <t>CANARA BANKSEP2021FUT</t>
  </si>
  <si>
    <t>CHOLAMANDALAM INVESTMENT &amp; FINANCE CO LTD.SEP2021FUT</t>
  </si>
  <si>
    <t>CIPLA LTD.OCT2021FUT</t>
  </si>
  <si>
    <t>COAL INDIA LTD.SEP2021FUT</t>
  </si>
  <si>
    <t>CONTAINER CORPORATION OF INDIA LTD.SEP2021FUT</t>
  </si>
  <si>
    <t>CITY UNION BANK LTD.OCT2021FUT</t>
  </si>
  <si>
    <t>CUMMINS INDIA LTD.SEP2021FUT</t>
  </si>
  <si>
    <t>DIXON TECHNOLOGIES (INDIA) LTD.OCT2021FUT</t>
  </si>
  <si>
    <t>DIXON TECHNOLOGIES (INDIA) LTD.SEP2021FUT</t>
  </si>
  <si>
    <t>DABUR INDIA LTD.SEP2021FUT</t>
  </si>
  <si>
    <t>DLF LTD.SEP2021FUT</t>
  </si>
  <si>
    <t>DR REDDYs LABORATORIES LTD.OCT2021FUT</t>
  </si>
  <si>
    <t>ESCORTS LTD.SEP2021FUT</t>
  </si>
  <si>
    <t>EXIDE INDUSTRIES LTD.SEP2021FUT</t>
  </si>
  <si>
    <t>GAIL ( INDIA ) LTD.SEP2021FUT</t>
  </si>
  <si>
    <t>GODREJ CONSUMER PRODUCTS LTD.SEP2021FUT</t>
  </si>
  <si>
    <t>GRANULES INDIA LTD.SEP2021FUT</t>
  </si>
  <si>
    <t>GRASIM INDUSTRIES LTD.OCT2021FUT</t>
  </si>
  <si>
    <t>GRASIM INDUSTRIES LTD.SEP2021FUT</t>
  </si>
  <si>
    <t>GUJARAT GAS LTD.SEP2021FUT</t>
  </si>
  <si>
    <t>HDFC BANK LTD.OCT2021FUT</t>
  </si>
  <si>
    <t>HDFC ASSET MANAGEMENT COMPANY LTD.SEP2021FUT</t>
  </si>
  <si>
    <t>HDFC LIFE INSURANCE CO. LTD.OCT2021FUT</t>
  </si>
  <si>
    <t>HINDALCO INDUSTRIES LTD.OCT2021FUT</t>
  </si>
  <si>
    <t>HINDUSTAN PETROLEUM CORPORATION LTD.OCT2021FUT</t>
  </si>
  <si>
    <t>IPCA LABORATORIES LTD.SEP2021FUT</t>
  </si>
  <si>
    <t>INDIAN ENERGY EXCHANGE LTD.OCT2021FUT</t>
  </si>
  <si>
    <t>INDIAN ENERGY EXCHANGE LTD.SEP2021FUT</t>
  </si>
  <si>
    <t>INDIABULLS HOUSING FINANCE LTD.SEP2021FUT</t>
  </si>
  <si>
    <t>IDFC FIRST BANK LTD.SEP2021FUT</t>
  </si>
  <si>
    <t>INDRAPRASTHA GAS LTD.SEP2021FUT</t>
  </si>
  <si>
    <t>INTERGLOBE AVIATION LTD.OCT2021FUT</t>
  </si>
  <si>
    <t>INTERGLOBE AVIATION LTD.SEP2021FUT</t>
  </si>
  <si>
    <t>INFOSYS LTD.SEP2021FUT</t>
  </si>
  <si>
    <t>INDIAN OIL CORPORATION LTD.SEP2021FUT</t>
  </si>
  <si>
    <t>INDIAN RAILWAY CATERING AND TOURISM CORPORATION LTD.OCT2021FUT</t>
  </si>
  <si>
    <t>INDIAN RAILWAY CATERING AND TOURISM CORPORATION LTD.SEP2021FUT</t>
  </si>
  <si>
    <t>JSW STEEL LTD.OCT2021FUT</t>
  </si>
  <si>
    <t>JINDAL STEEL &amp; POWER LTD.OCT2021FUT</t>
  </si>
  <si>
    <t>KOTAK MAHINDRA BANK LTD.SEP2021FUT</t>
  </si>
  <si>
    <t>DR. LAL PATH LABS LTD.SEP2021FUT</t>
  </si>
  <si>
    <t>LARSEN &amp; TOUBRO INFOTECH LTD.SEP2021FUT</t>
  </si>
  <si>
    <t>MAHINDRA AND MAHINDRA FINANCIAL SERVICES LTD.OCT2021FUT</t>
  </si>
  <si>
    <t>MAHINDRA &amp; MAHINDRA LTD.OCT2021FUT</t>
  </si>
  <si>
    <t>MARUTI SUZUKI INDIA LTD.OCT2021FUT</t>
  </si>
  <si>
    <t>MANAPPURAM FINANCE LTD.OCT2021FUT</t>
  </si>
  <si>
    <t>MANAPPURAM FINANCE LTD.SEP2021FUT</t>
  </si>
  <si>
    <t>MARICO LTD.OCT2021FUT</t>
  </si>
  <si>
    <t>MULTI COMMODITY EXCHANGE OF IND LTD.SEP2021FUT</t>
  </si>
  <si>
    <t>NIPPON LIFE INDIA  ASSET MANAGEMENT LTD.SEP2021FUT</t>
  </si>
  <si>
    <t>NATIONAL ALUMINIUM CO. LTD.SEP2021FUT</t>
  </si>
  <si>
    <t>INFO EDGE (INDIA) LTD.SEP2021FUT</t>
  </si>
  <si>
    <t>NAVIN FLUORINE INTERNATIONAL LTD.SEP2021FUT</t>
  </si>
  <si>
    <t>COFORGE LTD.OCT2021FUT</t>
  </si>
  <si>
    <t>NMDC LTD.SEP2021FUT</t>
  </si>
  <si>
    <t>NTPC Ltd.OCT2021FUT</t>
  </si>
  <si>
    <t>NTPC Ltd.SEP2021FUT</t>
  </si>
  <si>
    <t>ORACLE FINANCIALS SERVICES SOFT LTD.SEP2021FUT</t>
  </si>
  <si>
    <t>OIL &amp; NATURAL GAS CO.OCT2021FUT</t>
  </si>
  <si>
    <t>OIL &amp; NATURAL GAS CO.SEP2021FUT</t>
  </si>
  <si>
    <t>PI INDUSTRIES LTD.SEP2021FUT</t>
  </si>
  <si>
    <t>ADITYA BIRLA FASHION &amp; RETAIL LTD.OCT2021FUT</t>
  </si>
  <si>
    <t>POLYCAB INDIA LTD.SEP2021FUT</t>
  </si>
  <si>
    <t>PAGE INDUSTRIES LTD.SEP2021FUT</t>
  </si>
  <si>
    <t>POWER FINANCE CORPORATION  LTD.SEP2021FUT</t>
  </si>
  <si>
    <t>PFIZER LTD.SEP2021FUT</t>
  </si>
  <si>
    <t>PIDILITE INDUSTRIES  LTD.SEP2021FUT</t>
  </si>
  <si>
    <t>PUNJAB NATIONAL BANKSEP2021FUT</t>
  </si>
  <si>
    <t>POWER GRID CORPORATION OF INDIA LTD.OCT2021FUT</t>
  </si>
  <si>
    <t>POWER GRID CORPORATION OF INDIA LTD.SEP2021FUT</t>
  </si>
  <si>
    <t>THE RAMCO CEMENTS LTD.OCT2021FUT</t>
  </si>
  <si>
    <t>RBL BANK LTD.OCT2021FUT</t>
  </si>
  <si>
    <t>RBL BANK LTD.SEP2021FUT</t>
  </si>
  <si>
    <t>REC LTD.SEP2021FUT</t>
  </si>
  <si>
    <t>RELIANCE INDUSTRIES LTD.OCT2021FUT</t>
  </si>
  <si>
    <t>SBI LIFE INSURANCE COMPANY LTD.OCT2021FUT</t>
  </si>
  <si>
    <t>STEEL AUTHORITY INDIA LTD.SEP2021FUT</t>
  </si>
  <si>
    <t>STATE BANK OF INDIAOCT2021FUT</t>
  </si>
  <si>
    <t>SIEMENS LTD.OCT2021FUT</t>
  </si>
  <si>
    <t>SIEMENS LTD.SEP2021FUT</t>
  </si>
  <si>
    <t>SHRIRAM TRANSPORT FINANCE CO LTD.SEP2021FUT</t>
  </si>
  <si>
    <t>SUN PHARMACEUTICAL INDUSTRIES LTD.OCT2021FUT</t>
  </si>
  <si>
    <t>SUN TV NETWORK LTD.SEP2021FUT</t>
  </si>
  <si>
    <t>TATA CHEMICALS LTD.OCT2021FUT</t>
  </si>
  <si>
    <t>TATA CHEMICALS LTD.SEP2021FUT</t>
  </si>
  <si>
    <t>TATA MOTORS LTD.SEP2021FUT</t>
  </si>
  <si>
    <t>TATA POWER COMPANY LTD.OCT2021FUT</t>
  </si>
  <si>
    <t>TECH MAHINDRA LTD.SEP2021FUT</t>
  </si>
  <si>
    <t>TITAN COMPANY LTD.OCT2021FUT</t>
  </si>
  <si>
    <t>TITAN COMPANY LTD.SEP2021FUT</t>
  </si>
  <si>
    <t>TORRENT PHARMACEUTICALS LTD.SEP2021FUT</t>
  </si>
  <si>
    <t>TORRENT POWER LTD.SEP2021FUT</t>
  </si>
  <si>
    <t>TRENT LTD.OCT2021FUT</t>
  </si>
  <si>
    <t>TRENT LTD.SEP2021FUT</t>
  </si>
  <si>
    <t>VEDANTA LTD.OCT2021FUT</t>
  </si>
  <si>
    <t>VEDANTA LTD.SEP2021FUT</t>
  </si>
  <si>
    <t>Total % of Existing assets hedged through futures :</t>
  </si>
  <si>
    <t>Total Number of Contracts where stock futures were Sold :</t>
  </si>
  <si>
    <t>Net Profit/(Net Loss) on all contracts combined :</t>
  </si>
  <si>
    <t>HDFC BANK LTD.JUN2021FUT</t>
  </si>
  <si>
    <t>IND29FNSEJUL2021FUTJUL2021FUT</t>
  </si>
  <si>
    <t>Total Number of Contracts where  futures  were bought :</t>
  </si>
  <si>
    <t>INDEX NIFTY AUG2021FUT</t>
  </si>
  <si>
    <t>BANK NIFTY AUG2021FUT</t>
  </si>
  <si>
    <t>Total Number of Contracts where  futures were sold :</t>
  </si>
  <si>
    <t>Gross Notional Value of Contracts where  futures were bought:</t>
  </si>
  <si>
    <t>Gross Notional Value of Contracts where  futures were sold:</t>
  </si>
  <si>
    <t>@ Included in Total Margins provided in Table 'Disclosure of Funds parked in short term deposits as Margin Deposit as of 30th September 2021.</t>
  </si>
  <si>
    <t>COMMODITY &amp; EXCHANGE TRADED COMMODITY DERIVATIVES</t>
  </si>
  <si>
    <t>A) COMMODITIES PHYSICAL</t>
  </si>
  <si>
    <t>B) LISTED ON COMMODITY EXCHANGES (Quantity in Lots)</t>
  </si>
  <si>
    <t>ALUMINIUM (5 MT-5000 GMS) COMMODITY-CFUT-29-OCT-21</t>
  </si>
  <si>
    <t>ALUMINIUM (5 MT-5000 GMS) COMMODITY-CFUT-30-NOV-21</t>
  </si>
  <si>
    <t>COPPER (2500 KGS) COMMODITY-CFUT-29-OCT-21</t>
  </si>
  <si>
    <t>COPPER (2500 KGS) COMMODITY-CFUT-30-NOV-21</t>
  </si>
  <si>
    <t>COTTON 29MM (25 BALES 170 KG EACH) COMM-CFUT-29-OCT-21</t>
  </si>
  <si>
    <t>COTTON 29MM (25 BALES 170 KG EACH) COMM-CFUT-30-NOV-21</t>
  </si>
  <si>
    <t>COTTON SEED OIL CAKE AKOLA (10 MT 100 QTLS) COMM-CFUT-20-DEC-21</t>
  </si>
  <si>
    <t>COTTON SEED OIL CAKE AKOLA (10 MT 100 QTLS) COMM-CFUT-20-JAN-22</t>
  </si>
  <si>
    <t>CRUDE OIL (100 BARRELS) COMMODITY-CFUT-18-NOV-21</t>
  </si>
  <si>
    <t>CRUDE OIL (100 BARRELS) COMMODITY-CFUT-19-OCT-21</t>
  </si>
  <si>
    <t>GOLD (1 KG-1000 GMS) COMMODITY-CFUT-03-DEC-21</t>
  </si>
  <si>
    <t>GOLD (1 KG-1000 GMS) COMMODITY-CFUT-04-FEB-22</t>
  </si>
  <si>
    <t>GOLD MINI (100 GRAMS) COMMODITY-CFUT-03-DEC-21</t>
  </si>
  <si>
    <t>GOLD MINI (100 GRAMS) COMMODITY-CFUT-03-NOV-21</t>
  </si>
  <si>
    <t>GOLD MINI (100 GRAMS) COMMODITY-CFUT-05-OCT-21</t>
  </si>
  <si>
    <t>GUAR GUM JODHPUR (5 MT - 50 QTLS) COMMODITY-CFUT-18-NOV-21</t>
  </si>
  <si>
    <t>GUAR GUM JODHPUR (5 MT - 50 QTLS) COMMODITY-CFUT-20-OCT-21</t>
  </si>
  <si>
    <t>GUAR SEED10 JODHPUR (10 MT 100 QTLS) COMMODITY-CFUT-18-NOV-21</t>
  </si>
  <si>
    <t>GUAR SEED10 JODHPUR (10 MT 100 QTLS) COMMODITY-CFUT-20-OCT-21</t>
  </si>
  <si>
    <t>JEERA UNJHA (3 MT 30 QTLS) COMMODITY-CFUT-18-NOV-21</t>
  </si>
  <si>
    <t>JEERA UNJHA (3 MT 30 QTLS) COMMODITY-CFUT-20-OCT-21</t>
  </si>
  <si>
    <t>MCXBULLDEX-CFUT-25-OCT-21</t>
  </si>
  <si>
    <t>MCXMETDEX-CFUT-20-OCT-21</t>
  </si>
  <si>
    <t>NATURAL GAS (1250 mmBtu) COMMODITY-CFUT-24-NOV-21</t>
  </si>
  <si>
    <t>NATURAL GAS (1250 mmBtu) COMMODITY-CFUT-26-OCT-21</t>
  </si>
  <si>
    <t>RAPE MUSTARD SEED JAIPUR (10 MT -100 QTLS) COMMODITY-CFUT-18-NOV-21</t>
  </si>
  <si>
    <t>RAPE MUSTARD SEED JAIPUR (10 MT -100 QTLS) COMMODITY-CFUT-20-DEC-21</t>
  </si>
  <si>
    <t>RAPE MUSTARD SEED JAIPUR (10 MT -100 QTLS) COMMODITY-CFUT-20-OCT-21</t>
  </si>
  <si>
    <t>SILVER (30 KG) COMMODITY-CFUT-03-DEC-21</t>
  </si>
  <si>
    <t>SILVER (30 KG) COMMODITY-CFUT-04-MAR-22</t>
  </si>
  <si>
    <t>SILVER MICRO (1 KGS) COMMODITY-CFUT-28-FEB-22</t>
  </si>
  <si>
    <t>SILVER MICRO (1 KGS) COMMODITY-CFUT-30-NOV-21</t>
  </si>
  <si>
    <t>SILVER MINI (5 KGS) COMMODITY-CFUT-28-FEB-22</t>
  </si>
  <si>
    <t>SILVER MINI (5 KGS) COMMODITY-CFUT-30-NOV-21</t>
  </si>
  <si>
    <t>SOYABEAN INDORE (10 MT 100 QTLS) COMMODITY-CFUT-18-NOV-21</t>
  </si>
  <si>
    <t>SOYABEAN INDORE (10 MT 100 QTLS) COMMODITY-CFUT-20-OCT-21</t>
  </si>
  <si>
    <t>TURMERIC NIZAMABAD (5 MT - 50 QTLS) COMMODITY-CFUT-20-OCT-21</t>
  </si>
  <si>
    <t>COMMODITY &amp; COMMODITY RELATED TOTAL</t>
  </si>
  <si>
    <t>Total % of Existing assets hedged through equity futures :</t>
  </si>
  <si>
    <t>No.</t>
  </si>
  <si>
    <t xml:space="preserve">^ Hedging positions through Commodity futures (ETCDs) as on </t>
  </si>
  <si>
    <t>Total exposure due to commodity futures (ETCDs) (Hedging Positions)  as a % age of net assets:</t>
  </si>
  <si>
    <t xml:space="preserve">Other than Hedging positions through Commodity futures (ETCD) as on </t>
  </si>
  <si>
    <t>Long/Short (Lots)</t>
  </si>
  <si>
    <t xml:space="preserve">Total exposure due to Commodity futures (non hedging positions) as a %age of net assets </t>
  </si>
  <si>
    <t>Total Number of Contracts where Commodities futures (ETCDs) were Bought:</t>
  </si>
  <si>
    <t>ALUMINIUM (5 MT-5000 GMS) COMMODITYAUG2021FUT</t>
  </si>
  <si>
    <t>ALUMINIUM (5 MT-5000 GMS) COMMODITYSEP2021FUT</t>
  </si>
  <si>
    <t>COTTON SEED OIL CAKE AKOLA (10 MT 100 QTLS) COMMDEC2021CFUT</t>
  </si>
  <si>
    <t>COTTON SEED OIL CAKE AKOLA (10 MT 100 QTLS) COMMAUG2021FUT</t>
  </si>
  <si>
    <t>COTTON SEED OIL CAKE AKOLA (10 MT 100 QTLS) COMMSEP2021FUT</t>
  </si>
  <si>
    <t>COPPER (2500 KGS) COMMODITYAUG2021FUT</t>
  </si>
  <si>
    <t>COPPER (2500 KGS) COMMODITYOCT2021CFUT</t>
  </si>
  <si>
    <t>COPPER (2500 KGS) COMMODITYSEP2021FUT</t>
  </si>
  <si>
    <t>CRUDE OIL (100 BARRELS) COMMODITYOCT2021CFUT</t>
  </si>
  <si>
    <t>CRUDE OIL (100 BARRELS) COMMODITYAUG2021FUT</t>
  </si>
  <si>
    <t>CRUDE OIL (100 BARRELS) COMMODITYSEP2021FUT</t>
  </si>
  <si>
    <t>GOLD (1 KG-1000 GMS) COMMODITYDEC2021CFUT</t>
  </si>
  <si>
    <t>GOLD (1 KG-1000 GMS) COMMODITYOCT2021FUT</t>
  </si>
  <si>
    <t>GOLD MINI (100 GRAMS) COMMODITYOCT2021CFUT</t>
  </si>
  <si>
    <t>GOLD MINI (100 GRAMS) COMMODITYSEP2021FUT</t>
  </si>
  <si>
    <t>GUAR SEED10 JODHPUR (10 MT 100 QTLS) COMMODITYSEP2021FUT</t>
  </si>
  <si>
    <t>JEERA UNJHA (3 MT 30 QTLS) COMMODITYSEP2021FUT</t>
  </si>
  <si>
    <t>KAPAS RAJKOT (200 MOUNDS OF 20KG EACH) COMMODITYAPR2022CFUT</t>
  </si>
  <si>
    <t>LEAD (5 MT 5000 GMS) COMMODITYAUG2021FUT</t>
  </si>
  <si>
    <t>MCXBULLDEXAUG2021CFUT</t>
  </si>
  <si>
    <t>MCXBULLDEXSEP2021CFUT</t>
  </si>
  <si>
    <t>MCXMETDEXAUG2021FUT</t>
  </si>
  <si>
    <t>MCXMETDEXSEP2021FUT</t>
  </si>
  <si>
    <t>NICKEL (1500 KGS) COMMODITYOCT2021CFUT</t>
  </si>
  <si>
    <t>NICKEL (1500 KGS) COMMODITYAUG2021FUT</t>
  </si>
  <si>
    <t>NICKEL (1500 KGS) COMMODITYSEP2021FUT</t>
  </si>
  <si>
    <t>RAPE MUSTARD SEED JAIPUR (10 MT -100 QTLS) COMMODITYNOV2021CFUT</t>
  </si>
  <si>
    <t>RAPE MUSTARD SEED JAIPUR (10 MT -100 QTLS) COMMODITYOCT2021CFUT</t>
  </si>
  <si>
    <t>RAPE MUSTARD SEED JAIPUR (10 MT -100 QTLS) COMMODITYAUG2021FUT</t>
  </si>
  <si>
    <t>RAPE MUSTARD SEED JAIPUR (10 MT -100 QTLS) COMMODITYSEP2021FUT</t>
  </si>
  <si>
    <t>SILVER (30 KG) COMMODITYDEC2021FUT</t>
  </si>
  <si>
    <t>SILVER (30 KG) COMMODITYSEP2021FUT</t>
  </si>
  <si>
    <t>SILVER MICRO (1 KGS) COMMODITYAUG2021FUT</t>
  </si>
  <si>
    <t>SILVER MICRO (1 KGS) COMMODITYFEB2022FUT</t>
  </si>
  <si>
    <t>SILVER MICRO (1 KGS) COMMODITYNOV2021FUT</t>
  </si>
  <si>
    <t>SILVER MINI (5 KGS) COMMODITYAUG2021FUT</t>
  </si>
  <si>
    <t>SOYABEAN INDORE (10 MT 100 QTLS) COMMODITYNOV2021CFUT</t>
  </si>
  <si>
    <t>SOYABEAN INDORE (10 MT 100 QTLS) COMMODITYOCT2021CFUT</t>
  </si>
  <si>
    <t>SOYABEAN INDORE (10 MT 100 QTLS) COMMODITYSEP2021FUT</t>
  </si>
  <si>
    <t>TURMERIC NIZAMABAD (5 MT - 50 QTLS) COMMODITYSEP2021CFUT</t>
  </si>
  <si>
    <t>ZINC (5 MT-5000 GMS) COMMODITYAUG2021FUT</t>
  </si>
  <si>
    <t>ZINC (5 MT-5000 GMS) COMMODITYSEP2021FUT</t>
  </si>
  <si>
    <t>Total Number of Contracts where Commodities futures (ETCDs) were Sold:</t>
  </si>
  <si>
    <t>Gross Notional Value of Contracts where Commodities futures (ETCDs) were Bought:</t>
  </si>
  <si>
    <t>Gross Notional Value of Contracts where Commodities futures (ETCDs) were Sold:</t>
  </si>
  <si>
    <t xml:space="preserve">Other than Hedging positions through Equity futures as on </t>
  </si>
  <si>
    <t xml:space="preserve">For the period ended 31st August 2021 the following for non hedging transactions through futures which have been squared off/expired </t>
  </si>
  <si>
    <t>Total Number of Contracts where futures were Bought :</t>
  </si>
  <si>
    <t>Total Number of Contracts where futures were Sold :</t>
  </si>
  <si>
    <t>Gross Notional Value of Contracts where futures were Bought:</t>
  </si>
  <si>
    <t>Gross Notional Value of Contracts where futures were Sold:</t>
  </si>
  <si>
    <t>Net Profit/(Net Loss) on all contracts combined (Rs.) :</t>
  </si>
  <si>
    <t>METLEDEXAPR2021FUT</t>
  </si>
  <si>
    <t>METLEDEXMAY2021FUT</t>
  </si>
  <si>
    <t>BULLDEXAPR2021FUT</t>
  </si>
  <si>
    <t>BULLDEXMAY2021FUT</t>
  </si>
  <si>
    <t>COTTON 29MM (25 BALES 170 KG EACH) COMMAPR2021FUT</t>
  </si>
  <si>
    <t>COTTON 29MM (25 BALES 170 KG EACH) COMMMAY2021FUT</t>
  </si>
  <si>
    <t>COTTON SEED OIL CAKE AKOLA (10 MT 100 QTLS) COMMAPR2021FUT</t>
  </si>
  <si>
    <t>COTTON SEED OIL CAKE AKOLA (10 MT 100 QTLS) COMMJUN2021FUT</t>
  </si>
  <si>
    <t>COTTON SEED OIL CAKE AKOLA (10 MT 100 QTLS) COMMMAY2021FUT</t>
  </si>
  <si>
    <t>CRUDE OIL (100 BARRELS) COMMODITYJUN2021FUT</t>
  </si>
  <si>
    <t>CRUDE OIL (100 BARRELS) COMMODITYMAY2021FUT</t>
  </si>
  <si>
    <t>GOLD (1 KG-1000 GMS) COMMODITYJUN2021FUT</t>
  </si>
  <si>
    <t>GOLD MINI (100 GRAMS) COMMODITYJUN2021FUT</t>
  </si>
  <si>
    <t>GOLD MINI (100 GRAMS) COMMODITYMAY2021FUT</t>
  </si>
  <si>
    <t>GUAR GUM JODHPUR (5 MT - 50 QTLS) COMMODITYMAY2021FUT</t>
  </si>
  <si>
    <t>GUAR SEED10 JODHPUR (10 MT 100 QTLS) COMMODITYAPR2021FUT</t>
  </si>
  <si>
    <t>GUAR SEED10 JODHPUR (10 MT 100 QTLS) COMMODITYMAY2021FUT</t>
  </si>
  <si>
    <t>JEERA UNJHA (3 MT 30 QTLS) COMMODITYMAY2021FUT</t>
  </si>
  <si>
    <t>NATURAL GAS (1250 mmBtu) COMMODITYMAY2021FUT</t>
  </si>
  <si>
    <t>NICKEL (1500 KGS) COMMODITYAPR2021FUT</t>
  </si>
  <si>
    <t>NICKEL (1500 KGS) COMMODITYMAY2021FUT</t>
  </si>
  <si>
    <t>RAPE MUSTARD SEED JAIPUR (10 MT -100 QTLS) COMMODITYJUN2021FUT</t>
  </si>
  <si>
    <t>SILVER (30 KG) COMMODITYJUL2021FUT</t>
  </si>
  <si>
    <t>SILVER (30 KG) COMMODITYMAY2021FUT</t>
  </si>
  <si>
    <t>SILVER MINI (5 KGS) COMMODITYAPR2021FUT</t>
  </si>
  <si>
    <t>SOY OIL INDORE (5 MT 5000KGS) COMMODITYJUN2021FUT</t>
  </si>
  <si>
    <t>SOY OIL INDORE (5 MT 5000KGS) COMMODITYMAY2021FUT</t>
  </si>
  <si>
    <t>SOYABEAN INDORE (10 MT 100 QTLS) COMMODITYJUN2021FUT</t>
  </si>
  <si>
    <t>SOYABEAN INDORE (10 MT 100 QTLS) COMMODITYMAY2021FUT</t>
  </si>
  <si>
    <t>COPPER (2500 KGS) COMMODITYJUL2021FUT</t>
  </si>
  <si>
    <t>COPPER (2500 KGS) COMMODITYJUN2021FUT</t>
  </si>
  <si>
    <t>COPPER (2500 KGS) COMMODITYMAY2021FUT</t>
  </si>
  <si>
    <t>COTTON SEED OIL CAKE AKOLA (10 MT 100 QTLS) COMMJUL2021FUT</t>
  </si>
  <si>
    <t>GOLD (1 KG-1000 GMS) COMMODITYAUG2021FUT</t>
  </si>
  <si>
    <t>GOLD MINI (100 GRAMS) COMMODITYAUG2021FUT</t>
  </si>
  <si>
    <t>GOLD MINI (100 GRAMS) COMMODITYJUL2021FUT</t>
  </si>
  <si>
    <t>GUAR GUM JODHPUR (5 MT - 50 QTLS) COMMODITYJUN2021FUT</t>
  </si>
  <si>
    <t>LEAD (5 MT 5000 GMS) COMMODITYJUN2021FUT</t>
  </si>
  <si>
    <t>LEAD (5 MT 5000 GMS) COMMODITYMAY2021FUT</t>
  </si>
  <si>
    <t>MCXBULLDEXJUN2021FUT</t>
  </si>
  <si>
    <t>MCXBULLDEXMAY2021FUT</t>
  </si>
  <si>
    <t>MCXMETDEXJUN2021FUT</t>
  </si>
  <si>
    <t>MCXMETDEXMAY2021FUT</t>
  </si>
  <si>
    <t>RAPE MUSTARD SEED JAIPUR (10 MT -100 QTLS) COMMODITYMAY2021FUT</t>
  </si>
  <si>
    <t>SILVER MINI (5 KGS) COMMODITYJUN2021FUT</t>
  </si>
  <si>
    <t>ZINC (5 MT-5000 GMS) COMMODITYJUN2021FUT</t>
  </si>
  <si>
    <t>ZINC (5 MT-5000 GMS) COMMODITYMAY2021FUT</t>
  </si>
  <si>
    <t>ALUMINIUM (5 MT-5000 GMS) COMMODITYJUL2021FUT</t>
  </si>
  <si>
    <t>ALUMINIUM (5 MT-5000 GMS) COMMODITYJUN2021FUT</t>
  </si>
  <si>
    <t>CRUDE OIL (100 BARRELS) COMMODITYJUL2021FUT</t>
  </si>
  <si>
    <t>GUAR GUM JODHPUR (5 MT - 50 QTLS) COMMODITYJUL2021FUT</t>
  </si>
  <si>
    <t>JEERA UNJHA (3 MT 30 QTLS) COMMODITYJUL2021FUT</t>
  </si>
  <si>
    <t>JEERA UNJHA (3 MT 30 QTLS) COMMODITYJUN2021FUT</t>
  </si>
  <si>
    <t>MCXBULLDEXJUL2021CFUT</t>
  </si>
  <si>
    <t>MCXMETDEXJUL2021FUT</t>
  </si>
  <si>
    <t>NATURAL GAS (1250 mmBtu) COMMODITYAUG2021FUT</t>
  </si>
  <si>
    <t>NATURAL GAS (1250 mmBtu) COMMODITYJUL2021FUT</t>
  </si>
  <si>
    <t>NICKEL (1500 KGS) COMMODITYJUN2021FUT</t>
  </si>
  <si>
    <t>RAPE MUSTARD SEED JAIPUR (10 MT -100 QTLS) COMMODITYJUL2021FUT</t>
  </si>
  <si>
    <t>SOYABEAN INDORE (10 MT 100 QTLS) COMMODITYAUG2021FUT</t>
  </si>
  <si>
    <t>SOYABEAN INDORE (10 MT 100 QTLS) COMMODITYJUL2021FUT</t>
  </si>
  <si>
    <t>SOY OIL INDORE (5 MT 5000KGS) COMMODITYJUL2021FUT</t>
  </si>
  <si>
    <t>CASTOR SEED DEESA (10 MT-100QTLS) COMMODITYJUL2021FUT</t>
  </si>
  <si>
    <t>GUAR SEED10 JODHPUR (10 MT 100 QTLS) COMMODITYJUL2021FUT</t>
  </si>
  <si>
    <t>JEERA UNJHA (3 MT 30 QTLS) COMMODITYAUG2021FUT</t>
  </si>
  <si>
    <t>KAPAS RAJKOT (200 MOUNDS OF 20KG EACH) COMMODITYAPR2022FUT</t>
  </si>
  <si>
    <t>LEAD (5 MT 5000 GMS) COMMODITYJUL2021FUT</t>
  </si>
  <si>
    <t>MCXBULLDEXAUG2021FUT</t>
  </si>
  <si>
    <t>MCXBULLDEXJUL2021FUT</t>
  </si>
  <si>
    <t>NATURAL GAS (1250 mmBtu) COMMODITYSEP2021FUT</t>
  </si>
  <si>
    <t>NICKEL (1500 KGS) COMMODITYJUL2021FUT</t>
  </si>
  <si>
    <t>SILVER MINI (5 KGS) COMMODITYNOV2021FUT</t>
  </si>
  <si>
    <t>SOY OIL INDORE (5 MT 5000KGS) COMMODITYAUG2021FUT</t>
  </si>
  <si>
    <t>TURMERIC NIZAMABAD (5 MT - 50 QTLS) COMMODITYJUL2021FUT</t>
  </si>
  <si>
    <t>ALUMINIUM (5 MT-5000 GMS) COMMODITYOCT2021CFUT</t>
  </si>
  <si>
    <t>CASTOR SEED DEESA (10 MT-100QTLS) COMMODITYOCT2021CFUT</t>
  </si>
  <si>
    <t>CRUDE OIL (100 BARRELS) COMMODITYNOV2021CFUT</t>
  </si>
  <si>
    <t>GOLD (1 KG-1000 GMS) COMMODITYFEB2022CFUT</t>
  </si>
  <si>
    <t>GOLD MINI (100 GRAMS) COMMODITYNOV2021CFUT</t>
  </si>
  <si>
    <t>GUAREXVNNCXSEP2021CFUTSEP2021CFUT</t>
  </si>
  <si>
    <t>GUAR SEED10 JODHPUR (10 MT 100 QTLS) COMMODITYNOV2021CFUT</t>
  </si>
  <si>
    <t>GUAR SEED10 JODHPUR (10 MT 100 QTLS) COMMODITYOCT2021CFUT</t>
  </si>
  <si>
    <t>JEERA UNJHA (3 MT 30 QTLS) COMMODITYNOV2021CFUT</t>
  </si>
  <si>
    <t>JEERA UNJHA (3 MT 30 QTLS) COMMODITYOCT2021CFUT</t>
  </si>
  <si>
    <t>MCXMETDEXOCT2021FUT</t>
  </si>
  <si>
    <t>NATURAL GAS (1250 mmBtu) COMMODITYOCT2021CFUT</t>
  </si>
  <si>
    <t>NICKEL (1500 KGS) COMMODITYNOV2021CFUT</t>
  </si>
  <si>
    <t>SILVER MINI (5 KGS) COMMODITYFEB2022FUT</t>
  </si>
  <si>
    <t>TURMERIC NIZAMABAD (5 MT - 50 QTLS) COMMODITYOCT2021CFUT</t>
  </si>
  <si>
    <t>ZINC (5 MT-5000 GMS) COMMODITYOCT2021CFUT</t>
  </si>
  <si>
    <t>ALUMINIUMFMCXOCT2021CFUT</t>
  </si>
  <si>
    <t>ALUMINIUMFMCXNOV2021CFUT</t>
  </si>
  <si>
    <t>COPPERMCXOCT2021CFUT</t>
  </si>
  <si>
    <t>COPPERMCXNOV2021CFUT</t>
  </si>
  <si>
    <t>COTTONMCXMCXOCT2021CFUT</t>
  </si>
  <si>
    <t>COTTONMCXMCXNOV2021CFUT</t>
  </si>
  <si>
    <t>COCUDAKLFUNCXDEC2021CFUT</t>
  </si>
  <si>
    <t>COCUDAKLFUNCXJAN2022CFUT</t>
  </si>
  <si>
    <t>CRUDEOILFUMCXNOV2021CFUT</t>
  </si>
  <si>
    <t>CRUDEOILFUMCXOCT2021CFUT</t>
  </si>
  <si>
    <t>GUARGUM5FNCXNOV2021CFUT</t>
  </si>
  <si>
    <t>GUARGUM5FNCXOCT2021CFUT</t>
  </si>
  <si>
    <t>GUARSEED1FNCXNOV2021CFUT</t>
  </si>
  <si>
    <t>GUARSEED1FNCXOCT2021CFUT</t>
  </si>
  <si>
    <t>JEERAUNJHFNCXNOV2021CFUT</t>
  </si>
  <si>
    <t>JEERAUNJHFNCXOCT2021CFUT</t>
  </si>
  <si>
    <t>NATURALGAFMCXNOV2021CFUT</t>
  </si>
  <si>
    <t>NATURALGAFMCXOCT2021CFUT</t>
  </si>
  <si>
    <t>RMSEEDFUTNCXDEC2021CFUT</t>
  </si>
  <si>
    <t>RMSEEDFUTNCXOCT2021CFUT</t>
  </si>
  <si>
    <t>SILVERMCXDEC2021FUT</t>
  </si>
  <si>
    <t>SILVERMCXMAR2022FUT</t>
  </si>
  <si>
    <t>MCXBULLDEXMCXOCT2021CFUT</t>
  </si>
  <si>
    <t>MCXMETDEXMCXOCT2021FUT</t>
  </si>
  <si>
    <t>RMSEEDFUTNCXNOV2021CFUT</t>
  </si>
  <si>
    <t>SILVERMMCXFEB2022FUT</t>
  </si>
  <si>
    <t>SILVERMMCXNOV2021FUT</t>
  </si>
  <si>
    <t>SYBEANIDRFNCXNOV2021CFUT</t>
  </si>
  <si>
    <t>SYBEANIDRFNCXOCT2021CFUT</t>
  </si>
  <si>
    <t>TMCFGRNZMFNCXOCT2021CFUT</t>
  </si>
  <si>
    <t>SILVERMICMCXNOV2021FUT</t>
  </si>
  <si>
    <t>GOLDFUTMCXDEC2021CFUT</t>
  </si>
  <si>
    <t>GOLDFUTMCXFEB2022CFUT</t>
  </si>
  <si>
    <t>SILVERMICMCXFEB2022FUT</t>
  </si>
  <si>
    <t>BANK NIFTY APR2021 FUT</t>
  </si>
  <si>
    <t>BANK NIFTY MAY 2021 FUTURE</t>
  </si>
  <si>
    <t>BANK NIFTY JUNE 2021 FUTURE</t>
  </si>
  <si>
    <t>BANK NIFTY JUL2021FUT</t>
  </si>
  <si>
    <t>INDEX NIFTY SEP2021FUT</t>
  </si>
  <si>
    <t>BANK NIFTY SEP2021FUT</t>
  </si>
  <si>
    <t>BANK NIFTY -FUT-28-OCT-21</t>
  </si>
  <si>
    <t>NIFTY50 - SEP2021FUT</t>
  </si>
  <si>
    <t>AVERAGE MATURITY :   3.88 YEARS</t>
  </si>
  <si>
    <t>PORTFOLIO TURNOVER RATIO: 0.21 TIMES</t>
  </si>
  <si>
    <t>PORTFOLIO TURNOVER RATIO: 0.09 TIMES</t>
  </si>
  <si>
    <t>PORTFOLIO TURNOVER RATIO: 0.00 TIMES</t>
  </si>
  <si>
    <t>PORTFOLIO TURNOVER RATIO: 0.13 TIMES</t>
  </si>
  <si>
    <t>PORTFOLIO TURNOVER RATIO: 0.11 TIMES</t>
  </si>
  <si>
    <t>PORTFOLIO TURNOVER RATIO: 0.10 TIMES</t>
  </si>
  <si>
    <t xml:space="preserve">TOTAL INVESTMENTS IN FOREIGN SECURITIES / ADRS / GDRS: </t>
  </si>
  <si>
    <t>PORTFOLIO TURNOVER RATIO: 0.28 TIMES</t>
  </si>
  <si>
    <t>PORTFOLIO TURNOVER RATIO: 0.27 TIMES</t>
  </si>
  <si>
    <t>PORTFOLIO TURNOVER RATIO: 13.12 TIMES</t>
  </si>
  <si>
    <t>PORTFOLIO TURNOVER RATIO: 3.16 TIMES</t>
  </si>
  <si>
    <t>PORTFOLIO TURNOVER RATIO: 4.07 TIMES</t>
  </si>
  <si>
    <t>PORTFOLIO TURNOVER RATIO: 0.36 TIMES</t>
  </si>
  <si>
    <t>PORTFOLIO TURNOVER RATIO: 0.02 TIMES</t>
  </si>
  <si>
    <t>PORTFOLIO TURNOVER RATIO: 0.23 TIMES</t>
  </si>
  <si>
    <t>PORTFOLIO TURNOVER RATIO: 0.47 TIMES</t>
  </si>
  <si>
    <t>PORTFOLIO TURNOVER RATIO: 0.25 TIMES</t>
  </si>
  <si>
    <t>PORTFOLIO TURNOVER RATIO: 0.31 TIMES</t>
  </si>
  <si>
    <t>PORTFOLIO TURNOVER RATIO: 0.18 TIMES</t>
  </si>
  <si>
    <t>PORTFOLIO TURNOVER RATIO: 0.04 TIMES</t>
  </si>
  <si>
    <t>PORTFOLIO TURNOVER RATIO: 0.12 TIMES</t>
  </si>
  <si>
    <t>PORTFOLIO TURNOVER RATIO: 0.20 TIMES</t>
  </si>
  <si>
    <t>PORTFOLIO TURNOVER RATIO: 0.06 TIMES</t>
  </si>
  <si>
    <t>PORTFOLIO TURNOVER RATIO: 4.14 TIMES</t>
  </si>
  <si>
    <t>PORTFOLIO TURNOVER RATIO: 0.38 TIMES</t>
  </si>
  <si>
    <t>PORTFOLIO TURNOVER RATIO: 3.58 TIMES</t>
  </si>
  <si>
    <t>AVERAGE MATURITY :   0.62 MONTHS</t>
  </si>
  <si>
    <t>AVERAGE MATURITY :   1.85 YEARS</t>
  </si>
  <si>
    <t>AVERAGE MATURITY :   1.18 YEARS</t>
  </si>
  <si>
    <t>AVERAGE MATURITY :   2.39 YEARS</t>
  </si>
  <si>
    <t>AVERAGE MATURITY :  2.82 YEARS</t>
  </si>
  <si>
    <t>TOTAL INVESTMENTS IN FOREIGN SECURITIES : RS.4,776.35 LACS and 1.37% OF AUM</t>
  </si>
  <si>
    <t>TOTAL INVESTMENTS IN FOREIGN SECURITIES - ETF RS: RS.2,503.19 LACS and 0.72% OF AUM</t>
  </si>
  <si>
    <t>INDEX NIFTY OCT 2021FUT</t>
  </si>
  <si>
    <t xml:space="preserve">ALUMINIUM </t>
  </si>
  <si>
    <t xml:space="preserve">COPPER </t>
  </si>
  <si>
    <t xml:space="preserve">COTTON </t>
  </si>
  <si>
    <t xml:space="preserve">CRUDE </t>
  </si>
  <si>
    <t xml:space="preserve">GOLD </t>
  </si>
  <si>
    <t xml:space="preserve">JEERA </t>
  </si>
  <si>
    <t xml:space="preserve">SILVER </t>
  </si>
  <si>
    <t xml:space="preserve">SOYABEAN </t>
  </si>
  <si>
    <t xml:space="preserve">TURMERIC </t>
  </si>
  <si>
    <t>COTTON SEED</t>
  </si>
  <si>
    <t>GUAR GUM</t>
  </si>
  <si>
    <t>GUAR SEED</t>
  </si>
  <si>
    <t>BULLION</t>
  </si>
  <si>
    <t>METAL</t>
  </si>
  <si>
    <t>NATURAL GAS</t>
  </si>
  <si>
    <t>RAPE MUSTARD</t>
  </si>
  <si>
    <t>GOLD MINI (PHYSICAL)</t>
  </si>
  <si>
    <t>SILVER MICRO (PHYSICAL)</t>
  </si>
  <si>
    <t>None of the schemes of Tata Mutual Fund have participated in Credit Default Swaps (CDS) from 1st April 2021 to 30th September 2021.</t>
  </si>
  <si>
    <t>There were no Repo Transactions in Corporate Debt Securities from 1st April 2021 to 30th September 2021.</t>
  </si>
  <si>
    <t>There were  transactions in Interest Rate Futures (IRFs) from 1st April 2021 to 30th September 2021.</t>
  </si>
  <si>
    <t>There were Intra - Scheme Investments from 1st April 2021 to 30th September 2021.</t>
  </si>
  <si>
    <t>There were no Covered Call Transactions from 1st April 2021 to 30th September 2021.</t>
  </si>
  <si>
    <t>TOTAL OUTSTANDING EXPOSURE IN DERIVATIVE INSTRUMENTS: TABLE GIVEN BELOW</t>
  </si>
  <si>
    <t>Scheme Risk-O-Meter and Scheme Benchmark Risk-O-Meter as of 30th September 2021</t>
  </si>
  <si>
    <t>Serial No.</t>
  </si>
  <si>
    <t>Scheme Name</t>
  </si>
  <si>
    <t>Scheme Riskometer</t>
  </si>
  <si>
    <t>Scheme Bench Mark</t>
  </si>
  <si>
    <t>Bench Mark  Riskometer</t>
  </si>
  <si>
    <t>1</t>
  </si>
  <si>
    <t>Low</t>
  </si>
  <si>
    <t>NIFTY 50 Arbitrage</t>
  </si>
  <si>
    <t>LOW</t>
  </si>
  <si>
    <t>Moderately High</t>
  </si>
  <si>
    <t>CRISIL Hybrid 35+65 - Aggressive Index</t>
  </si>
  <si>
    <t>Very High</t>
  </si>
  <si>
    <t>Nifty Financial Services</t>
  </si>
  <si>
    <t>VERY HIGH</t>
  </si>
  <si>
    <t>Moderate</t>
  </si>
  <si>
    <t>CRISIL Banking and PSU Debt Index</t>
  </si>
  <si>
    <t>Nifty 500</t>
  </si>
  <si>
    <t>S&amp;P BSE Information Technology</t>
  </si>
  <si>
    <t>Nifty Dividend Opportunities 50</t>
  </si>
  <si>
    <t>CRISIL Composite Bond Fund Index</t>
  </si>
  <si>
    <t>S&amp;P BSE Sensex</t>
  </si>
  <si>
    <t>NIFTY Equity Savings Index</t>
  </si>
  <si>
    <t>MODERATE</t>
  </si>
  <si>
    <t>Nifty500 Shariah</t>
  </si>
  <si>
    <t>Tata FMP - Series 56 - Scheme B</t>
  </si>
  <si>
    <t>CRISIL Medium Term Debt Index</t>
  </si>
  <si>
    <t>Tata FMP - Series 56 - Scheme C</t>
  </si>
  <si>
    <t>Low to Moderate</t>
  </si>
  <si>
    <t>Tata FMP - Series 56 - Scheme D</t>
  </si>
  <si>
    <t>Tata FMP - Series 56 - Scheme F</t>
  </si>
  <si>
    <t>S&amp;P BSE 500</t>
  </si>
  <si>
    <t>CRISIL Ultra Short Term Debt Index</t>
  </si>
  <si>
    <t>S&amp;P BSE 200</t>
  </si>
  <si>
    <t>CRISIL Dynamic Gilt Index</t>
  </si>
  <si>
    <t>CRISIL Hybrid 25+75 - Aggressive Index</t>
  </si>
  <si>
    <t>CRISIL Medium To Long Term Debt Index</t>
  </si>
  <si>
    <t>Nifty 50</t>
  </si>
  <si>
    <t>Nifty India Consumption</t>
  </si>
  <si>
    <t>Nifty Pharma</t>
  </si>
  <si>
    <t>S&amp;P BSE India Infrastructure Index</t>
  </si>
  <si>
    <t>NIFTY LargeMidcap 250</t>
  </si>
  <si>
    <t>CRISIL Liquid Fund Index</t>
  </si>
  <si>
    <t>TATA MEDIUM TERM FUND</t>
  </si>
  <si>
    <t>Nifty Midcap 100</t>
  </si>
  <si>
    <t>CRISIL Money Market Index</t>
  </si>
  <si>
    <t>CRISIL Short Term Bond Fund Index,I Comdex composite index*,S&amp;P BSE 200</t>
  </si>
  <si>
    <t>Nifty Private Bank</t>
  </si>
  <si>
    <t>CRISIL Overnight Index</t>
  </si>
  <si>
    <t>Nifty Commodities</t>
  </si>
  <si>
    <t>CRISIL Short Term Debt Hybrid 75+25 Fund Index</t>
  </si>
  <si>
    <t>TATA SHORT TERM BOND FUND</t>
  </si>
  <si>
    <t>CRISIL Short Term Bond Fund Index</t>
  </si>
  <si>
    <t>Nifty Smallcap 100</t>
  </si>
  <si>
    <t>CRISIL Low Duration Debt Index</t>
  </si>
  <si>
    <t>BANK NIFTY MAY2021 FUT</t>
  </si>
  <si>
    <t>BANK NIFTY JUL2021 FUT</t>
  </si>
  <si>
    <t>MUTUAL FUND INVESTMENTS ARE SUBJECT TO MARKET RISKS, READ ALL SCHEME RELATED DOCUMENTS CAREFULLY.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</si>
</sst>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_(* \(#,##0.00\);_(* &quot;-&quot;??_);_(@_)"/>
    <numFmt numFmtId="165" formatCode="#,##0.00000"/>
    <numFmt numFmtId="166" formatCode="0.00000"/>
    <numFmt numFmtId="167" formatCode="0.0000"/>
    <numFmt numFmtId="168" formatCode="######0.00000"/>
    <numFmt numFmtId="169" formatCode="#,##0.0000"/>
    <numFmt numFmtId="170" formatCode="0.0000000"/>
    <numFmt numFmtId="171" formatCode="[$-409]dd\-mmm\-yy;@"/>
    <numFmt numFmtId="172" formatCode="[$-409]d\-mmm\-yyyy;@"/>
    <numFmt numFmtId="173" formatCode="0.00_);\(0.00\)"/>
  </numFmts>
  <fonts count="49"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Rupee Foradian"/>
      <family val="2"/>
    </font>
    <font>
      <sz val="10"/>
      <name val="Rupee Foradian"/>
      <family val="2"/>
    </font>
    <font>
      <u/>
      <sz val="10"/>
      <color indexed="12"/>
      <name val="Arial"/>
      <family val="2"/>
    </font>
    <font>
      <b/>
      <sz val="10"/>
      <name val="Rupee Foradian"/>
      <family val="2"/>
    </font>
    <font>
      <sz val="10"/>
      <color indexed="8"/>
      <name val="Arial"/>
      <family val="2"/>
    </font>
    <font>
      <b/>
      <sz val="12"/>
      <color indexed="8"/>
      <name val="Calibri"/>
      <family val="2"/>
      <scheme val="minor"/>
    </font>
    <font>
      <b/>
      <sz val="10"/>
      <color indexed="8"/>
      <name val="Arial"/>
      <family val="2"/>
    </font>
    <font>
      <sz val="8"/>
      <color indexed="8"/>
      <name val="Times New Roman"/>
      <family val="1"/>
    </font>
    <font>
      <sz val="8"/>
      <name val="Times New Roman"/>
      <family val="1"/>
    </font>
    <font>
      <sz val="10"/>
      <color indexed="8"/>
      <name val="Calibri"/>
      <family val="2"/>
      <scheme val="minor"/>
    </font>
    <font>
      <b/>
      <sz val="14"/>
      <color theme="1"/>
      <name val="Calibri"/>
      <family val="2"/>
      <scheme val="minor"/>
    </font>
    <font>
      <b/>
      <sz val="11"/>
      <name val="Calibri"/>
      <family val="2"/>
    </font>
    <font>
      <sz val="11"/>
      <name val="Calibri"/>
      <family val="2"/>
    </font>
    <font>
      <i/>
      <sz val="11"/>
      <name val="Calibri"/>
      <family val="2"/>
    </font>
    <font>
      <sz val="10"/>
      <name val="Arial"/>
      <family val="2"/>
    </font>
    <font>
      <b/>
      <sz val="11"/>
      <name val="Times New Roman"/>
      <family val="1"/>
    </font>
    <font>
      <b/>
      <sz val="10"/>
      <name val="Arial"/>
      <family val="2"/>
    </font>
    <font>
      <sz val="11"/>
      <color rgb="FF000000"/>
      <name val="Calibri"/>
      <family val="2"/>
    </font>
    <font>
      <b/>
      <sz val="11"/>
      <color rgb="FF000000"/>
      <name val="Calibri"/>
      <family val="2"/>
      <scheme val="minor"/>
    </font>
    <font>
      <sz val="11"/>
      <color rgb="FF000000"/>
      <name val="Calibri"/>
      <family val="2"/>
      <scheme val="minor"/>
    </font>
    <font>
      <sz val="11"/>
      <name val="Calibri"/>
      <family val="2"/>
      <scheme val="minor"/>
    </font>
    <font>
      <b/>
      <sz val="10"/>
      <color theme="1"/>
      <name val="Rupee Foradian"/>
      <family val="2"/>
    </font>
    <font>
      <sz val="10"/>
      <color theme="1"/>
      <name val="Times New Roman"/>
      <family val="1"/>
    </font>
    <font>
      <b/>
      <sz val="11"/>
      <color theme="1"/>
      <name val="Calibri"/>
      <family val="2"/>
    </font>
    <font>
      <b/>
      <sz val="11"/>
      <color indexed="8"/>
      <name val="Calibri"/>
      <family val="2"/>
    </font>
    <font>
      <b/>
      <sz val="11"/>
      <name val="Calibri"/>
      <family val="2"/>
      <scheme val="minor"/>
    </font>
    <font>
      <b/>
      <sz val="11"/>
      <color indexed="8"/>
      <name val="Calibri"/>
      <family val="2"/>
      <scheme val="minor"/>
    </font>
    <font>
      <b/>
      <sz val="11"/>
      <color theme="1"/>
      <name val="Calibri"/>
      <family val="2"/>
      <scheme val="minor"/>
    </font>
    <font>
      <b/>
      <sz val="12"/>
      <name val="Calibri"/>
      <family val="2"/>
      <scheme val="minor"/>
    </font>
    <font>
      <sz val="11"/>
      <color indexed="8"/>
      <name val="Calibri"/>
      <family val="2"/>
    </font>
    <font>
      <b/>
      <sz val="11"/>
      <color indexed="8"/>
      <name val="Times New Roman"/>
      <family val="1"/>
    </font>
    <font>
      <sz val="12"/>
      <color indexed="8"/>
      <name val="Calibri"/>
      <family val="2"/>
      <scheme val="minor"/>
    </font>
    <font>
      <sz val="9"/>
      <color rgb="FF000000"/>
      <name val="Arial"/>
      <family val="2"/>
    </font>
    <font>
      <sz val="11"/>
      <color indexed="8"/>
      <name val="Calibri"/>
      <family val="2"/>
      <scheme val="minor"/>
    </font>
    <font>
      <sz val="12"/>
      <name val="Calibri"/>
      <family val="2"/>
      <scheme val="minor"/>
    </font>
    <font>
      <sz val="11"/>
      <color theme="1"/>
      <name val="Times New Roman"/>
      <family val="1"/>
    </font>
    <font>
      <b/>
      <sz val="14"/>
      <name val="Calibri"/>
      <family val="2"/>
      <scheme val="minor"/>
    </font>
    <font>
      <b/>
      <sz val="12"/>
      <name val="Arial"/>
      <family val="2"/>
    </font>
  </fonts>
  <fills count="4">
    <fill>
      <patternFill patternType="none"/>
    </fill>
    <fill>
      <patternFill patternType="gray125"/>
    </fill>
    <fill>
      <patternFill patternType="solid">
        <fgColor indexed="44"/>
        <bgColor indexed="64"/>
      </patternFill>
    </fill>
    <fill>
      <patternFill patternType="solid">
        <fgColor theme="4" tint="0.39997558519241921"/>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style="medium">
        <color rgb="FF000000"/>
      </right>
      <top/>
      <bottom/>
      <diagonal/>
    </border>
    <border>
      <left style="medium">
        <color rgb="FF000000"/>
      </left>
      <right style="medium">
        <color indexed="64"/>
      </right>
      <top/>
      <bottom/>
      <diagonal/>
    </border>
    <border>
      <left style="medium">
        <color indexed="64"/>
      </left>
      <right style="medium">
        <color rgb="FF000000"/>
      </right>
      <top/>
      <bottom style="medium">
        <color indexed="64"/>
      </bottom>
      <diagonal/>
    </border>
    <border>
      <left style="medium">
        <color rgb="FF000000"/>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top style="thin">
        <color indexed="64"/>
      </top>
      <bottom style="thin">
        <color indexed="64"/>
      </bottom>
      <diagonal/>
    </border>
    <border>
      <left style="thin">
        <color indexed="64"/>
      </left>
      <right style="medium">
        <color indexed="64"/>
      </right>
      <top/>
      <bottom/>
      <diagonal/>
    </border>
    <border>
      <left style="medium">
        <color indexed="64"/>
      </left>
      <right/>
      <top style="thin">
        <color indexed="64"/>
      </top>
      <bottom style="medium">
        <color indexed="64"/>
      </bottom>
      <diagonal/>
    </border>
    <border>
      <left style="thin">
        <color indexed="64"/>
      </left>
      <right style="medium">
        <color indexed="64"/>
      </right>
      <top/>
      <bottom style="medium">
        <color indexed="64"/>
      </bottom>
      <diagonal/>
    </border>
    <border>
      <left style="medium">
        <color rgb="FF000000"/>
      </left>
      <right/>
      <top style="medium">
        <color indexed="64"/>
      </top>
      <bottom/>
      <diagonal/>
    </border>
    <border>
      <left style="medium">
        <color rgb="FF000000"/>
      </left>
      <right/>
      <top/>
      <bottom/>
      <diagonal/>
    </border>
    <border>
      <left style="medium">
        <color rgb="FF000000"/>
      </left>
      <right/>
      <top/>
      <bottom style="medium">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medium">
        <color rgb="FF000000"/>
      </top>
      <bottom/>
      <diagonal/>
    </border>
    <border>
      <left/>
      <right/>
      <top/>
      <bottom style="medium">
        <color rgb="FF000000"/>
      </bottom>
      <diagonal/>
    </border>
    <border>
      <left/>
      <right style="thin">
        <color indexed="64"/>
      </right>
      <top style="thin">
        <color indexed="64"/>
      </top>
      <bottom style="thin">
        <color indexed="64"/>
      </bottom>
      <diagonal/>
    </border>
    <border>
      <left style="thin">
        <color indexed="8"/>
      </left>
      <right/>
      <top/>
      <bottom/>
      <diagonal/>
    </border>
  </borders>
  <cellStyleXfs count="13">
    <xf numFmtId="0" fontId="0" fillId="0" borderId="0"/>
    <xf numFmtId="0" fontId="13" fillId="0" borderId="0" applyNumberFormat="0" applyFill="0" applyBorder="0" applyAlignment="0" applyProtection="0">
      <alignment vertical="top"/>
      <protection locked="0"/>
    </xf>
    <xf numFmtId="0" fontId="10" fillId="0" borderId="0"/>
    <xf numFmtId="0" fontId="15" fillId="0" borderId="0"/>
    <xf numFmtId="0" fontId="10" fillId="0" borderId="0"/>
    <xf numFmtId="0" fontId="25" fillId="0" borderId="0"/>
    <xf numFmtId="164" fontId="25" fillId="0" borderId="0" applyFont="0" applyFill="0" applyBorder="0" applyAlignment="0" applyProtection="0"/>
    <xf numFmtId="0" fontId="25" fillId="0" borderId="0"/>
    <xf numFmtId="0" fontId="25" fillId="0" borderId="0"/>
    <xf numFmtId="9" fontId="25" fillId="0" borderId="0" applyFont="0" applyFill="0" applyBorder="0" applyAlignment="0" applyProtection="0"/>
    <xf numFmtId="164" fontId="25" fillId="0" borderId="0" applyFont="0" applyFill="0" applyBorder="0" applyAlignment="0" applyProtection="0"/>
    <xf numFmtId="164" fontId="40" fillId="0" borderId="0" applyFont="0" applyFill="0" applyBorder="0" applyAlignment="0" applyProtection="0"/>
    <xf numFmtId="0" fontId="1" fillId="0" borderId="0"/>
  </cellStyleXfs>
  <cellXfs count="473">
    <xf numFmtId="0" fontId="0" fillId="0" borderId="0" xfId="0"/>
    <xf numFmtId="0" fontId="12" fillId="0" borderId="0" xfId="0" applyFont="1"/>
    <xf numFmtId="0" fontId="11" fillId="0" borderId="0" xfId="0" applyFont="1"/>
    <xf numFmtId="0" fontId="13" fillId="0" borderId="0" xfId="1" applyAlignment="1" applyProtection="1"/>
    <xf numFmtId="2" fontId="12" fillId="0" borderId="0" xfId="0" applyNumberFormat="1" applyFont="1" applyAlignment="1">
      <alignment horizontal="right"/>
    </xf>
    <xf numFmtId="2" fontId="12" fillId="0" borderId="0" xfId="0" applyNumberFormat="1" applyFont="1"/>
    <xf numFmtId="0" fontId="11" fillId="0" borderId="2" xfId="0" applyFont="1" applyBorder="1"/>
    <xf numFmtId="2" fontId="11" fillId="0" borderId="2" xfId="0" applyNumberFormat="1" applyFont="1" applyBorder="1"/>
    <xf numFmtId="2" fontId="11" fillId="0" borderId="2" xfId="0" applyNumberFormat="1" applyFont="1" applyBorder="1" applyAlignment="1">
      <alignment horizontal="right"/>
    </xf>
    <xf numFmtId="2" fontId="11" fillId="0" borderId="0" xfId="0" applyNumberFormat="1" applyFont="1"/>
    <xf numFmtId="2" fontId="11" fillId="0" borderId="0" xfId="0" applyNumberFormat="1" applyFont="1" applyAlignment="1">
      <alignment horizontal="right"/>
    </xf>
    <xf numFmtId="0" fontId="11" fillId="0" borderId="0" xfId="0" applyFont="1" applyAlignment="1">
      <alignment wrapText="1"/>
    </xf>
    <xf numFmtId="0" fontId="12" fillId="0" borderId="1" xfId="0" applyFont="1" applyBorder="1" applyAlignment="1">
      <alignment horizontal="center"/>
    </xf>
    <xf numFmtId="0" fontId="10" fillId="0" borderId="0" xfId="2"/>
    <xf numFmtId="15" fontId="17" fillId="3" borderId="1" xfId="2" applyNumberFormat="1" applyFont="1" applyFill="1" applyBorder="1" applyAlignment="1">
      <alignment horizontal="center" vertical="center" wrapText="1"/>
    </xf>
    <xf numFmtId="165" fontId="17" fillId="3" borderId="1" xfId="2" applyNumberFormat="1" applyFont="1" applyFill="1" applyBorder="1" applyAlignment="1">
      <alignment horizontal="center" vertical="center" wrapText="1"/>
    </xf>
    <xf numFmtId="166" fontId="17" fillId="3" borderId="1" xfId="2" applyNumberFormat="1" applyFont="1" applyFill="1" applyBorder="1" applyAlignment="1">
      <alignment horizontal="center" vertical="center" wrapText="1"/>
    </xf>
    <xf numFmtId="0" fontId="10" fillId="0" borderId="0" xfId="2" applyAlignment="1">
      <alignment wrapText="1"/>
    </xf>
    <xf numFmtId="15" fontId="18" fillId="0" borderId="1" xfId="2" applyNumberFormat="1" applyFont="1" applyBorder="1" applyAlignment="1">
      <alignment horizontal="center"/>
    </xf>
    <xf numFmtId="167" fontId="18" fillId="0" borderId="1" xfId="2" applyNumberFormat="1" applyFont="1" applyBorder="1"/>
    <xf numFmtId="15" fontId="18" fillId="0" borderId="0" xfId="2" applyNumberFormat="1" applyFont="1" applyAlignment="1">
      <alignment horizontal="center"/>
    </xf>
    <xf numFmtId="167" fontId="18" fillId="0" borderId="0" xfId="2" applyNumberFormat="1" applyFont="1"/>
    <xf numFmtId="15" fontId="18" fillId="0" borderId="1" xfId="2" applyNumberFormat="1" applyFont="1" applyBorder="1"/>
    <xf numFmtId="0" fontId="10" fillId="0" borderId="0" xfId="2" applyAlignment="1">
      <alignment vertical="center" wrapText="1"/>
    </xf>
    <xf numFmtId="15" fontId="18" fillId="0" borderId="0" xfId="2" applyNumberFormat="1" applyFont="1"/>
    <xf numFmtId="15" fontId="17" fillId="3" borderId="3" xfId="2" applyNumberFormat="1" applyFont="1" applyFill="1" applyBorder="1" applyAlignment="1">
      <alignment horizontal="center" vertical="center" wrapText="1"/>
    </xf>
    <xf numFmtId="165" fontId="17" fillId="3" borderId="3" xfId="2" applyNumberFormat="1" applyFont="1" applyFill="1" applyBorder="1" applyAlignment="1">
      <alignment horizontal="center" vertical="center" wrapText="1"/>
    </xf>
    <xf numFmtId="166" fontId="17" fillId="3" borderId="3" xfId="2" applyNumberFormat="1" applyFont="1" applyFill="1" applyBorder="1" applyAlignment="1">
      <alignment horizontal="center" vertical="center" wrapText="1"/>
    </xf>
    <xf numFmtId="0" fontId="10" fillId="0" borderId="1" xfId="2" applyBorder="1" applyAlignment="1">
      <alignment horizontal="center"/>
    </xf>
    <xf numFmtId="168" fontId="19" fillId="0" borderId="1" xfId="2" applyNumberFormat="1" applyFont="1" applyBorder="1"/>
    <xf numFmtId="167" fontId="20" fillId="0" borderId="1" xfId="2" applyNumberFormat="1" applyFont="1" applyBorder="1"/>
    <xf numFmtId="168" fontId="18" fillId="0" borderId="1" xfId="2" applyNumberFormat="1" applyFont="1" applyBorder="1"/>
    <xf numFmtId="0" fontId="10" fillId="0" borderId="1" xfId="2" applyBorder="1" applyAlignment="1">
      <alignment horizontal="center" wrapText="1"/>
    </xf>
    <xf numFmtId="15" fontId="10" fillId="0" borderId="0" xfId="2" quotePrefix="1" applyNumberFormat="1" applyAlignment="1">
      <alignment horizontal="center"/>
    </xf>
    <xf numFmtId="167" fontId="20" fillId="0" borderId="0" xfId="2" applyNumberFormat="1" applyFont="1"/>
    <xf numFmtId="15" fontId="20" fillId="0" borderId="0" xfId="2" quotePrefix="1" applyNumberFormat="1" applyFont="1" applyAlignment="1">
      <alignment horizontal="center"/>
    </xf>
    <xf numFmtId="168" fontId="18" fillId="0" borderId="1" xfId="2" applyNumberFormat="1" applyFont="1" applyBorder="1" applyAlignment="1">
      <alignment wrapText="1"/>
    </xf>
    <xf numFmtId="167" fontId="20" fillId="0" borderId="1" xfId="2" applyNumberFormat="1" applyFont="1" applyBorder="1" applyAlignment="1">
      <alignment wrapText="1"/>
    </xf>
    <xf numFmtId="167" fontId="10" fillId="0" borderId="1" xfId="2" applyNumberFormat="1" applyBorder="1"/>
    <xf numFmtId="15" fontId="20" fillId="0" borderId="0" xfId="2" applyNumberFormat="1" applyFont="1" applyAlignment="1">
      <alignment horizontal="center"/>
    </xf>
    <xf numFmtId="168" fontId="18" fillId="0" borderId="0" xfId="2" applyNumberFormat="1" applyFont="1"/>
    <xf numFmtId="169" fontId="20" fillId="0" borderId="0" xfId="2" applyNumberFormat="1" applyFont="1"/>
    <xf numFmtId="167" fontId="10" fillId="0" borderId="1" xfId="2" applyNumberFormat="1" applyBorder="1" applyAlignment="1">
      <alignment wrapText="1"/>
    </xf>
    <xf numFmtId="0" fontId="10" fillId="0" borderId="0" xfId="2" applyAlignment="1">
      <alignment horizontal="center"/>
    </xf>
    <xf numFmtId="0" fontId="10" fillId="0" borderId="0" xfId="4"/>
    <xf numFmtId="0" fontId="21" fillId="0" borderId="1" xfId="4" applyFont="1" applyBorder="1" applyAlignment="1">
      <alignment horizontal="center"/>
    </xf>
    <xf numFmtId="0" fontId="15" fillId="0" borderId="0" xfId="3"/>
    <xf numFmtId="0" fontId="22" fillId="0" borderId="6" xfId="0" applyFont="1" applyBorder="1" applyAlignment="1">
      <alignment vertical="center" wrapText="1"/>
    </xf>
    <xf numFmtId="4" fontId="12" fillId="0" borderId="0" xfId="0" applyNumberFormat="1" applyFont="1"/>
    <xf numFmtId="0" fontId="23" fillId="0" borderId="8" xfId="0" applyFont="1" applyBorder="1" applyAlignment="1">
      <alignment vertical="center" wrapText="1"/>
    </xf>
    <xf numFmtId="0" fontId="23" fillId="0" borderId="8" xfId="0" applyFont="1" applyBorder="1" applyAlignment="1">
      <alignment horizontal="justify" vertical="center" wrapText="1"/>
    </xf>
    <xf numFmtId="0" fontId="23" fillId="0" borderId="10" xfId="0" applyFont="1" applyBorder="1" applyAlignment="1">
      <alignment horizontal="justify" vertical="center" wrapText="1"/>
    </xf>
    <xf numFmtId="0" fontId="23" fillId="0" borderId="10" xfId="0" applyFont="1" applyBorder="1" applyAlignment="1">
      <alignment vertical="center" wrapText="1"/>
    </xf>
    <xf numFmtId="0" fontId="22" fillId="0" borderId="12" xfId="0" applyFont="1" applyBorder="1" applyAlignment="1">
      <alignment vertical="center" wrapText="1"/>
    </xf>
    <xf numFmtId="0" fontId="23" fillId="0" borderId="13" xfId="0" applyFont="1" applyBorder="1" applyAlignment="1">
      <alignment horizontal="justify" vertical="center" wrapText="1"/>
    </xf>
    <xf numFmtId="0" fontId="23" fillId="0" borderId="14" xfId="0" applyFont="1" applyBorder="1" applyAlignment="1">
      <alignment horizontal="justify" vertical="center" wrapText="1"/>
    </xf>
    <xf numFmtId="0" fontId="23" fillId="0" borderId="13" xfId="0" applyFont="1" applyBorder="1" applyAlignment="1">
      <alignment vertical="center" wrapText="1"/>
    </xf>
    <xf numFmtId="0" fontId="23" fillId="0" borderId="14" xfId="0" applyFont="1" applyBorder="1" applyAlignment="1">
      <alignment vertical="center" wrapText="1"/>
    </xf>
    <xf numFmtId="0" fontId="12" fillId="0" borderId="0" xfId="0" applyFont="1" applyAlignment="1">
      <alignment vertical="center" wrapText="1"/>
    </xf>
    <xf numFmtId="0" fontId="23" fillId="0" borderId="15" xfId="0" applyFont="1" applyBorder="1" applyAlignment="1">
      <alignment vertical="center" wrapText="1"/>
    </xf>
    <xf numFmtId="2" fontId="12" fillId="0" borderId="0" xfId="0" applyNumberFormat="1" applyFont="1" applyAlignment="1">
      <alignment horizontal="right" vertical="center" wrapText="1"/>
    </xf>
    <xf numFmtId="0" fontId="22" fillId="0" borderId="8" xfId="0" applyFont="1" applyBorder="1" applyAlignment="1">
      <alignment vertical="center" wrapText="1"/>
    </xf>
    <xf numFmtId="2" fontId="12" fillId="0" borderId="0" xfId="0" applyNumberFormat="1" applyFont="1" applyAlignment="1">
      <alignment horizontal="center"/>
    </xf>
    <xf numFmtId="2" fontId="11" fillId="0" borderId="2" xfId="0" applyNumberFormat="1" applyFont="1" applyBorder="1" applyAlignment="1">
      <alignment horizontal="center"/>
    </xf>
    <xf numFmtId="2" fontId="11" fillId="0" borderId="0" xfId="0" applyNumberFormat="1" applyFont="1" applyAlignment="1">
      <alignment horizontal="center"/>
    </xf>
    <xf numFmtId="0" fontId="11" fillId="0" borderId="0" xfId="5" applyFont="1"/>
    <xf numFmtId="0" fontId="12" fillId="0" borderId="0" xfId="0" applyFont="1" applyFill="1"/>
    <xf numFmtId="2" fontId="12" fillId="0" borderId="0" xfId="0" applyNumberFormat="1" applyFont="1" applyFill="1" applyAlignment="1">
      <alignment horizontal="center"/>
    </xf>
    <xf numFmtId="2" fontId="12" fillId="0" borderId="0" xfId="0" applyNumberFormat="1" applyFont="1" applyFill="1" applyAlignment="1">
      <alignment horizontal="right"/>
    </xf>
    <xf numFmtId="0" fontId="11" fillId="0" borderId="0" xfId="0" applyFont="1" applyAlignment="1">
      <alignment vertical="center"/>
    </xf>
    <xf numFmtId="0" fontId="12" fillId="0" borderId="0" xfId="0" applyFont="1" applyAlignment="1">
      <alignment vertical="center"/>
    </xf>
    <xf numFmtId="2" fontId="12" fillId="0" borderId="0" xfId="0" applyNumberFormat="1" applyFont="1" applyAlignment="1">
      <alignment horizontal="right" vertical="center"/>
    </xf>
    <xf numFmtId="0" fontId="11" fillId="0" borderId="1" xfId="0" applyFont="1" applyBorder="1" applyAlignment="1">
      <alignment horizontal="center" vertical="center" wrapText="1"/>
    </xf>
    <xf numFmtId="0" fontId="26" fillId="0" borderId="1" xfId="0" applyFont="1" applyBorder="1" applyAlignment="1">
      <alignment horizontal="center" vertical="center" wrapText="1"/>
    </xf>
    <xf numFmtId="2" fontId="11" fillId="0" borderId="1" xfId="0" applyNumberFormat="1" applyFont="1" applyBorder="1" applyAlignment="1">
      <alignment horizontal="center" vertical="center" wrapText="1"/>
    </xf>
    <xf numFmtId="2" fontId="12" fillId="0" borderId="1" xfId="0" applyNumberFormat="1" applyFont="1" applyBorder="1" applyAlignment="1">
      <alignment horizontal="right" vertical="center"/>
    </xf>
    <xf numFmtId="4" fontId="12" fillId="0" borderId="0" xfId="0" applyNumberFormat="1" applyFont="1" applyAlignment="1">
      <alignment horizontal="center" vertical="center"/>
    </xf>
    <xf numFmtId="4" fontId="11" fillId="0" borderId="1" xfId="0" applyNumberFormat="1" applyFont="1" applyBorder="1" applyAlignment="1">
      <alignment horizontal="center" vertical="center" wrapText="1"/>
    </xf>
    <xf numFmtId="2" fontId="11" fillId="0" borderId="0" xfId="0" applyNumberFormat="1" applyFont="1" applyFill="1" applyAlignment="1">
      <alignment horizontal="right"/>
    </xf>
    <xf numFmtId="0" fontId="12" fillId="0" borderId="0" xfId="7" applyFont="1"/>
    <xf numFmtId="4" fontId="12" fillId="0" borderId="0" xfId="7" applyNumberFormat="1" applyFont="1"/>
    <xf numFmtId="2" fontId="12" fillId="0" borderId="0" xfId="7" applyNumberFormat="1" applyFont="1" applyAlignment="1">
      <alignment horizontal="right"/>
    </xf>
    <xf numFmtId="2" fontId="12" fillId="0" borderId="0" xfId="7" applyNumberFormat="1" applyFont="1" applyAlignment="1">
      <alignment horizontal="center"/>
    </xf>
    <xf numFmtId="2" fontId="11" fillId="0" borderId="0" xfId="7" applyNumberFormat="1" applyFont="1" applyAlignment="1">
      <alignment horizontal="right"/>
    </xf>
    <xf numFmtId="0" fontId="11" fillId="0" borderId="0" xfId="7" applyFont="1"/>
    <xf numFmtId="2" fontId="11" fillId="0" borderId="0" xfId="7" applyNumberFormat="1" applyFont="1" applyAlignment="1">
      <alignment horizontal="center"/>
    </xf>
    <xf numFmtId="4" fontId="27" fillId="0" borderId="0" xfId="0" applyNumberFormat="1" applyFont="1" applyAlignment="1">
      <alignment horizontal="right"/>
    </xf>
    <xf numFmtId="0" fontId="27" fillId="0" borderId="0" xfId="0" applyFont="1"/>
    <xf numFmtId="0" fontId="0" fillId="0" borderId="0" xfId="0" applyAlignment="1">
      <alignment horizontal="center"/>
    </xf>
    <xf numFmtId="4" fontId="0" fillId="0" borderId="0" xfId="0" applyNumberFormat="1" applyAlignment="1">
      <alignment horizontal="right"/>
    </xf>
    <xf numFmtId="4" fontId="0" fillId="0" borderId="0" xfId="0" applyNumberFormat="1" applyAlignment="1">
      <alignment horizontal="right" vertical="center"/>
    </xf>
    <xf numFmtId="0" fontId="0" fillId="0" borderId="0" xfId="0" applyAlignment="1">
      <alignment wrapText="1"/>
    </xf>
    <xf numFmtId="4" fontId="28" fillId="0" borderId="0" xfId="0" applyNumberFormat="1" applyFont="1" applyAlignment="1">
      <alignment horizontal="right" vertical="center"/>
    </xf>
    <xf numFmtId="2" fontId="11" fillId="0" borderId="2" xfId="7" applyNumberFormat="1" applyFont="1" applyBorder="1" applyAlignment="1">
      <alignment horizontal="right"/>
    </xf>
    <xf numFmtId="0" fontId="11" fillId="0" borderId="2" xfId="7" applyFont="1" applyBorder="1"/>
    <xf numFmtId="2" fontId="11" fillId="0" borderId="2" xfId="7" applyNumberFormat="1" applyFont="1" applyBorder="1" applyAlignment="1">
      <alignment horizontal="center"/>
    </xf>
    <xf numFmtId="0" fontId="12" fillId="0" borderId="0" xfId="8" applyFont="1"/>
    <xf numFmtId="2" fontId="12" fillId="0" borderId="0" xfId="8" applyNumberFormat="1" applyFont="1" applyAlignment="1">
      <alignment horizontal="right"/>
    </xf>
    <xf numFmtId="2" fontId="12" fillId="0" borderId="0" xfId="8" applyNumberFormat="1" applyFont="1" applyAlignment="1">
      <alignment horizontal="center"/>
    </xf>
    <xf numFmtId="3" fontId="12" fillId="0" borderId="0" xfId="7" applyNumberFormat="1" applyFont="1"/>
    <xf numFmtId="2" fontId="11" fillId="0" borderId="2" xfId="8" applyNumberFormat="1" applyFont="1" applyBorder="1" applyAlignment="1">
      <alignment horizontal="right"/>
    </xf>
    <xf numFmtId="0" fontId="11" fillId="0" borderId="2" xfId="8" applyFont="1" applyBorder="1"/>
    <xf numFmtId="2" fontId="11" fillId="0" borderId="2" xfId="8" applyNumberFormat="1" applyFont="1" applyBorder="1" applyAlignment="1">
      <alignment horizontal="center"/>
    </xf>
    <xf numFmtId="0" fontId="22" fillId="0" borderId="16" xfId="0" applyFont="1" applyBorder="1" applyAlignment="1">
      <alignment vertical="center" wrapText="1"/>
    </xf>
    <xf numFmtId="0" fontId="23" fillId="0" borderId="18" xfId="0" applyFont="1" applyBorder="1" applyAlignment="1">
      <alignment horizontal="justify" vertical="center" wrapText="1"/>
    </xf>
    <xf numFmtId="0" fontId="23" fillId="0" borderId="20" xfId="0" applyFont="1" applyBorder="1" applyAlignment="1">
      <alignment horizontal="justify" vertical="center" wrapText="1"/>
    </xf>
    <xf numFmtId="0" fontId="9" fillId="0" borderId="0" xfId="0" applyFont="1"/>
    <xf numFmtId="171" fontId="0" fillId="0" borderId="0" xfId="0" applyNumberFormat="1"/>
    <xf numFmtId="0" fontId="30" fillId="0" borderId="1" xfId="0" applyFont="1" applyBorder="1" applyAlignment="1">
      <alignment vertical="center" wrapText="1"/>
    </xf>
    <xf numFmtId="3" fontId="30" fillId="0" borderId="1" xfId="0" applyNumberFormat="1" applyFont="1" applyBorder="1" applyAlignment="1">
      <alignment horizontal="center" vertical="center" wrapText="1"/>
    </xf>
    <xf numFmtId="4" fontId="31" fillId="0" borderId="1" xfId="0" applyNumberFormat="1" applyFont="1" applyBorder="1" applyAlignment="1">
      <alignment horizontal="center"/>
    </xf>
    <xf numFmtId="171" fontId="25" fillId="0" borderId="0" xfId="0" applyNumberFormat="1" applyFont="1"/>
    <xf numFmtId="2" fontId="12" fillId="0" borderId="0" xfId="0" applyNumberFormat="1" applyFont="1" applyAlignment="1">
      <alignment horizontal="center" vertical="center"/>
    </xf>
    <xf numFmtId="0" fontId="32" fillId="0" borderId="0" xfId="0" applyFont="1" applyAlignment="1">
      <alignment vertical="center"/>
    </xf>
    <xf numFmtId="4" fontId="33" fillId="0" borderId="0" xfId="0" applyNumberFormat="1" applyFont="1" applyAlignment="1">
      <alignment horizontal="center"/>
    </xf>
    <xf numFmtId="0" fontId="33" fillId="0" borderId="0" xfId="0" applyFont="1"/>
    <xf numFmtId="0" fontId="34" fillId="0" borderId="1" xfId="0" applyFont="1" applyBorder="1" applyAlignment="1">
      <alignment horizontal="center" vertical="center" wrapText="1"/>
    </xf>
    <xf numFmtId="4" fontId="34" fillId="0" borderId="1" xfId="0" applyNumberFormat="1" applyFont="1" applyBorder="1" applyAlignment="1">
      <alignment horizontal="center" vertical="center" wrapText="1"/>
    </xf>
    <xf numFmtId="0" fontId="0" fillId="0" borderId="1" xfId="0" applyBorder="1"/>
    <xf numFmtId="2" fontId="0" fillId="0" borderId="1" xfId="0" applyNumberFormat="1" applyBorder="1"/>
    <xf numFmtId="4" fontId="0" fillId="0" borderId="1" xfId="0" applyNumberFormat="1" applyBorder="1" applyAlignment="1">
      <alignment horizontal="center" wrapText="1"/>
    </xf>
    <xf numFmtId="0" fontId="12" fillId="0" borderId="0" xfId="0" applyFont="1" applyAlignment="1">
      <alignment wrapText="1"/>
    </xf>
    <xf numFmtId="4" fontId="0" fillId="0" borderId="0" xfId="0" applyNumberFormat="1"/>
    <xf numFmtId="2" fontId="12" fillId="0" borderId="0" xfId="0" applyNumberFormat="1" applyFont="1" applyAlignment="1">
      <alignment horizontal="right" wrapText="1"/>
    </xf>
    <xf numFmtId="4" fontId="0" fillId="0" borderId="1" xfId="0" applyNumberFormat="1" applyBorder="1"/>
    <xf numFmtId="0" fontId="12" fillId="0" borderId="1" xfId="0" applyFont="1" applyBorder="1" applyAlignment="1">
      <alignment vertical="center"/>
    </xf>
    <xf numFmtId="4" fontId="12" fillId="0" borderId="1" xfId="0" applyNumberFormat="1" applyFont="1" applyBorder="1" applyAlignment="1">
      <alignment horizontal="center" vertical="center"/>
    </xf>
    <xf numFmtId="0" fontId="12" fillId="0" borderId="1" xfId="0" applyFont="1" applyBorder="1" applyAlignment="1">
      <alignment horizontal="center" vertical="center"/>
    </xf>
    <xf numFmtId="2" fontId="0" fillId="0" borderId="0" xfId="0" applyNumberFormat="1"/>
    <xf numFmtId="4" fontId="12" fillId="0" borderId="0" xfId="7" applyNumberFormat="1" applyFont="1" applyAlignment="1">
      <alignment horizontal="right"/>
    </xf>
    <xf numFmtId="4" fontId="11" fillId="0" borderId="0" xfId="7" applyNumberFormat="1" applyFont="1" applyAlignment="1">
      <alignment horizontal="right"/>
    </xf>
    <xf numFmtId="4" fontId="12" fillId="0" borderId="1" xfId="0" applyNumberFormat="1" applyFont="1" applyBorder="1" applyAlignment="1">
      <alignment horizontal="right" vertical="center"/>
    </xf>
    <xf numFmtId="0" fontId="34" fillId="0" borderId="0" xfId="0" applyFont="1" applyAlignment="1">
      <alignment horizontal="center" vertical="center" wrapText="1"/>
    </xf>
    <xf numFmtId="4" fontId="34" fillId="0" borderId="0" xfId="0" applyNumberFormat="1" applyFont="1" applyAlignment="1">
      <alignment horizontal="center" vertical="center" wrapText="1"/>
    </xf>
    <xf numFmtId="0" fontId="12" fillId="0" borderId="0" xfId="0" applyFont="1" applyAlignment="1">
      <alignment horizontal="center"/>
    </xf>
    <xf numFmtId="2" fontId="0" fillId="0" borderId="1" xfId="0" applyNumberFormat="1" applyBorder="1" applyAlignment="1">
      <alignment horizontal="center"/>
    </xf>
    <xf numFmtId="4" fontId="11" fillId="0" borderId="0" xfId="7" applyNumberFormat="1" applyFont="1"/>
    <xf numFmtId="0" fontId="26" fillId="0" borderId="0" xfId="0" applyFont="1" applyAlignment="1">
      <alignment vertical="center"/>
    </xf>
    <xf numFmtId="0" fontId="27" fillId="0" borderId="1" xfId="0" applyFont="1" applyBorder="1" applyAlignment="1">
      <alignment horizontal="center" vertical="center" wrapText="1"/>
    </xf>
    <xf numFmtId="0" fontId="25" fillId="0" borderId="1" xfId="0" applyFont="1" applyBorder="1" applyAlignment="1">
      <alignment horizontal="left" vertical="center" wrapText="1"/>
    </xf>
    <xf numFmtId="4" fontId="25" fillId="0" borderId="1" xfId="0" applyNumberFormat="1" applyFont="1" applyBorder="1" applyAlignment="1">
      <alignment horizontal="right" vertical="center" wrapText="1"/>
    </xf>
    <xf numFmtId="0" fontId="27" fillId="0" borderId="1" xfId="0" applyFont="1" applyBorder="1" applyAlignment="1">
      <alignment horizontal="left" vertical="center" wrapText="1"/>
    </xf>
    <xf numFmtId="4" fontId="27" fillId="0" borderId="1" xfId="0" applyNumberFormat="1" applyFont="1" applyBorder="1" applyAlignment="1">
      <alignment horizontal="right" vertical="center" wrapText="1"/>
    </xf>
    <xf numFmtId="164" fontId="37" fillId="0" borderId="1" xfId="6" applyFont="1" applyFill="1" applyBorder="1" applyAlignment="1">
      <alignment horizontal="center" vertical="center" wrapText="1"/>
    </xf>
    <xf numFmtId="0" fontId="38" fillId="0" borderId="0" xfId="0" applyFont="1"/>
    <xf numFmtId="0" fontId="31" fillId="0" borderId="1" xfId="0" applyFont="1" applyBorder="1"/>
    <xf numFmtId="3" fontId="31" fillId="0" borderId="1" xfId="0" applyNumberFormat="1" applyFont="1" applyBorder="1" applyAlignment="1">
      <alignment horizontal="center"/>
    </xf>
    <xf numFmtId="4" fontId="31" fillId="0" borderId="1" xfId="0" applyNumberFormat="1" applyFont="1" applyBorder="1"/>
    <xf numFmtId="172" fontId="35" fillId="0" borderId="0" xfId="7" applyNumberFormat="1" applyFont="1" applyAlignment="1">
      <alignment horizontal="center" vertical="center"/>
    </xf>
    <xf numFmtId="164" fontId="40" fillId="0" borderId="0" xfId="6" applyFont="1" applyFill="1"/>
    <xf numFmtId="0" fontId="25" fillId="0" borderId="0" xfId="7"/>
    <xf numFmtId="0" fontId="35" fillId="0" borderId="1" xfId="7" applyFont="1" applyBorder="1" applyAlignment="1">
      <alignment horizontal="center" vertical="center" wrapText="1"/>
    </xf>
    <xf numFmtId="4" fontId="35" fillId="0" borderId="1" xfId="6" applyNumberFormat="1" applyFont="1" applyFill="1" applyBorder="1" applyAlignment="1">
      <alignment horizontal="center" vertical="center" wrapText="1"/>
    </xf>
    <xf numFmtId="4" fontId="35" fillId="0" borderId="1" xfId="7" applyNumberFormat="1" applyFont="1" applyBorder="1" applyAlignment="1">
      <alignment horizontal="center" vertical="center" wrapText="1"/>
    </xf>
    <xf numFmtId="0" fontId="33" fillId="0" borderId="1" xfId="0" applyFont="1" applyBorder="1" applyAlignment="1">
      <alignment horizontal="center" vertical="top" wrapText="1"/>
    </xf>
    <xf numFmtId="164" fontId="33" fillId="0" borderId="1" xfId="6" applyFont="1" applyFill="1" applyBorder="1" applyAlignment="1">
      <alignment horizontal="center" vertical="top" wrapText="1"/>
    </xf>
    <xf numFmtId="0" fontId="12" fillId="0" borderId="0" xfId="0" quotePrefix="1" applyFont="1" applyAlignment="1">
      <alignment vertical="center"/>
    </xf>
    <xf numFmtId="0" fontId="35" fillId="0" borderId="0" xfId="7" applyFont="1" applyAlignment="1">
      <alignment horizontal="justify" vertical="top" wrapText="1"/>
    </xf>
    <xf numFmtId="164" fontId="35" fillId="0" borderId="0" xfId="6" applyFont="1" applyFill="1" applyAlignment="1">
      <alignment horizontal="center"/>
    </xf>
    <xf numFmtId="37" fontId="8" fillId="0" borderId="0" xfId="6" applyNumberFormat="1" applyFont="1" applyFill="1" applyBorder="1"/>
    <xf numFmtId="0" fontId="35" fillId="0" borderId="1" xfId="7" applyFont="1" applyBorder="1" applyAlignment="1">
      <alignment horizontal="justify" vertical="top" wrapText="1"/>
    </xf>
    <xf numFmtId="164" fontId="35" fillId="0" borderId="1" xfId="6" applyFont="1" applyFill="1" applyBorder="1" applyAlignment="1">
      <alignment horizontal="center" vertical="center"/>
    </xf>
    <xf numFmtId="164" fontId="35" fillId="0" borderId="1" xfId="6" applyFont="1" applyFill="1" applyBorder="1" applyAlignment="1">
      <alignment horizontal="center"/>
    </xf>
    <xf numFmtId="0" fontId="35" fillId="0" borderId="1" xfId="7" applyFont="1" applyBorder="1"/>
    <xf numFmtId="4" fontId="40" fillId="0" borderId="1" xfId="6" applyNumberFormat="1" applyFont="1" applyFill="1" applyBorder="1" applyAlignment="1">
      <alignment horizontal="center" vertical="center" wrapText="1"/>
    </xf>
    <xf numFmtId="0" fontId="11" fillId="0" borderId="0" xfId="0" applyFont="1" applyFill="1" applyAlignment="1">
      <alignment vertical="center"/>
    </xf>
    <xf numFmtId="2" fontId="11" fillId="0" borderId="0" xfId="0" applyNumberFormat="1" applyFont="1" applyFill="1"/>
    <xf numFmtId="4" fontId="42" fillId="0" borderId="0" xfId="6" applyNumberFormat="1" applyFont="1" applyFill="1" applyBorder="1" applyAlignment="1">
      <alignment horizontal="center" vertical="center"/>
    </xf>
    <xf numFmtId="164" fontId="35" fillId="0" borderId="1" xfId="6" applyFont="1" applyFill="1" applyBorder="1" applyAlignment="1">
      <alignment horizontal="center" vertical="center" wrapText="1"/>
    </xf>
    <xf numFmtId="10" fontId="11" fillId="0" borderId="0" xfId="9" applyNumberFormat="1" applyFont="1" applyFill="1" applyAlignment="1">
      <alignment horizontal="right"/>
    </xf>
    <xf numFmtId="4" fontId="7" fillId="0" borderId="1" xfId="10" applyNumberFormat="1" applyFont="1" applyFill="1" applyBorder="1" applyAlignment="1">
      <alignment horizontal="center"/>
    </xf>
    <xf numFmtId="164" fontId="35" fillId="0" borderId="0" xfId="6" applyFont="1" applyFill="1" applyAlignment="1">
      <alignment vertical="center"/>
    </xf>
    <xf numFmtId="9" fontId="25" fillId="0" borderId="0" xfId="9" applyFont="1" applyFill="1" applyAlignment="1">
      <alignment horizontal="center" vertical="center"/>
    </xf>
    <xf numFmtId="10" fontId="12" fillId="0" borderId="0" xfId="9" applyNumberFormat="1" applyFont="1" applyFill="1" applyAlignment="1">
      <alignment horizontal="center"/>
    </xf>
    <xf numFmtId="4" fontId="12" fillId="0" borderId="0" xfId="9" applyNumberFormat="1" applyFont="1" applyFill="1" applyAlignment="1">
      <alignment horizontal="right"/>
    </xf>
    <xf numFmtId="10" fontId="11" fillId="0" borderId="0" xfId="9" applyNumberFormat="1" applyFont="1" applyFill="1" applyAlignment="1">
      <alignment horizontal="center"/>
    </xf>
    <xf numFmtId="37" fontId="7" fillId="0" borderId="1" xfId="11" applyNumberFormat="1" applyFont="1" applyFill="1" applyBorder="1" applyAlignment="1">
      <alignment horizontal="center"/>
    </xf>
    <xf numFmtId="0" fontId="31" fillId="0" borderId="0" xfId="0" applyFont="1" applyBorder="1"/>
    <xf numFmtId="0" fontId="12" fillId="0" borderId="0" xfId="5" applyFont="1" applyFill="1"/>
    <xf numFmtId="2" fontId="12" fillId="0" borderId="0" xfId="5" applyNumberFormat="1" applyFont="1" applyFill="1" applyAlignment="1">
      <alignment horizontal="right"/>
    </xf>
    <xf numFmtId="0" fontId="31" fillId="0" borderId="1" xfId="0" applyFont="1" applyFill="1" applyBorder="1"/>
    <xf numFmtId="0" fontId="31" fillId="0" borderId="1" xfId="0" applyFont="1" applyFill="1" applyBorder="1" applyAlignment="1">
      <alignment horizontal="center"/>
    </xf>
    <xf numFmtId="4" fontId="31" fillId="0" borderId="1" xfId="0" applyNumberFormat="1" applyFont="1" applyFill="1" applyBorder="1"/>
    <xf numFmtId="17" fontId="6" fillId="0" borderId="1" xfId="0" applyNumberFormat="1" applyFont="1" applyFill="1" applyBorder="1"/>
    <xf numFmtId="4" fontId="5" fillId="0" borderId="1" xfId="10" applyNumberFormat="1" applyFont="1" applyFill="1" applyBorder="1" applyAlignment="1">
      <alignment horizontal="center"/>
    </xf>
    <xf numFmtId="39" fontId="5" fillId="0" borderId="1" xfId="10" applyNumberFormat="1" applyFont="1" applyFill="1" applyBorder="1" applyAlignment="1">
      <alignment horizontal="center"/>
    </xf>
    <xf numFmtId="4" fontId="4" fillId="0" borderId="1" xfId="10" applyNumberFormat="1" applyFont="1" applyFill="1" applyBorder="1" applyAlignment="1">
      <alignment horizontal="center"/>
    </xf>
    <xf numFmtId="37" fontId="3" fillId="0" borderId="1" xfId="6" applyNumberFormat="1" applyFont="1" applyFill="1" applyBorder="1" applyAlignment="1">
      <alignment horizontal="center"/>
    </xf>
    <xf numFmtId="37" fontId="3" fillId="0" borderId="1" xfId="6" applyNumberFormat="1" applyFont="1" applyFill="1" applyBorder="1" applyAlignment="1">
      <alignment horizontal="right"/>
    </xf>
    <xf numFmtId="37" fontId="2" fillId="0" borderId="1" xfId="11" applyNumberFormat="1" applyFont="1" applyFill="1" applyBorder="1" applyAlignment="1">
      <alignment horizontal="center"/>
    </xf>
    <xf numFmtId="37" fontId="2" fillId="0" borderId="0" xfId="11" applyNumberFormat="1" applyFont="1" applyFill="1" applyBorder="1" applyAlignment="1">
      <alignment horizontal="center"/>
    </xf>
    <xf numFmtId="0" fontId="36" fillId="0" borderId="0" xfId="0" applyFont="1" applyBorder="1"/>
    <xf numFmtId="3" fontId="36" fillId="0" borderId="0" xfId="0" applyNumberFormat="1" applyFont="1" applyBorder="1" applyAlignment="1">
      <alignment horizontal="center"/>
    </xf>
    <xf numFmtId="4" fontId="46" fillId="0" borderId="1" xfId="11" applyNumberFormat="1" applyFont="1" applyFill="1" applyBorder="1"/>
    <xf numFmtId="4" fontId="39" fillId="0" borderId="0" xfId="0" applyNumberFormat="1" applyFont="1" applyBorder="1"/>
    <xf numFmtId="4" fontId="39" fillId="0" borderId="1" xfId="0" applyNumberFormat="1" applyFont="1" applyBorder="1"/>
    <xf numFmtId="0" fontId="38" fillId="0" borderId="0" xfId="0" applyFont="1" applyFill="1"/>
    <xf numFmtId="10" fontId="38" fillId="0" borderId="0" xfId="0" applyNumberFormat="1" applyFont="1" applyFill="1" applyAlignment="1">
      <alignment horizontal="center"/>
    </xf>
    <xf numFmtId="0" fontId="38" fillId="0" borderId="1" xfId="0" applyFont="1" applyFill="1" applyBorder="1"/>
    <xf numFmtId="10" fontId="38" fillId="0" borderId="1" xfId="0" applyNumberFormat="1" applyFont="1" applyFill="1" applyBorder="1" applyAlignment="1">
      <alignment horizontal="center"/>
    </xf>
    <xf numFmtId="10" fontId="11" fillId="0" borderId="0" xfId="0" applyNumberFormat="1" applyFont="1" applyFill="1" applyAlignment="1">
      <alignment horizontal="center"/>
    </xf>
    <xf numFmtId="0" fontId="27" fillId="0" borderId="1" xfId="0" applyFont="1" applyFill="1" applyBorder="1" applyAlignment="1">
      <alignment vertical="center"/>
    </xf>
    <xf numFmtId="10" fontId="11" fillId="0" borderId="1" xfId="0" applyNumberFormat="1" applyFont="1" applyFill="1" applyBorder="1" applyAlignment="1">
      <alignment horizontal="center"/>
    </xf>
    <xf numFmtId="0" fontId="11" fillId="0" borderId="0" xfId="5" applyFont="1" applyFill="1"/>
    <xf numFmtId="0" fontId="11" fillId="0" borderId="0" xfId="5" applyFont="1" applyFill="1" applyAlignment="1">
      <alignment wrapText="1"/>
    </xf>
    <xf numFmtId="0" fontId="12" fillId="0" borderId="1" xfId="0" applyFont="1" applyFill="1" applyBorder="1" applyAlignment="1">
      <alignment wrapText="1"/>
    </xf>
    <xf numFmtId="0" fontId="12" fillId="0" borderId="1" xfId="0" applyFont="1" applyFill="1" applyBorder="1"/>
    <xf numFmtId="0" fontId="11" fillId="0" borderId="0" xfId="0" applyFont="1" applyFill="1" applyAlignment="1">
      <alignment horizontal="left" vertical="center" wrapText="1"/>
    </xf>
    <xf numFmtId="0" fontId="33" fillId="0" borderId="1" xfId="0" applyFont="1" applyBorder="1" applyAlignment="1">
      <alignment horizontal="left" vertical="center"/>
    </xf>
    <xf numFmtId="0" fontId="11" fillId="0" borderId="0" xfId="0" applyFont="1" applyFill="1" applyAlignment="1">
      <alignment vertical="center" wrapText="1"/>
    </xf>
    <xf numFmtId="2" fontId="40" fillId="0" borderId="1" xfId="6" applyNumberFormat="1" applyFont="1" applyFill="1" applyBorder="1" applyAlignment="1">
      <alignment horizontal="center" vertical="center" wrapText="1"/>
    </xf>
    <xf numFmtId="0" fontId="11" fillId="0" borderId="2" xfId="0" applyFont="1" applyFill="1" applyBorder="1"/>
    <xf numFmtId="2" fontId="11" fillId="0" borderId="2" xfId="0" applyNumberFormat="1" applyFont="1" applyFill="1" applyBorder="1" applyAlignment="1">
      <alignment horizontal="center"/>
    </xf>
    <xf numFmtId="2" fontId="11" fillId="0" borderId="2" xfId="0" applyNumberFormat="1" applyFont="1" applyFill="1" applyBorder="1" applyAlignment="1">
      <alignment horizontal="right"/>
    </xf>
    <xf numFmtId="0" fontId="11" fillId="0" borderId="0" xfId="0" applyFont="1" applyFill="1"/>
    <xf numFmtId="2" fontId="11" fillId="0" borderId="0" xfId="0" applyNumberFormat="1" applyFont="1" applyFill="1" applyAlignment="1">
      <alignment horizontal="center"/>
    </xf>
    <xf numFmtId="166" fontId="11" fillId="0" borderId="0" xfId="0" applyNumberFormat="1" applyFont="1" applyFill="1"/>
    <xf numFmtId="170" fontId="11" fillId="0" borderId="0" xfId="0" applyNumberFormat="1" applyFont="1" applyFill="1"/>
    <xf numFmtId="0" fontId="11" fillId="0" borderId="0" xfId="0" applyFont="1" applyFill="1" applyAlignment="1">
      <alignment wrapText="1"/>
    </xf>
    <xf numFmtId="0" fontId="26" fillId="0" borderId="0" xfId="0" applyFont="1" applyFill="1" applyAlignment="1">
      <alignment vertical="center"/>
    </xf>
    <xf numFmtId="0" fontId="12" fillId="0" borderId="0" xfId="0" applyFont="1" applyFill="1" applyAlignment="1">
      <alignment vertical="center"/>
    </xf>
    <xf numFmtId="0" fontId="27" fillId="0" borderId="1" xfId="0" applyFont="1" applyFill="1" applyBorder="1" applyAlignment="1">
      <alignment horizontal="center" vertical="center" wrapText="1"/>
    </xf>
    <xf numFmtId="0" fontId="25" fillId="0" borderId="1" xfId="0" applyFont="1" applyFill="1" applyBorder="1" applyAlignment="1">
      <alignment horizontal="left" vertical="center" wrapText="1"/>
    </xf>
    <xf numFmtId="4" fontId="25" fillId="0" borderId="1" xfId="0" applyNumberFormat="1" applyFont="1" applyFill="1" applyBorder="1" applyAlignment="1">
      <alignment horizontal="right" vertical="center" wrapText="1"/>
    </xf>
    <xf numFmtId="0" fontId="0" fillId="0" borderId="1" xfId="0" applyFill="1" applyBorder="1"/>
    <xf numFmtId="0" fontId="27" fillId="0" borderId="1" xfId="0" applyFont="1" applyFill="1" applyBorder="1" applyAlignment="1">
      <alignment horizontal="left" vertical="center" wrapText="1"/>
    </xf>
    <xf numFmtId="4" fontId="27" fillId="0" borderId="1" xfId="0" applyNumberFormat="1" applyFont="1" applyFill="1" applyBorder="1" applyAlignment="1">
      <alignment horizontal="right" vertical="center" wrapText="1"/>
    </xf>
    <xf numFmtId="0" fontId="35" fillId="0" borderId="0" xfId="0" applyFont="1" applyFill="1" applyAlignment="1">
      <alignment vertical="center"/>
    </xf>
    <xf numFmtId="172" fontId="35" fillId="0" borderId="0" xfId="0" applyNumberFormat="1" applyFont="1" applyFill="1" applyAlignment="1">
      <alignment horizontal="center" vertical="center"/>
    </xf>
    <xf numFmtId="0" fontId="36" fillId="0" borderId="1" xfId="0" applyFont="1" applyFill="1" applyBorder="1" applyAlignment="1">
      <alignment horizontal="center" vertical="center" wrapText="1"/>
    </xf>
    <xf numFmtId="0" fontId="36" fillId="0" borderId="3" xfId="0" applyFont="1" applyFill="1" applyBorder="1" applyAlignment="1">
      <alignment horizontal="center" vertical="center" wrapText="1"/>
    </xf>
    <xf numFmtId="39" fontId="12" fillId="0" borderId="1" xfId="0" applyNumberFormat="1" applyFont="1" applyFill="1" applyBorder="1" applyAlignment="1">
      <alignment horizontal="center"/>
    </xf>
    <xf numFmtId="4" fontId="12" fillId="0" borderId="1" xfId="0" applyNumberFormat="1" applyFont="1" applyFill="1" applyBorder="1"/>
    <xf numFmtId="4" fontId="12" fillId="0" borderId="33" xfId="0" applyNumberFormat="1" applyFont="1" applyFill="1" applyBorder="1"/>
    <xf numFmtId="0" fontId="39" fillId="0" borderId="1" xfId="0" applyFont="1" applyFill="1" applyBorder="1"/>
    <xf numFmtId="2" fontId="39" fillId="0" borderId="1" xfId="0" applyNumberFormat="1" applyFont="1" applyFill="1" applyBorder="1" applyAlignment="1">
      <alignment horizontal="center"/>
    </xf>
    <xf numFmtId="3" fontId="31" fillId="0" borderId="1" xfId="0" applyNumberFormat="1" applyFont="1" applyFill="1" applyBorder="1" applyAlignment="1">
      <alignment horizontal="center"/>
    </xf>
    <xf numFmtId="0" fontId="31" fillId="0" borderId="0" xfId="0" applyFont="1" applyFill="1"/>
    <xf numFmtId="2" fontId="31" fillId="0" borderId="0" xfId="0" applyNumberFormat="1" applyFont="1" applyFill="1" applyAlignment="1">
      <alignment horizontal="right"/>
    </xf>
    <xf numFmtId="2" fontId="36" fillId="0" borderId="0" xfId="0" applyNumberFormat="1" applyFont="1" applyFill="1"/>
    <xf numFmtId="17" fontId="31" fillId="0" borderId="1" xfId="0" applyNumberFormat="1" applyFont="1" applyFill="1" applyBorder="1"/>
    <xf numFmtId="4" fontId="31" fillId="0" borderId="1" xfId="0" applyNumberFormat="1" applyFont="1" applyFill="1" applyBorder="1" applyAlignment="1">
      <alignment horizontal="right"/>
    </xf>
    <xf numFmtId="0" fontId="39" fillId="0" borderId="0" xfId="0" applyFont="1" applyFill="1"/>
    <xf numFmtId="4" fontId="39" fillId="0" borderId="1" xfId="0" applyNumberFormat="1" applyFont="1" applyFill="1" applyBorder="1" applyAlignment="1">
      <alignment horizontal="right"/>
    </xf>
    <xf numFmtId="2" fontId="12" fillId="0" borderId="0" xfId="0" applyNumberFormat="1" applyFont="1" applyFill="1"/>
    <xf numFmtId="0" fontId="25" fillId="0" borderId="0" xfId="7" applyFill="1"/>
    <xf numFmtId="2" fontId="12" fillId="0" borderId="0" xfId="0" applyNumberFormat="1" applyFont="1" applyFill="1" applyAlignment="1">
      <alignment horizontal="right" vertical="center"/>
    </xf>
    <xf numFmtId="0" fontId="35" fillId="0" borderId="1" xfId="7" applyFont="1" applyFill="1" applyBorder="1" applyAlignment="1">
      <alignment horizontal="center" vertical="center" wrapText="1"/>
    </xf>
    <xf numFmtId="4" fontId="35" fillId="0" borderId="1" xfId="7" applyNumberFormat="1" applyFont="1" applyFill="1" applyBorder="1" applyAlignment="1">
      <alignment horizontal="center" vertical="center" wrapText="1"/>
    </xf>
    <xf numFmtId="0" fontId="33" fillId="0" borderId="1" xfId="0" applyFont="1" applyFill="1" applyBorder="1" applyAlignment="1">
      <alignment horizontal="center" vertical="center"/>
    </xf>
    <xf numFmtId="0" fontId="33" fillId="0" borderId="1" xfId="0" applyFont="1" applyFill="1" applyBorder="1" applyAlignment="1">
      <alignment horizontal="center" vertical="top" wrapText="1"/>
    </xf>
    <xf numFmtId="0" fontId="12" fillId="0" borderId="0" xfId="0" applyFont="1" applyFill="1" applyAlignment="1">
      <alignment horizontal="center"/>
    </xf>
    <xf numFmtId="0" fontId="12" fillId="0" borderId="0" xfId="0" quotePrefix="1" applyFont="1" applyFill="1" applyAlignment="1">
      <alignment vertical="center"/>
    </xf>
    <xf numFmtId="0" fontId="35" fillId="0" borderId="0" xfId="7" applyFont="1" applyFill="1" applyAlignment="1">
      <alignment horizontal="justify" vertical="top" wrapText="1"/>
    </xf>
    <xf numFmtId="0" fontId="40" fillId="0" borderId="1" xfId="2" applyFont="1" applyFill="1" applyBorder="1"/>
    <xf numFmtId="17" fontId="25" fillId="0" borderId="0" xfId="7" applyNumberFormat="1" applyFill="1"/>
    <xf numFmtId="0" fontId="35" fillId="0" borderId="1" xfId="7" applyFont="1" applyFill="1" applyBorder="1" applyAlignment="1">
      <alignment horizontal="justify" vertical="top" wrapText="1"/>
    </xf>
    <xf numFmtId="0" fontId="35" fillId="0" borderId="1" xfId="7" applyFont="1" applyFill="1" applyBorder="1"/>
    <xf numFmtId="0" fontId="27" fillId="0" borderId="0" xfId="0" applyFont="1" applyFill="1" applyAlignment="1">
      <alignment vertical="center"/>
    </xf>
    <xf numFmtId="0" fontId="16" fillId="0" borderId="1" xfId="7" applyFont="1" applyFill="1" applyBorder="1" applyAlignment="1">
      <alignment horizontal="justify" vertical="top" wrapText="1"/>
    </xf>
    <xf numFmtId="4" fontId="16" fillId="0" borderId="1" xfId="6" applyNumberFormat="1" applyFont="1" applyFill="1" applyBorder="1" applyAlignment="1">
      <alignment horizontal="center" vertical="center"/>
    </xf>
    <xf numFmtId="1" fontId="31" fillId="0" borderId="1" xfId="0" applyNumberFormat="1" applyFont="1" applyFill="1" applyBorder="1" applyAlignment="1">
      <alignment horizontal="center"/>
    </xf>
    <xf numFmtId="0" fontId="41" fillId="0" borderId="0" xfId="0" applyFont="1" applyFill="1"/>
    <xf numFmtId="4" fontId="39" fillId="0" borderId="0" xfId="0" applyNumberFormat="1" applyFont="1" applyFill="1" applyAlignment="1">
      <alignment horizontal="right"/>
    </xf>
    <xf numFmtId="172" fontId="35" fillId="0" borderId="0" xfId="7" applyNumberFormat="1" applyFont="1" applyFill="1" applyAlignment="1">
      <alignment horizontal="center" vertical="center"/>
    </xf>
    <xf numFmtId="0" fontId="40" fillId="0" borderId="1" xfId="7" applyFont="1" applyFill="1" applyBorder="1" applyAlignment="1">
      <alignment horizontal="left" vertical="center" wrapText="1"/>
    </xf>
    <xf numFmtId="40" fontId="8" fillId="0" borderId="1" xfId="0" applyNumberFormat="1" applyFont="1" applyFill="1" applyBorder="1" applyAlignment="1">
      <alignment horizontal="center" vertical="top" wrapText="1"/>
    </xf>
    <xf numFmtId="4" fontId="40" fillId="0" borderId="1" xfId="7" applyNumberFormat="1" applyFont="1" applyFill="1" applyBorder="1" applyAlignment="1">
      <alignment horizontal="center" vertical="center" wrapText="1"/>
    </xf>
    <xf numFmtId="10" fontId="11" fillId="0" borderId="0" xfId="9" applyNumberFormat="1" applyFont="1" applyFill="1" applyBorder="1" applyAlignment="1">
      <alignment horizontal="center" vertical="center"/>
    </xf>
    <xf numFmtId="164" fontId="35" fillId="0" borderId="1" xfId="6" applyFont="1" applyFill="1" applyBorder="1" applyAlignment="1">
      <alignment horizontal="left"/>
    </xf>
    <xf numFmtId="164" fontId="37" fillId="0" borderId="1" xfId="6" applyFont="1" applyFill="1" applyBorder="1" applyAlignment="1">
      <alignment horizontal="center" vertical="center"/>
    </xf>
    <xf numFmtId="164" fontId="37" fillId="0" borderId="1" xfId="6" applyFont="1" applyFill="1" applyBorder="1" applyAlignment="1">
      <alignment horizontal="center"/>
    </xf>
    <xf numFmtId="0" fontId="35" fillId="0" borderId="0" xfId="7" applyFont="1" applyFill="1"/>
    <xf numFmtId="0" fontId="27" fillId="0" borderId="0" xfId="0" applyFont="1" applyFill="1"/>
    <xf numFmtId="2" fontId="12" fillId="0" borderId="0" xfId="5" applyNumberFormat="1" applyFont="1" applyFill="1" applyAlignment="1">
      <alignment horizontal="center"/>
    </xf>
    <xf numFmtId="0" fontId="37" fillId="0" borderId="1" xfId="0" applyFont="1" applyFill="1" applyBorder="1"/>
    <xf numFmtId="0" fontId="31" fillId="0" borderId="0" xfId="0" applyFont="1" applyFill="1" applyBorder="1"/>
    <xf numFmtId="0" fontId="36" fillId="0" borderId="0" xfId="0" applyFont="1" applyFill="1" applyBorder="1"/>
    <xf numFmtId="3" fontId="36" fillId="0" borderId="0" xfId="0" applyNumberFormat="1" applyFont="1" applyFill="1" applyBorder="1" applyAlignment="1">
      <alignment horizontal="center"/>
    </xf>
    <xf numFmtId="4" fontId="39" fillId="0" borderId="0" xfId="0" applyNumberFormat="1" applyFont="1" applyFill="1" applyBorder="1"/>
    <xf numFmtId="4" fontId="39" fillId="0" borderId="1" xfId="0" applyNumberFormat="1" applyFont="1" applyFill="1" applyBorder="1"/>
    <xf numFmtId="4" fontId="12" fillId="0" borderId="0" xfId="0" applyNumberFormat="1" applyFont="1" applyFill="1"/>
    <xf numFmtId="0" fontId="11" fillId="0" borderId="31" xfId="0" applyFont="1" applyFill="1" applyBorder="1" applyAlignment="1">
      <alignment vertical="center"/>
    </xf>
    <xf numFmtId="4" fontId="11" fillId="0" borderId="0" xfId="0" applyNumberFormat="1" applyFont="1" applyFill="1"/>
    <xf numFmtId="0" fontId="0" fillId="0" borderId="0" xfId="0" applyFill="1" applyAlignment="1">
      <alignment vertical="center"/>
    </xf>
    <xf numFmtId="10" fontId="12" fillId="0" borderId="0" xfId="0" applyNumberFormat="1" applyFont="1" applyFill="1" applyAlignment="1">
      <alignment horizontal="center"/>
    </xf>
    <xf numFmtId="0" fontId="7" fillId="0" borderId="0" xfId="0" applyFont="1" applyFill="1"/>
    <xf numFmtId="2" fontId="11" fillId="0" borderId="0" xfId="5" applyNumberFormat="1" applyFont="1" applyFill="1" applyAlignment="1">
      <alignment horizontal="right"/>
    </xf>
    <xf numFmtId="17" fontId="7" fillId="0" borderId="1" xfId="0" applyNumberFormat="1" applyFont="1" applyFill="1" applyBorder="1"/>
    <xf numFmtId="0" fontId="0" fillId="0" borderId="1" xfId="0" applyFill="1" applyBorder="1" applyAlignment="1">
      <alignment horizontal="center"/>
    </xf>
    <xf numFmtId="0" fontId="31" fillId="0" borderId="0" xfId="0" applyFont="1" applyFill="1" applyAlignment="1">
      <alignment horizontal="center"/>
    </xf>
    <xf numFmtId="0" fontId="42" fillId="0" borderId="0" xfId="7" applyFont="1" applyFill="1" applyAlignment="1">
      <alignment horizontal="justify" vertical="top" wrapText="1"/>
    </xf>
    <xf numFmtId="4" fontId="16" fillId="0" borderId="1" xfId="6" applyNumberFormat="1" applyFont="1" applyFill="1" applyBorder="1" applyAlignment="1">
      <alignment horizontal="center"/>
    </xf>
    <xf numFmtId="4" fontId="0" fillId="0" borderId="1" xfId="0" applyNumberFormat="1" applyFill="1" applyBorder="1"/>
    <xf numFmtId="4" fontId="39" fillId="0" borderId="0" xfId="0" applyNumberFormat="1" applyFont="1" applyFill="1"/>
    <xf numFmtId="2" fontId="11" fillId="0" borderId="0" xfId="0" applyNumberFormat="1" applyFont="1" applyFill="1" applyAlignment="1">
      <alignment horizontal="right" vertical="center"/>
    </xf>
    <xf numFmtId="0" fontId="30" fillId="0" borderId="34" xfId="0" applyFont="1" applyFill="1" applyBorder="1" applyAlignment="1">
      <alignment horizontal="left" vertical="center" wrapText="1" readingOrder="1"/>
    </xf>
    <xf numFmtId="1" fontId="12" fillId="0" borderId="0" xfId="0" applyNumberFormat="1" applyFont="1" applyFill="1" applyAlignment="1">
      <alignment horizontal="center" vertical="center"/>
    </xf>
    <xf numFmtId="0" fontId="30" fillId="0" borderId="34" xfId="0" applyFont="1" applyFill="1" applyBorder="1" applyAlignment="1">
      <alignment horizontal="center" vertical="center" wrapText="1" readingOrder="1"/>
    </xf>
    <xf numFmtId="39" fontId="31" fillId="0" borderId="34" xfId="0" applyNumberFormat="1" applyFont="1" applyFill="1" applyBorder="1" applyAlignment="1">
      <alignment horizontal="center" vertical="center" wrapText="1" readingOrder="1"/>
    </xf>
    <xf numFmtId="4" fontId="31" fillId="0" borderId="1" xfId="0" applyNumberFormat="1" applyFont="1" applyFill="1" applyBorder="1" applyAlignment="1">
      <alignment horizontal="center"/>
    </xf>
    <xf numFmtId="0" fontId="31" fillId="0" borderId="1" xfId="0" applyFont="1" applyFill="1" applyBorder="1" applyAlignment="1">
      <alignment vertical="top" wrapText="1"/>
    </xf>
    <xf numFmtId="10" fontId="12" fillId="0" borderId="0" xfId="0" applyNumberFormat="1" applyFont="1" applyFill="1" applyAlignment="1">
      <alignment horizontal="right"/>
    </xf>
    <xf numFmtId="10" fontId="12" fillId="0" borderId="0" xfId="0" applyNumberFormat="1" applyFont="1" applyFill="1"/>
    <xf numFmtId="10" fontId="28" fillId="0" borderId="0" xfId="0" applyNumberFormat="1" applyFont="1" applyFill="1" applyAlignment="1">
      <alignment wrapText="1" readingOrder="1"/>
    </xf>
    <xf numFmtId="10" fontId="31" fillId="0" borderId="0" xfId="0" applyNumberFormat="1" applyFont="1" applyFill="1"/>
    <xf numFmtId="39" fontId="30" fillId="0" borderId="34" xfId="0" applyNumberFormat="1" applyFont="1" applyFill="1" applyBorder="1" applyAlignment="1">
      <alignment horizontal="center" vertical="center" wrapText="1" readingOrder="1"/>
    </xf>
    <xf numFmtId="39" fontId="31" fillId="0" borderId="1" xfId="0" applyNumberFormat="1" applyFont="1" applyFill="1" applyBorder="1" applyAlignment="1">
      <alignment horizontal="center"/>
    </xf>
    <xf numFmtId="173" fontId="31" fillId="0" borderId="1" xfId="0" applyNumberFormat="1" applyFont="1" applyFill="1" applyBorder="1" applyAlignment="1">
      <alignment horizontal="center"/>
    </xf>
    <xf numFmtId="0" fontId="0" fillId="0" borderId="0" xfId="0" applyFill="1" applyAlignment="1">
      <alignment vertical="center" wrapText="1"/>
    </xf>
    <xf numFmtId="10" fontId="11" fillId="0" borderId="0" xfId="0" applyNumberFormat="1" applyFont="1" applyFill="1" applyAlignment="1">
      <alignment horizontal="center" vertical="center"/>
    </xf>
    <xf numFmtId="0" fontId="27" fillId="0" borderId="0" xfId="7" applyFont="1" applyFill="1" applyAlignment="1">
      <alignment vertical="center"/>
    </xf>
    <xf numFmtId="0" fontId="11" fillId="0" borderId="0" xfId="0" applyFont="1" applyFill="1" applyAlignment="1">
      <alignment horizontal="center"/>
    </xf>
    <xf numFmtId="2" fontId="12" fillId="0" borderId="3" xfId="5" applyNumberFormat="1" applyFont="1" applyFill="1" applyBorder="1" applyAlignment="1">
      <alignment vertical="top" wrapText="1"/>
    </xf>
    <xf numFmtId="4" fontId="31" fillId="0" borderId="0" xfId="0" applyNumberFormat="1" applyFont="1" applyFill="1" applyAlignment="1">
      <alignment horizontal="right"/>
    </xf>
    <xf numFmtId="0" fontId="0" fillId="0" borderId="0" xfId="0" applyFill="1"/>
    <xf numFmtId="2" fontId="12" fillId="0" borderId="4" xfId="5" applyNumberFormat="1" applyFont="1" applyFill="1" applyBorder="1" applyAlignment="1">
      <alignment vertical="top" wrapText="1"/>
    </xf>
    <xf numFmtId="0" fontId="43" fillId="0" borderId="34" xfId="0" applyFont="1" applyFill="1" applyBorder="1" applyAlignment="1">
      <alignment horizontal="left" vertical="center" wrapText="1" readingOrder="1"/>
    </xf>
    <xf numFmtId="2" fontId="0" fillId="0" borderId="0" xfId="0" applyNumberFormat="1" applyFill="1"/>
    <xf numFmtId="2" fontId="12" fillId="0" borderId="5" xfId="5" applyNumberFormat="1" applyFont="1" applyFill="1" applyBorder="1" applyAlignment="1">
      <alignment vertical="top" wrapText="1"/>
    </xf>
    <xf numFmtId="10" fontId="0" fillId="0" borderId="0" xfId="0" applyNumberFormat="1" applyFill="1"/>
    <xf numFmtId="4" fontId="12" fillId="0" borderId="0" xfId="0" applyNumberFormat="1" applyFont="1" applyFill="1" applyAlignment="1">
      <alignment horizontal="right"/>
    </xf>
    <xf numFmtId="10" fontId="12" fillId="0" borderId="0" xfId="5" applyNumberFormat="1" applyFont="1" applyFill="1" applyAlignment="1">
      <alignment horizontal="right"/>
    </xf>
    <xf numFmtId="10" fontId="12" fillId="0" borderId="0" xfId="5" applyNumberFormat="1" applyFont="1" applyFill="1"/>
    <xf numFmtId="0" fontId="12" fillId="0" borderId="0" xfId="0" applyFont="1" applyFill="1" applyAlignment="1">
      <alignment horizontal="left" vertical="center" wrapText="1"/>
    </xf>
    <xf numFmtId="0" fontId="16" fillId="0" borderId="1" xfId="7" applyFont="1" applyFill="1" applyBorder="1" applyAlignment="1">
      <alignment horizontal="justify" vertical="center" wrapText="1"/>
    </xf>
    <xf numFmtId="10" fontId="11" fillId="0" borderId="0" xfId="5" applyNumberFormat="1" applyFont="1" applyFill="1" applyAlignment="1">
      <alignment horizontal="right"/>
    </xf>
    <xf numFmtId="0" fontId="31" fillId="0" borderId="0" xfId="0" applyFont="1" applyFill="1" applyBorder="1" applyAlignment="1">
      <alignment horizontal="center"/>
    </xf>
    <xf numFmtId="0" fontId="16" fillId="0" borderId="1" xfId="7" applyFont="1" applyFill="1" applyBorder="1" applyAlignment="1">
      <alignment horizontal="justify" wrapText="1"/>
    </xf>
    <xf numFmtId="0" fontId="45" fillId="0" borderId="0" xfId="0" applyFont="1" applyFill="1" applyAlignment="1">
      <alignment horizontal="left" vertical="center" wrapText="1"/>
    </xf>
    <xf numFmtId="4" fontId="39" fillId="0" borderId="1" xfId="9" applyNumberFormat="1" applyFont="1" applyFill="1" applyBorder="1" applyAlignment="1">
      <alignment horizontal="right"/>
    </xf>
    <xf numFmtId="0" fontId="45" fillId="0" borderId="0" xfId="5" applyFont="1" applyFill="1"/>
    <xf numFmtId="2" fontId="45" fillId="0" borderId="0" xfId="5" applyNumberFormat="1" applyFont="1" applyFill="1" applyAlignment="1">
      <alignment horizontal="right"/>
    </xf>
    <xf numFmtId="0" fontId="16" fillId="0" borderId="0" xfId="0" applyFont="1" applyFill="1" applyAlignment="1">
      <alignment vertical="center"/>
    </xf>
    <xf numFmtId="4" fontId="39" fillId="0" borderId="0" xfId="9" applyNumberFormat="1" applyFont="1" applyFill="1" applyAlignment="1">
      <alignment horizontal="right"/>
    </xf>
    <xf numFmtId="4" fontId="39" fillId="0" borderId="0" xfId="5" applyNumberFormat="1" applyFont="1" applyFill="1"/>
    <xf numFmtId="0" fontId="39" fillId="0" borderId="0" xfId="5" applyFont="1" applyFill="1"/>
    <xf numFmtId="2" fontId="39" fillId="0" borderId="0" xfId="5" applyNumberFormat="1" applyFont="1" applyFill="1" applyAlignment="1">
      <alignment horizontal="right"/>
    </xf>
    <xf numFmtId="0" fontId="40" fillId="0" borderId="1" xfId="7" applyFont="1" applyFill="1" applyBorder="1" applyAlignment="1">
      <alignment horizontal="center" vertical="center" wrapText="1"/>
    </xf>
    <xf numFmtId="39" fontId="40" fillId="0" borderId="1" xfId="7" applyNumberFormat="1" applyFont="1" applyFill="1" applyBorder="1" applyAlignment="1">
      <alignment horizontal="center" vertical="center" wrapText="1"/>
    </xf>
    <xf numFmtId="0" fontId="0" fillId="0" borderId="1" xfId="0" applyFill="1" applyBorder="1" applyAlignment="1">
      <alignment horizontal="center" vertical="center" wrapText="1"/>
    </xf>
    <xf numFmtId="0" fontId="12" fillId="0" borderId="1" xfId="0" applyFont="1" applyFill="1" applyBorder="1" applyAlignment="1">
      <alignment vertical="center"/>
    </xf>
    <xf numFmtId="10" fontId="12" fillId="0" borderId="1" xfId="9" applyNumberFormat="1" applyFont="1" applyFill="1" applyBorder="1" applyAlignment="1">
      <alignment horizontal="center" vertical="center"/>
    </xf>
    <xf numFmtId="0" fontId="40" fillId="0" borderId="0" xfId="7" applyFont="1" applyFill="1" applyAlignment="1">
      <alignment vertical="center"/>
    </xf>
    <xf numFmtId="0" fontId="40" fillId="0" borderId="0" xfId="7" applyFont="1" applyFill="1" applyAlignment="1">
      <alignment horizontal="justify" vertical="center" wrapText="1"/>
    </xf>
    <xf numFmtId="164" fontId="40" fillId="0" borderId="0" xfId="6" applyFont="1" applyFill="1" applyAlignment="1">
      <alignment horizontal="center" vertical="center"/>
    </xf>
    <xf numFmtId="0" fontId="40" fillId="0" borderId="1" xfId="7" applyFont="1" applyFill="1" applyBorder="1" applyAlignment="1">
      <alignment horizontal="justify" vertical="center" wrapText="1"/>
    </xf>
    <xf numFmtId="0" fontId="7" fillId="0" borderId="1" xfId="0" applyFont="1" applyFill="1" applyBorder="1" applyAlignment="1">
      <alignment horizontal="center" vertical="center" wrapText="1"/>
    </xf>
    <xf numFmtId="0" fontId="44" fillId="0" borderId="1" xfId="7" applyFont="1" applyFill="1" applyBorder="1" applyAlignment="1">
      <alignment vertical="center"/>
    </xf>
    <xf numFmtId="4" fontId="40" fillId="0" borderId="0" xfId="6" applyNumberFormat="1" applyFont="1" applyFill="1" applyAlignment="1">
      <alignment horizontal="center" vertical="center"/>
    </xf>
    <xf numFmtId="4" fontId="40" fillId="0" borderId="1" xfId="6" applyNumberFormat="1" applyFont="1" applyFill="1" applyBorder="1" applyAlignment="1">
      <alignment horizontal="center" vertical="center"/>
    </xf>
    <xf numFmtId="0" fontId="40" fillId="0" borderId="1" xfId="7" applyFont="1" applyFill="1" applyBorder="1" applyAlignment="1">
      <alignment vertical="center"/>
    </xf>
    <xf numFmtId="39" fontId="12" fillId="0" borderId="0" xfId="0" applyNumberFormat="1" applyFont="1" applyFill="1" applyAlignment="1">
      <alignment vertical="center"/>
    </xf>
    <xf numFmtId="4" fontId="0" fillId="0" borderId="0" xfId="0" applyNumberFormat="1" applyFill="1" applyBorder="1" applyAlignment="1">
      <alignment vertical="center"/>
    </xf>
    <xf numFmtId="4" fontId="0" fillId="0" borderId="0" xfId="0" applyNumberFormat="1" applyFill="1" applyBorder="1"/>
    <xf numFmtId="4" fontId="27" fillId="0" borderId="0" xfId="0" applyNumberFormat="1" applyFont="1" applyFill="1" applyBorder="1"/>
    <xf numFmtId="0" fontId="31" fillId="0" borderId="0" xfId="12" applyFont="1"/>
    <xf numFmtId="0" fontId="47" fillId="0" borderId="0" xfId="12" applyFont="1"/>
    <xf numFmtId="0" fontId="31" fillId="0" borderId="0" xfId="12" applyFont="1" applyAlignment="1">
      <alignment horizontal="left"/>
    </xf>
    <xf numFmtId="0" fontId="31" fillId="0" borderId="0" xfId="12" applyFont="1" applyAlignment="1">
      <alignment horizontal="left" vertical="center"/>
    </xf>
    <xf numFmtId="0" fontId="36" fillId="3" borderId="1" xfId="12" applyFont="1" applyFill="1" applyBorder="1" applyAlignment="1">
      <alignment horizontal="center" vertical="center" wrapText="1"/>
    </xf>
    <xf numFmtId="0" fontId="36" fillId="0" borderId="0" xfId="12" applyFont="1" applyAlignment="1">
      <alignment horizontal="center" vertical="center" wrapText="1"/>
    </xf>
    <xf numFmtId="0" fontId="31" fillId="0" borderId="1" xfId="12" applyFont="1" applyBorder="1" applyAlignment="1">
      <alignment horizontal="center" vertical="center"/>
    </xf>
    <xf numFmtId="0" fontId="31" fillId="0" borderId="1" xfId="12" applyFont="1" applyBorder="1"/>
    <xf numFmtId="0" fontId="31" fillId="0" borderId="1" xfId="12" applyFont="1" applyBorder="1" applyAlignment="1">
      <alignment horizontal="left" vertical="center"/>
    </xf>
    <xf numFmtId="0" fontId="1" fillId="0" borderId="34" xfId="12" applyBorder="1" applyAlignment="1">
      <alignment wrapText="1"/>
    </xf>
    <xf numFmtId="0" fontId="1" fillId="0" borderId="1" xfId="12" applyBorder="1" applyAlignment="1">
      <alignment horizontal="left"/>
    </xf>
    <xf numFmtId="0" fontId="1" fillId="0" borderId="1" xfId="12" applyBorder="1" applyAlignment="1">
      <alignment wrapText="1"/>
    </xf>
    <xf numFmtId="0" fontId="1" fillId="0" borderId="1" xfId="12" applyBorder="1" applyAlignment="1">
      <alignment horizontal="left" vertical="center"/>
    </xf>
    <xf numFmtId="0" fontId="1" fillId="0" borderId="1" xfId="12" applyBorder="1"/>
    <xf numFmtId="0" fontId="31" fillId="0" borderId="1" xfId="12" applyFont="1" applyBorder="1" applyAlignment="1">
      <alignment wrapText="1"/>
    </xf>
    <xf numFmtId="0" fontId="35" fillId="0" borderId="0" xfId="0" applyFont="1" applyAlignment="1">
      <alignment vertical="center"/>
    </xf>
    <xf numFmtId="172" fontId="35" fillId="0" borderId="0" xfId="0" applyNumberFormat="1" applyFont="1" applyAlignment="1">
      <alignment horizontal="center" vertical="center"/>
    </xf>
    <xf numFmtId="0" fontId="36" fillId="0" borderId="1" xfId="0" applyFont="1" applyBorder="1" applyAlignment="1">
      <alignment horizontal="center" vertical="center" wrapText="1"/>
    </xf>
    <xf numFmtId="0" fontId="36" fillId="0" borderId="3" xfId="0" applyFont="1" applyBorder="1" applyAlignment="1">
      <alignment horizontal="center" vertical="center" wrapText="1"/>
    </xf>
    <xf numFmtId="4" fontId="11" fillId="0" borderId="1" xfId="0" applyNumberFormat="1" applyFont="1" applyBorder="1" applyAlignment="1">
      <alignment vertical="top"/>
    </xf>
    <xf numFmtId="0" fontId="12" fillId="0" borderId="0" xfId="5" applyFont="1"/>
    <xf numFmtId="10" fontId="11" fillId="0" borderId="0" xfId="0" applyNumberFormat="1" applyFont="1" applyAlignment="1">
      <alignment horizontal="center"/>
    </xf>
    <xf numFmtId="2" fontId="12" fillId="0" borderId="0" xfId="5" applyNumberFormat="1" applyFont="1" applyAlignment="1">
      <alignment horizontal="right"/>
    </xf>
    <xf numFmtId="2" fontId="12" fillId="0" borderId="0" xfId="5" applyNumberFormat="1" applyFont="1" applyAlignment="1">
      <alignment horizontal="center"/>
    </xf>
    <xf numFmtId="0" fontId="16" fillId="0" borderId="1" xfId="7" applyFont="1" applyBorder="1" applyAlignment="1">
      <alignment horizontal="justify" vertical="top" wrapText="1"/>
    </xf>
    <xf numFmtId="0" fontId="31" fillId="0" borderId="1" xfId="0" applyFont="1" applyBorder="1" applyAlignment="1">
      <alignment horizontal="center"/>
    </xf>
    <xf numFmtId="0" fontId="39" fillId="0" borderId="1" xfId="0" applyFont="1" applyBorder="1"/>
    <xf numFmtId="0" fontId="37" fillId="0" borderId="1" xfId="0" applyFont="1" applyBorder="1"/>
    <xf numFmtId="0" fontId="33" fillId="0" borderId="1" xfId="0" applyFont="1" applyBorder="1" applyAlignment="1">
      <alignment horizontal="center" vertical="center"/>
    </xf>
    <xf numFmtId="0" fontId="31" fillId="0" borderId="0" xfId="0" applyFont="1"/>
    <xf numFmtId="37" fontId="1" fillId="0" borderId="0" xfId="11" applyNumberFormat="1" applyFont="1" applyFill="1" applyBorder="1" applyAlignment="1">
      <alignment horizontal="center"/>
    </xf>
    <xf numFmtId="0" fontId="36" fillId="0" borderId="0" xfId="0" applyFont="1"/>
    <xf numFmtId="3" fontId="36" fillId="0" borderId="0" xfId="0" applyNumberFormat="1" applyFont="1" applyAlignment="1">
      <alignment horizontal="center"/>
    </xf>
    <xf numFmtId="0" fontId="30" fillId="0" borderId="0" xfId="0" applyFont="1" applyBorder="1" applyAlignment="1">
      <alignment vertical="center" wrapText="1"/>
    </xf>
    <xf numFmtId="0" fontId="30" fillId="0" borderId="0" xfId="0" applyFont="1" applyBorder="1" applyAlignment="1">
      <alignment horizontal="center" vertical="center" wrapText="1"/>
    </xf>
    <xf numFmtId="3" fontId="30" fillId="0" borderId="0" xfId="0" applyNumberFormat="1" applyFont="1" applyBorder="1" applyAlignment="1">
      <alignment horizontal="center" vertical="center" wrapText="1"/>
    </xf>
    <xf numFmtId="4" fontId="31" fillId="0" borderId="0" xfId="0" applyNumberFormat="1" applyFont="1" applyBorder="1" applyAlignment="1">
      <alignment horizontal="center"/>
    </xf>
    <xf numFmtId="0" fontId="9" fillId="0" borderId="0" xfId="0" applyFont="1" applyBorder="1" applyAlignment="1">
      <alignment horizontal="left" vertical="center" wrapText="1"/>
    </xf>
    <xf numFmtId="0" fontId="0" fillId="0" borderId="38" xfId="0" applyFill="1" applyBorder="1"/>
    <xf numFmtId="37" fontId="1" fillId="0" borderId="1" xfId="11" applyNumberFormat="1" applyFont="1" applyFill="1" applyBorder="1" applyAlignment="1">
      <alignment horizontal="center"/>
    </xf>
    <xf numFmtId="164" fontId="44" fillId="0" borderId="1" xfId="10" applyFont="1" applyFill="1" applyBorder="1" applyAlignment="1">
      <alignment horizontal="left" vertical="top" wrapText="1"/>
    </xf>
    <xf numFmtId="164" fontId="1" fillId="0" borderId="1" xfId="10" applyFont="1" applyFill="1" applyBorder="1"/>
    <xf numFmtId="37" fontId="46" fillId="0" borderId="1" xfId="11" applyNumberFormat="1" applyFont="1" applyFill="1" applyBorder="1" applyAlignment="1">
      <alignment horizontal="center"/>
    </xf>
    <xf numFmtId="0" fontId="44" fillId="0" borderId="1" xfId="0" applyFont="1" applyBorder="1"/>
    <xf numFmtId="4" fontId="44" fillId="0" borderId="1" xfId="6" applyNumberFormat="1" applyFont="1" applyFill="1" applyBorder="1" applyAlignment="1">
      <alignment horizontal="right"/>
    </xf>
    <xf numFmtId="0" fontId="11" fillId="0" borderId="0" xfId="0" applyFont="1" applyAlignment="1">
      <alignment horizontal="center"/>
    </xf>
    <xf numFmtId="0" fontId="14" fillId="0" borderId="3"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5" xfId="0" applyFont="1" applyBorder="1" applyAlignment="1">
      <alignment horizontal="center" vertical="center" wrapText="1"/>
    </xf>
    <xf numFmtId="0" fontId="48" fillId="0" borderId="33" xfId="0" applyFont="1" applyBorder="1" applyAlignment="1">
      <alignment horizontal="center" vertical="center" wrapText="1"/>
    </xf>
    <xf numFmtId="0" fontId="48" fillId="0" borderId="2" xfId="0" applyFont="1" applyBorder="1" applyAlignment="1">
      <alignment horizontal="center" vertical="center" wrapText="1"/>
    </xf>
    <xf numFmtId="0" fontId="48" fillId="0" borderId="37" xfId="0" applyFont="1" applyBorder="1" applyAlignment="1">
      <alignment horizontal="center" vertical="center" wrapText="1"/>
    </xf>
    <xf numFmtId="0" fontId="21" fillId="0" borderId="1" xfId="4" applyFont="1" applyBorder="1" applyAlignment="1">
      <alignment horizontal="left"/>
    </xf>
    <xf numFmtId="0" fontId="16" fillId="0" borderId="0" xfId="3" applyFont="1" applyAlignment="1">
      <alignment horizontal="center"/>
    </xf>
    <xf numFmtId="0" fontId="11" fillId="2" borderId="1" xfId="0" applyFont="1" applyFill="1" applyBorder="1" applyAlignment="1">
      <alignment horizontal="center"/>
    </xf>
    <xf numFmtId="0" fontId="23" fillId="0" borderId="7" xfId="0" applyFont="1" applyBorder="1" applyAlignment="1">
      <alignment horizontal="center" vertical="top" wrapText="1"/>
    </xf>
    <xf numFmtId="0" fontId="23" fillId="0" borderId="9" xfId="0" applyFont="1" applyBorder="1" applyAlignment="1">
      <alignment horizontal="center" vertical="top" wrapText="1"/>
    </xf>
    <xf numFmtId="0" fontId="23" fillId="0" borderId="11" xfId="0" applyFont="1" applyBorder="1" applyAlignment="1">
      <alignment horizontal="center" vertical="top" wrapText="1"/>
    </xf>
    <xf numFmtId="4" fontId="11" fillId="0" borderId="3" xfId="0" applyNumberFormat="1" applyFont="1" applyFill="1" applyBorder="1" applyAlignment="1">
      <alignment horizontal="center" vertical="top" wrapText="1"/>
    </xf>
    <xf numFmtId="4" fontId="11" fillId="0" borderId="4" xfId="0" applyNumberFormat="1" applyFont="1" applyFill="1" applyBorder="1" applyAlignment="1">
      <alignment horizontal="center" vertical="top" wrapText="1"/>
    </xf>
    <xf numFmtId="4" fontId="11" fillId="0" borderId="5" xfId="0" applyNumberFormat="1" applyFont="1" applyFill="1" applyBorder="1" applyAlignment="1">
      <alignment horizontal="center" vertical="top" wrapText="1"/>
    </xf>
    <xf numFmtId="0" fontId="12" fillId="0" borderId="12" xfId="0" applyFont="1" applyBorder="1" applyAlignment="1">
      <alignment horizontal="center"/>
    </xf>
    <xf numFmtId="0" fontId="12" fillId="0" borderId="13" xfId="0" applyFont="1" applyBorder="1" applyAlignment="1">
      <alignment horizontal="center"/>
    </xf>
    <xf numFmtId="0" fontId="12" fillId="0" borderId="14" xfId="0" applyFont="1" applyBorder="1" applyAlignment="1">
      <alignment horizontal="center"/>
    </xf>
    <xf numFmtId="4" fontId="11" fillId="0" borderId="3" xfId="0" applyNumberFormat="1" applyFont="1" applyFill="1" applyBorder="1" applyAlignment="1">
      <alignment horizontal="center" vertical="top"/>
    </xf>
    <xf numFmtId="4" fontId="11" fillId="0" borderId="4" xfId="0" applyNumberFormat="1" applyFont="1" applyFill="1" applyBorder="1" applyAlignment="1">
      <alignment horizontal="center" vertical="top"/>
    </xf>
    <xf numFmtId="4" fontId="11" fillId="0" borderId="5" xfId="0" applyNumberFormat="1" applyFont="1" applyFill="1" applyBorder="1" applyAlignment="1">
      <alignment horizontal="center" vertical="top"/>
    </xf>
    <xf numFmtId="0" fontId="27" fillId="0" borderId="3" xfId="0" applyFont="1" applyFill="1" applyBorder="1" applyAlignment="1">
      <alignment horizontal="center" vertical="center" wrapText="1"/>
    </xf>
    <xf numFmtId="0" fontId="27" fillId="0" borderId="4" xfId="0" applyFont="1" applyFill="1" applyBorder="1" applyAlignment="1">
      <alignment horizontal="center" vertical="center" wrapText="1"/>
    </xf>
    <xf numFmtId="0" fontId="27" fillId="0" borderId="5" xfId="0" applyFont="1" applyFill="1" applyBorder="1" applyAlignment="1">
      <alignment horizontal="center" vertical="center" wrapText="1"/>
    </xf>
    <xf numFmtId="2" fontId="12" fillId="0" borderId="3" xfId="0" applyNumberFormat="1" applyFont="1" applyFill="1" applyBorder="1" applyAlignment="1">
      <alignment horizontal="center" vertical="center" wrapText="1"/>
    </xf>
    <xf numFmtId="2" fontId="12" fillId="0" borderId="4" xfId="0" applyNumberFormat="1" applyFont="1" applyFill="1" applyBorder="1" applyAlignment="1">
      <alignment horizontal="center" vertical="center" wrapText="1"/>
    </xf>
    <xf numFmtId="2" fontId="12" fillId="0" borderId="5" xfId="0" applyNumberFormat="1" applyFont="1" applyFill="1" applyBorder="1" applyAlignment="1">
      <alignment horizontal="center" vertical="center" wrapText="1"/>
    </xf>
    <xf numFmtId="0" fontId="12" fillId="0" borderId="12" xfId="0" applyFont="1" applyFill="1" applyBorder="1" applyAlignment="1">
      <alignment horizontal="center"/>
    </xf>
    <xf numFmtId="0" fontId="12" fillId="0" borderId="13" xfId="0" applyFont="1" applyFill="1" applyBorder="1" applyAlignment="1">
      <alignment horizontal="center"/>
    </xf>
    <xf numFmtId="0" fontId="12" fillId="0" borderId="14" xfId="0" applyFont="1" applyFill="1" applyBorder="1" applyAlignment="1">
      <alignment horizontal="center"/>
    </xf>
    <xf numFmtId="0" fontId="22" fillId="0" borderId="35" xfId="0" applyFont="1" applyBorder="1" applyAlignment="1">
      <alignment horizontal="center" vertical="top" wrapText="1"/>
    </xf>
    <xf numFmtId="0" fontId="22" fillId="0" borderId="0" xfId="0" applyFont="1" applyBorder="1" applyAlignment="1">
      <alignment horizontal="center" vertical="top" wrapText="1"/>
    </xf>
    <xf numFmtId="0" fontId="22" fillId="0" borderId="36" xfId="0" applyFont="1" applyBorder="1" applyAlignment="1">
      <alignment horizontal="center" vertical="top" wrapText="1"/>
    </xf>
    <xf numFmtId="0" fontId="23" fillId="0" borderId="35" xfId="0" applyFont="1" applyBorder="1" applyAlignment="1">
      <alignment horizontal="center" vertical="top" wrapText="1"/>
    </xf>
    <xf numFmtId="0" fontId="23" fillId="0" borderId="0" xfId="0" applyFont="1" applyBorder="1" applyAlignment="1">
      <alignment horizontal="center" vertical="top" wrapText="1"/>
    </xf>
    <xf numFmtId="0" fontId="23" fillId="0" borderId="36" xfId="0" applyFont="1" applyBorder="1" applyAlignment="1">
      <alignment horizontal="center" vertical="top" wrapText="1"/>
    </xf>
    <xf numFmtId="0" fontId="12" fillId="0" borderId="26" xfId="0" applyFont="1" applyBorder="1" applyAlignment="1">
      <alignment horizontal="left" vertical="center" wrapText="1"/>
    </xf>
    <xf numFmtId="0" fontId="12" fillId="0" borderId="27" xfId="0" applyFont="1" applyBorder="1" applyAlignment="1">
      <alignment horizontal="left" vertical="center" wrapText="1"/>
    </xf>
    <xf numFmtId="0" fontId="12" fillId="0" borderId="28" xfId="0" applyFont="1" applyBorder="1" applyAlignment="1">
      <alignment horizontal="left" vertical="center" wrapText="1"/>
    </xf>
    <xf numFmtId="0" fontId="12" fillId="0" borderId="25" xfId="0" applyFont="1" applyBorder="1" applyAlignment="1">
      <alignment horizontal="left" vertical="center" wrapText="1"/>
    </xf>
    <xf numFmtId="0" fontId="12" fillId="0" borderId="0" xfId="0" applyFont="1" applyAlignment="1">
      <alignment horizontal="left" vertical="center" wrapText="1"/>
    </xf>
    <xf numFmtId="0" fontId="12" fillId="0" borderId="29" xfId="0" applyFont="1" applyBorder="1" applyAlignment="1">
      <alignment horizontal="left" vertical="center" wrapText="1"/>
    </xf>
    <xf numFmtId="0" fontId="12" fillId="0" borderId="30" xfId="0" applyFont="1" applyBorder="1" applyAlignment="1">
      <alignment horizontal="left" vertical="center" wrapText="1"/>
    </xf>
    <xf numFmtId="0" fontId="12" fillId="0" borderId="31" xfId="0" applyFont="1" applyBorder="1" applyAlignment="1">
      <alignment horizontal="left" vertical="center" wrapText="1"/>
    </xf>
    <xf numFmtId="0" fontId="12" fillId="0" borderId="32" xfId="0" applyFont="1" applyBorder="1" applyAlignment="1">
      <alignment horizontal="left" vertical="center" wrapText="1"/>
    </xf>
    <xf numFmtId="0" fontId="24" fillId="0" borderId="7" xfId="0" applyFont="1" applyBorder="1" applyAlignment="1">
      <alignment horizontal="center" vertical="center" wrapText="1"/>
    </xf>
    <xf numFmtId="0" fontId="24" fillId="0" borderId="9" xfId="0" applyFont="1" applyBorder="1" applyAlignment="1">
      <alignment horizontal="center" vertical="center" wrapText="1"/>
    </xf>
    <xf numFmtId="0" fontId="24" fillId="0" borderId="11" xfId="0" applyFont="1" applyBorder="1" applyAlignment="1">
      <alignment horizontal="center" vertical="center" wrapText="1"/>
    </xf>
    <xf numFmtId="0" fontId="24" fillId="0" borderId="12" xfId="0" applyFont="1" applyBorder="1" applyAlignment="1">
      <alignment horizontal="center" vertical="center" wrapText="1"/>
    </xf>
    <xf numFmtId="0" fontId="24" fillId="0" borderId="13" xfId="0" applyFont="1" applyBorder="1" applyAlignment="1">
      <alignment horizontal="center" vertical="center" wrapText="1"/>
    </xf>
    <xf numFmtId="0" fontId="24" fillId="0" borderId="14" xfId="0" applyFont="1" applyBorder="1" applyAlignment="1">
      <alignment horizontal="center" vertical="center" wrapText="1"/>
    </xf>
    <xf numFmtId="0" fontId="23" fillId="0" borderId="7" xfId="0" applyFont="1" applyBorder="1" applyAlignment="1">
      <alignment vertical="top" wrapText="1"/>
    </xf>
    <xf numFmtId="0" fontId="23" fillId="0" borderId="9" xfId="0" applyFont="1" applyBorder="1" applyAlignment="1">
      <alignment vertical="top" wrapText="1"/>
    </xf>
    <xf numFmtId="0" fontId="23" fillId="0" borderId="11" xfId="0" applyFont="1" applyBorder="1" applyAlignment="1">
      <alignment vertical="top" wrapText="1"/>
    </xf>
    <xf numFmtId="0" fontId="11" fillId="2" borderId="25" xfId="0" applyFont="1" applyFill="1" applyBorder="1" applyAlignment="1">
      <alignment horizontal="center"/>
    </xf>
    <xf numFmtId="0" fontId="11" fillId="2" borderId="0" xfId="0" applyFont="1" applyFill="1" applyAlignment="1">
      <alignment horizontal="center"/>
    </xf>
    <xf numFmtId="0" fontId="23" fillId="0" borderId="22" xfId="0" applyFont="1" applyBorder="1" applyAlignment="1">
      <alignment horizontal="center" vertical="top" wrapText="1"/>
    </xf>
    <xf numFmtId="0" fontId="23" fillId="0" borderId="23" xfId="0" applyFont="1" applyBorder="1" applyAlignment="1">
      <alignment horizontal="center" vertical="top" wrapText="1"/>
    </xf>
    <xf numFmtId="0" fontId="23" fillId="0" borderId="24" xfId="0" applyFont="1" applyBorder="1" applyAlignment="1">
      <alignment horizontal="center" vertical="top" wrapText="1"/>
    </xf>
    <xf numFmtId="0" fontId="9" fillId="0" borderId="1" xfId="0" applyFont="1" applyBorder="1" applyAlignment="1">
      <alignment horizontal="left" vertical="center" wrapText="1"/>
    </xf>
    <xf numFmtId="0" fontId="29" fillId="0" borderId="3" xfId="0" applyFont="1" applyBorder="1" applyAlignment="1">
      <alignment horizontal="center" vertical="center" wrapText="1"/>
    </xf>
    <xf numFmtId="0" fontId="29" fillId="0" borderId="5" xfId="0" applyFont="1" applyBorder="1" applyAlignment="1">
      <alignment horizontal="center" vertical="center" wrapText="1"/>
    </xf>
    <xf numFmtId="0" fontId="30" fillId="0" borderId="1" xfId="0" applyFont="1" applyBorder="1" applyAlignment="1">
      <alignment horizontal="center" vertical="center" wrapText="1"/>
    </xf>
    <xf numFmtId="0" fontId="23" fillId="0" borderId="17" xfId="0" applyFont="1" applyBorder="1" applyAlignment="1">
      <alignment horizontal="center" vertical="top" wrapText="1"/>
    </xf>
    <xf numFmtId="0" fontId="23" fillId="0" borderId="19" xfId="0" applyFont="1" applyBorder="1" applyAlignment="1">
      <alignment horizontal="center" vertical="top" wrapText="1"/>
    </xf>
    <xf numFmtId="0" fontId="23" fillId="0" borderId="21" xfId="0" applyFont="1" applyBorder="1" applyAlignment="1">
      <alignment horizontal="center" vertical="top" wrapText="1"/>
    </xf>
    <xf numFmtId="0" fontId="29" fillId="0" borderId="3" xfId="0" applyFont="1" applyBorder="1" applyAlignment="1">
      <alignment horizontal="left" vertical="center" wrapText="1"/>
    </xf>
    <xf numFmtId="0" fontId="29" fillId="0" borderId="5" xfId="0" applyFont="1" applyBorder="1" applyAlignment="1">
      <alignment horizontal="left" vertical="center" wrapText="1"/>
    </xf>
    <xf numFmtId="0" fontId="29" fillId="0" borderId="1" xfId="0" applyFont="1" applyBorder="1" applyAlignment="1">
      <alignment horizontal="center" vertical="center" wrapText="1"/>
    </xf>
    <xf numFmtId="0" fontId="11" fillId="2" borderId="1" xfId="8" applyFont="1" applyFill="1" applyBorder="1" applyAlignment="1">
      <alignment horizontal="center"/>
    </xf>
    <xf numFmtId="0" fontId="11" fillId="2" borderId="1" xfId="7" applyFont="1" applyFill="1" applyBorder="1" applyAlignment="1">
      <alignment horizontal="center"/>
    </xf>
  </cellXfs>
  <cellStyles count="13">
    <cellStyle name="Comma" xfId="10" builtinId="3"/>
    <cellStyle name="Comma 2" xfId="11" xr:uid="{AD39F029-B861-4DD9-801B-4BB869D37C82}"/>
    <cellStyle name="Comma 2 2" xfId="6" xr:uid="{CDF5C240-959F-4D4D-802A-47C9CC789326}"/>
    <cellStyle name="Hyperlink" xfId="1" builtinId="8"/>
    <cellStyle name="Normal" xfId="0" builtinId="0"/>
    <cellStyle name="Normal 2" xfId="2" xr:uid="{DB1F89FB-130E-45F7-8205-4FD50F7038E1}"/>
    <cellStyle name="Normal 2 2" xfId="3" xr:uid="{4F339410-3110-4BA9-81FD-3D7A866955BB}"/>
    <cellStyle name="Normal 2 3" xfId="4" xr:uid="{B8678BBC-4420-4DA3-B8B1-E02E11B84BCB}"/>
    <cellStyle name="Normal 2 4" xfId="8" xr:uid="{6FA74E2D-07C7-49CF-999D-3962469C0D91}"/>
    <cellStyle name="Normal 3" xfId="7" xr:uid="{3E41E006-BC29-4D5D-BD7F-D2C0AD4BE3D6}"/>
    <cellStyle name="Normal 4" xfId="12" xr:uid="{ADC13269-18D1-4450-BFEC-B30F86704454}"/>
    <cellStyle name="Normal 5" xfId="5" xr:uid="{1A367BDD-BE89-4C19-B2A7-FF7568A4124C}"/>
    <cellStyle name="Percent" xfId="9" builtinId="5"/>
  </cellStyles>
  <dxfs count="1489">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ont>
        <u val="none"/>
      </font>
      <numFmt numFmtId="4" formatCode="#,##0.00"/>
    </dxf>
    <dxf>
      <font>
        <u val="none"/>
      </font>
      <numFmt numFmtId="174" formatCode="#,##0.000"/>
    </dxf>
    <dxf>
      <font>
        <u val="none"/>
      </font>
      <numFmt numFmtId="4" formatCode="#,##0.00"/>
    </dxf>
    <dxf>
      <font>
        <u val="none"/>
      </font>
      <numFmt numFmtId="174" formatCode="#,##0.000"/>
    </dxf>
    <dxf>
      <font>
        <u val="none"/>
      </font>
      <numFmt numFmtId="4" formatCode="#,##0.00"/>
    </dxf>
    <dxf>
      <font>
        <u val="none"/>
      </font>
      <numFmt numFmtId="174" formatCode="#,##0.000"/>
    </dxf>
    <dxf>
      <font>
        <u val="none"/>
      </font>
      <numFmt numFmtId="4" formatCode="#,##0.00"/>
    </dxf>
    <dxf>
      <font>
        <u val="none"/>
      </font>
      <numFmt numFmtId="174" formatCode="#,##0.000"/>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8.png"/></Relationships>
</file>

<file path=xl/drawings/_rels/drawing11.xml.rels><?xml version="1.0" encoding="UTF-8" standalone="yes"?>
<Relationships xmlns="http://schemas.openxmlformats.org/package/2006/relationships"><Relationship Id="rId1" Type="http://schemas.openxmlformats.org/officeDocument/2006/relationships/image" Target="../media/image9.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7.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8.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8.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9.xml.rels><?xml version="1.0" encoding="UTF-8" standalone="yes"?>
<Relationships xmlns="http://schemas.openxmlformats.org/package/2006/relationships"><Relationship Id="rId1" Type="http://schemas.openxmlformats.org/officeDocument/2006/relationships/image" Target="../media/image26.png"/></Relationships>
</file>

<file path=xl/drawings/_rels/drawing30.xml.rels><?xml version="1.0" encoding="UTF-8" standalone="yes"?>
<Relationships xmlns="http://schemas.openxmlformats.org/package/2006/relationships"><Relationship Id="rId1" Type="http://schemas.openxmlformats.org/officeDocument/2006/relationships/image" Target="../media/image27.png"/></Relationships>
</file>

<file path=xl/drawings/_rels/drawing31.xml.rels><?xml version="1.0" encoding="UTF-8" standalone="yes"?>
<Relationships xmlns="http://schemas.openxmlformats.org/package/2006/relationships"><Relationship Id="rId1" Type="http://schemas.openxmlformats.org/officeDocument/2006/relationships/image" Target="../media/image28.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0.png"/><Relationship Id="rId1" Type="http://schemas.openxmlformats.org/officeDocument/2006/relationships/image" Target="../media/image29.png"/></Relationships>
</file>

<file path=xl/drawings/_rels/drawing3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0.png"/></Relationships>
</file>

<file path=xl/drawings/_rels/drawing3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_rels/drawing35.xml.rels><?xml version="1.0" encoding="UTF-8" standalone="yes"?>
<Relationships xmlns="http://schemas.openxmlformats.org/package/2006/relationships"><Relationship Id="rId1" Type="http://schemas.openxmlformats.org/officeDocument/2006/relationships/image" Target="../media/image31.png"/></Relationships>
</file>

<file path=xl/drawings/_rels/drawing3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0.png"/></Relationships>
</file>

<file path=xl/drawings/_rels/drawing37.xml.rels><?xml version="1.0" encoding="UTF-8" standalone="yes"?>
<Relationships xmlns="http://schemas.openxmlformats.org/package/2006/relationships"><Relationship Id="rId1" Type="http://schemas.openxmlformats.org/officeDocument/2006/relationships/image" Target="../media/image32.png"/></Relationships>
</file>

<file path=xl/drawings/_rels/drawing38.xml.rels><?xml version="1.0" encoding="UTF-8" standalone="yes"?>
<Relationships xmlns="http://schemas.openxmlformats.org/package/2006/relationships"><Relationship Id="rId1" Type="http://schemas.openxmlformats.org/officeDocument/2006/relationships/image" Target="../media/image33.png"/></Relationships>
</file>

<file path=xl/drawings/_rels/drawing39.xml.rels><?xml version="1.0" encoding="UTF-8" standalone="yes"?>
<Relationships xmlns="http://schemas.openxmlformats.org/package/2006/relationships"><Relationship Id="rId1" Type="http://schemas.openxmlformats.org/officeDocument/2006/relationships/image" Target="../media/image34.png"/></Relationships>
</file>

<file path=xl/drawings/_rels/drawing40.xml.rels><?xml version="1.0" encoding="UTF-8" standalone="yes"?>
<Relationships xmlns="http://schemas.openxmlformats.org/package/2006/relationships"><Relationship Id="rId1" Type="http://schemas.openxmlformats.org/officeDocument/2006/relationships/image" Target="../media/image35.png"/></Relationships>
</file>

<file path=xl/drawings/_rels/drawing41.xml.rels><?xml version="1.0" encoding="UTF-8" standalone="yes"?>
<Relationships xmlns="http://schemas.openxmlformats.org/package/2006/relationships"><Relationship Id="rId1" Type="http://schemas.openxmlformats.org/officeDocument/2006/relationships/image" Target="../media/image36.png"/></Relationships>
</file>

<file path=xl/drawings/_rels/drawing42.xml.rels><?xml version="1.0" encoding="UTF-8" standalone="yes"?>
<Relationships xmlns="http://schemas.openxmlformats.org/package/2006/relationships"><Relationship Id="rId1" Type="http://schemas.openxmlformats.org/officeDocument/2006/relationships/image" Target="../media/image37.png"/></Relationships>
</file>

<file path=xl/drawings/_rels/drawing43.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31.png"/></Relationships>
</file>

<file path=xl/drawings/_rels/drawing44.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38.png"/></Relationships>
</file>

<file path=xl/drawings/_rels/drawing45.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38.png"/></Relationships>
</file>

<file path=xl/drawings/_rels/drawing46.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39.png"/></Relationships>
</file>

<file path=xl/drawings/_rels/drawing47.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57150</xdr:colOff>
      <xdr:row>3</xdr:row>
      <xdr:rowOff>19050</xdr:rowOff>
    </xdr:from>
    <xdr:to>
      <xdr:col>2</xdr:col>
      <xdr:colOff>1628775</xdr:colOff>
      <xdr:row>7</xdr:row>
      <xdr:rowOff>333375</xdr:rowOff>
    </xdr:to>
    <xdr:pic>
      <xdr:nvPicPr>
        <xdr:cNvPr id="2" name="Picture 1">
          <a:extLst>
            <a:ext uri="{FF2B5EF4-FFF2-40B4-BE49-F238E27FC236}">
              <a16:creationId xmlns:a16="http://schemas.microsoft.com/office/drawing/2014/main" id="{979A276A-5F56-4C98-81D5-FF78E12BE32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67350" y="542925"/>
          <a:ext cx="1571625"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285750</xdr:colOff>
      <xdr:row>3</xdr:row>
      <xdr:rowOff>47625</xdr:rowOff>
    </xdr:from>
    <xdr:to>
      <xdr:col>3</xdr:col>
      <xdr:colOff>1857375</xdr:colOff>
      <xdr:row>7</xdr:row>
      <xdr:rowOff>361950</xdr:rowOff>
    </xdr:to>
    <xdr:pic>
      <xdr:nvPicPr>
        <xdr:cNvPr id="3" name="Picture 2">
          <a:extLst>
            <a:ext uri="{FF2B5EF4-FFF2-40B4-BE49-F238E27FC236}">
              <a16:creationId xmlns:a16="http://schemas.microsoft.com/office/drawing/2014/main" id="{37883C88-6888-45A8-A4D0-5F8B4D118C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77100" y="571500"/>
          <a:ext cx="1571625"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104775</xdr:colOff>
      <xdr:row>2</xdr:row>
      <xdr:rowOff>161925</xdr:rowOff>
    </xdr:from>
    <xdr:to>
      <xdr:col>3</xdr:col>
      <xdr:colOff>0</xdr:colOff>
      <xdr:row>6</xdr:row>
      <xdr:rowOff>266700</xdr:rowOff>
    </xdr:to>
    <xdr:pic>
      <xdr:nvPicPr>
        <xdr:cNvPr id="2" name="Picture 303">
          <a:extLst>
            <a:ext uri="{FF2B5EF4-FFF2-40B4-BE49-F238E27FC236}">
              <a16:creationId xmlns:a16="http://schemas.microsoft.com/office/drawing/2014/main" id="{991BCB62-83D4-4EE4-AB25-8767C5D02B1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3950" y="495300"/>
          <a:ext cx="160972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161925</xdr:colOff>
      <xdr:row>2</xdr:row>
      <xdr:rowOff>142875</xdr:rowOff>
    </xdr:from>
    <xdr:to>
      <xdr:col>3</xdr:col>
      <xdr:colOff>1847850</xdr:colOff>
      <xdr:row>6</xdr:row>
      <xdr:rowOff>247650</xdr:rowOff>
    </xdr:to>
    <xdr:pic>
      <xdr:nvPicPr>
        <xdr:cNvPr id="3" name="Picture 304">
          <a:extLst>
            <a:ext uri="{FF2B5EF4-FFF2-40B4-BE49-F238E27FC236}">
              <a16:creationId xmlns:a16="http://schemas.microsoft.com/office/drawing/2014/main" id="{74C1EB55-15B9-4AB2-90DF-A4461B9E7D5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705600" y="476250"/>
          <a:ext cx="168592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133350</xdr:colOff>
      <xdr:row>2</xdr:row>
      <xdr:rowOff>85725</xdr:rowOff>
    </xdr:from>
    <xdr:to>
      <xdr:col>2</xdr:col>
      <xdr:colOff>1676399</xdr:colOff>
      <xdr:row>6</xdr:row>
      <xdr:rowOff>228600</xdr:rowOff>
    </xdr:to>
    <xdr:pic>
      <xdr:nvPicPr>
        <xdr:cNvPr id="3" name="Picture 326">
          <a:extLst>
            <a:ext uri="{FF2B5EF4-FFF2-40B4-BE49-F238E27FC236}">
              <a16:creationId xmlns:a16="http://schemas.microsoft.com/office/drawing/2014/main" id="{7AF527D2-21E8-4EB4-BDAB-B9010271A7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62525" y="419100"/>
          <a:ext cx="1543049"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104775</xdr:rowOff>
    </xdr:from>
    <xdr:to>
      <xdr:col>3</xdr:col>
      <xdr:colOff>1609724</xdr:colOff>
      <xdr:row>6</xdr:row>
      <xdr:rowOff>247650</xdr:rowOff>
    </xdr:to>
    <xdr:pic>
      <xdr:nvPicPr>
        <xdr:cNvPr id="4" name="Picture 326">
          <a:extLst>
            <a:ext uri="{FF2B5EF4-FFF2-40B4-BE49-F238E27FC236}">
              <a16:creationId xmlns:a16="http://schemas.microsoft.com/office/drawing/2014/main" id="{4954B699-3682-4450-A578-F8D417CE1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10350" y="438150"/>
          <a:ext cx="1543049"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19050</xdr:colOff>
      <xdr:row>2</xdr:row>
      <xdr:rowOff>161925</xdr:rowOff>
    </xdr:from>
    <xdr:to>
      <xdr:col>2</xdr:col>
      <xdr:colOff>1695450</xdr:colOff>
      <xdr:row>6</xdr:row>
      <xdr:rowOff>266700</xdr:rowOff>
    </xdr:to>
    <xdr:pic>
      <xdr:nvPicPr>
        <xdr:cNvPr id="2" name="Picture 304">
          <a:extLst>
            <a:ext uri="{FF2B5EF4-FFF2-40B4-BE49-F238E27FC236}">
              <a16:creationId xmlns:a16="http://schemas.microsoft.com/office/drawing/2014/main" id="{3663814E-3E97-4F91-B521-C24CA113C31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48225" y="495300"/>
          <a:ext cx="1676400"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123825</xdr:colOff>
      <xdr:row>2</xdr:row>
      <xdr:rowOff>133350</xdr:rowOff>
    </xdr:from>
    <xdr:to>
      <xdr:col>3</xdr:col>
      <xdr:colOff>1876425</xdr:colOff>
      <xdr:row>6</xdr:row>
      <xdr:rowOff>238125</xdr:rowOff>
    </xdr:to>
    <xdr:pic>
      <xdr:nvPicPr>
        <xdr:cNvPr id="3" name="Picture 304">
          <a:extLst>
            <a:ext uri="{FF2B5EF4-FFF2-40B4-BE49-F238E27FC236}">
              <a16:creationId xmlns:a16="http://schemas.microsoft.com/office/drawing/2014/main" id="{D4511F06-AF3F-477B-8B30-F60BA498B2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0425" y="466725"/>
          <a:ext cx="1752600"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19050</xdr:colOff>
      <xdr:row>3</xdr:row>
      <xdr:rowOff>28575</xdr:rowOff>
    </xdr:from>
    <xdr:to>
      <xdr:col>3</xdr:col>
      <xdr:colOff>0</xdr:colOff>
      <xdr:row>7</xdr:row>
      <xdr:rowOff>133350</xdr:rowOff>
    </xdr:to>
    <xdr:pic>
      <xdr:nvPicPr>
        <xdr:cNvPr id="2" name="Picture 304">
          <a:extLst>
            <a:ext uri="{FF2B5EF4-FFF2-40B4-BE49-F238E27FC236}">
              <a16:creationId xmlns:a16="http://schemas.microsoft.com/office/drawing/2014/main" id="{88D83DF1-7606-4406-B792-A8091E5926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95900" y="552450"/>
          <a:ext cx="1695450"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190500</xdr:colOff>
      <xdr:row>3</xdr:row>
      <xdr:rowOff>47625</xdr:rowOff>
    </xdr:from>
    <xdr:to>
      <xdr:col>3</xdr:col>
      <xdr:colOff>1885950</xdr:colOff>
      <xdr:row>7</xdr:row>
      <xdr:rowOff>152400</xdr:rowOff>
    </xdr:to>
    <xdr:pic>
      <xdr:nvPicPr>
        <xdr:cNvPr id="3" name="Picture 304">
          <a:extLst>
            <a:ext uri="{FF2B5EF4-FFF2-40B4-BE49-F238E27FC236}">
              <a16:creationId xmlns:a16="http://schemas.microsoft.com/office/drawing/2014/main" id="{05D53323-E37E-4C9E-8E65-CED8C1F6D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81850" y="571500"/>
          <a:ext cx="1695450"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38099</xdr:colOff>
      <xdr:row>2</xdr:row>
      <xdr:rowOff>152400</xdr:rowOff>
    </xdr:from>
    <xdr:to>
      <xdr:col>2</xdr:col>
      <xdr:colOff>1704974</xdr:colOff>
      <xdr:row>6</xdr:row>
      <xdr:rowOff>457200</xdr:rowOff>
    </xdr:to>
    <xdr:pic>
      <xdr:nvPicPr>
        <xdr:cNvPr id="2" name="Picture 290">
          <a:extLst>
            <a:ext uri="{FF2B5EF4-FFF2-40B4-BE49-F238E27FC236}">
              <a16:creationId xmlns:a16="http://schemas.microsoft.com/office/drawing/2014/main" id="{6AC8A3DF-DE62-4956-A997-42A0CAC0F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67274" y="485775"/>
          <a:ext cx="1666875" cy="1257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190500</xdr:colOff>
      <xdr:row>2</xdr:row>
      <xdr:rowOff>133350</xdr:rowOff>
    </xdr:from>
    <xdr:to>
      <xdr:col>3</xdr:col>
      <xdr:colOff>1857375</xdr:colOff>
      <xdr:row>6</xdr:row>
      <xdr:rowOff>438150</xdr:rowOff>
    </xdr:to>
    <xdr:pic>
      <xdr:nvPicPr>
        <xdr:cNvPr id="3" name="Picture 290">
          <a:extLst>
            <a:ext uri="{FF2B5EF4-FFF2-40B4-BE49-F238E27FC236}">
              <a16:creationId xmlns:a16="http://schemas.microsoft.com/office/drawing/2014/main" id="{BEF54013-2BE7-4BC2-979E-875383860C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34175" y="466725"/>
          <a:ext cx="1666875" cy="1257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19050</xdr:colOff>
      <xdr:row>2</xdr:row>
      <xdr:rowOff>85725</xdr:rowOff>
    </xdr:from>
    <xdr:to>
      <xdr:col>3</xdr:col>
      <xdr:colOff>0</xdr:colOff>
      <xdr:row>6</xdr:row>
      <xdr:rowOff>295274</xdr:rowOff>
    </xdr:to>
    <xdr:pic>
      <xdr:nvPicPr>
        <xdr:cNvPr id="2" name="Picture 288">
          <a:extLst>
            <a:ext uri="{FF2B5EF4-FFF2-40B4-BE49-F238E27FC236}">
              <a16:creationId xmlns:a16="http://schemas.microsoft.com/office/drawing/2014/main" id="{28F781FB-C957-42A6-9D31-134F25AC0A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48225" y="419100"/>
          <a:ext cx="1695450" cy="1162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219075</xdr:colOff>
      <xdr:row>2</xdr:row>
      <xdr:rowOff>66675</xdr:rowOff>
    </xdr:from>
    <xdr:to>
      <xdr:col>3</xdr:col>
      <xdr:colOff>1914525</xdr:colOff>
      <xdr:row>6</xdr:row>
      <xdr:rowOff>276224</xdr:rowOff>
    </xdr:to>
    <xdr:pic>
      <xdr:nvPicPr>
        <xdr:cNvPr id="3" name="Picture 288">
          <a:extLst>
            <a:ext uri="{FF2B5EF4-FFF2-40B4-BE49-F238E27FC236}">
              <a16:creationId xmlns:a16="http://schemas.microsoft.com/office/drawing/2014/main" id="{27DE04EF-C5C0-4F42-AF1B-EAECBF9BC8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62750" y="400050"/>
          <a:ext cx="1695450" cy="1162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85725</xdr:colOff>
      <xdr:row>2</xdr:row>
      <xdr:rowOff>85724</xdr:rowOff>
    </xdr:from>
    <xdr:to>
      <xdr:col>3</xdr:col>
      <xdr:colOff>0</xdr:colOff>
      <xdr:row>6</xdr:row>
      <xdr:rowOff>323849</xdr:rowOff>
    </xdr:to>
    <xdr:pic>
      <xdr:nvPicPr>
        <xdr:cNvPr id="2" name="Picture 289">
          <a:extLst>
            <a:ext uri="{FF2B5EF4-FFF2-40B4-BE49-F238E27FC236}">
              <a16:creationId xmlns:a16="http://schemas.microsoft.com/office/drawing/2014/main" id="{04352FF7-CECF-4751-B3B1-CAE2895004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14900" y="419099"/>
          <a:ext cx="1628775"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247650</xdr:colOff>
      <xdr:row>2</xdr:row>
      <xdr:rowOff>66675</xdr:rowOff>
    </xdr:from>
    <xdr:to>
      <xdr:col>3</xdr:col>
      <xdr:colOff>1876425</xdr:colOff>
      <xdr:row>6</xdr:row>
      <xdr:rowOff>304800</xdr:rowOff>
    </xdr:to>
    <xdr:pic>
      <xdr:nvPicPr>
        <xdr:cNvPr id="3" name="Picture 289">
          <a:extLst>
            <a:ext uri="{FF2B5EF4-FFF2-40B4-BE49-F238E27FC236}">
              <a16:creationId xmlns:a16="http://schemas.microsoft.com/office/drawing/2014/main" id="{1B12E03A-B52C-4EC2-B51C-4FF94A66F3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91325" y="400050"/>
          <a:ext cx="1628775"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57151</xdr:colOff>
      <xdr:row>2</xdr:row>
      <xdr:rowOff>66675</xdr:rowOff>
    </xdr:from>
    <xdr:to>
      <xdr:col>2</xdr:col>
      <xdr:colOff>1657351</xdr:colOff>
      <xdr:row>6</xdr:row>
      <xdr:rowOff>371475</xdr:rowOff>
    </xdr:to>
    <xdr:pic>
      <xdr:nvPicPr>
        <xdr:cNvPr id="2" name="Picture 290">
          <a:extLst>
            <a:ext uri="{FF2B5EF4-FFF2-40B4-BE49-F238E27FC236}">
              <a16:creationId xmlns:a16="http://schemas.microsoft.com/office/drawing/2014/main" id="{EDAD04C3-1C05-4BBB-9893-D224A349B9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6326" y="400050"/>
          <a:ext cx="1600200" cy="1257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209550</xdr:colOff>
      <xdr:row>2</xdr:row>
      <xdr:rowOff>47625</xdr:rowOff>
    </xdr:from>
    <xdr:to>
      <xdr:col>3</xdr:col>
      <xdr:colOff>1809750</xdr:colOff>
      <xdr:row>6</xdr:row>
      <xdr:rowOff>352425</xdr:rowOff>
    </xdr:to>
    <xdr:pic>
      <xdr:nvPicPr>
        <xdr:cNvPr id="3" name="Picture 290">
          <a:extLst>
            <a:ext uri="{FF2B5EF4-FFF2-40B4-BE49-F238E27FC236}">
              <a16:creationId xmlns:a16="http://schemas.microsoft.com/office/drawing/2014/main" id="{4D0A76B5-82A0-47DB-9095-D3548A7AC0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53225" y="381000"/>
          <a:ext cx="1600200" cy="1257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28575</xdr:colOff>
      <xdr:row>2</xdr:row>
      <xdr:rowOff>66675</xdr:rowOff>
    </xdr:from>
    <xdr:to>
      <xdr:col>3</xdr:col>
      <xdr:colOff>0</xdr:colOff>
      <xdr:row>6</xdr:row>
      <xdr:rowOff>257175</xdr:rowOff>
    </xdr:to>
    <xdr:pic>
      <xdr:nvPicPr>
        <xdr:cNvPr id="2" name="Picture 292">
          <a:extLst>
            <a:ext uri="{FF2B5EF4-FFF2-40B4-BE49-F238E27FC236}">
              <a16:creationId xmlns:a16="http://schemas.microsoft.com/office/drawing/2014/main" id="{E8FD8BE4-B89B-46BB-9C0D-3DEBC40746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7750" y="400050"/>
          <a:ext cx="16859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180975</xdr:colOff>
      <xdr:row>2</xdr:row>
      <xdr:rowOff>85725</xdr:rowOff>
    </xdr:from>
    <xdr:to>
      <xdr:col>3</xdr:col>
      <xdr:colOff>1866900</xdr:colOff>
      <xdr:row>6</xdr:row>
      <xdr:rowOff>276225</xdr:rowOff>
    </xdr:to>
    <xdr:pic>
      <xdr:nvPicPr>
        <xdr:cNvPr id="3" name="Picture 292">
          <a:extLst>
            <a:ext uri="{FF2B5EF4-FFF2-40B4-BE49-F238E27FC236}">
              <a16:creationId xmlns:a16="http://schemas.microsoft.com/office/drawing/2014/main" id="{34492370-4110-4D93-921E-A5178930A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24650" y="419100"/>
          <a:ext cx="16859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114301</xdr:colOff>
      <xdr:row>2</xdr:row>
      <xdr:rowOff>66675</xdr:rowOff>
    </xdr:from>
    <xdr:to>
      <xdr:col>2</xdr:col>
      <xdr:colOff>1619251</xdr:colOff>
      <xdr:row>6</xdr:row>
      <xdr:rowOff>285750</xdr:rowOff>
    </xdr:to>
    <xdr:pic>
      <xdr:nvPicPr>
        <xdr:cNvPr id="2" name="Picture 296">
          <a:extLst>
            <a:ext uri="{FF2B5EF4-FFF2-40B4-BE49-F238E27FC236}">
              <a16:creationId xmlns:a16="http://schemas.microsoft.com/office/drawing/2014/main" id="{421B10DD-BA1F-4435-990A-7E55C56183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81576" y="400050"/>
          <a:ext cx="150495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200025</xdr:colOff>
      <xdr:row>2</xdr:row>
      <xdr:rowOff>95250</xdr:rowOff>
    </xdr:from>
    <xdr:to>
      <xdr:col>3</xdr:col>
      <xdr:colOff>1866900</xdr:colOff>
      <xdr:row>6</xdr:row>
      <xdr:rowOff>314325</xdr:rowOff>
    </xdr:to>
    <xdr:pic>
      <xdr:nvPicPr>
        <xdr:cNvPr id="3" name="Picture 296">
          <a:extLst>
            <a:ext uri="{FF2B5EF4-FFF2-40B4-BE49-F238E27FC236}">
              <a16:creationId xmlns:a16="http://schemas.microsoft.com/office/drawing/2014/main" id="{2B920F7C-1AC1-446F-80B2-1BE1AB1CE1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91325" y="428625"/>
          <a:ext cx="166687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47626</xdr:colOff>
      <xdr:row>2</xdr:row>
      <xdr:rowOff>152400</xdr:rowOff>
    </xdr:from>
    <xdr:to>
      <xdr:col>2</xdr:col>
      <xdr:colOff>1666876</xdr:colOff>
      <xdr:row>6</xdr:row>
      <xdr:rowOff>209550</xdr:rowOff>
    </xdr:to>
    <xdr:pic>
      <xdr:nvPicPr>
        <xdr:cNvPr id="2" name="Picture 299">
          <a:extLst>
            <a:ext uri="{FF2B5EF4-FFF2-40B4-BE49-F238E27FC236}">
              <a16:creationId xmlns:a16="http://schemas.microsoft.com/office/drawing/2014/main" id="{2B23BD7E-0DC0-4B69-B26A-BB1F5BCC8D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1" y="485775"/>
          <a:ext cx="161925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152400</xdr:rowOff>
    </xdr:from>
    <xdr:to>
      <xdr:col>3</xdr:col>
      <xdr:colOff>1905000</xdr:colOff>
      <xdr:row>6</xdr:row>
      <xdr:rowOff>209550</xdr:rowOff>
    </xdr:to>
    <xdr:pic>
      <xdr:nvPicPr>
        <xdr:cNvPr id="3" name="Picture 299">
          <a:extLst>
            <a:ext uri="{FF2B5EF4-FFF2-40B4-BE49-F238E27FC236}">
              <a16:creationId xmlns:a16="http://schemas.microsoft.com/office/drawing/2014/main" id="{0157DB45-C03E-43F4-AC22-835AF69504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29400" y="485775"/>
          <a:ext cx="1819275"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38100</xdr:colOff>
      <xdr:row>2</xdr:row>
      <xdr:rowOff>171450</xdr:rowOff>
    </xdr:from>
    <xdr:to>
      <xdr:col>2</xdr:col>
      <xdr:colOff>1590675</xdr:colOff>
      <xdr:row>6</xdr:row>
      <xdr:rowOff>295275</xdr:rowOff>
    </xdr:to>
    <xdr:pic>
      <xdr:nvPicPr>
        <xdr:cNvPr id="2" name="Picture 293">
          <a:extLst>
            <a:ext uri="{FF2B5EF4-FFF2-40B4-BE49-F238E27FC236}">
              <a16:creationId xmlns:a16="http://schemas.microsoft.com/office/drawing/2014/main" id="{CC6B548B-D063-401C-B38B-DF2EC002A2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67275" y="504825"/>
          <a:ext cx="1552575"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200025</xdr:colOff>
      <xdr:row>2</xdr:row>
      <xdr:rowOff>152400</xdr:rowOff>
    </xdr:from>
    <xdr:to>
      <xdr:col>3</xdr:col>
      <xdr:colOff>1876425</xdr:colOff>
      <xdr:row>6</xdr:row>
      <xdr:rowOff>276225</xdr:rowOff>
    </xdr:to>
    <xdr:pic>
      <xdr:nvPicPr>
        <xdr:cNvPr id="3" name="Picture 293">
          <a:extLst>
            <a:ext uri="{FF2B5EF4-FFF2-40B4-BE49-F238E27FC236}">
              <a16:creationId xmlns:a16="http://schemas.microsoft.com/office/drawing/2014/main" id="{E605FC34-BFE5-4CB5-B413-AB8EEC55A4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43700" y="485775"/>
          <a:ext cx="1676400"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66676</xdr:colOff>
      <xdr:row>2</xdr:row>
      <xdr:rowOff>47625</xdr:rowOff>
    </xdr:from>
    <xdr:to>
      <xdr:col>2</xdr:col>
      <xdr:colOff>1628776</xdr:colOff>
      <xdr:row>6</xdr:row>
      <xdr:rowOff>228600</xdr:rowOff>
    </xdr:to>
    <xdr:pic>
      <xdr:nvPicPr>
        <xdr:cNvPr id="2" name="Picture 291">
          <a:extLst>
            <a:ext uri="{FF2B5EF4-FFF2-40B4-BE49-F238E27FC236}">
              <a16:creationId xmlns:a16="http://schemas.microsoft.com/office/drawing/2014/main" id="{23966539-9C13-45FF-AFEB-D5275FFE6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1" y="381000"/>
          <a:ext cx="1562100"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200025</xdr:colOff>
      <xdr:row>2</xdr:row>
      <xdr:rowOff>76200</xdr:rowOff>
    </xdr:from>
    <xdr:to>
      <xdr:col>3</xdr:col>
      <xdr:colOff>1847850</xdr:colOff>
      <xdr:row>6</xdr:row>
      <xdr:rowOff>304800</xdr:rowOff>
    </xdr:to>
    <xdr:pic>
      <xdr:nvPicPr>
        <xdr:cNvPr id="3" name="Picture 291">
          <a:extLst>
            <a:ext uri="{FF2B5EF4-FFF2-40B4-BE49-F238E27FC236}">
              <a16:creationId xmlns:a16="http://schemas.microsoft.com/office/drawing/2014/main" id="{F34FFDAA-F794-4D36-BDC9-3D61FEABF1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43700" y="409575"/>
          <a:ext cx="1647825"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95250</xdr:colOff>
      <xdr:row>2</xdr:row>
      <xdr:rowOff>171450</xdr:rowOff>
    </xdr:from>
    <xdr:to>
      <xdr:col>2</xdr:col>
      <xdr:colOff>1676400</xdr:colOff>
      <xdr:row>7</xdr:row>
      <xdr:rowOff>285750</xdr:rowOff>
    </xdr:to>
    <xdr:pic>
      <xdr:nvPicPr>
        <xdr:cNvPr id="2" name="Picture 295">
          <a:extLst>
            <a:ext uri="{FF2B5EF4-FFF2-40B4-BE49-F238E27FC236}">
              <a16:creationId xmlns:a16="http://schemas.microsoft.com/office/drawing/2014/main" id="{A852C93E-03D0-410E-BA38-8E2E7A0232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24425" y="504825"/>
          <a:ext cx="15811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161925</xdr:colOff>
      <xdr:row>2</xdr:row>
      <xdr:rowOff>123825</xdr:rowOff>
    </xdr:from>
    <xdr:to>
      <xdr:col>3</xdr:col>
      <xdr:colOff>1914525</xdr:colOff>
      <xdr:row>7</xdr:row>
      <xdr:rowOff>238125</xdr:rowOff>
    </xdr:to>
    <xdr:pic>
      <xdr:nvPicPr>
        <xdr:cNvPr id="3" name="Picture 295">
          <a:extLst>
            <a:ext uri="{FF2B5EF4-FFF2-40B4-BE49-F238E27FC236}">
              <a16:creationId xmlns:a16="http://schemas.microsoft.com/office/drawing/2014/main" id="{EF7E190F-498B-4CA9-995A-282897F7A0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05600" y="457200"/>
          <a:ext cx="175260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38100</xdr:colOff>
      <xdr:row>2</xdr:row>
      <xdr:rowOff>123825</xdr:rowOff>
    </xdr:from>
    <xdr:to>
      <xdr:col>3</xdr:col>
      <xdr:colOff>1</xdr:colOff>
      <xdr:row>7</xdr:row>
      <xdr:rowOff>238125</xdr:rowOff>
    </xdr:to>
    <xdr:pic>
      <xdr:nvPicPr>
        <xdr:cNvPr id="2" name="Picture 294">
          <a:extLst>
            <a:ext uri="{FF2B5EF4-FFF2-40B4-BE49-F238E27FC236}">
              <a16:creationId xmlns:a16="http://schemas.microsoft.com/office/drawing/2014/main" id="{0AE0F8A5-6E58-41D9-8D77-68C796FCBD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67275" y="457200"/>
          <a:ext cx="1676401"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171450</xdr:colOff>
      <xdr:row>2</xdr:row>
      <xdr:rowOff>85725</xdr:rowOff>
    </xdr:from>
    <xdr:to>
      <xdr:col>3</xdr:col>
      <xdr:colOff>1847851</xdr:colOff>
      <xdr:row>7</xdr:row>
      <xdr:rowOff>200025</xdr:rowOff>
    </xdr:to>
    <xdr:pic>
      <xdr:nvPicPr>
        <xdr:cNvPr id="3" name="Picture 294">
          <a:extLst>
            <a:ext uri="{FF2B5EF4-FFF2-40B4-BE49-F238E27FC236}">
              <a16:creationId xmlns:a16="http://schemas.microsoft.com/office/drawing/2014/main" id="{55EF305D-DF38-456A-BFA3-06A7546017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15125" y="419100"/>
          <a:ext cx="1676401"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47625</xdr:colOff>
      <xdr:row>2</xdr:row>
      <xdr:rowOff>76200</xdr:rowOff>
    </xdr:from>
    <xdr:to>
      <xdr:col>3</xdr:col>
      <xdr:colOff>0</xdr:colOff>
      <xdr:row>6</xdr:row>
      <xdr:rowOff>295275</xdr:rowOff>
    </xdr:to>
    <xdr:pic>
      <xdr:nvPicPr>
        <xdr:cNvPr id="2" name="Picture 297">
          <a:extLst>
            <a:ext uri="{FF2B5EF4-FFF2-40B4-BE49-F238E27FC236}">
              <a16:creationId xmlns:a16="http://schemas.microsoft.com/office/drawing/2014/main" id="{002335F4-7BAA-4585-9D6B-E887506CE8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409575"/>
          <a:ext cx="166687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219075</xdr:colOff>
      <xdr:row>2</xdr:row>
      <xdr:rowOff>85725</xdr:rowOff>
    </xdr:from>
    <xdr:to>
      <xdr:col>3</xdr:col>
      <xdr:colOff>1885950</xdr:colOff>
      <xdr:row>6</xdr:row>
      <xdr:rowOff>304800</xdr:rowOff>
    </xdr:to>
    <xdr:pic>
      <xdr:nvPicPr>
        <xdr:cNvPr id="3" name="Picture 297">
          <a:extLst>
            <a:ext uri="{FF2B5EF4-FFF2-40B4-BE49-F238E27FC236}">
              <a16:creationId xmlns:a16="http://schemas.microsoft.com/office/drawing/2014/main" id="{837BF828-2EA9-40C9-BBCC-E363DC50E3C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62750" y="419100"/>
          <a:ext cx="166687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47625</xdr:colOff>
      <xdr:row>2</xdr:row>
      <xdr:rowOff>133350</xdr:rowOff>
    </xdr:from>
    <xdr:to>
      <xdr:col>3</xdr:col>
      <xdr:colOff>0</xdr:colOff>
      <xdr:row>6</xdr:row>
      <xdr:rowOff>361950</xdr:rowOff>
    </xdr:to>
    <xdr:pic>
      <xdr:nvPicPr>
        <xdr:cNvPr id="2" name="Picture 298">
          <a:extLst>
            <a:ext uri="{FF2B5EF4-FFF2-40B4-BE49-F238E27FC236}">
              <a16:creationId xmlns:a16="http://schemas.microsoft.com/office/drawing/2014/main" id="{66882570-523B-4405-B602-F074363B74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466725"/>
          <a:ext cx="1666875"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57151</xdr:colOff>
      <xdr:row>2</xdr:row>
      <xdr:rowOff>114300</xdr:rowOff>
    </xdr:from>
    <xdr:to>
      <xdr:col>3</xdr:col>
      <xdr:colOff>1676401</xdr:colOff>
      <xdr:row>6</xdr:row>
      <xdr:rowOff>342900</xdr:rowOff>
    </xdr:to>
    <xdr:pic>
      <xdr:nvPicPr>
        <xdr:cNvPr id="3" name="Picture 298">
          <a:extLst>
            <a:ext uri="{FF2B5EF4-FFF2-40B4-BE49-F238E27FC236}">
              <a16:creationId xmlns:a16="http://schemas.microsoft.com/office/drawing/2014/main" id="{E0B35312-A61F-49FD-B25C-3C455D2DD14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00826" y="447675"/>
          <a:ext cx="1619250"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66676</xdr:colOff>
      <xdr:row>2</xdr:row>
      <xdr:rowOff>38100</xdr:rowOff>
    </xdr:from>
    <xdr:to>
      <xdr:col>3</xdr:col>
      <xdr:colOff>1</xdr:colOff>
      <xdr:row>6</xdr:row>
      <xdr:rowOff>238125</xdr:rowOff>
    </xdr:to>
    <xdr:pic>
      <xdr:nvPicPr>
        <xdr:cNvPr id="2" name="Picture 305">
          <a:extLst>
            <a:ext uri="{FF2B5EF4-FFF2-40B4-BE49-F238E27FC236}">
              <a16:creationId xmlns:a16="http://schemas.microsoft.com/office/drawing/2014/main" id="{B73005A0-07F5-4EF0-B702-A082658452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1" y="371475"/>
          <a:ext cx="1647825"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28575</xdr:colOff>
      <xdr:row>2</xdr:row>
      <xdr:rowOff>19050</xdr:rowOff>
    </xdr:from>
    <xdr:to>
      <xdr:col>3</xdr:col>
      <xdr:colOff>1676400</xdr:colOff>
      <xdr:row>6</xdr:row>
      <xdr:rowOff>219075</xdr:rowOff>
    </xdr:to>
    <xdr:pic>
      <xdr:nvPicPr>
        <xdr:cNvPr id="3" name="Picture 305">
          <a:extLst>
            <a:ext uri="{FF2B5EF4-FFF2-40B4-BE49-F238E27FC236}">
              <a16:creationId xmlns:a16="http://schemas.microsoft.com/office/drawing/2014/main" id="{F44D86AE-3BAD-447E-B2DD-2326E9A237F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0" y="352425"/>
          <a:ext cx="1647825"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95250</xdr:colOff>
      <xdr:row>2</xdr:row>
      <xdr:rowOff>95249</xdr:rowOff>
    </xdr:from>
    <xdr:to>
      <xdr:col>2</xdr:col>
      <xdr:colOff>1695450</xdr:colOff>
      <xdr:row>6</xdr:row>
      <xdr:rowOff>257174</xdr:rowOff>
    </xdr:to>
    <xdr:pic>
      <xdr:nvPicPr>
        <xdr:cNvPr id="2" name="Picture 306">
          <a:extLst>
            <a:ext uri="{FF2B5EF4-FFF2-40B4-BE49-F238E27FC236}">
              <a16:creationId xmlns:a16="http://schemas.microsoft.com/office/drawing/2014/main" id="{8A9E2CB9-F198-416E-B09C-F0A8BB133F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3525" y="428624"/>
          <a:ext cx="160020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123825</xdr:colOff>
      <xdr:row>2</xdr:row>
      <xdr:rowOff>142875</xdr:rowOff>
    </xdr:from>
    <xdr:to>
      <xdr:col>3</xdr:col>
      <xdr:colOff>1724025</xdr:colOff>
      <xdr:row>6</xdr:row>
      <xdr:rowOff>304800</xdr:rowOff>
    </xdr:to>
    <xdr:pic>
      <xdr:nvPicPr>
        <xdr:cNvPr id="3" name="Picture 306">
          <a:extLst>
            <a:ext uri="{FF2B5EF4-FFF2-40B4-BE49-F238E27FC236}">
              <a16:creationId xmlns:a16="http://schemas.microsoft.com/office/drawing/2014/main" id="{36E0D9E8-6AD3-49AE-A982-5E7A4DA6E5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29450" y="476250"/>
          <a:ext cx="160020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3</xdr:col>
      <xdr:colOff>0</xdr:colOff>
      <xdr:row>6</xdr:row>
      <xdr:rowOff>333374</xdr:rowOff>
    </xdr:to>
    <xdr:pic>
      <xdr:nvPicPr>
        <xdr:cNvPr id="2" name="Picture 308">
          <a:extLst>
            <a:ext uri="{FF2B5EF4-FFF2-40B4-BE49-F238E27FC236}">
              <a16:creationId xmlns:a16="http://schemas.microsoft.com/office/drawing/2014/main" id="{E53A92F7-3882-46C0-BE38-DCAED9FBAC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0" y="457200"/>
          <a:ext cx="1647825" cy="1162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66675</xdr:rowOff>
    </xdr:from>
    <xdr:to>
      <xdr:col>3</xdr:col>
      <xdr:colOff>1733550</xdr:colOff>
      <xdr:row>6</xdr:row>
      <xdr:rowOff>276224</xdr:rowOff>
    </xdr:to>
    <xdr:pic>
      <xdr:nvPicPr>
        <xdr:cNvPr id="3" name="Picture 308">
          <a:extLst>
            <a:ext uri="{FF2B5EF4-FFF2-40B4-BE49-F238E27FC236}">
              <a16:creationId xmlns:a16="http://schemas.microsoft.com/office/drawing/2014/main" id="{C7B01B21-112C-43C3-B0D3-E41EE5A37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29400" y="400050"/>
          <a:ext cx="1647825" cy="1162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47625</xdr:colOff>
      <xdr:row>2</xdr:row>
      <xdr:rowOff>152400</xdr:rowOff>
    </xdr:from>
    <xdr:to>
      <xdr:col>3</xdr:col>
      <xdr:colOff>0</xdr:colOff>
      <xdr:row>6</xdr:row>
      <xdr:rowOff>314325</xdr:rowOff>
    </xdr:to>
    <xdr:pic>
      <xdr:nvPicPr>
        <xdr:cNvPr id="2" name="Picture 309">
          <a:extLst>
            <a:ext uri="{FF2B5EF4-FFF2-40B4-BE49-F238E27FC236}">
              <a16:creationId xmlns:a16="http://schemas.microsoft.com/office/drawing/2014/main" id="{5FE66C8E-581E-4B9F-B92A-6560A92E0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485775"/>
          <a:ext cx="1666875"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114300</xdr:rowOff>
    </xdr:from>
    <xdr:to>
      <xdr:col>3</xdr:col>
      <xdr:colOff>1666875</xdr:colOff>
      <xdr:row>6</xdr:row>
      <xdr:rowOff>257175</xdr:rowOff>
    </xdr:to>
    <xdr:pic>
      <xdr:nvPicPr>
        <xdr:cNvPr id="3" name="Picture 309">
          <a:extLst>
            <a:ext uri="{FF2B5EF4-FFF2-40B4-BE49-F238E27FC236}">
              <a16:creationId xmlns:a16="http://schemas.microsoft.com/office/drawing/2014/main" id="{282FCF68-9420-47CB-8CC3-0D924C4F10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00825" y="447675"/>
          <a:ext cx="1609725"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47625</xdr:colOff>
      <xdr:row>2</xdr:row>
      <xdr:rowOff>123825</xdr:rowOff>
    </xdr:from>
    <xdr:to>
      <xdr:col>3</xdr:col>
      <xdr:colOff>0</xdr:colOff>
      <xdr:row>6</xdr:row>
      <xdr:rowOff>285750</xdr:rowOff>
    </xdr:to>
    <xdr:pic>
      <xdr:nvPicPr>
        <xdr:cNvPr id="2" name="Picture 311">
          <a:extLst>
            <a:ext uri="{FF2B5EF4-FFF2-40B4-BE49-F238E27FC236}">
              <a16:creationId xmlns:a16="http://schemas.microsoft.com/office/drawing/2014/main" id="{98896AFD-C9D1-4CC7-9443-7454714B5AE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457200"/>
          <a:ext cx="1666875"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219075</xdr:colOff>
      <xdr:row>2</xdr:row>
      <xdr:rowOff>85725</xdr:rowOff>
    </xdr:from>
    <xdr:to>
      <xdr:col>3</xdr:col>
      <xdr:colOff>1885950</xdr:colOff>
      <xdr:row>6</xdr:row>
      <xdr:rowOff>247650</xdr:rowOff>
    </xdr:to>
    <xdr:pic>
      <xdr:nvPicPr>
        <xdr:cNvPr id="3" name="Picture 311">
          <a:extLst>
            <a:ext uri="{FF2B5EF4-FFF2-40B4-BE49-F238E27FC236}">
              <a16:creationId xmlns:a16="http://schemas.microsoft.com/office/drawing/2014/main" id="{8727D0E1-C481-445E-804D-06DB8807B0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62750" y="419100"/>
          <a:ext cx="1666875"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95250</xdr:colOff>
      <xdr:row>2</xdr:row>
      <xdr:rowOff>57151</xdr:rowOff>
    </xdr:from>
    <xdr:to>
      <xdr:col>3</xdr:col>
      <xdr:colOff>0</xdr:colOff>
      <xdr:row>6</xdr:row>
      <xdr:rowOff>266701</xdr:rowOff>
    </xdr:to>
    <xdr:pic>
      <xdr:nvPicPr>
        <xdr:cNvPr id="2" name="Picture 310">
          <a:extLst>
            <a:ext uri="{FF2B5EF4-FFF2-40B4-BE49-F238E27FC236}">
              <a16:creationId xmlns:a16="http://schemas.microsoft.com/office/drawing/2014/main" id="{A5EBD74E-C60F-425C-9438-042D929EDB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24425" y="390526"/>
          <a:ext cx="161925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257175</xdr:colOff>
      <xdr:row>2</xdr:row>
      <xdr:rowOff>76200</xdr:rowOff>
    </xdr:from>
    <xdr:to>
      <xdr:col>3</xdr:col>
      <xdr:colOff>1876425</xdr:colOff>
      <xdr:row>6</xdr:row>
      <xdr:rowOff>285750</xdr:rowOff>
    </xdr:to>
    <xdr:pic>
      <xdr:nvPicPr>
        <xdr:cNvPr id="3" name="Picture 310">
          <a:extLst>
            <a:ext uri="{FF2B5EF4-FFF2-40B4-BE49-F238E27FC236}">
              <a16:creationId xmlns:a16="http://schemas.microsoft.com/office/drawing/2014/main" id="{085C6174-D24C-4CCB-A8C5-D8A64A61F8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00850" y="409575"/>
          <a:ext cx="161925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76199</xdr:colOff>
      <xdr:row>2</xdr:row>
      <xdr:rowOff>133350</xdr:rowOff>
    </xdr:from>
    <xdr:to>
      <xdr:col>2</xdr:col>
      <xdr:colOff>1647825</xdr:colOff>
      <xdr:row>6</xdr:row>
      <xdr:rowOff>400050</xdr:rowOff>
    </xdr:to>
    <xdr:pic>
      <xdr:nvPicPr>
        <xdr:cNvPr id="2" name="Picture 307">
          <a:extLst>
            <a:ext uri="{FF2B5EF4-FFF2-40B4-BE49-F238E27FC236}">
              <a16:creationId xmlns:a16="http://schemas.microsoft.com/office/drawing/2014/main" id="{889F4137-03C4-42B3-A9A2-3E25640E3E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05374" y="466725"/>
          <a:ext cx="1571626"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180975</xdr:colOff>
      <xdr:row>2</xdr:row>
      <xdr:rowOff>114300</xdr:rowOff>
    </xdr:from>
    <xdr:to>
      <xdr:col>3</xdr:col>
      <xdr:colOff>1895476</xdr:colOff>
      <xdr:row>6</xdr:row>
      <xdr:rowOff>381000</xdr:rowOff>
    </xdr:to>
    <xdr:pic>
      <xdr:nvPicPr>
        <xdr:cNvPr id="3" name="Picture 307">
          <a:extLst>
            <a:ext uri="{FF2B5EF4-FFF2-40B4-BE49-F238E27FC236}">
              <a16:creationId xmlns:a16="http://schemas.microsoft.com/office/drawing/2014/main" id="{87A705B7-D455-44C4-B907-0771E4196A5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24650" y="447675"/>
          <a:ext cx="1714501"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2</xdr:col>
      <xdr:colOff>76200</xdr:colOff>
      <xdr:row>2</xdr:row>
      <xdr:rowOff>57150</xdr:rowOff>
    </xdr:from>
    <xdr:to>
      <xdr:col>3</xdr:col>
      <xdr:colOff>0</xdr:colOff>
      <xdr:row>6</xdr:row>
      <xdr:rowOff>0</xdr:rowOff>
    </xdr:to>
    <xdr:pic>
      <xdr:nvPicPr>
        <xdr:cNvPr id="2" name="Picture 316">
          <a:extLst>
            <a:ext uri="{FF2B5EF4-FFF2-40B4-BE49-F238E27FC236}">
              <a16:creationId xmlns:a16="http://schemas.microsoft.com/office/drawing/2014/main" id="{4D489DD8-52CF-4220-9927-64331ECB62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05375" y="390525"/>
          <a:ext cx="1638300"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238125</xdr:colOff>
      <xdr:row>2</xdr:row>
      <xdr:rowOff>38100</xdr:rowOff>
    </xdr:from>
    <xdr:to>
      <xdr:col>3</xdr:col>
      <xdr:colOff>1876425</xdr:colOff>
      <xdr:row>5</xdr:row>
      <xdr:rowOff>371475</xdr:rowOff>
    </xdr:to>
    <xdr:pic>
      <xdr:nvPicPr>
        <xdr:cNvPr id="3" name="Picture 316">
          <a:extLst>
            <a:ext uri="{FF2B5EF4-FFF2-40B4-BE49-F238E27FC236}">
              <a16:creationId xmlns:a16="http://schemas.microsoft.com/office/drawing/2014/main" id="{4B46B87B-FB0B-4356-9F00-009FB2D33B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81800" y="371475"/>
          <a:ext cx="1638300"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2</xdr:col>
      <xdr:colOff>57149</xdr:colOff>
      <xdr:row>2</xdr:row>
      <xdr:rowOff>123825</xdr:rowOff>
    </xdr:from>
    <xdr:to>
      <xdr:col>3</xdr:col>
      <xdr:colOff>0</xdr:colOff>
      <xdr:row>6</xdr:row>
      <xdr:rowOff>295274</xdr:rowOff>
    </xdr:to>
    <xdr:pic>
      <xdr:nvPicPr>
        <xdr:cNvPr id="2" name="Picture 312">
          <a:extLst>
            <a:ext uri="{FF2B5EF4-FFF2-40B4-BE49-F238E27FC236}">
              <a16:creationId xmlns:a16="http://schemas.microsoft.com/office/drawing/2014/main" id="{79917B88-EFEA-4448-976F-7C7DB22797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6324" y="457200"/>
          <a:ext cx="1657351" cy="933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190500</xdr:colOff>
      <xdr:row>2</xdr:row>
      <xdr:rowOff>95250</xdr:rowOff>
    </xdr:from>
    <xdr:to>
      <xdr:col>3</xdr:col>
      <xdr:colOff>1847851</xdr:colOff>
      <xdr:row>6</xdr:row>
      <xdr:rowOff>266699</xdr:rowOff>
    </xdr:to>
    <xdr:pic>
      <xdr:nvPicPr>
        <xdr:cNvPr id="3" name="Picture 312">
          <a:extLst>
            <a:ext uri="{FF2B5EF4-FFF2-40B4-BE49-F238E27FC236}">
              <a16:creationId xmlns:a16="http://schemas.microsoft.com/office/drawing/2014/main" id="{D7DFF74C-5044-4926-8182-6AD219A5D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34175" y="428625"/>
          <a:ext cx="1657351" cy="933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2</xdr:col>
      <xdr:colOff>38101</xdr:colOff>
      <xdr:row>3</xdr:row>
      <xdr:rowOff>66675</xdr:rowOff>
    </xdr:from>
    <xdr:to>
      <xdr:col>2</xdr:col>
      <xdr:colOff>1704975</xdr:colOff>
      <xdr:row>6</xdr:row>
      <xdr:rowOff>295275</xdr:rowOff>
    </xdr:to>
    <xdr:pic>
      <xdr:nvPicPr>
        <xdr:cNvPr id="3" name="Picture 312">
          <a:extLst>
            <a:ext uri="{FF2B5EF4-FFF2-40B4-BE49-F238E27FC236}">
              <a16:creationId xmlns:a16="http://schemas.microsoft.com/office/drawing/2014/main" id="{ED6038A8-3C86-4E9E-92B1-8B3917FD4E0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67276" y="590550"/>
          <a:ext cx="1666874"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123824</xdr:colOff>
      <xdr:row>3</xdr:row>
      <xdr:rowOff>76200</xdr:rowOff>
    </xdr:from>
    <xdr:to>
      <xdr:col>3</xdr:col>
      <xdr:colOff>1904999</xdr:colOff>
      <xdr:row>6</xdr:row>
      <xdr:rowOff>304800</xdr:rowOff>
    </xdr:to>
    <xdr:pic>
      <xdr:nvPicPr>
        <xdr:cNvPr id="4" name="Picture 312">
          <a:extLst>
            <a:ext uri="{FF2B5EF4-FFF2-40B4-BE49-F238E27FC236}">
              <a16:creationId xmlns:a16="http://schemas.microsoft.com/office/drawing/2014/main" id="{D808EC65-8D4D-44F9-B4B4-C7CE5143CA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499" y="600075"/>
          <a:ext cx="17811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1676400</xdr:colOff>
      <xdr:row>6</xdr:row>
      <xdr:rowOff>0</xdr:rowOff>
    </xdr:to>
    <xdr:pic>
      <xdr:nvPicPr>
        <xdr:cNvPr id="3" name="Picture 313">
          <a:extLst>
            <a:ext uri="{FF2B5EF4-FFF2-40B4-BE49-F238E27FC236}">
              <a16:creationId xmlns:a16="http://schemas.microsoft.com/office/drawing/2014/main" id="{FE26F59D-097C-4446-A434-2EDF3949C1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3950" y="428625"/>
          <a:ext cx="1571625"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228600</xdr:colOff>
      <xdr:row>2</xdr:row>
      <xdr:rowOff>57150</xdr:rowOff>
    </xdr:from>
    <xdr:to>
      <xdr:col>3</xdr:col>
      <xdr:colOff>1800225</xdr:colOff>
      <xdr:row>5</xdr:row>
      <xdr:rowOff>542925</xdr:rowOff>
    </xdr:to>
    <xdr:pic>
      <xdr:nvPicPr>
        <xdr:cNvPr id="4" name="Picture 313">
          <a:extLst>
            <a:ext uri="{FF2B5EF4-FFF2-40B4-BE49-F238E27FC236}">
              <a16:creationId xmlns:a16="http://schemas.microsoft.com/office/drawing/2014/main" id="{9D297505-7147-462A-827F-A42ABBC060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72275" y="390525"/>
          <a:ext cx="1571625"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57149</xdr:colOff>
      <xdr:row>2</xdr:row>
      <xdr:rowOff>114300</xdr:rowOff>
    </xdr:from>
    <xdr:to>
      <xdr:col>2</xdr:col>
      <xdr:colOff>1628774</xdr:colOff>
      <xdr:row>5</xdr:row>
      <xdr:rowOff>495300</xdr:rowOff>
    </xdr:to>
    <xdr:pic>
      <xdr:nvPicPr>
        <xdr:cNvPr id="2" name="Picture 314">
          <a:extLst>
            <a:ext uri="{FF2B5EF4-FFF2-40B4-BE49-F238E27FC236}">
              <a16:creationId xmlns:a16="http://schemas.microsoft.com/office/drawing/2014/main" id="{F433BE56-2711-4F01-826C-8EE5DA0CC6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6324" y="447675"/>
          <a:ext cx="15716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76200</xdr:rowOff>
    </xdr:from>
    <xdr:to>
      <xdr:col>3</xdr:col>
      <xdr:colOff>1933574</xdr:colOff>
      <xdr:row>5</xdr:row>
      <xdr:rowOff>457200</xdr:rowOff>
    </xdr:to>
    <xdr:pic>
      <xdr:nvPicPr>
        <xdr:cNvPr id="3" name="Picture 314">
          <a:extLst>
            <a:ext uri="{FF2B5EF4-FFF2-40B4-BE49-F238E27FC236}">
              <a16:creationId xmlns:a16="http://schemas.microsoft.com/office/drawing/2014/main" id="{82DAB7DD-B2D9-41E4-8EE8-CD5665DA73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91350" y="409575"/>
          <a:ext cx="1790699"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47625</xdr:colOff>
      <xdr:row>2</xdr:row>
      <xdr:rowOff>85725</xdr:rowOff>
    </xdr:from>
    <xdr:to>
      <xdr:col>2</xdr:col>
      <xdr:colOff>1647825</xdr:colOff>
      <xdr:row>5</xdr:row>
      <xdr:rowOff>485775</xdr:rowOff>
    </xdr:to>
    <xdr:pic>
      <xdr:nvPicPr>
        <xdr:cNvPr id="2" name="Picture 315">
          <a:extLst>
            <a:ext uri="{FF2B5EF4-FFF2-40B4-BE49-F238E27FC236}">
              <a16:creationId xmlns:a16="http://schemas.microsoft.com/office/drawing/2014/main" id="{AB0A49E5-EB7B-4E85-9BA4-C728340832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76800" y="419100"/>
          <a:ext cx="1333500" cy="116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180975</xdr:colOff>
      <xdr:row>2</xdr:row>
      <xdr:rowOff>57150</xdr:rowOff>
    </xdr:from>
    <xdr:to>
      <xdr:col>3</xdr:col>
      <xdr:colOff>1866900</xdr:colOff>
      <xdr:row>5</xdr:row>
      <xdr:rowOff>457200</xdr:rowOff>
    </xdr:to>
    <xdr:pic>
      <xdr:nvPicPr>
        <xdr:cNvPr id="3" name="Picture 315">
          <a:extLst>
            <a:ext uri="{FF2B5EF4-FFF2-40B4-BE49-F238E27FC236}">
              <a16:creationId xmlns:a16="http://schemas.microsoft.com/office/drawing/2014/main" id="{06283E88-2C47-4FC9-86EE-9969F0FDE9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390525"/>
          <a:ext cx="1685925" cy="116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57150</xdr:colOff>
      <xdr:row>2</xdr:row>
      <xdr:rowOff>95250</xdr:rowOff>
    </xdr:from>
    <xdr:to>
      <xdr:col>3</xdr:col>
      <xdr:colOff>0</xdr:colOff>
      <xdr:row>6</xdr:row>
      <xdr:rowOff>133350</xdr:rowOff>
    </xdr:to>
    <xdr:pic>
      <xdr:nvPicPr>
        <xdr:cNvPr id="2" name="Picture 323">
          <a:extLst>
            <a:ext uri="{FF2B5EF4-FFF2-40B4-BE49-F238E27FC236}">
              <a16:creationId xmlns:a16="http://schemas.microsoft.com/office/drawing/2014/main" id="{75D1E85F-3043-4DEA-8284-7B83CCB58F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00" y="428625"/>
          <a:ext cx="13239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133350</xdr:rowOff>
    </xdr:from>
    <xdr:to>
      <xdr:col>3</xdr:col>
      <xdr:colOff>1485900</xdr:colOff>
      <xdr:row>6</xdr:row>
      <xdr:rowOff>85725</xdr:rowOff>
    </xdr:to>
    <xdr:pic>
      <xdr:nvPicPr>
        <xdr:cNvPr id="3" name="Picture 326">
          <a:extLst>
            <a:ext uri="{FF2B5EF4-FFF2-40B4-BE49-F238E27FC236}">
              <a16:creationId xmlns:a16="http://schemas.microsoft.com/office/drawing/2014/main" id="{62C0DBC7-46AC-48D3-99A8-A26E9EED57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34175" y="466725"/>
          <a:ext cx="1409700"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3</xdr:col>
      <xdr:colOff>38100</xdr:colOff>
      <xdr:row>2</xdr:row>
      <xdr:rowOff>66675</xdr:rowOff>
    </xdr:from>
    <xdr:to>
      <xdr:col>3</xdr:col>
      <xdr:colOff>1685925</xdr:colOff>
      <xdr:row>6</xdr:row>
      <xdr:rowOff>104775</xdr:rowOff>
    </xdr:to>
    <xdr:pic>
      <xdr:nvPicPr>
        <xdr:cNvPr id="3" name="Picture 326">
          <a:extLst>
            <a:ext uri="{FF2B5EF4-FFF2-40B4-BE49-F238E27FC236}">
              <a16:creationId xmlns:a16="http://schemas.microsoft.com/office/drawing/2014/main" id="{91AAB7DE-B657-4294-9C11-A98CA79F79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400050"/>
          <a:ext cx="164782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57150</xdr:colOff>
      <xdr:row>2</xdr:row>
      <xdr:rowOff>28575</xdr:rowOff>
    </xdr:from>
    <xdr:to>
      <xdr:col>2</xdr:col>
      <xdr:colOff>1628776</xdr:colOff>
      <xdr:row>6</xdr:row>
      <xdr:rowOff>28575</xdr:rowOff>
    </xdr:to>
    <xdr:pic>
      <xdr:nvPicPr>
        <xdr:cNvPr id="4" name="Picture 326">
          <a:extLst>
            <a:ext uri="{FF2B5EF4-FFF2-40B4-BE49-F238E27FC236}">
              <a16:creationId xmlns:a16="http://schemas.microsoft.com/office/drawing/2014/main" id="{6BFFC959-8478-41C5-9E1F-A8EB6B5ED49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34000" y="361950"/>
          <a:ext cx="1571626"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2</xdr:col>
      <xdr:colOff>66674</xdr:colOff>
      <xdr:row>2</xdr:row>
      <xdr:rowOff>104775</xdr:rowOff>
    </xdr:from>
    <xdr:to>
      <xdr:col>2</xdr:col>
      <xdr:colOff>1657349</xdr:colOff>
      <xdr:row>6</xdr:row>
      <xdr:rowOff>47625</xdr:rowOff>
    </xdr:to>
    <xdr:pic>
      <xdr:nvPicPr>
        <xdr:cNvPr id="2" name="Picture 303">
          <a:extLst>
            <a:ext uri="{FF2B5EF4-FFF2-40B4-BE49-F238E27FC236}">
              <a16:creationId xmlns:a16="http://schemas.microsoft.com/office/drawing/2014/main" id="{4D783CD5-BC06-468B-A995-2789520E37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43499" y="438150"/>
          <a:ext cx="159067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104775</xdr:colOff>
      <xdr:row>2</xdr:row>
      <xdr:rowOff>161925</xdr:rowOff>
    </xdr:from>
    <xdr:to>
      <xdr:col>3</xdr:col>
      <xdr:colOff>1628775</xdr:colOff>
      <xdr:row>6</xdr:row>
      <xdr:rowOff>28575</xdr:rowOff>
    </xdr:to>
    <xdr:pic>
      <xdr:nvPicPr>
        <xdr:cNvPr id="3" name="Picture 326">
          <a:extLst>
            <a:ext uri="{FF2B5EF4-FFF2-40B4-BE49-F238E27FC236}">
              <a16:creationId xmlns:a16="http://schemas.microsoft.com/office/drawing/2014/main" id="{95077ADE-3EF7-431A-BC0C-E1A25DBF1E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896100" y="495300"/>
          <a:ext cx="152400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2</xdr:col>
      <xdr:colOff>38100</xdr:colOff>
      <xdr:row>2</xdr:row>
      <xdr:rowOff>38100</xdr:rowOff>
    </xdr:from>
    <xdr:to>
      <xdr:col>3</xdr:col>
      <xdr:colOff>0</xdr:colOff>
      <xdr:row>6</xdr:row>
      <xdr:rowOff>161925</xdr:rowOff>
    </xdr:to>
    <xdr:pic>
      <xdr:nvPicPr>
        <xdr:cNvPr id="2" name="Picture 330">
          <a:extLst>
            <a:ext uri="{FF2B5EF4-FFF2-40B4-BE49-F238E27FC236}">
              <a16:creationId xmlns:a16="http://schemas.microsoft.com/office/drawing/2014/main" id="{55F29386-ADCA-4EFB-AD78-CFCDD1AB3F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371475"/>
          <a:ext cx="134302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133350</xdr:colOff>
      <xdr:row>2</xdr:row>
      <xdr:rowOff>57150</xdr:rowOff>
    </xdr:from>
    <xdr:to>
      <xdr:col>3</xdr:col>
      <xdr:colOff>1619250</xdr:colOff>
      <xdr:row>6</xdr:row>
      <xdr:rowOff>123825</xdr:rowOff>
    </xdr:to>
    <xdr:pic>
      <xdr:nvPicPr>
        <xdr:cNvPr id="3" name="Picture 330">
          <a:extLst>
            <a:ext uri="{FF2B5EF4-FFF2-40B4-BE49-F238E27FC236}">
              <a16:creationId xmlns:a16="http://schemas.microsoft.com/office/drawing/2014/main" id="{B2BDAE56-CC6E-4B84-AF78-1515A0B304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390525"/>
          <a:ext cx="148590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3</xdr:col>
      <xdr:colOff>104775</xdr:colOff>
      <xdr:row>2</xdr:row>
      <xdr:rowOff>133350</xdr:rowOff>
    </xdr:from>
    <xdr:to>
      <xdr:col>3</xdr:col>
      <xdr:colOff>1628774</xdr:colOff>
      <xdr:row>7</xdr:row>
      <xdr:rowOff>85725</xdr:rowOff>
    </xdr:to>
    <xdr:pic>
      <xdr:nvPicPr>
        <xdr:cNvPr id="3" name="Picture 326">
          <a:extLst>
            <a:ext uri="{FF2B5EF4-FFF2-40B4-BE49-F238E27FC236}">
              <a16:creationId xmlns:a16="http://schemas.microsoft.com/office/drawing/2014/main" id="{2C8ECF36-C5CA-4C9B-8FB3-0FD9E3477B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48450" y="466725"/>
          <a:ext cx="1523999"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66675</xdr:colOff>
      <xdr:row>2</xdr:row>
      <xdr:rowOff>104775</xdr:rowOff>
    </xdr:from>
    <xdr:to>
      <xdr:col>2</xdr:col>
      <xdr:colOff>1600200</xdr:colOff>
      <xdr:row>7</xdr:row>
      <xdr:rowOff>104775</xdr:rowOff>
    </xdr:to>
    <xdr:pic>
      <xdr:nvPicPr>
        <xdr:cNvPr id="4" name="Picture 326">
          <a:extLst>
            <a:ext uri="{FF2B5EF4-FFF2-40B4-BE49-F238E27FC236}">
              <a16:creationId xmlns:a16="http://schemas.microsoft.com/office/drawing/2014/main" id="{943F1493-B281-45B3-B182-168154F8578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95850" y="438150"/>
          <a:ext cx="153352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2</xdr:col>
      <xdr:colOff>47625</xdr:colOff>
      <xdr:row>2</xdr:row>
      <xdr:rowOff>152400</xdr:rowOff>
    </xdr:from>
    <xdr:to>
      <xdr:col>3</xdr:col>
      <xdr:colOff>0</xdr:colOff>
      <xdr:row>6</xdr:row>
      <xdr:rowOff>247650</xdr:rowOff>
    </xdr:to>
    <xdr:pic>
      <xdr:nvPicPr>
        <xdr:cNvPr id="2" name="Picture 2">
          <a:extLst>
            <a:ext uri="{FF2B5EF4-FFF2-40B4-BE49-F238E27FC236}">
              <a16:creationId xmlns:a16="http://schemas.microsoft.com/office/drawing/2014/main" id="{7F00522A-1971-42A0-90D0-ADD637A7F0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76800" y="485775"/>
          <a:ext cx="13335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19050</xdr:colOff>
      <xdr:row>2</xdr:row>
      <xdr:rowOff>114300</xdr:rowOff>
    </xdr:from>
    <xdr:to>
      <xdr:col>3</xdr:col>
      <xdr:colOff>1352550</xdr:colOff>
      <xdr:row>6</xdr:row>
      <xdr:rowOff>209550</xdr:rowOff>
    </xdr:to>
    <xdr:pic>
      <xdr:nvPicPr>
        <xdr:cNvPr id="3" name="Picture 2">
          <a:extLst>
            <a:ext uri="{FF2B5EF4-FFF2-40B4-BE49-F238E27FC236}">
              <a16:creationId xmlns:a16="http://schemas.microsoft.com/office/drawing/2014/main" id="{14E8BB3E-BB35-420E-B13A-2919D14D48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447675"/>
          <a:ext cx="13335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2</xdr:col>
      <xdr:colOff>57150</xdr:colOff>
      <xdr:row>2</xdr:row>
      <xdr:rowOff>161925</xdr:rowOff>
    </xdr:from>
    <xdr:to>
      <xdr:col>2</xdr:col>
      <xdr:colOff>1666875</xdr:colOff>
      <xdr:row>6</xdr:row>
      <xdr:rowOff>95250</xdr:rowOff>
    </xdr:to>
    <xdr:pic>
      <xdr:nvPicPr>
        <xdr:cNvPr id="2" name="Picture 320">
          <a:extLst>
            <a:ext uri="{FF2B5EF4-FFF2-40B4-BE49-F238E27FC236}">
              <a16:creationId xmlns:a16="http://schemas.microsoft.com/office/drawing/2014/main" id="{AB1A6C1A-703E-427E-9490-29EEFD5773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86325" y="495300"/>
          <a:ext cx="1323975"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123825</xdr:colOff>
      <xdr:row>2</xdr:row>
      <xdr:rowOff>171450</xdr:rowOff>
    </xdr:from>
    <xdr:to>
      <xdr:col>3</xdr:col>
      <xdr:colOff>1619250</xdr:colOff>
      <xdr:row>6</xdr:row>
      <xdr:rowOff>104775</xdr:rowOff>
    </xdr:to>
    <xdr:pic>
      <xdr:nvPicPr>
        <xdr:cNvPr id="4" name="Picture 320">
          <a:extLst>
            <a:ext uri="{FF2B5EF4-FFF2-40B4-BE49-F238E27FC236}">
              <a16:creationId xmlns:a16="http://schemas.microsoft.com/office/drawing/2014/main" id="{577327B9-AF79-4819-9FE1-20EF205E74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00" y="504825"/>
          <a:ext cx="1495425"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2</xdr:col>
      <xdr:colOff>85725</xdr:colOff>
      <xdr:row>3</xdr:row>
      <xdr:rowOff>9525</xdr:rowOff>
    </xdr:from>
    <xdr:to>
      <xdr:col>2</xdr:col>
      <xdr:colOff>1676400</xdr:colOff>
      <xdr:row>6</xdr:row>
      <xdr:rowOff>200025</xdr:rowOff>
    </xdr:to>
    <xdr:pic>
      <xdr:nvPicPr>
        <xdr:cNvPr id="2" name="Picture 320">
          <a:extLst>
            <a:ext uri="{FF2B5EF4-FFF2-40B4-BE49-F238E27FC236}">
              <a16:creationId xmlns:a16="http://schemas.microsoft.com/office/drawing/2014/main" id="{43C9523E-43FC-418F-AC5B-B420655287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14900" y="533400"/>
          <a:ext cx="129540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28575</xdr:colOff>
      <xdr:row>2</xdr:row>
      <xdr:rowOff>142875</xdr:rowOff>
    </xdr:from>
    <xdr:to>
      <xdr:col>3</xdr:col>
      <xdr:colOff>1323975</xdr:colOff>
      <xdr:row>6</xdr:row>
      <xdr:rowOff>142875</xdr:rowOff>
    </xdr:to>
    <xdr:pic>
      <xdr:nvPicPr>
        <xdr:cNvPr id="3" name="Picture 320">
          <a:extLst>
            <a:ext uri="{FF2B5EF4-FFF2-40B4-BE49-F238E27FC236}">
              <a16:creationId xmlns:a16="http://schemas.microsoft.com/office/drawing/2014/main" id="{AE250A7D-9265-43D9-8519-1DB33A1327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38875" y="476250"/>
          <a:ext cx="129540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2</xdr:col>
      <xdr:colOff>57150</xdr:colOff>
      <xdr:row>2</xdr:row>
      <xdr:rowOff>123825</xdr:rowOff>
    </xdr:from>
    <xdr:to>
      <xdr:col>2</xdr:col>
      <xdr:colOff>1609725</xdr:colOff>
      <xdr:row>6</xdr:row>
      <xdr:rowOff>114300</xdr:rowOff>
    </xdr:to>
    <xdr:pic>
      <xdr:nvPicPr>
        <xdr:cNvPr id="2" name="Picture 322">
          <a:extLst>
            <a:ext uri="{FF2B5EF4-FFF2-40B4-BE49-F238E27FC236}">
              <a16:creationId xmlns:a16="http://schemas.microsoft.com/office/drawing/2014/main" id="{B64D4036-885D-4711-B9C2-927E7C363D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86325" y="457200"/>
          <a:ext cx="13239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104775</xdr:colOff>
      <xdr:row>2</xdr:row>
      <xdr:rowOff>104775</xdr:rowOff>
    </xdr:from>
    <xdr:to>
      <xdr:col>3</xdr:col>
      <xdr:colOff>1619250</xdr:colOff>
      <xdr:row>6</xdr:row>
      <xdr:rowOff>95250</xdr:rowOff>
    </xdr:to>
    <xdr:pic>
      <xdr:nvPicPr>
        <xdr:cNvPr id="3" name="Picture 322">
          <a:extLst>
            <a:ext uri="{FF2B5EF4-FFF2-40B4-BE49-F238E27FC236}">
              <a16:creationId xmlns:a16="http://schemas.microsoft.com/office/drawing/2014/main" id="{1A58D6D4-F09F-4986-AA85-9C03BAC783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48450" y="438150"/>
          <a:ext cx="15144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xdr:from>
      <xdr:col>2</xdr:col>
      <xdr:colOff>66675</xdr:colOff>
      <xdr:row>2</xdr:row>
      <xdr:rowOff>85725</xdr:rowOff>
    </xdr:from>
    <xdr:to>
      <xdr:col>2</xdr:col>
      <xdr:colOff>1628775</xdr:colOff>
      <xdr:row>6</xdr:row>
      <xdr:rowOff>323850</xdr:rowOff>
    </xdr:to>
    <xdr:pic>
      <xdr:nvPicPr>
        <xdr:cNvPr id="2" name="Picture 326">
          <a:extLst>
            <a:ext uri="{FF2B5EF4-FFF2-40B4-BE49-F238E27FC236}">
              <a16:creationId xmlns:a16="http://schemas.microsoft.com/office/drawing/2014/main" id="{E0B59926-1EE2-4257-A1F5-B47D5B448D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95850" y="419100"/>
          <a:ext cx="131445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123825</xdr:colOff>
      <xdr:row>2</xdr:row>
      <xdr:rowOff>85725</xdr:rowOff>
    </xdr:from>
    <xdr:to>
      <xdr:col>3</xdr:col>
      <xdr:colOff>1619250</xdr:colOff>
      <xdr:row>6</xdr:row>
      <xdr:rowOff>323850</xdr:rowOff>
    </xdr:to>
    <xdr:pic>
      <xdr:nvPicPr>
        <xdr:cNvPr id="3" name="Picture 326">
          <a:extLst>
            <a:ext uri="{FF2B5EF4-FFF2-40B4-BE49-F238E27FC236}">
              <a16:creationId xmlns:a16="http://schemas.microsoft.com/office/drawing/2014/main" id="{6CCD4863-A862-4735-96B5-5D648ACC6F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00" y="419100"/>
          <a:ext cx="149542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xdr:from>
      <xdr:col>2</xdr:col>
      <xdr:colOff>76200</xdr:colOff>
      <xdr:row>2</xdr:row>
      <xdr:rowOff>161925</xdr:rowOff>
    </xdr:from>
    <xdr:to>
      <xdr:col>2</xdr:col>
      <xdr:colOff>1628775</xdr:colOff>
      <xdr:row>6</xdr:row>
      <xdr:rowOff>228600</xdr:rowOff>
    </xdr:to>
    <xdr:pic>
      <xdr:nvPicPr>
        <xdr:cNvPr id="2" name="Picture 327">
          <a:extLst>
            <a:ext uri="{FF2B5EF4-FFF2-40B4-BE49-F238E27FC236}">
              <a16:creationId xmlns:a16="http://schemas.microsoft.com/office/drawing/2014/main" id="{C7FAC0EF-962A-4517-9C33-0409801863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53050" y="495300"/>
          <a:ext cx="1304925" cy="1209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142875</xdr:rowOff>
    </xdr:from>
    <xdr:to>
      <xdr:col>3</xdr:col>
      <xdr:colOff>1590675</xdr:colOff>
      <xdr:row>6</xdr:row>
      <xdr:rowOff>209550</xdr:rowOff>
    </xdr:to>
    <xdr:pic>
      <xdr:nvPicPr>
        <xdr:cNvPr id="3" name="Picture 327">
          <a:extLst>
            <a:ext uri="{FF2B5EF4-FFF2-40B4-BE49-F238E27FC236}">
              <a16:creationId xmlns:a16="http://schemas.microsoft.com/office/drawing/2014/main" id="{E24DF6B4-1F95-40B5-BECF-ABCEB8C222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48500" y="476250"/>
          <a:ext cx="1533525" cy="1209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xdr:from>
      <xdr:col>2</xdr:col>
      <xdr:colOff>161925</xdr:colOff>
      <xdr:row>2</xdr:row>
      <xdr:rowOff>133350</xdr:rowOff>
    </xdr:from>
    <xdr:to>
      <xdr:col>2</xdr:col>
      <xdr:colOff>1647825</xdr:colOff>
      <xdr:row>5</xdr:row>
      <xdr:rowOff>333375</xdr:rowOff>
    </xdr:to>
    <xdr:pic>
      <xdr:nvPicPr>
        <xdr:cNvPr id="4" name="Picture 330">
          <a:extLst>
            <a:ext uri="{FF2B5EF4-FFF2-40B4-BE49-F238E27FC236}">
              <a16:creationId xmlns:a16="http://schemas.microsoft.com/office/drawing/2014/main" id="{DC1C0248-5F6D-4E88-96B1-23644D2CDE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10175" y="466725"/>
          <a:ext cx="1485900"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114300</xdr:rowOff>
    </xdr:from>
    <xdr:to>
      <xdr:col>3</xdr:col>
      <xdr:colOff>1600200</xdr:colOff>
      <xdr:row>5</xdr:row>
      <xdr:rowOff>371475</xdr:rowOff>
    </xdr:to>
    <xdr:pic>
      <xdr:nvPicPr>
        <xdr:cNvPr id="5" name="Picture 327">
          <a:extLst>
            <a:ext uri="{FF2B5EF4-FFF2-40B4-BE49-F238E27FC236}">
              <a16:creationId xmlns:a16="http://schemas.microsoft.com/office/drawing/2014/main" id="{01B7B2B4-9120-4EC5-ABE3-51316C59AC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29425" y="447675"/>
          <a:ext cx="1533525" cy="1209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xdr:from>
      <xdr:col>2</xdr:col>
      <xdr:colOff>47625</xdr:colOff>
      <xdr:row>2</xdr:row>
      <xdr:rowOff>66675</xdr:rowOff>
    </xdr:from>
    <xdr:to>
      <xdr:col>2</xdr:col>
      <xdr:colOff>1647825</xdr:colOff>
      <xdr:row>6</xdr:row>
      <xdr:rowOff>161925</xdr:rowOff>
    </xdr:to>
    <xdr:pic>
      <xdr:nvPicPr>
        <xdr:cNvPr id="2" name="Picture 343">
          <a:extLst>
            <a:ext uri="{FF2B5EF4-FFF2-40B4-BE49-F238E27FC236}">
              <a16:creationId xmlns:a16="http://schemas.microsoft.com/office/drawing/2014/main" id="{04C21FD3-0071-4A85-B3E4-925039777A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24475" y="400050"/>
          <a:ext cx="133350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104775</xdr:colOff>
      <xdr:row>1</xdr:row>
      <xdr:rowOff>152400</xdr:rowOff>
    </xdr:from>
    <xdr:to>
      <xdr:col>3</xdr:col>
      <xdr:colOff>1562100</xdr:colOff>
      <xdr:row>6</xdr:row>
      <xdr:rowOff>180679</xdr:rowOff>
    </xdr:to>
    <xdr:pic>
      <xdr:nvPicPr>
        <xdr:cNvPr id="4" name="Picture 327">
          <a:extLst>
            <a:ext uri="{FF2B5EF4-FFF2-40B4-BE49-F238E27FC236}">
              <a16:creationId xmlns:a16="http://schemas.microsoft.com/office/drawing/2014/main" id="{77E084B5-E059-4B4B-A983-2393F78030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96125" y="314325"/>
          <a:ext cx="1457325" cy="9617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xdr:from>
      <xdr:col>2</xdr:col>
      <xdr:colOff>66675</xdr:colOff>
      <xdr:row>2</xdr:row>
      <xdr:rowOff>57150</xdr:rowOff>
    </xdr:from>
    <xdr:to>
      <xdr:col>2</xdr:col>
      <xdr:colOff>1676400</xdr:colOff>
      <xdr:row>6</xdr:row>
      <xdr:rowOff>152400</xdr:rowOff>
    </xdr:to>
    <xdr:pic>
      <xdr:nvPicPr>
        <xdr:cNvPr id="2" name="Picture 343">
          <a:extLst>
            <a:ext uri="{FF2B5EF4-FFF2-40B4-BE49-F238E27FC236}">
              <a16:creationId xmlns:a16="http://schemas.microsoft.com/office/drawing/2014/main" id="{EEBFE4B5-17AD-4EB5-8185-88A8018D0A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95850" y="390525"/>
          <a:ext cx="131445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123825</xdr:colOff>
      <xdr:row>2</xdr:row>
      <xdr:rowOff>0</xdr:rowOff>
    </xdr:from>
    <xdr:to>
      <xdr:col>3</xdr:col>
      <xdr:colOff>1581150</xdr:colOff>
      <xdr:row>6</xdr:row>
      <xdr:rowOff>199729</xdr:rowOff>
    </xdr:to>
    <xdr:pic>
      <xdr:nvPicPr>
        <xdr:cNvPr id="4" name="Picture 327">
          <a:extLst>
            <a:ext uri="{FF2B5EF4-FFF2-40B4-BE49-F238E27FC236}">
              <a16:creationId xmlns:a16="http://schemas.microsoft.com/office/drawing/2014/main" id="{4C637505-CC45-4102-89BE-22F48E454E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67500" y="333375"/>
          <a:ext cx="1457325" cy="9617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xdr:from>
      <xdr:col>2</xdr:col>
      <xdr:colOff>104775</xdr:colOff>
      <xdr:row>2</xdr:row>
      <xdr:rowOff>38100</xdr:rowOff>
    </xdr:from>
    <xdr:to>
      <xdr:col>2</xdr:col>
      <xdr:colOff>1600200</xdr:colOff>
      <xdr:row>6</xdr:row>
      <xdr:rowOff>161925</xdr:rowOff>
    </xdr:to>
    <xdr:pic>
      <xdr:nvPicPr>
        <xdr:cNvPr id="2" name="Picture 342">
          <a:extLst>
            <a:ext uri="{FF2B5EF4-FFF2-40B4-BE49-F238E27FC236}">
              <a16:creationId xmlns:a16="http://schemas.microsoft.com/office/drawing/2014/main" id="{DFB26234-CE1A-45F5-AC40-9450ECF628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33950" y="371475"/>
          <a:ext cx="1276350"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0</xdr:rowOff>
    </xdr:from>
    <xdr:to>
      <xdr:col>3</xdr:col>
      <xdr:colOff>1514475</xdr:colOff>
      <xdr:row>6</xdr:row>
      <xdr:rowOff>199729</xdr:rowOff>
    </xdr:to>
    <xdr:pic>
      <xdr:nvPicPr>
        <xdr:cNvPr id="4" name="Picture 327">
          <a:extLst>
            <a:ext uri="{FF2B5EF4-FFF2-40B4-BE49-F238E27FC236}">
              <a16:creationId xmlns:a16="http://schemas.microsoft.com/office/drawing/2014/main" id="{77F21BC3-8548-43DA-8D83-0832871F84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00825" y="333375"/>
          <a:ext cx="1457325" cy="9617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xdr:from>
      <xdr:col>2</xdr:col>
      <xdr:colOff>95250</xdr:colOff>
      <xdr:row>2</xdr:row>
      <xdr:rowOff>95250</xdr:rowOff>
    </xdr:from>
    <xdr:to>
      <xdr:col>2</xdr:col>
      <xdr:colOff>1619250</xdr:colOff>
      <xdr:row>6</xdr:row>
      <xdr:rowOff>180975</xdr:rowOff>
    </xdr:to>
    <xdr:pic>
      <xdr:nvPicPr>
        <xdr:cNvPr id="4" name="Picture 3">
          <a:extLst>
            <a:ext uri="{FF2B5EF4-FFF2-40B4-BE49-F238E27FC236}">
              <a16:creationId xmlns:a16="http://schemas.microsoft.com/office/drawing/2014/main" id="{7008DB1C-AF08-4D8E-9420-C5AA35F813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24425" y="428625"/>
          <a:ext cx="152400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123825</xdr:colOff>
      <xdr:row>2</xdr:row>
      <xdr:rowOff>47625</xdr:rowOff>
    </xdr:from>
    <xdr:to>
      <xdr:col>3</xdr:col>
      <xdr:colOff>1581150</xdr:colOff>
      <xdr:row>6</xdr:row>
      <xdr:rowOff>180679</xdr:rowOff>
    </xdr:to>
    <xdr:pic>
      <xdr:nvPicPr>
        <xdr:cNvPr id="5" name="Picture 327">
          <a:extLst>
            <a:ext uri="{FF2B5EF4-FFF2-40B4-BE49-F238E27FC236}">
              <a16:creationId xmlns:a16="http://schemas.microsoft.com/office/drawing/2014/main" id="{EB1F2641-0A9A-4A83-B5D9-891FC47291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67500" y="381000"/>
          <a:ext cx="1457325" cy="8950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 connectionId="152" xr16:uid="{AF2228D8-FAE7-474A-811A-39D017F70F42}" autoFormatId="16" applyNumberFormats="0" applyBorderFormats="0" applyFontFormats="1" applyPatternFormats="1" applyAlignmentFormats="0" applyWidthHeightFormats="0">
  <queryTableRefresh nextId="4">
    <queryTableFields count="3">
      <queryTableField id="1" name="CLASSIFICATION"/>
      <queryTableField id="2" name="SCHEME CODE"/>
      <queryTableField id="3" name="SCHEME NAME"/>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AF_Debt_Related" headers="0" connectionId="62" xr16:uid="{82870B91-AACE-4E3A-AD3F-132B662316F4}"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AF_FD" headers="0" connectionId="65" xr16:uid="{B784C680-5EEF-43E6-8926-160ADA8B122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AF_EQ" connectionId="58" xr16:uid="{D57971AE-8B4D-483D-87D4-A16207A4BFA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AF_MM" headers="0" connectionId="63" xr16:uid="{2BD9F94B-C24A-408E-BD6F-0892D777E1C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AF_GOV_SEC" connectionId="60" xr16:uid="{8E9BFA70-7C7E-4F4C-96D0-A74164C1CFA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AFNAV" headers="0" connectionId="66" xr16:uid="{B3FDB95E-B5E8-48C9-AC9E-9B2A31583CC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AF_EQ_Related" headers="0" connectionId="59" xr16:uid="{0EBA8AE1-D722-43F4-B446-3BFA0A2DF697}"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BAF_EQ_Related" headers="0" connectionId="69" xr16:uid="{D376AA7F-0513-46C6-81B9-FA148A2AAE07}"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BAFNAV" headers="0" connectionId="74" xr16:uid="{9293F744-04E3-4D2B-8CDB-4F5D9F84F08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BAF_GOV_SEC" connectionId="70" xr16:uid="{B6846B59-E1CA-48D4-A287-920319E1B4B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71" xr16:uid="{DD8DE035-41BE-4AC3-A19E-3FB0D4B1C56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BAF_MM" headers="0" connectionId="72" xr16:uid="{016CA4CE-4689-4E9F-8371-F7B4F713090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BAF_FD" headers="0" connectionId="73" xr16:uid="{A55F58BB-BBBD-4157-AFED-D5C822D5004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BAF_EQ" connectionId="68" xr16:uid="{F37D9A7E-4F03-42EE-A3D2-A8D671B44E3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MIFNAV" headers="0" connectionId="93" xr16:uid="{BEB733FA-4288-40DF-8BB6-37ED0A042F9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MIF_EQ" connectionId="89" xr16:uid="{EE59D7DB-05DE-4491-91EE-C6918CAE8F8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MIF_EQ_Related" headers="0" connectionId="90" xr16:uid="{D0D89A61-4109-4D73-B277-1B58299C3653}"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MIF_GOV_SEC" connectionId="91" xr16:uid="{9661ED99-A78C-41DE-B41D-F723EF2EA8F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MIF_Debt_Related" headers="0" connectionId="92" xr16:uid="{89E4F0AF-1D7D-4337-8A0E-AE749A04E44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MAOF_EQ_Related" headers="0" connectionId="126" xr16:uid="{8979EF4F-12FB-4C4E-BAEB-5B4C60B23195}"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MAOF_EQ" connectionId="125" xr16:uid="{B6962ED3-7114-4CB7-9633-9E73C8DAAD5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MAOF_GOV_SEC" connectionId="127" xr16:uid="{B789FC83-5F3D-4041-96D9-8E9BE5A7C43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128" xr16:uid="{A856BB80-B26C-4B48-9DB5-6576ADCBD77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MAOFNAV" headers="0" connectionId="129" xr16:uid="{0E1B8526-5447-49A6-9B6C-C3B854B309F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EGF_EQ" connectionId="100" xr16:uid="{326F42D0-8D9D-4597-AA22-1995FD11A57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102" xr16:uid="{84481DE3-9346-4F5C-B5D5-612A5B03AD4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EGFNAV" headers="0" connectionId="104" xr16:uid="{40FD8275-FB73-4E3D-9626-3A799337640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EGF_GOV_SEC" connectionId="101" xr16:uid="{E4DEAC21-D4C0-4AB2-B9F8-C0DCE2AE099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EGF_MM" headers="0" connectionId="103" xr16:uid="{789C4306-F766-4AA3-A89A-6382BF689E2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DIVYFNAV" headers="0" connectionId="86" xr16:uid="{2913A1F2-4EA0-41C5-A865-C8269629136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DIVYF_EQ" connectionId="82" xr16:uid="{61841293-6876-46A0-B880-1038EAA78A5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DIVYF_EQ_Related" headers="0" connectionId="83" xr16:uid="{587C7FBF-9870-4394-91B7-4EB168A67B50}" autoFormatId="16" applyNumberFormats="0" applyBorderFormats="0" applyFontFormats="1" applyPatternFormats="1" applyAlignmentFormats="0" applyWidthHeightFormats="0">
  <queryTableRefresh headersInLastRefresh="0" nextId="9">
    <queryTableFields count="7">
      <queryTableField id="2" name="YIELD"/>
      <queryTableField id="3" name="INDUSTRY"/>
      <queryTableField id="4" name="ISIN_CODE"/>
      <queryTableField id="5" name="UNITS"/>
      <queryTableField id="6" name="MKTVAL"/>
      <queryTableField id="7" name="% to NAV"/>
      <queryTableField id="8"/>
    </queryTableFields>
    <queryTableDeletedFields count="1">
      <deletedField name="SECURITY"/>
    </queryTableDeleted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DIVYF_GOV_SEC" connectionId="84" xr16:uid="{26F8A60A-A88E-490B-80C6-35E43D83D87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DIVYF_Debt_Related" headers="0" connectionId="85" xr16:uid="{40CEBF0F-DC01-4CE9-8FCC-7B612D0B3CA4}"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TOFE_EQ" connectionId="121" xr16:uid="{ED1A2BCD-76B7-459E-8840-7FBA0BEF07D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TOFENAV" headers="0" connectionId="122" xr16:uid="{856EBC30-12AE-4094-993E-F98CF399AF6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EOF_EQ" connectionId="119" xr16:uid="{50F14E92-68C6-493E-9CF6-B3FF4D4D00C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EOFNAV" headers="0" connectionId="120" xr16:uid="{4CC8C67F-CA89-4A97-A520-69017A95991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INRNAV" headers="0" connectionId="124" xr16:uid="{80C856C7-A8BC-47C9-BF9F-20CD838B65D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INR_EQ" connectionId="123" xr16:uid="{9550F4F2-FD83-4A4D-B5EA-AE0A12413BD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SCAPFNAV" headers="0" connectionId="149" xr16:uid="{29F519DC-869A-49A1-8302-AAF2BED0DA6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SCAPF_EQ" connectionId="148" xr16:uid="{D5094510-2250-4BA4-8DE7-1BDA370C205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EQPEFNAV" headers="0" connectionId="88" xr16:uid="{65C75A56-CBB4-4B4E-B62B-B34324C79AE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EQPEF_EQ" connectionId="87" xr16:uid="{D157B923-7F2A-4ED7-AF58-721BD0F0FDE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MCAPFNAV" headers="0" connectionId="97" xr16:uid="{5494515F-2DE8-42BE-8BC5-93C68F33412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MCAPF_EQ" connectionId="96" xr16:uid="{9C64343B-6E61-4EFC-90FA-795D2AF0A16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FEFNAV" headers="0" connectionId="99" xr16:uid="{03B10211-74F3-4BAF-B896-5022BC01F0C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FEF_EQ" connectionId="98" xr16:uid="{1FDB1000-ADF8-4DAF-B37A-C716BF375C6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TSF96NAV" headers="0" connectionId="116" xr16:uid="{6E1B81B2-D1CE-4C04-B071-6E51A4DAD08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TSF96_EQ" connectionId="115" xr16:uid="{BA456626-267A-48C4-A7F3-3D1D75756BA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IFSA_EQ" connectionId="108" xr16:uid="{051070AA-8E92-4E33-A834-9A3A8D4023F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IFSANAV" headers="0" connectionId="109" xr16:uid="{95414B7C-7E39-4DB0-8DA7-FA373D17013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IFNA_Debt_Related" connectionId="106" xr16:uid="{0D45B77F-4D41-4A4E-9A7C-A0AC9E6907F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IFNANAV" headers="0" connectionId="107" xr16:uid="{4571C9BC-21B9-4753-A370-F55F6645C78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IFNA_EQ" connectionId="105" xr16:uid="{93E08BAC-AB68-4BE1-B552-379DAFF84DC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NETF_EQ" connectionId="130" xr16:uid="{1ABAFF6B-301D-494B-B860-B5E4A42FDE0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NETF_Debt_Related" connectionId="131" xr16:uid="{C0392EEE-B6A3-40F2-99A1-146AC79E8E2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NETFNAV" headers="0" connectionId="132" xr16:uid="{C39DF94F-F6E5-4654-9367-CE0AB158ED9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NPBETF_EQ" connectionId="133" xr16:uid="{927CFAD4-608D-4556-A708-0DB069C8A00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NPBETFNAV" headers="0" connectionId="134" xr16:uid="{8B18A36D-362C-4F22-A26B-38F80B1C110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BFSFNAV" headers="0" connectionId="76" xr16:uid="{512C4580-D403-45DB-A7D2-5187B6C065D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BFSF_EQ" connectionId="75" xr16:uid="{E5C121BF-0452-4821-B5AF-6ECED2D7884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DIF_Foreign_Units" connectionId="80" xr16:uid="{C5CC4240-D52C-4B40-A7D7-742EBF9DC56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DIFNAV" headers="0" connectionId="81" xr16:uid="{AEBB13AE-7286-4F25-B449-12D3B0E748F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DIF_EQ" connectionId="79" xr16:uid="{9A23457B-B2CA-4A12-B30A-069F927CDC9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ICFNAV" headers="0" connectionId="112" xr16:uid="{12B639F4-971E-4117-A5D3-150BB02B55A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ICF_EQ" connectionId="110" xr16:uid="{2B270CFA-F680-4928-9EE0-5EDC888138F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ICF_Debt_Related" connectionId="111" xr16:uid="{D95AAC70-63BE-4DFD-AB6F-17D56EC6EE1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IPHFNAV" headers="0" connectionId="114" xr16:uid="{4F7578A8-37E4-460D-BE75-5670BCFDEA6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IPHF_EQ" connectionId="113" xr16:uid="{E2CD1214-83FE-49A8-8DB7-FFEA4AF6B21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REF_EQ" connectionId="138" xr16:uid="{1F8DABCD-E549-4128-954D-A7C1E922AE4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REFNAV" headers="0" connectionId="139" xr16:uid="{7915E4D2-FBE8-447A-B760-6171B94B77F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ISF_EQ" connectionId="117" xr16:uid="{363DD5E2-E30D-4B04-907A-F7CDBA6DA8A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ISFNAV" headers="0" connectionId="118" xr16:uid="{64FECD22-4291-4EF4-8B9D-773AFDF4580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CSNAV" headers="0" connectionId="95" xr16:uid="{FEAC10A6-B494-4AEB-9361-8475632DD91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CS_EQ" connectionId="94" xr16:uid="{063F6FC5-94F5-424F-BDD4-E742266F57B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YCF_EQ" connectionId="150" xr16:uid="{DE46C762-EA4C-4741-9488-1CB27B29E49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YCFNAV" headers="0" connectionId="151" xr16:uid="{F68267E4-B07F-4EAC-B917-AC46E232007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QNTF_Debt_Related" connectionId="136" xr16:uid="{98CAD8E6-BCB3-42F2-9AFD-27FC8DE0845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QNTFNAV" headers="0" connectionId="137" xr16:uid="{C84735C9-91ED-4BE6-B6CC-C8B687DC86A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QNTF_EQ" connectionId="135" xr16:uid="{32CE7EDD-41FD-4B88-A8BF-5FCD8895110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BCF_EQ" connectionId="77" xr16:uid="{7FA8C94F-957D-4060-82C9-360037A2B96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BCFNAV" headers="0" connectionId="78" xr16:uid="{1D98ED2F-444B-466C-8DA0-6CD46B37620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RSFP_EQ" connectionId="146" xr16:uid="{A2340BD4-2A4F-4DFB-91F7-7A86807FA2D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RSFPNAV" headers="0" connectionId="147" xr16:uid="{8027FDE4-F442-4842-B38D-5BCCA6E8C71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RSFM_Debt_Related_UNLISTED" headers="0" connectionId="143" xr16:uid="{48E56B3D-0738-49E4-BB7A-D4DE3EF423CE}"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RSFM_MM" headers="0" connectionId="144" xr16:uid="{5E8FFC63-9420-461E-B2FD-01B7E5419ED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RSFM_GOV_SEC" connectionId="141" xr16:uid="{0566F412-C9E7-47F2-B496-E043BDDA172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RSFM_EQ" connectionId="140" xr16:uid="{E8CD82B7-9B11-4ECB-BF09-B27ED1AEE9C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RSFMNAV" headers="0" connectionId="145" xr16:uid="{0D53B25E-47FA-4B7D-B77D-53F981F9BD0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42" xr16:uid="{BC03F5FF-BFDA-4512-9429-5062DC5A52D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33" xr16:uid="{48290394-E9D8-4711-BA07-F4F51B0D3FEC}"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RSFC_GOV_SEC" connectionId="32" xr16:uid="{0B457144-E9D5-49D6-AEB4-B9EEB6F52E1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RSFC_EQ" connectionId="31" xr16:uid="{1D19D582-8724-4CF3-AF85-FD6C05F6726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RSFCNAV" headers="0" connectionId="35" xr16:uid="{DDF56288-A1F2-49F1-8FD2-73A62E56DFD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RSFC_MM" headers="0" connectionId="34" xr16:uid="{CF6178A1-6186-4306-921C-D612E9FA9A6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FF_Debt_Related" headers="0" connectionId="43" xr16:uid="{6352183C-CEEA-45F8-8C78-D8C1880FBED4}"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FF_MM" headers="0" connectionId="44" xr16:uid="{CC33B55B-8655-4237-9D29-54AB6ED43CE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FFSP1_Debt_Related" connectionId="46" xr16:uid="{5470765B-B9AE-4696-B4F0-5EC598830BE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FFSP1NAV" headers="0" connectionId="47" xr16:uid="{1715DB97-50FA-4E36-81FF-E19355606EF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FFNAV" headers="0" connectionId="45" xr16:uid="{DBAA7A03-51B4-45EE-A41F-D0D2EFB49A2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FF_GOV_SEC" connectionId="42" xr16:uid="{AEFD4A7B-C03D-4CD1-B943-9056DD6C42A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STBF_MM" headers="0" connectionId="40" xr16:uid="{081DDD9E-B080-4058-A267-4ED1DB58487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STBFNAV" headers="0" connectionId="41" xr16:uid="{7692AB0E-09F3-495B-9698-3546E7AB026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TMFSP1_Debt_Related" connectionId="5" xr16:uid="{121A6C49-C3F4-4064-A19C-4C33609897C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STBF_GOV_SEC" connectionId="37" xr16:uid="{D2901077-0C06-4D6D-B76D-B9633BE4DA6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38" xr16:uid="{1DB6F5C9-318A-49F3-A96C-45F8A23993A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STBF_Debt_Related_UNLISTED" headers="0" connectionId="39" xr16:uid="{1D5D1F5A-7E70-499B-82A3-70C7B0990D86}"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TMFSP1NAV" headers="0" connectionId="6" xr16:uid="{67ABE6E5-EA21-4BEE-9589-F35849DC7BD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STBF_Mutual_F_Units_1" headers="0" connectionId="36" xr16:uid="{3FACD3B0-BA89-44DB-B3F1-61A9A686C2A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IPFSP1_Debt_Related" connectionId="25" xr16:uid="{6E518BAF-1E90-46BF-B879-38F921E13E9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IPF_Debt_Related" headers="0" connectionId="22" xr16:uid="{248C6135-5CFB-46EC-9FA2-4771721A749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IPFNAV" headers="0" connectionId="24" xr16:uid="{97C37464-1664-4475-8F66-3EA35818B15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IPF_GOV_SEC" connectionId="21" xr16:uid="{F91A06F4-99A6-4248-BD8F-75B1B96E11F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IPFSP1NAV" headers="0" connectionId="26" xr16:uid="{57886357-285A-43CF-B47E-A4CA45EBABE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IPF_Debt_Related_UNLISTED" headers="0" connectionId="23" xr16:uid="{6CA47782-A3C1-41D8-9C8F-62D5B658272C}"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FRSTFNAV" headers="0" connectionId="67" xr16:uid="{B6FF7F5D-CCD0-4775-829E-4CE3E119A6E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FRSTF_MM" headers="0" connectionId="64" xr16:uid="{AA25A604-52FB-42A8-B568-BF091980344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FRSTF_GOV_SEC" connectionId="61" xr16:uid="{01C7503A-BE29-438B-AF6C-5215B6B8E86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LF_MM" headers="0" connectionId="28" xr16:uid="{D1341B75-13DD-4B7B-8FAB-DD6C0EB6386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LF_GOV_SEC" connectionId="27" xr16:uid="{17AD57CB-4848-44CA-9A59-10EC3F33AF0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LFNAV" headers="0" connectionId="29" xr16:uid="{44846D9D-442A-44EC-9B98-F14C9466FC1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OFNAV" headers="0" connectionId="30" xr16:uid="{888439EB-4C81-4F4A-928B-35F723F2500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FM55E_Debt_Related" connectionId="155" xr16:uid="{FC5DBCBA-8F51-494F-9D76-B3EA138CB3B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USTF_MM" headers="0" connectionId="49" xr16:uid="{CC7896FC-3BBA-4F0E-8DA6-E51B12A320B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USTF_Debt_Related" connectionId="48" xr16:uid="{2F43CBF9-8EDE-4128-B2F6-2682FE5B237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USTFNAV" headers="0" connectionId="50" xr16:uid="{0A560290-D670-4BE8-BC78-D77594660A6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IFA_GOV_SEC" connectionId="17" xr16:uid="{68775BA7-ACD2-4496-80CF-29E3B0DBBC7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IFANAV" headers="0" connectionId="20" xr16:uid="{3A79692E-AC84-4C9E-BEE4-FB0AC60EB16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IFA_Debt_Related_UNLISTED" headers="0" connectionId="19" xr16:uid="{31CFF6DD-43AD-475F-8131-3AC2DD8E58B8}"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IFA_Debt_Related" headers="0" connectionId="18" xr16:uid="{C04290F7-82C1-4FA9-8FCB-64D062FDB04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GSFR_GOV_SEC" connectionId="15" xr16:uid="{053CB3B2-3540-43CE-854D-2F54D0C46B3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GSFRNAV" headers="0" connectionId="16" xr16:uid="{FF6DB11C-4C62-46CF-B188-860EEF5043A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DBF_Debt_Related" headers="0" connectionId="9" xr16:uid="{FE10F8A3-DE0B-489C-8812-F3A47220B407}"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DBF_MM" headers="0" connectionId="10" xr16:uid="{63EA9321-D5BD-45DB-8438-0D586EB2717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DBFNAV" headers="0" connectionId="11" xr16:uid="{C6A7863C-CE2B-46B8-B1C7-9E75D0A959E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DBF_GOV_SEC" connectionId="8" xr16:uid="{185243BD-1443-4DB0-8AC3-CD8A5B6D86A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BPSUFNAV" headers="0" connectionId="4" xr16:uid="{1B20E39A-84E9-4D21-8C11-EAE94203D3A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BPSUF_GOV_SEC" connectionId="1" xr16:uid="{1D5A7091-9406-412C-8D00-7328682B023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BPSUF_Debt_Related" headers="0" connectionId="2" xr16:uid="{142EE6B8-7625-4845-9D53-C52DDA62FD1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BPSUF_MM" headers="0" connectionId="3" xr16:uid="{C5C291FC-4DF9-4525-9E75-E8CE709999E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FRF_GOV_SEC" connectionId="12" xr16:uid="{2805D7AF-2E4F-4B21-8637-AC682D59E54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13" xr16:uid="{C09B8421-A99A-49DA-BA55-28C7BF20EB2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FRFNAV" headers="0" connectionId="14" xr16:uid="{906D6CC1-7D39-48D4-8EE2-BBA80CC61C6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FM56F_Debt_Related" connectionId="56" xr16:uid="{B791B58B-476A-4B19-A216-55E2838370C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FM56FNAV" headers="0" connectionId="57" xr16:uid="{6904C071-BCC9-4CAE-B016-DA86F49E07B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FM56DNAV" headers="0" connectionId="55" xr16:uid="{53D0A2C8-CD53-4A26-8F71-072171D9B18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FM56D_Debt_Related" connectionId="54" xr16:uid="{CDE98B41-9965-411D-9AFA-F8855F9C5B8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0.xml><?xml version="1.0" encoding="utf-8"?>
<queryTable xmlns="http://schemas.openxmlformats.org/spreadsheetml/2006/main" xmlns:mc="http://schemas.openxmlformats.org/markup-compatibility/2006" xmlns:xr16="http://schemas.microsoft.com/office/spreadsheetml/2017/revision16" mc:Ignorable="xr16" name="TFM56C_Debt_Related" connectionId="52" xr16:uid="{48D6A089-4798-469F-8DDE-8BB45202443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1.xml><?xml version="1.0" encoding="utf-8"?>
<queryTable xmlns="http://schemas.openxmlformats.org/spreadsheetml/2006/main" xmlns:mc="http://schemas.openxmlformats.org/markup-compatibility/2006" xmlns:xr16="http://schemas.microsoft.com/office/spreadsheetml/2017/revision16" mc:Ignorable="xr16" name="TFM56CNAV" headers="0" connectionId="53" xr16:uid="{7EECD611-0B34-40FF-8EA0-6F611E0034C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2.xml><?xml version="1.0" encoding="utf-8"?>
<queryTable xmlns="http://schemas.openxmlformats.org/spreadsheetml/2006/main" xmlns:mc="http://schemas.openxmlformats.org/markup-compatibility/2006" xmlns:xr16="http://schemas.microsoft.com/office/spreadsheetml/2017/revision16" mc:Ignorable="xr16" name="TFM55E_Debt_Related" connectionId="154" xr16:uid="{4BD10E40-F5B7-4C1C-9631-4D2478D67C1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3.xml><?xml version="1.0" encoding="utf-8"?>
<queryTable xmlns="http://schemas.openxmlformats.org/spreadsheetml/2006/main" xmlns:mc="http://schemas.openxmlformats.org/markup-compatibility/2006" xmlns:xr16="http://schemas.microsoft.com/office/spreadsheetml/2017/revision16" mc:Ignorable="xr16" name="TFM56BNAV" headers="0" connectionId="51" xr16:uid="{D1812350-CE5A-47F3-B384-E141EFF836F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4.xml><?xml version="1.0" encoding="utf-8"?>
<queryTable xmlns="http://schemas.openxmlformats.org/spreadsheetml/2006/main" xmlns:mc="http://schemas.openxmlformats.org/markup-compatibility/2006" xmlns:xr16="http://schemas.microsoft.com/office/spreadsheetml/2017/revision16" mc:Ignorable="xr16" name="TFM55F_Debt_Related" connectionId="7" xr16:uid="{86BB6D35-5730-40D7-8811-DF472A74EDC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5.xml><?xml version="1.0" encoding="utf-8"?>
<queryTable xmlns="http://schemas.openxmlformats.org/spreadsheetml/2006/main" xmlns:mc="http://schemas.openxmlformats.org/markup-compatibility/2006" xmlns:xr16="http://schemas.microsoft.com/office/spreadsheetml/2017/revision16" mc:Ignorable="xr16" name="TFM55E_Debt_Related" connectionId="153" xr16:uid="{3678FCFB-7C87-4984-A722-DDCF80383CF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queryTable" Target="../queryTables/queryTable7.xml"/><Relationship Id="rId3" Type="http://schemas.openxmlformats.org/officeDocument/2006/relationships/queryTable" Target="../queryTables/queryTable2.xml"/><Relationship Id="rId7" Type="http://schemas.openxmlformats.org/officeDocument/2006/relationships/queryTable" Target="../queryTables/queryTable6.xml"/><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queryTable" Target="../queryTables/queryTable5.xml"/><Relationship Id="rId5" Type="http://schemas.openxmlformats.org/officeDocument/2006/relationships/queryTable" Target="../queryTables/queryTable4.xml"/><Relationship Id="rId4" Type="http://schemas.openxmlformats.org/officeDocument/2006/relationships/queryTable" Target="../queryTables/queryTable3.xml"/><Relationship Id="rId9" Type="http://schemas.openxmlformats.org/officeDocument/2006/relationships/queryTable" Target="../queryTables/queryTable8.xml"/></Relationships>
</file>

<file path=xl/worksheets/_rels/sheet5.xml.rels><?xml version="1.0" encoding="UTF-8" standalone="yes"?>
<Relationships xmlns="http://schemas.openxmlformats.org/package/2006/relationships"><Relationship Id="rId8" Type="http://schemas.openxmlformats.org/officeDocument/2006/relationships/queryTable" Target="../queryTables/queryTable14.xml"/><Relationship Id="rId3" Type="http://schemas.openxmlformats.org/officeDocument/2006/relationships/queryTable" Target="../queryTables/queryTable9.xml"/><Relationship Id="rId7" Type="http://schemas.openxmlformats.org/officeDocument/2006/relationships/queryTable" Target="../queryTables/queryTable13.xml"/><Relationship Id="rId2" Type="http://schemas.openxmlformats.org/officeDocument/2006/relationships/drawing" Target="../drawings/drawing2.xml"/><Relationship Id="rId1" Type="http://schemas.openxmlformats.org/officeDocument/2006/relationships/printerSettings" Target="../printerSettings/printerSettings4.bin"/><Relationship Id="rId6" Type="http://schemas.openxmlformats.org/officeDocument/2006/relationships/queryTable" Target="../queryTables/queryTable12.xml"/><Relationship Id="rId5" Type="http://schemas.openxmlformats.org/officeDocument/2006/relationships/queryTable" Target="../queryTables/queryTable11.xml"/><Relationship Id="rId4" Type="http://schemas.openxmlformats.org/officeDocument/2006/relationships/queryTable" Target="../queryTables/queryTable10.xml"/><Relationship Id="rId9" Type="http://schemas.openxmlformats.org/officeDocument/2006/relationships/queryTable" Target="../queryTables/queryTable15.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16.xml"/><Relationship Id="rId7" Type="http://schemas.openxmlformats.org/officeDocument/2006/relationships/queryTable" Target="../queryTables/queryTable20.xml"/><Relationship Id="rId2" Type="http://schemas.openxmlformats.org/officeDocument/2006/relationships/drawing" Target="../drawings/drawing3.xml"/><Relationship Id="rId1" Type="http://schemas.openxmlformats.org/officeDocument/2006/relationships/printerSettings" Target="../printerSettings/printerSettings5.bin"/><Relationship Id="rId6" Type="http://schemas.openxmlformats.org/officeDocument/2006/relationships/queryTable" Target="../queryTables/queryTable19.xml"/><Relationship Id="rId5" Type="http://schemas.openxmlformats.org/officeDocument/2006/relationships/queryTable" Target="../queryTables/queryTable18.xml"/><Relationship Id="rId4" Type="http://schemas.openxmlformats.org/officeDocument/2006/relationships/queryTable" Target="../queryTables/queryTable17.xml"/></Relationships>
</file>

<file path=xl/worksheets/_rels/sheet7.xml.rels><?xml version="1.0" encoding="UTF-8" standalone="yes"?>
<Relationships xmlns="http://schemas.openxmlformats.org/package/2006/relationships"><Relationship Id="rId3" Type="http://schemas.openxmlformats.org/officeDocument/2006/relationships/queryTable" Target="../queryTables/queryTable21.xml"/><Relationship Id="rId7" Type="http://schemas.openxmlformats.org/officeDocument/2006/relationships/queryTable" Target="../queryTables/queryTable25.xml"/><Relationship Id="rId2" Type="http://schemas.openxmlformats.org/officeDocument/2006/relationships/drawing" Target="../drawings/drawing4.xml"/><Relationship Id="rId1" Type="http://schemas.openxmlformats.org/officeDocument/2006/relationships/printerSettings" Target="../printerSettings/printerSettings6.bin"/><Relationship Id="rId6" Type="http://schemas.openxmlformats.org/officeDocument/2006/relationships/queryTable" Target="../queryTables/queryTable24.xml"/><Relationship Id="rId5" Type="http://schemas.openxmlformats.org/officeDocument/2006/relationships/queryTable" Target="../queryTables/queryTable23.xml"/><Relationship Id="rId4" Type="http://schemas.openxmlformats.org/officeDocument/2006/relationships/queryTable" Target="../queryTables/queryTable22.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27.xml"/><Relationship Id="rId2" Type="http://schemas.openxmlformats.org/officeDocument/2006/relationships/queryTable" Target="../queryTables/queryTable26.xml"/><Relationship Id="rId1" Type="http://schemas.openxmlformats.org/officeDocument/2006/relationships/drawing" Target="../drawings/drawing5.xml"/><Relationship Id="rId6" Type="http://schemas.openxmlformats.org/officeDocument/2006/relationships/queryTable" Target="../queryTables/queryTable30.xml"/><Relationship Id="rId5" Type="http://schemas.openxmlformats.org/officeDocument/2006/relationships/queryTable" Target="../queryTables/queryTable29.xml"/><Relationship Id="rId4" Type="http://schemas.openxmlformats.org/officeDocument/2006/relationships/queryTable" Target="../queryTables/queryTable28.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32.xml"/><Relationship Id="rId2" Type="http://schemas.openxmlformats.org/officeDocument/2006/relationships/queryTable" Target="../queryTables/queryTable31.xml"/><Relationship Id="rId1" Type="http://schemas.openxmlformats.org/officeDocument/2006/relationships/drawing" Target="../drawings/drawing6.xml"/><Relationship Id="rId6" Type="http://schemas.openxmlformats.org/officeDocument/2006/relationships/queryTable" Target="../queryTables/queryTable35.xml"/><Relationship Id="rId5" Type="http://schemas.openxmlformats.org/officeDocument/2006/relationships/queryTable" Target="../queryTables/queryTable34.xml"/><Relationship Id="rId4" Type="http://schemas.openxmlformats.org/officeDocument/2006/relationships/queryTable" Target="../queryTables/queryTable33.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37.xml"/><Relationship Id="rId2" Type="http://schemas.openxmlformats.org/officeDocument/2006/relationships/queryTable" Target="../queryTables/queryTable36.x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39.xml"/><Relationship Id="rId2" Type="http://schemas.openxmlformats.org/officeDocument/2006/relationships/queryTable" Target="../queryTables/queryTable38.xml"/><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41.xml"/><Relationship Id="rId2" Type="http://schemas.openxmlformats.org/officeDocument/2006/relationships/queryTable" Target="../queryTables/queryTable40.xml"/><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43.xml"/><Relationship Id="rId2" Type="http://schemas.openxmlformats.org/officeDocument/2006/relationships/queryTable" Target="../queryTables/queryTable42.xml"/><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45.xml"/><Relationship Id="rId2" Type="http://schemas.openxmlformats.org/officeDocument/2006/relationships/queryTable" Target="../queryTables/queryTable44.xml"/><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47.xml"/><Relationship Id="rId2" Type="http://schemas.openxmlformats.org/officeDocument/2006/relationships/queryTable" Target="../queryTables/queryTable46.xml"/><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49.xml"/><Relationship Id="rId2" Type="http://schemas.openxmlformats.org/officeDocument/2006/relationships/queryTable" Target="../queryTables/queryTable48.xml"/><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51.xml"/><Relationship Id="rId2" Type="http://schemas.openxmlformats.org/officeDocument/2006/relationships/queryTable" Target="../queryTables/queryTable50.xml"/><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53.xml"/><Relationship Id="rId2" Type="http://schemas.openxmlformats.org/officeDocument/2006/relationships/queryTable" Target="../queryTables/queryTable52.xml"/><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55.xml"/><Relationship Id="rId2" Type="http://schemas.openxmlformats.org/officeDocument/2006/relationships/queryTable" Target="../queryTables/queryTable54.xml"/><Relationship Id="rId1" Type="http://schemas.openxmlformats.org/officeDocument/2006/relationships/drawing" Target="../drawings/drawing16.xml"/><Relationship Id="rId4" Type="http://schemas.openxmlformats.org/officeDocument/2006/relationships/queryTable" Target="../queryTables/queryTable56.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58.xml"/><Relationship Id="rId2" Type="http://schemas.openxmlformats.org/officeDocument/2006/relationships/queryTable" Target="../queryTables/queryTable57.xml"/><Relationship Id="rId1" Type="http://schemas.openxmlformats.org/officeDocument/2006/relationships/drawing" Target="../drawings/drawing17.xml"/><Relationship Id="rId4" Type="http://schemas.openxmlformats.org/officeDocument/2006/relationships/queryTable" Target="../queryTables/queryTable59.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61.xml"/><Relationship Id="rId2" Type="http://schemas.openxmlformats.org/officeDocument/2006/relationships/queryTable" Target="../queryTables/queryTable60.xml"/><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63.xml"/><Relationship Id="rId2" Type="http://schemas.openxmlformats.org/officeDocument/2006/relationships/queryTable" Target="../queryTables/queryTable62.xml"/><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64.xml"/><Relationship Id="rId2" Type="http://schemas.openxmlformats.org/officeDocument/2006/relationships/drawing" Target="../drawings/drawing20.xml"/><Relationship Id="rId1" Type="http://schemas.openxmlformats.org/officeDocument/2006/relationships/printerSettings" Target="../printerSettings/printerSettings7.bin"/><Relationship Id="rId5" Type="http://schemas.openxmlformats.org/officeDocument/2006/relationships/queryTable" Target="../queryTables/queryTable66.xml"/><Relationship Id="rId4" Type="http://schemas.openxmlformats.org/officeDocument/2006/relationships/queryTable" Target="../queryTables/queryTable65.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68.xml"/><Relationship Id="rId2" Type="http://schemas.openxmlformats.org/officeDocument/2006/relationships/queryTable" Target="../queryTables/queryTable67.xml"/><Relationship Id="rId1" Type="http://schemas.openxmlformats.org/officeDocument/2006/relationships/drawing" Target="../drawings/drawing21.xml"/><Relationship Id="rId4" Type="http://schemas.openxmlformats.org/officeDocument/2006/relationships/queryTable" Target="../queryTables/queryTable69.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71.xml"/><Relationship Id="rId2" Type="http://schemas.openxmlformats.org/officeDocument/2006/relationships/queryTable" Target="../queryTables/queryTable70.xml"/><Relationship Id="rId1" Type="http://schemas.openxmlformats.org/officeDocument/2006/relationships/drawing" Target="../drawings/drawing22.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73.xml"/><Relationship Id="rId2" Type="http://schemas.openxmlformats.org/officeDocument/2006/relationships/queryTable" Target="../queryTables/queryTable72.xml"/><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75.xml"/><Relationship Id="rId2" Type="http://schemas.openxmlformats.org/officeDocument/2006/relationships/queryTable" Target="../queryTables/queryTable74.xml"/><Relationship Id="rId1"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77.xml"/><Relationship Id="rId2" Type="http://schemas.openxmlformats.org/officeDocument/2006/relationships/queryTable" Target="../queryTables/queryTable76.xml"/><Relationship Id="rId1" Type="http://schemas.openxmlformats.org/officeDocument/2006/relationships/drawing" Target="../drawings/drawing25.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79.xml"/><Relationship Id="rId2" Type="http://schemas.openxmlformats.org/officeDocument/2006/relationships/queryTable" Target="../queryTables/queryTable78.xml"/><Relationship Id="rId1" Type="http://schemas.openxmlformats.org/officeDocument/2006/relationships/drawing" Target="../drawings/drawing26.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81.xml"/><Relationship Id="rId2" Type="http://schemas.openxmlformats.org/officeDocument/2006/relationships/queryTable" Target="../queryTables/queryTable80.xml"/><Relationship Id="rId1" Type="http://schemas.openxmlformats.org/officeDocument/2006/relationships/drawing" Target="../drawings/drawing27.xml"/><Relationship Id="rId4" Type="http://schemas.openxmlformats.org/officeDocument/2006/relationships/queryTable" Target="../queryTables/queryTable82.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84.xml"/><Relationship Id="rId2" Type="http://schemas.openxmlformats.org/officeDocument/2006/relationships/queryTable" Target="../queryTables/queryTable83.xml"/><Relationship Id="rId1" Type="http://schemas.openxmlformats.org/officeDocument/2006/relationships/drawing" Target="../drawings/drawing28.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86.xml"/><Relationship Id="rId2" Type="http://schemas.openxmlformats.org/officeDocument/2006/relationships/queryTable" Target="../queryTables/queryTable85.xml"/><Relationship Id="rId1" Type="http://schemas.openxmlformats.org/officeDocument/2006/relationships/drawing" Target="../drawings/drawing29.xml"/></Relationships>
</file>

<file path=xl/worksheets/_rels/sheet33.xml.rels><?xml version="1.0" encoding="UTF-8" standalone="yes"?>
<Relationships xmlns="http://schemas.openxmlformats.org/package/2006/relationships"><Relationship Id="rId3" Type="http://schemas.openxmlformats.org/officeDocument/2006/relationships/queryTable" Target="../queryTables/queryTable88.xml"/><Relationship Id="rId7" Type="http://schemas.openxmlformats.org/officeDocument/2006/relationships/queryTable" Target="../queryTables/queryTable92.xml"/><Relationship Id="rId2" Type="http://schemas.openxmlformats.org/officeDocument/2006/relationships/queryTable" Target="../queryTables/queryTable87.xml"/><Relationship Id="rId1" Type="http://schemas.openxmlformats.org/officeDocument/2006/relationships/drawing" Target="../drawings/drawing30.xml"/><Relationship Id="rId6" Type="http://schemas.openxmlformats.org/officeDocument/2006/relationships/queryTable" Target="../queryTables/queryTable91.xml"/><Relationship Id="rId5" Type="http://schemas.openxmlformats.org/officeDocument/2006/relationships/queryTable" Target="../queryTables/queryTable90.xml"/><Relationship Id="rId4" Type="http://schemas.openxmlformats.org/officeDocument/2006/relationships/queryTable" Target="../queryTables/queryTable89.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94.xml"/><Relationship Id="rId2" Type="http://schemas.openxmlformats.org/officeDocument/2006/relationships/queryTable" Target="../queryTables/queryTable93.xml"/><Relationship Id="rId1" Type="http://schemas.openxmlformats.org/officeDocument/2006/relationships/drawing" Target="../drawings/drawing31.xml"/><Relationship Id="rId6" Type="http://schemas.openxmlformats.org/officeDocument/2006/relationships/queryTable" Target="../queryTables/queryTable97.xml"/><Relationship Id="rId5" Type="http://schemas.openxmlformats.org/officeDocument/2006/relationships/queryTable" Target="../queryTables/queryTable96.xml"/><Relationship Id="rId4" Type="http://schemas.openxmlformats.org/officeDocument/2006/relationships/queryTable" Target="../queryTables/queryTable95.xml"/></Relationships>
</file>

<file path=xl/worksheets/_rels/sheet35.xml.rels><?xml version="1.0" encoding="UTF-8" standalone="yes"?>
<Relationships xmlns="http://schemas.openxmlformats.org/package/2006/relationships"><Relationship Id="rId8" Type="http://schemas.openxmlformats.org/officeDocument/2006/relationships/queryTable" Target="../queryTables/queryTable103.xml"/><Relationship Id="rId3" Type="http://schemas.openxmlformats.org/officeDocument/2006/relationships/queryTable" Target="../queryTables/queryTable98.xml"/><Relationship Id="rId7" Type="http://schemas.openxmlformats.org/officeDocument/2006/relationships/queryTable" Target="../queryTables/queryTable102.xml"/><Relationship Id="rId2" Type="http://schemas.openxmlformats.org/officeDocument/2006/relationships/drawing" Target="../drawings/drawing32.xml"/><Relationship Id="rId1" Type="http://schemas.openxmlformats.org/officeDocument/2006/relationships/printerSettings" Target="../printerSettings/printerSettings8.bin"/><Relationship Id="rId6" Type="http://schemas.openxmlformats.org/officeDocument/2006/relationships/queryTable" Target="../queryTables/queryTable101.xml"/><Relationship Id="rId5" Type="http://schemas.openxmlformats.org/officeDocument/2006/relationships/queryTable" Target="../queryTables/queryTable100.xml"/><Relationship Id="rId4" Type="http://schemas.openxmlformats.org/officeDocument/2006/relationships/queryTable" Target="../queryTables/queryTable99.xml"/></Relationships>
</file>

<file path=xl/worksheets/_rels/sheet36.xml.rels><?xml version="1.0" encoding="UTF-8" standalone="yes"?>
<Relationships xmlns="http://schemas.openxmlformats.org/package/2006/relationships"><Relationship Id="rId8" Type="http://schemas.openxmlformats.org/officeDocument/2006/relationships/queryTable" Target="../queryTables/queryTable110.xml"/><Relationship Id="rId3" Type="http://schemas.openxmlformats.org/officeDocument/2006/relationships/queryTable" Target="../queryTables/queryTable105.xml"/><Relationship Id="rId7" Type="http://schemas.openxmlformats.org/officeDocument/2006/relationships/queryTable" Target="../queryTables/queryTable109.xml"/><Relationship Id="rId2" Type="http://schemas.openxmlformats.org/officeDocument/2006/relationships/queryTable" Target="../queryTables/queryTable104.xml"/><Relationship Id="rId1" Type="http://schemas.openxmlformats.org/officeDocument/2006/relationships/drawing" Target="../drawings/drawing33.xml"/><Relationship Id="rId6" Type="http://schemas.openxmlformats.org/officeDocument/2006/relationships/queryTable" Target="../queryTables/queryTable108.xml"/><Relationship Id="rId5" Type="http://schemas.openxmlformats.org/officeDocument/2006/relationships/queryTable" Target="../queryTables/queryTable107.xml"/><Relationship Id="rId4" Type="http://schemas.openxmlformats.org/officeDocument/2006/relationships/queryTable" Target="../queryTables/queryTable106.xml"/><Relationship Id="rId9" Type="http://schemas.openxmlformats.org/officeDocument/2006/relationships/queryTable" Target="../queryTables/queryTable111.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113.xml"/><Relationship Id="rId7" Type="http://schemas.openxmlformats.org/officeDocument/2006/relationships/queryTable" Target="../queryTables/queryTable117.xml"/><Relationship Id="rId2" Type="http://schemas.openxmlformats.org/officeDocument/2006/relationships/queryTable" Target="../queryTables/queryTable112.xml"/><Relationship Id="rId1" Type="http://schemas.openxmlformats.org/officeDocument/2006/relationships/drawing" Target="../drawings/drawing34.xml"/><Relationship Id="rId6" Type="http://schemas.openxmlformats.org/officeDocument/2006/relationships/queryTable" Target="../queryTables/queryTable116.xml"/><Relationship Id="rId5" Type="http://schemas.openxmlformats.org/officeDocument/2006/relationships/queryTable" Target="../queryTables/queryTable115.xml"/><Relationship Id="rId4" Type="http://schemas.openxmlformats.org/officeDocument/2006/relationships/queryTable" Target="../queryTables/queryTable114.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118.xml"/><Relationship Id="rId2" Type="http://schemas.openxmlformats.org/officeDocument/2006/relationships/drawing" Target="../drawings/drawing35.xml"/><Relationship Id="rId1" Type="http://schemas.openxmlformats.org/officeDocument/2006/relationships/printerSettings" Target="../printerSettings/printerSettings9.bin"/><Relationship Id="rId5" Type="http://schemas.openxmlformats.org/officeDocument/2006/relationships/queryTable" Target="../queryTables/queryTable120.xml"/><Relationship Id="rId4" Type="http://schemas.openxmlformats.org/officeDocument/2006/relationships/queryTable" Target="../queryTables/queryTable119.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122.xml"/><Relationship Id="rId2" Type="http://schemas.openxmlformats.org/officeDocument/2006/relationships/queryTable" Target="../queryTables/queryTable121.xml"/><Relationship Id="rId1" Type="http://schemas.openxmlformats.org/officeDocument/2006/relationships/drawing" Target="../drawings/drawing36.xml"/><Relationship Id="rId4" Type="http://schemas.openxmlformats.org/officeDocument/2006/relationships/queryTable" Target="../queryTables/queryTable123.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125.xml"/><Relationship Id="rId2" Type="http://schemas.openxmlformats.org/officeDocument/2006/relationships/queryTable" Target="../queryTables/queryTable124.xml"/><Relationship Id="rId1" Type="http://schemas.openxmlformats.org/officeDocument/2006/relationships/drawing" Target="../drawings/drawing37.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126.xml"/><Relationship Id="rId2" Type="http://schemas.openxmlformats.org/officeDocument/2006/relationships/drawing" Target="../drawings/drawing38.xml"/><Relationship Id="rId1" Type="http://schemas.openxmlformats.org/officeDocument/2006/relationships/printerSettings" Target="../printerSettings/printerSettings10.bin"/><Relationship Id="rId5" Type="http://schemas.openxmlformats.org/officeDocument/2006/relationships/queryTable" Target="../queryTables/queryTable128.xml"/><Relationship Id="rId4" Type="http://schemas.openxmlformats.org/officeDocument/2006/relationships/queryTable" Target="../queryTables/queryTable127.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130.xml"/><Relationship Id="rId2" Type="http://schemas.openxmlformats.org/officeDocument/2006/relationships/queryTable" Target="../queryTables/queryTable129.xml"/><Relationship Id="rId1" Type="http://schemas.openxmlformats.org/officeDocument/2006/relationships/drawing" Target="../drawings/drawing39.xml"/><Relationship Id="rId5" Type="http://schemas.openxmlformats.org/officeDocument/2006/relationships/queryTable" Target="../queryTables/queryTable132.xml"/><Relationship Id="rId4" Type="http://schemas.openxmlformats.org/officeDocument/2006/relationships/queryTable" Target="../queryTables/queryTable131.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134.xml"/><Relationship Id="rId2" Type="http://schemas.openxmlformats.org/officeDocument/2006/relationships/queryTable" Target="../queryTables/queryTable133.xml"/><Relationship Id="rId1" Type="http://schemas.openxmlformats.org/officeDocument/2006/relationships/drawing" Target="../drawings/drawing40.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136.xml"/><Relationship Id="rId2" Type="http://schemas.openxmlformats.org/officeDocument/2006/relationships/queryTable" Target="../queryTables/queryTable135.xml"/><Relationship Id="rId1" Type="http://schemas.openxmlformats.org/officeDocument/2006/relationships/drawing" Target="../drawings/drawing41.xml"/><Relationship Id="rId5" Type="http://schemas.openxmlformats.org/officeDocument/2006/relationships/queryTable" Target="../queryTables/queryTable138.xml"/><Relationship Id="rId4" Type="http://schemas.openxmlformats.org/officeDocument/2006/relationships/queryTable" Target="../queryTables/queryTable137.xml"/></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140.xml"/><Relationship Id="rId2" Type="http://schemas.openxmlformats.org/officeDocument/2006/relationships/queryTable" Target="../queryTables/queryTable139.xml"/><Relationship Id="rId1" Type="http://schemas.openxmlformats.org/officeDocument/2006/relationships/drawing" Target="../drawings/drawing42.xml"/><Relationship Id="rId5" Type="http://schemas.openxmlformats.org/officeDocument/2006/relationships/queryTable" Target="../queryTables/queryTable142.xml"/><Relationship Id="rId4" Type="http://schemas.openxmlformats.org/officeDocument/2006/relationships/queryTable" Target="../queryTables/queryTable141.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44.xml"/><Relationship Id="rId2" Type="http://schemas.openxmlformats.org/officeDocument/2006/relationships/queryTable" Target="../queryTables/queryTable143.xml"/><Relationship Id="rId1" Type="http://schemas.openxmlformats.org/officeDocument/2006/relationships/drawing" Target="../drawings/drawing43.xml"/><Relationship Id="rId4" Type="http://schemas.openxmlformats.org/officeDocument/2006/relationships/queryTable" Target="../queryTables/queryTable145.xml"/></Relationships>
</file>

<file path=xl/worksheets/_rels/sheet47.xml.rels><?xml version="1.0" encoding="UTF-8" standalone="yes"?>
<Relationships xmlns="http://schemas.openxmlformats.org/package/2006/relationships"><Relationship Id="rId3" Type="http://schemas.openxmlformats.org/officeDocument/2006/relationships/queryTable" Target="../queryTables/queryTable147.xml"/><Relationship Id="rId2" Type="http://schemas.openxmlformats.org/officeDocument/2006/relationships/queryTable" Target="../queryTables/queryTable146.xml"/><Relationship Id="rId1" Type="http://schemas.openxmlformats.org/officeDocument/2006/relationships/drawing" Target="../drawings/drawing44.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49.xml"/><Relationship Id="rId2" Type="http://schemas.openxmlformats.org/officeDocument/2006/relationships/queryTable" Target="../queryTables/queryTable148.xml"/><Relationship Id="rId1" Type="http://schemas.openxmlformats.org/officeDocument/2006/relationships/drawing" Target="../drawings/drawing45.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51.xml"/><Relationship Id="rId2" Type="http://schemas.openxmlformats.org/officeDocument/2006/relationships/queryTable" Target="../queryTables/queryTable150.xml"/><Relationship Id="rId1" Type="http://schemas.openxmlformats.org/officeDocument/2006/relationships/drawing" Target="../drawings/drawing46.xml"/></Relationships>
</file>

<file path=xl/worksheets/_rels/sheet50.xml.rels><?xml version="1.0" encoding="UTF-8" standalone="yes"?>
<Relationships xmlns="http://schemas.openxmlformats.org/package/2006/relationships"><Relationship Id="rId3" Type="http://schemas.openxmlformats.org/officeDocument/2006/relationships/queryTable" Target="../queryTables/queryTable153.xml"/><Relationship Id="rId2" Type="http://schemas.openxmlformats.org/officeDocument/2006/relationships/queryTable" Target="../queryTables/queryTable152.xml"/><Relationship Id="rId1" Type="http://schemas.openxmlformats.org/officeDocument/2006/relationships/drawing" Target="../drawings/drawing47.xml"/></Relationships>
</file>

<file path=xl/worksheets/_rels/sheet51.xml.rels><?xml version="1.0" encoding="UTF-8" standalone="yes"?>
<Relationships xmlns="http://schemas.openxmlformats.org/package/2006/relationships"><Relationship Id="rId1" Type="http://schemas.openxmlformats.org/officeDocument/2006/relationships/queryTable" Target="../queryTables/queryTable154.xml"/></Relationships>
</file>

<file path=xl/worksheets/_rels/sheet52.xml.rels><?xml version="1.0" encoding="UTF-8" standalone="yes"?>
<Relationships xmlns="http://schemas.openxmlformats.org/package/2006/relationships"><Relationship Id="rId2" Type="http://schemas.openxmlformats.org/officeDocument/2006/relationships/queryTable" Target="../queryTables/queryTable155.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BD452-00F2-4A10-A966-9197492BBEA6}">
  <dimension ref="A2:G62"/>
  <sheetViews>
    <sheetView tabSelected="1" workbookViewId="0"/>
  </sheetViews>
  <sheetFormatPr defaultRowHeight="12.75" x14ac:dyDescent="0.2"/>
  <cols>
    <col min="1" max="1" width="16.7109375" style="1" bestFit="1" customWidth="1"/>
    <col min="2" max="2" width="14.5703125" style="1" bestFit="1" customWidth="1"/>
    <col min="3" max="3" width="110.7109375" style="1" customWidth="1"/>
    <col min="4" max="256" width="9.140625" style="1"/>
    <col min="257" max="257" width="16.7109375" style="1" bestFit="1" customWidth="1"/>
    <col min="258" max="258" width="14.5703125" style="1" bestFit="1" customWidth="1"/>
    <col min="259" max="259" width="61.42578125" style="1" bestFit="1" customWidth="1"/>
    <col min="260" max="512" width="9.140625" style="1"/>
    <col min="513" max="513" width="16.7109375" style="1" bestFit="1" customWidth="1"/>
    <col min="514" max="514" width="14.5703125" style="1" bestFit="1" customWidth="1"/>
    <col min="515" max="515" width="61.42578125" style="1" bestFit="1" customWidth="1"/>
    <col min="516" max="768" width="9.140625" style="1"/>
    <col min="769" max="769" width="16.7109375" style="1" bestFit="1" customWidth="1"/>
    <col min="770" max="770" width="14.5703125" style="1" bestFit="1" customWidth="1"/>
    <col min="771" max="771" width="61.42578125" style="1" bestFit="1" customWidth="1"/>
    <col min="772" max="1024" width="9.140625" style="1"/>
    <col min="1025" max="1025" width="16.7109375" style="1" bestFit="1" customWidth="1"/>
    <col min="1026" max="1026" width="14.5703125" style="1" bestFit="1" customWidth="1"/>
    <col min="1027" max="1027" width="61.42578125" style="1" bestFit="1" customWidth="1"/>
    <col min="1028" max="1280" width="9.140625" style="1"/>
    <col min="1281" max="1281" width="16.7109375" style="1" bestFit="1" customWidth="1"/>
    <col min="1282" max="1282" width="14.5703125" style="1" bestFit="1" customWidth="1"/>
    <col min="1283" max="1283" width="61.42578125" style="1" bestFit="1" customWidth="1"/>
    <col min="1284" max="1536" width="9.140625" style="1"/>
    <col min="1537" max="1537" width="16.7109375" style="1" bestFit="1" customWidth="1"/>
    <col min="1538" max="1538" width="14.5703125" style="1" bestFit="1" customWidth="1"/>
    <col min="1539" max="1539" width="61.42578125" style="1" bestFit="1" customWidth="1"/>
    <col min="1540" max="1792" width="9.140625" style="1"/>
    <col min="1793" max="1793" width="16.7109375" style="1" bestFit="1" customWidth="1"/>
    <col min="1794" max="1794" width="14.5703125" style="1" bestFit="1" customWidth="1"/>
    <col min="1795" max="1795" width="61.42578125" style="1" bestFit="1" customWidth="1"/>
    <col min="1796" max="2048" width="9.140625" style="1"/>
    <col min="2049" max="2049" width="16.7109375" style="1" bestFit="1" customWidth="1"/>
    <col min="2050" max="2050" width="14.5703125" style="1" bestFit="1" customWidth="1"/>
    <col min="2051" max="2051" width="61.42578125" style="1" bestFit="1" customWidth="1"/>
    <col min="2052" max="2304" width="9.140625" style="1"/>
    <col min="2305" max="2305" width="16.7109375" style="1" bestFit="1" customWidth="1"/>
    <col min="2306" max="2306" width="14.5703125" style="1" bestFit="1" customWidth="1"/>
    <col min="2307" max="2307" width="61.42578125" style="1" bestFit="1" customWidth="1"/>
    <col min="2308" max="2560" width="9.140625" style="1"/>
    <col min="2561" max="2561" width="16.7109375" style="1" bestFit="1" customWidth="1"/>
    <col min="2562" max="2562" width="14.5703125" style="1" bestFit="1" customWidth="1"/>
    <col min="2563" max="2563" width="61.42578125" style="1" bestFit="1" customWidth="1"/>
    <col min="2564" max="2816" width="9.140625" style="1"/>
    <col min="2817" max="2817" width="16.7109375" style="1" bestFit="1" customWidth="1"/>
    <col min="2818" max="2818" width="14.5703125" style="1" bestFit="1" customWidth="1"/>
    <col min="2819" max="2819" width="61.42578125" style="1" bestFit="1" customWidth="1"/>
    <col min="2820" max="3072" width="9.140625" style="1"/>
    <col min="3073" max="3073" width="16.7109375" style="1" bestFit="1" customWidth="1"/>
    <col min="3074" max="3074" width="14.5703125" style="1" bestFit="1" customWidth="1"/>
    <col min="3075" max="3075" width="61.42578125" style="1" bestFit="1" customWidth="1"/>
    <col min="3076" max="3328" width="9.140625" style="1"/>
    <col min="3329" max="3329" width="16.7109375" style="1" bestFit="1" customWidth="1"/>
    <col min="3330" max="3330" width="14.5703125" style="1" bestFit="1" customWidth="1"/>
    <col min="3331" max="3331" width="61.42578125" style="1" bestFit="1" customWidth="1"/>
    <col min="3332" max="3584" width="9.140625" style="1"/>
    <col min="3585" max="3585" width="16.7109375" style="1" bestFit="1" customWidth="1"/>
    <col min="3586" max="3586" width="14.5703125" style="1" bestFit="1" customWidth="1"/>
    <col min="3587" max="3587" width="61.42578125" style="1" bestFit="1" customWidth="1"/>
    <col min="3588" max="3840" width="9.140625" style="1"/>
    <col min="3841" max="3841" width="16.7109375" style="1" bestFit="1" customWidth="1"/>
    <col min="3842" max="3842" width="14.5703125" style="1" bestFit="1" customWidth="1"/>
    <col min="3843" max="3843" width="61.42578125" style="1" bestFit="1" customWidth="1"/>
    <col min="3844" max="4096" width="9.140625" style="1"/>
    <col min="4097" max="4097" width="16.7109375" style="1" bestFit="1" customWidth="1"/>
    <col min="4098" max="4098" width="14.5703125" style="1" bestFit="1" customWidth="1"/>
    <col min="4099" max="4099" width="61.42578125" style="1" bestFit="1" customWidth="1"/>
    <col min="4100" max="4352" width="9.140625" style="1"/>
    <col min="4353" max="4353" width="16.7109375" style="1" bestFit="1" customWidth="1"/>
    <col min="4354" max="4354" width="14.5703125" style="1" bestFit="1" customWidth="1"/>
    <col min="4355" max="4355" width="61.42578125" style="1" bestFit="1" customWidth="1"/>
    <col min="4356" max="4608" width="9.140625" style="1"/>
    <col min="4609" max="4609" width="16.7109375" style="1" bestFit="1" customWidth="1"/>
    <col min="4610" max="4610" width="14.5703125" style="1" bestFit="1" customWidth="1"/>
    <col min="4611" max="4611" width="61.42578125" style="1" bestFit="1" customWidth="1"/>
    <col min="4612" max="4864" width="9.140625" style="1"/>
    <col min="4865" max="4865" width="16.7109375" style="1" bestFit="1" customWidth="1"/>
    <col min="4866" max="4866" width="14.5703125" style="1" bestFit="1" customWidth="1"/>
    <col min="4867" max="4867" width="61.42578125" style="1" bestFit="1" customWidth="1"/>
    <col min="4868" max="5120" width="9.140625" style="1"/>
    <col min="5121" max="5121" width="16.7109375" style="1" bestFit="1" customWidth="1"/>
    <col min="5122" max="5122" width="14.5703125" style="1" bestFit="1" customWidth="1"/>
    <col min="5123" max="5123" width="61.42578125" style="1" bestFit="1" customWidth="1"/>
    <col min="5124" max="5376" width="9.140625" style="1"/>
    <col min="5377" max="5377" width="16.7109375" style="1" bestFit="1" customWidth="1"/>
    <col min="5378" max="5378" width="14.5703125" style="1" bestFit="1" customWidth="1"/>
    <col min="5379" max="5379" width="61.42578125" style="1" bestFit="1" customWidth="1"/>
    <col min="5380" max="5632" width="9.140625" style="1"/>
    <col min="5633" max="5633" width="16.7109375" style="1" bestFit="1" customWidth="1"/>
    <col min="5634" max="5634" width="14.5703125" style="1" bestFit="1" customWidth="1"/>
    <col min="5635" max="5635" width="61.42578125" style="1" bestFit="1" customWidth="1"/>
    <col min="5636" max="5888" width="9.140625" style="1"/>
    <col min="5889" max="5889" width="16.7109375" style="1" bestFit="1" customWidth="1"/>
    <col min="5890" max="5890" width="14.5703125" style="1" bestFit="1" customWidth="1"/>
    <col min="5891" max="5891" width="61.42578125" style="1" bestFit="1" customWidth="1"/>
    <col min="5892" max="6144" width="9.140625" style="1"/>
    <col min="6145" max="6145" width="16.7109375" style="1" bestFit="1" customWidth="1"/>
    <col min="6146" max="6146" width="14.5703125" style="1" bestFit="1" customWidth="1"/>
    <col min="6147" max="6147" width="61.42578125" style="1" bestFit="1" customWidth="1"/>
    <col min="6148" max="6400" width="9.140625" style="1"/>
    <col min="6401" max="6401" width="16.7109375" style="1" bestFit="1" customWidth="1"/>
    <col min="6402" max="6402" width="14.5703125" style="1" bestFit="1" customWidth="1"/>
    <col min="6403" max="6403" width="61.42578125" style="1" bestFit="1" customWidth="1"/>
    <col min="6404" max="6656" width="9.140625" style="1"/>
    <col min="6657" max="6657" width="16.7109375" style="1" bestFit="1" customWidth="1"/>
    <col min="6658" max="6658" width="14.5703125" style="1" bestFit="1" customWidth="1"/>
    <col min="6659" max="6659" width="61.42578125" style="1" bestFit="1" customWidth="1"/>
    <col min="6660" max="6912" width="9.140625" style="1"/>
    <col min="6913" max="6913" width="16.7109375" style="1" bestFit="1" customWidth="1"/>
    <col min="6914" max="6914" width="14.5703125" style="1" bestFit="1" customWidth="1"/>
    <col min="6915" max="6915" width="61.42578125" style="1" bestFit="1" customWidth="1"/>
    <col min="6916" max="7168" width="9.140625" style="1"/>
    <col min="7169" max="7169" width="16.7109375" style="1" bestFit="1" customWidth="1"/>
    <col min="7170" max="7170" width="14.5703125" style="1" bestFit="1" customWidth="1"/>
    <col min="7171" max="7171" width="61.42578125" style="1" bestFit="1" customWidth="1"/>
    <col min="7172" max="7424" width="9.140625" style="1"/>
    <col min="7425" max="7425" width="16.7109375" style="1" bestFit="1" customWidth="1"/>
    <col min="7426" max="7426" width="14.5703125" style="1" bestFit="1" customWidth="1"/>
    <col min="7427" max="7427" width="61.42578125" style="1" bestFit="1" customWidth="1"/>
    <col min="7428" max="7680" width="9.140625" style="1"/>
    <col min="7681" max="7681" width="16.7109375" style="1" bestFit="1" customWidth="1"/>
    <col min="7682" max="7682" width="14.5703125" style="1" bestFit="1" customWidth="1"/>
    <col min="7683" max="7683" width="61.42578125" style="1" bestFit="1" customWidth="1"/>
    <col min="7684" max="7936" width="9.140625" style="1"/>
    <col min="7937" max="7937" width="16.7109375" style="1" bestFit="1" customWidth="1"/>
    <col min="7938" max="7938" width="14.5703125" style="1" bestFit="1" customWidth="1"/>
    <col min="7939" max="7939" width="61.42578125" style="1" bestFit="1" customWidth="1"/>
    <col min="7940" max="8192" width="9.140625" style="1"/>
    <col min="8193" max="8193" width="16.7109375" style="1" bestFit="1" customWidth="1"/>
    <col min="8194" max="8194" width="14.5703125" style="1" bestFit="1" customWidth="1"/>
    <col min="8195" max="8195" width="61.42578125" style="1" bestFit="1" customWidth="1"/>
    <col min="8196" max="8448" width="9.140625" style="1"/>
    <col min="8449" max="8449" width="16.7109375" style="1" bestFit="1" customWidth="1"/>
    <col min="8450" max="8450" width="14.5703125" style="1" bestFit="1" customWidth="1"/>
    <col min="8451" max="8451" width="61.42578125" style="1" bestFit="1" customWidth="1"/>
    <col min="8452" max="8704" width="9.140625" style="1"/>
    <col min="8705" max="8705" width="16.7109375" style="1" bestFit="1" customWidth="1"/>
    <col min="8706" max="8706" width="14.5703125" style="1" bestFit="1" customWidth="1"/>
    <col min="8707" max="8707" width="61.42578125" style="1" bestFit="1" customWidth="1"/>
    <col min="8708" max="8960" width="9.140625" style="1"/>
    <col min="8961" max="8961" width="16.7109375" style="1" bestFit="1" customWidth="1"/>
    <col min="8962" max="8962" width="14.5703125" style="1" bestFit="1" customWidth="1"/>
    <col min="8963" max="8963" width="61.42578125" style="1" bestFit="1" customWidth="1"/>
    <col min="8964" max="9216" width="9.140625" style="1"/>
    <col min="9217" max="9217" width="16.7109375" style="1" bestFit="1" customWidth="1"/>
    <col min="9218" max="9218" width="14.5703125" style="1" bestFit="1" customWidth="1"/>
    <col min="9219" max="9219" width="61.42578125" style="1" bestFit="1" customWidth="1"/>
    <col min="9220" max="9472" width="9.140625" style="1"/>
    <col min="9473" max="9473" width="16.7109375" style="1" bestFit="1" customWidth="1"/>
    <col min="9474" max="9474" width="14.5703125" style="1" bestFit="1" customWidth="1"/>
    <col min="9475" max="9475" width="61.42578125" style="1" bestFit="1" customWidth="1"/>
    <col min="9476" max="9728" width="9.140625" style="1"/>
    <col min="9729" max="9729" width="16.7109375" style="1" bestFit="1" customWidth="1"/>
    <col min="9730" max="9730" width="14.5703125" style="1" bestFit="1" customWidth="1"/>
    <col min="9731" max="9731" width="61.42578125" style="1" bestFit="1" customWidth="1"/>
    <col min="9732" max="9984" width="9.140625" style="1"/>
    <col min="9985" max="9985" width="16.7109375" style="1" bestFit="1" customWidth="1"/>
    <col min="9986" max="9986" width="14.5703125" style="1" bestFit="1" customWidth="1"/>
    <col min="9987" max="9987" width="61.42578125" style="1" bestFit="1" customWidth="1"/>
    <col min="9988" max="10240" width="9.140625" style="1"/>
    <col min="10241" max="10241" width="16.7109375" style="1" bestFit="1" customWidth="1"/>
    <col min="10242" max="10242" width="14.5703125" style="1" bestFit="1" customWidth="1"/>
    <col min="10243" max="10243" width="61.42578125" style="1" bestFit="1" customWidth="1"/>
    <col min="10244" max="10496" width="9.140625" style="1"/>
    <col min="10497" max="10497" width="16.7109375" style="1" bestFit="1" customWidth="1"/>
    <col min="10498" max="10498" width="14.5703125" style="1" bestFit="1" customWidth="1"/>
    <col min="10499" max="10499" width="61.42578125" style="1" bestFit="1" customWidth="1"/>
    <col min="10500" max="10752" width="9.140625" style="1"/>
    <col min="10753" max="10753" width="16.7109375" style="1" bestFit="1" customWidth="1"/>
    <col min="10754" max="10754" width="14.5703125" style="1" bestFit="1" customWidth="1"/>
    <col min="10755" max="10755" width="61.42578125" style="1" bestFit="1" customWidth="1"/>
    <col min="10756" max="11008" width="9.140625" style="1"/>
    <col min="11009" max="11009" width="16.7109375" style="1" bestFit="1" customWidth="1"/>
    <col min="11010" max="11010" width="14.5703125" style="1" bestFit="1" customWidth="1"/>
    <col min="11011" max="11011" width="61.42578125" style="1" bestFit="1" customWidth="1"/>
    <col min="11012" max="11264" width="9.140625" style="1"/>
    <col min="11265" max="11265" width="16.7109375" style="1" bestFit="1" customWidth="1"/>
    <col min="11266" max="11266" width="14.5703125" style="1" bestFit="1" customWidth="1"/>
    <col min="11267" max="11267" width="61.42578125" style="1" bestFit="1" customWidth="1"/>
    <col min="11268" max="11520" width="9.140625" style="1"/>
    <col min="11521" max="11521" width="16.7109375" style="1" bestFit="1" customWidth="1"/>
    <col min="11522" max="11522" width="14.5703125" style="1" bestFit="1" customWidth="1"/>
    <col min="11523" max="11523" width="61.42578125" style="1" bestFit="1" customWidth="1"/>
    <col min="11524" max="11776" width="9.140625" style="1"/>
    <col min="11777" max="11777" width="16.7109375" style="1" bestFit="1" customWidth="1"/>
    <col min="11778" max="11778" width="14.5703125" style="1" bestFit="1" customWidth="1"/>
    <col min="11779" max="11779" width="61.42578125" style="1" bestFit="1" customWidth="1"/>
    <col min="11780" max="12032" width="9.140625" style="1"/>
    <col min="12033" max="12033" width="16.7109375" style="1" bestFit="1" customWidth="1"/>
    <col min="12034" max="12034" width="14.5703125" style="1" bestFit="1" customWidth="1"/>
    <col min="12035" max="12035" width="61.42578125" style="1" bestFit="1" customWidth="1"/>
    <col min="12036" max="12288" width="9.140625" style="1"/>
    <col min="12289" max="12289" width="16.7109375" style="1" bestFit="1" customWidth="1"/>
    <col min="12290" max="12290" width="14.5703125" style="1" bestFit="1" customWidth="1"/>
    <col min="12291" max="12291" width="61.42578125" style="1" bestFit="1" customWidth="1"/>
    <col min="12292" max="12544" width="9.140625" style="1"/>
    <col min="12545" max="12545" width="16.7109375" style="1" bestFit="1" customWidth="1"/>
    <col min="12546" max="12546" width="14.5703125" style="1" bestFit="1" customWidth="1"/>
    <col min="12547" max="12547" width="61.42578125" style="1" bestFit="1" customWidth="1"/>
    <col min="12548" max="12800" width="9.140625" style="1"/>
    <col min="12801" max="12801" width="16.7109375" style="1" bestFit="1" customWidth="1"/>
    <col min="12802" max="12802" width="14.5703125" style="1" bestFit="1" customWidth="1"/>
    <col min="12803" max="12803" width="61.42578125" style="1" bestFit="1" customWidth="1"/>
    <col min="12804" max="13056" width="9.140625" style="1"/>
    <col min="13057" max="13057" width="16.7109375" style="1" bestFit="1" customWidth="1"/>
    <col min="13058" max="13058" width="14.5703125" style="1" bestFit="1" customWidth="1"/>
    <col min="13059" max="13059" width="61.42578125" style="1" bestFit="1" customWidth="1"/>
    <col min="13060" max="13312" width="9.140625" style="1"/>
    <col min="13313" max="13313" width="16.7109375" style="1" bestFit="1" customWidth="1"/>
    <col min="13314" max="13314" width="14.5703125" style="1" bestFit="1" customWidth="1"/>
    <col min="13315" max="13315" width="61.42578125" style="1" bestFit="1" customWidth="1"/>
    <col min="13316" max="13568" width="9.140625" style="1"/>
    <col min="13569" max="13569" width="16.7109375" style="1" bestFit="1" customWidth="1"/>
    <col min="13570" max="13570" width="14.5703125" style="1" bestFit="1" customWidth="1"/>
    <col min="13571" max="13571" width="61.42578125" style="1" bestFit="1" customWidth="1"/>
    <col min="13572" max="13824" width="9.140625" style="1"/>
    <col min="13825" max="13825" width="16.7109375" style="1" bestFit="1" customWidth="1"/>
    <col min="13826" max="13826" width="14.5703125" style="1" bestFit="1" customWidth="1"/>
    <col min="13827" max="13827" width="61.42578125" style="1" bestFit="1" customWidth="1"/>
    <col min="13828" max="14080" width="9.140625" style="1"/>
    <col min="14081" max="14081" width="16.7109375" style="1" bestFit="1" customWidth="1"/>
    <col min="14082" max="14082" width="14.5703125" style="1" bestFit="1" customWidth="1"/>
    <col min="14083" max="14083" width="61.42578125" style="1" bestFit="1" customWidth="1"/>
    <col min="14084" max="14336" width="9.140625" style="1"/>
    <col min="14337" max="14337" width="16.7109375" style="1" bestFit="1" customWidth="1"/>
    <col min="14338" max="14338" width="14.5703125" style="1" bestFit="1" customWidth="1"/>
    <col min="14339" max="14339" width="61.42578125" style="1" bestFit="1" customWidth="1"/>
    <col min="14340" max="14592" width="9.140625" style="1"/>
    <col min="14593" max="14593" width="16.7109375" style="1" bestFit="1" customWidth="1"/>
    <col min="14594" max="14594" width="14.5703125" style="1" bestFit="1" customWidth="1"/>
    <col min="14595" max="14595" width="61.42578125" style="1" bestFit="1" customWidth="1"/>
    <col min="14596" max="14848" width="9.140625" style="1"/>
    <col min="14849" max="14849" width="16.7109375" style="1" bestFit="1" customWidth="1"/>
    <col min="14850" max="14850" width="14.5703125" style="1" bestFit="1" customWidth="1"/>
    <col min="14851" max="14851" width="61.42578125" style="1" bestFit="1" customWidth="1"/>
    <col min="14852" max="15104" width="9.140625" style="1"/>
    <col min="15105" max="15105" width="16.7109375" style="1" bestFit="1" customWidth="1"/>
    <col min="15106" max="15106" width="14.5703125" style="1" bestFit="1" customWidth="1"/>
    <col min="15107" max="15107" width="61.42578125" style="1" bestFit="1" customWidth="1"/>
    <col min="15108" max="15360" width="9.140625" style="1"/>
    <col min="15361" max="15361" width="16.7109375" style="1" bestFit="1" customWidth="1"/>
    <col min="15362" max="15362" width="14.5703125" style="1" bestFit="1" customWidth="1"/>
    <col min="15363" max="15363" width="61.42578125" style="1" bestFit="1" customWidth="1"/>
    <col min="15364" max="15616" width="9.140625" style="1"/>
    <col min="15617" max="15617" width="16.7109375" style="1" bestFit="1" customWidth="1"/>
    <col min="15618" max="15618" width="14.5703125" style="1" bestFit="1" customWidth="1"/>
    <col min="15619" max="15619" width="61.42578125" style="1" bestFit="1" customWidth="1"/>
    <col min="15620" max="15872" width="9.140625" style="1"/>
    <col min="15873" max="15873" width="16.7109375" style="1" bestFit="1" customWidth="1"/>
    <col min="15874" max="15874" width="14.5703125" style="1" bestFit="1" customWidth="1"/>
    <col min="15875" max="15875" width="61.42578125" style="1" bestFit="1" customWidth="1"/>
    <col min="15876" max="16128" width="9.140625" style="1"/>
    <col min="16129" max="16129" width="16.7109375" style="1" bestFit="1" customWidth="1"/>
    <col min="16130" max="16130" width="14.5703125" style="1" bestFit="1" customWidth="1"/>
    <col min="16131" max="16131" width="61.42578125" style="1" bestFit="1" customWidth="1"/>
    <col min="16132" max="16384" width="9.140625" style="1"/>
  </cols>
  <sheetData>
    <row r="2" spans="1:3" x14ac:dyDescent="0.2">
      <c r="A2" s="401" t="s">
        <v>0</v>
      </c>
      <c r="B2" s="401"/>
      <c r="C2" s="401"/>
    </row>
    <row r="3" spans="1:3" x14ac:dyDescent="0.2">
      <c r="A3" s="2" t="s">
        <v>1</v>
      </c>
      <c r="B3" s="2" t="s">
        <v>2</v>
      </c>
      <c r="C3" s="2" t="s">
        <v>3</v>
      </c>
    </row>
    <row r="4" spans="1:3" x14ac:dyDescent="0.2">
      <c r="A4" s="3" t="s">
        <v>31</v>
      </c>
      <c r="B4" s="3" t="s">
        <v>32</v>
      </c>
      <c r="C4" s="3" t="s">
        <v>33</v>
      </c>
    </row>
    <row r="5" spans="1:3" x14ac:dyDescent="0.2">
      <c r="A5" s="3" t="s">
        <v>31</v>
      </c>
      <c r="B5" s="3" t="s">
        <v>34</v>
      </c>
      <c r="C5" s="3" t="s">
        <v>35</v>
      </c>
    </row>
    <row r="6" spans="1:3" x14ac:dyDescent="0.2">
      <c r="A6" s="3" t="s">
        <v>31</v>
      </c>
      <c r="B6" s="3" t="s">
        <v>36</v>
      </c>
      <c r="C6" s="3" t="s">
        <v>37</v>
      </c>
    </row>
    <row r="7" spans="1:3" x14ac:dyDescent="0.2">
      <c r="A7" s="3" t="s">
        <v>4</v>
      </c>
      <c r="B7" s="3" t="s">
        <v>5</v>
      </c>
      <c r="C7" s="3" t="s">
        <v>6</v>
      </c>
    </row>
    <row r="8" spans="1:3" x14ac:dyDescent="0.2">
      <c r="A8" s="3" t="s">
        <v>31</v>
      </c>
      <c r="B8" s="3" t="s">
        <v>38</v>
      </c>
      <c r="C8" s="3" t="s">
        <v>39</v>
      </c>
    </row>
    <row r="9" spans="1:3" x14ac:dyDescent="0.2">
      <c r="A9" s="3" t="s">
        <v>31</v>
      </c>
      <c r="B9" s="3" t="s">
        <v>40</v>
      </c>
      <c r="C9" s="3" t="s">
        <v>41</v>
      </c>
    </row>
    <row r="10" spans="1:3" x14ac:dyDescent="0.2">
      <c r="A10" s="3" t="s">
        <v>31</v>
      </c>
      <c r="B10" s="3" t="s">
        <v>42</v>
      </c>
      <c r="C10" s="3" t="s">
        <v>43</v>
      </c>
    </row>
    <row r="11" spans="1:3" x14ac:dyDescent="0.2">
      <c r="A11" s="3" t="s">
        <v>4</v>
      </c>
      <c r="B11" s="3" t="s">
        <v>7</v>
      </c>
      <c r="C11" s="3" t="s">
        <v>8</v>
      </c>
    </row>
    <row r="12" spans="1:3" x14ac:dyDescent="0.2">
      <c r="A12" s="3" t="s">
        <v>31</v>
      </c>
      <c r="B12" s="3" t="s">
        <v>44</v>
      </c>
      <c r="C12" s="3" t="s">
        <v>45</v>
      </c>
    </row>
    <row r="13" spans="1:3" x14ac:dyDescent="0.2">
      <c r="A13" s="3" t="s">
        <v>31</v>
      </c>
      <c r="B13" s="3" t="s">
        <v>46</v>
      </c>
      <c r="C13" s="3" t="s">
        <v>47</v>
      </c>
    </row>
    <row r="14" spans="1:3" x14ac:dyDescent="0.2">
      <c r="A14" s="3" t="s">
        <v>31</v>
      </c>
      <c r="B14" s="3" t="s">
        <v>48</v>
      </c>
      <c r="C14" s="3" t="s">
        <v>49</v>
      </c>
    </row>
    <row r="15" spans="1:3" x14ac:dyDescent="0.2">
      <c r="A15" s="3" t="s">
        <v>4</v>
      </c>
      <c r="B15" s="3" t="s">
        <v>9</v>
      </c>
      <c r="C15" s="3" t="s">
        <v>929</v>
      </c>
    </row>
    <row r="16" spans="1:3" x14ac:dyDescent="0.2">
      <c r="A16" s="3" t="s">
        <v>4</v>
      </c>
      <c r="B16" s="3" t="s">
        <v>10</v>
      </c>
      <c r="C16" s="3" t="s">
        <v>930</v>
      </c>
    </row>
    <row r="17" spans="1:3" x14ac:dyDescent="0.2">
      <c r="A17" s="3" t="s">
        <v>4</v>
      </c>
      <c r="B17" s="3" t="s">
        <v>11</v>
      </c>
      <c r="C17" s="3" t="s">
        <v>931</v>
      </c>
    </row>
    <row r="18" spans="1:3" x14ac:dyDescent="0.2">
      <c r="A18" s="3" t="s">
        <v>4</v>
      </c>
      <c r="B18" s="3" t="s">
        <v>12</v>
      </c>
      <c r="C18" s="3" t="s">
        <v>932</v>
      </c>
    </row>
    <row r="19" spans="1:3" x14ac:dyDescent="0.2">
      <c r="A19" s="3" t="s">
        <v>31</v>
      </c>
      <c r="B19" s="3" t="s">
        <v>50</v>
      </c>
      <c r="C19" s="3" t="s">
        <v>51</v>
      </c>
    </row>
    <row r="20" spans="1:3" x14ac:dyDescent="0.2">
      <c r="A20" s="3" t="s">
        <v>4</v>
      </c>
      <c r="B20" s="3" t="s">
        <v>13</v>
      </c>
      <c r="C20" s="3" t="s">
        <v>14</v>
      </c>
    </row>
    <row r="21" spans="1:3" x14ac:dyDescent="0.2">
      <c r="A21" s="3" t="s">
        <v>31</v>
      </c>
      <c r="B21" s="3" t="s">
        <v>52</v>
      </c>
      <c r="C21" s="3" t="s">
        <v>53</v>
      </c>
    </row>
    <row r="22" spans="1:3" x14ac:dyDescent="0.2">
      <c r="A22" s="3" t="s">
        <v>4</v>
      </c>
      <c r="B22" s="3" t="s">
        <v>15</v>
      </c>
      <c r="C22" s="3" t="s">
        <v>16</v>
      </c>
    </row>
    <row r="23" spans="1:3" x14ac:dyDescent="0.2">
      <c r="A23" s="3" t="s">
        <v>31</v>
      </c>
      <c r="B23" s="3" t="s">
        <v>54</v>
      </c>
      <c r="C23" s="3" t="s">
        <v>55</v>
      </c>
    </row>
    <row r="24" spans="1:3" x14ac:dyDescent="0.2">
      <c r="A24" s="3" t="s">
        <v>4</v>
      </c>
      <c r="B24" s="3" t="s">
        <v>17</v>
      </c>
      <c r="C24" s="3" t="s">
        <v>18</v>
      </c>
    </row>
    <row r="25" spans="1:3" x14ac:dyDescent="0.2">
      <c r="A25" s="3" t="s">
        <v>31</v>
      </c>
      <c r="B25" s="3" t="s">
        <v>56</v>
      </c>
      <c r="C25" s="3" t="s">
        <v>57</v>
      </c>
    </row>
    <row r="26" spans="1:3" x14ac:dyDescent="0.2">
      <c r="A26" s="3" t="s">
        <v>31</v>
      </c>
      <c r="B26" s="3" t="s">
        <v>58</v>
      </c>
      <c r="C26" s="3" t="s">
        <v>59</v>
      </c>
    </row>
    <row r="27" spans="1:3" x14ac:dyDescent="0.2">
      <c r="A27" s="3" t="s">
        <v>31</v>
      </c>
      <c r="B27" s="3" t="s">
        <v>60</v>
      </c>
      <c r="C27" s="3" t="s">
        <v>61</v>
      </c>
    </row>
    <row r="28" spans="1:3" x14ac:dyDescent="0.2">
      <c r="A28" s="3" t="s">
        <v>31</v>
      </c>
      <c r="B28" s="3" t="s">
        <v>62</v>
      </c>
      <c r="C28" s="3" t="s">
        <v>63</v>
      </c>
    </row>
    <row r="29" spans="1:3" x14ac:dyDescent="0.2">
      <c r="A29" s="3" t="s">
        <v>31</v>
      </c>
      <c r="B29" s="3" t="s">
        <v>64</v>
      </c>
      <c r="C29" s="3" t="s">
        <v>65</v>
      </c>
    </row>
    <row r="30" spans="1:3" x14ac:dyDescent="0.2">
      <c r="A30" s="3" t="s">
        <v>31</v>
      </c>
      <c r="B30" s="3" t="s">
        <v>66</v>
      </c>
      <c r="C30" s="3" t="s">
        <v>67</v>
      </c>
    </row>
    <row r="31" spans="1:3" x14ac:dyDescent="0.2">
      <c r="A31" s="3" t="s">
        <v>31</v>
      </c>
      <c r="B31" s="3" t="s">
        <v>68</v>
      </c>
      <c r="C31" s="3" t="s">
        <v>69</v>
      </c>
    </row>
    <row r="32" spans="1:3" x14ac:dyDescent="0.2">
      <c r="A32" s="3" t="s">
        <v>31</v>
      </c>
      <c r="B32" s="3" t="s">
        <v>70</v>
      </c>
      <c r="C32" s="3" t="s">
        <v>71</v>
      </c>
    </row>
    <row r="33" spans="1:3" x14ac:dyDescent="0.2">
      <c r="A33" s="3" t="s">
        <v>92</v>
      </c>
      <c r="B33" s="3" t="s">
        <v>93</v>
      </c>
      <c r="C33" s="3" t="s">
        <v>94</v>
      </c>
    </row>
    <row r="34" spans="1:3" x14ac:dyDescent="0.2">
      <c r="A34" s="3" t="s">
        <v>4</v>
      </c>
      <c r="B34" s="3" t="s">
        <v>19</v>
      </c>
      <c r="C34" s="3" t="s">
        <v>933</v>
      </c>
    </row>
    <row r="35" spans="1:3" x14ac:dyDescent="0.2">
      <c r="A35" s="3" t="s">
        <v>31</v>
      </c>
      <c r="B35" s="3" t="s">
        <v>72</v>
      </c>
      <c r="C35" s="3" t="s">
        <v>73</v>
      </c>
    </row>
    <row r="36" spans="1:3" x14ac:dyDescent="0.2">
      <c r="A36" s="3" t="s">
        <v>4</v>
      </c>
      <c r="B36" s="3" t="s">
        <v>20</v>
      </c>
      <c r="C36" s="3" t="s">
        <v>21</v>
      </c>
    </row>
    <row r="37" spans="1:3" x14ac:dyDescent="0.2">
      <c r="A37" s="3" t="s">
        <v>31</v>
      </c>
      <c r="B37" s="3" t="s">
        <v>74</v>
      </c>
      <c r="C37" s="3" t="s">
        <v>75</v>
      </c>
    </row>
    <row r="38" spans="1:3" x14ac:dyDescent="0.2">
      <c r="A38" s="3" t="s">
        <v>31</v>
      </c>
      <c r="B38" s="3" t="s">
        <v>76</v>
      </c>
      <c r="C38" s="3" t="s">
        <v>77</v>
      </c>
    </row>
    <row r="39" spans="1:3" x14ac:dyDescent="0.2">
      <c r="A39" s="3" t="s">
        <v>31</v>
      </c>
      <c r="B39" s="3" t="s">
        <v>78</v>
      </c>
      <c r="C39" s="3" t="s">
        <v>79</v>
      </c>
    </row>
    <row r="40" spans="1:3" x14ac:dyDescent="0.2">
      <c r="A40" s="3" t="s">
        <v>4</v>
      </c>
      <c r="B40" s="3" t="s">
        <v>22</v>
      </c>
      <c r="C40" s="3" t="s">
        <v>23</v>
      </c>
    </row>
    <row r="41" spans="1:3" x14ac:dyDescent="0.2">
      <c r="A41" s="3" t="s">
        <v>31</v>
      </c>
      <c r="B41" s="3" t="s">
        <v>80</v>
      </c>
      <c r="C41" s="3" t="s">
        <v>81</v>
      </c>
    </row>
    <row r="42" spans="1:3" x14ac:dyDescent="0.2">
      <c r="A42" s="3" t="s">
        <v>31</v>
      </c>
      <c r="B42" s="3" t="s">
        <v>82</v>
      </c>
      <c r="C42" s="3" t="s">
        <v>83</v>
      </c>
    </row>
    <row r="43" spans="1:3" x14ac:dyDescent="0.2">
      <c r="A43" s="3" t="s">
        <v>4</v>
      </c>
      <c r="B43" s="3" t="s">
        <v>24</v>
      </c>
      <c r="C43" s="3" t="s">
        <v>25</v>
      </c>
    </row>
    <row r="44" spans="1:3" x14ac:dyDescent="0.2">
      <c r="A44" s="3" t="s">
        <v>31</v>
      </c>
      <c r="B44" s="3" t="s">
        <v>84</v>
      </c>
      <c r="C44" s="3" t="s">
        <v>85</v>
      </c>
    </row>
    <row r="45" spans="1:3" x14ac:dyDescent="0.2">
      <c r="A45" s="3" t="s">
        <v>31</v>
      </c>
      <c r="B45" s="3" t="s">
        <v>86</v>
      </c>
      <c r="C45" s="3" t="s">
        <v>87</v>
      </c>
    </row>
    <row r="46" spans="1:3" x14ac:dyDescent="0.2">
      <c r="A46" s="3" t="s">
        <v>4</v>
      </c>
      <c r="B46" s="3" t="s">
        <v>26</v>
      </c>
      <c r="C46" s="3" t="s">
        <v>934</v>
      </c>
    </row>
    <row r="47" spans="1:3" x14ac:dyDescent="0.2">
      <c r="A47" s="3" t="s">
        <v>31</v>
      </c>
      <c r="B47" s="3" t="s">
        <v>88</v>
      </c>
      <c r="C47" s="3" t="s">
        <v>89</v>
      </c>
    </row>
    <row r="48" spans="1:3" x14ac:dyDescent="0.2">
      <c r="A48" s="3" t="s">
        <v>4</v>
      </c>
      <c r="B48" s="3" t="s">
        <v>27</v>
      </c>
      <c r="C48" s="3" t="s">
        <v>935</v>
      </c>
    </row>
    <row r="49" spans="1:7" x14ac:dyDescent="0.2">
      <c r="A49" s="3" t="s">
        <v>4</v>
      </c>
      <c r="B49" s="3" t="s">
        <v>29</v>
      </c>
      <c r="C49" s="3" t="s">
        <v>30</v>
      </c>
    </row>
    <row r="50" spans="1:7" x14ac:dyDescent="0.2">
      <c r="A50" s="3" t="s">
        <v>31</v>
      </c>
      <c r="B50" s="3" t="s">
        <v>90</v>
      </c>
      <c r="C50" s="3" t="s">
        <v>91</v>
      </c>
    </row>
    <row r="53" spans="1:7" x14ac:dyDescent="0.2">
      <c r="C53" s="3" t="s">
        <v>936</v>
      </c>
    </row>
    <row r="55" spans="1:7" ht="25.5" x14ac:dyDescent="0.2">
      <c r="A55" s="402" t="s">
        <v>937</v>
      </c>
      <c r="B55" s="12">
        <v>1</v>
      </c>
      <c r="C55" s="205" t="s">
        <v>3852</v>
      </c>
    </row>
    <row r="56" spans="1:7" x14ac:dyDescent="0.2">
      <c r="A56" s="403"/>
      <c r="B56" s="12">
        <v>2</v>
      </c>
      <c r="C56" s="205" t="s">
        <v>3853</v>
      </c>
    </row>
    <row r="57" spans="1:7" x14ac:dyDescent="0.2">
      <c r="A57" s="403"/>
      <c r="B57" s="12">
        <v>3</v>
      </c>
      <c r="C57" s="205" t="s">
        <v>3854</v>
      </c>
    </row>
    <row r="58" spans="1:7" x14ac:dyDescent="0.2">
      <c r="A58" s="403"/>
      <c r="B58" s="12">
        <v>4</v>
      </c>
      <c r="C58" s="205" t="s">
        <v>3855</v>
      </c>
    </row>
    <row r="59" spans="1:7" x14ac:dyDescent="0.2">
      <c r="A59" s="403"/>
      <c r="B59" s="12">
        <v>5</v>
      </c>
      <c r="C59" s="205" t="s">
        <v>938</v>
      </c>
    </row>
    <row r="60" spans="1:7" x14ac:dyDescent="0.2">
      <c r="A60" s="404"/>
      <c r="B60" s="12">
        <v>6</v>
      </c>
      <c r="C60" s="206" t="s">
        <v>3856</v>
      </c>
    </row>
    <row r="62" spans="1:7" ht="20.25" customHeight="1" x14ac:dyDescent="0.2">
      <c r="A62" s="405" t="s">
        <v>3915</v>
      </c>
      <c r="B62" s="406"/>
      <c r="C62" s="406"/>
      <c r="D62" s="406"/>
      <c r="E62" s="406"/>
      <c r="F62" s="406"/>
      <c r="G62" s="407"/>
    </row>
  </sheetData>
  <mergeCells count="3">
    <mergeCell ref="A2:C2"/>
    <mergeCell ref="A55:A60"/>
    <mergeCell ref="A62:G62"/>
  </mergeCells>
  <hyperlinks>
    <hyperlink ref="A7:C7" location="TBPSUF!A1" display="TBPSUF!A1" xr:uid="{A6FAE0A7-DBA9-4581-B06D-507EE9C7A817}"/>
    <hyperlink ref="A11:C11" location="TDBF!A1" display="TDBF!A1" xr:uid="{0C9ED426-2D06-449B-8682-9F8CC8FB2A69}"/>
    <hyperlink ref="A15:C15" location="TFM56B!A1" display="TFM56B!A1" xr:uid="{DA5E204F-292E-4B31-B422-368809AADDBD}"/>
    <hyperlink ref="A16:C16" location="TFM56C!A1" display="TFM56C!A1" xr:uid="{4601DB18-82C4-4937-917B-4C2074694C1D}"/>
    <hyperlink ref="A17:C17" location="TFM56D!A1" display="TFM56D!A1" xr:uid="{D5A3F181-14E6-4315-80BE-2AB97116F227}"/>
    <hyperlink ref="A18:C18" location="TFM56F!A1" display="TFM56F!A1" xr:uid="{62B802A0-B66C-4E9C-9843-0E343D0A2703}"/>
    <hyperlink ref="A20:C20" location="TFRF!A1" display="TFRF!A1" xr:uid="{6C2DA6E1-47CA-4A4F-A892-55A5F110AB1F}"/>
    <hyperlink ref="A22:C22" location="TGSFR!A1" display="TGSFR!A1" xr:uid="{6ACA15E5-CB88-4405-AFC5-0ECBC4EFE532}"/>
    <hyperlink ref="A24:C24" location="TIFA!A1" display="TIFA!A1" xr:uid="{B65DBFD1-C0CC-40A8-924A-9C948D3999A0}"/>
    <hyperlink ref="A34:C34" location="TIPF!A1" display="TIPF!A1" xr:uid="{BBEBC672-845D-4365-B115-6F7F03415136}"/>
    <hyperlink ref="A36:C36" location="TLF!A1" display="TLF!A1" xr:uid="{8E226D91-3C9D-4AB4-9512-30F9AE0C9866}"/>
    <hyperlink ref="A40:C40" location="TOF!A1" display="TOF!A1" xr:uid="{B3A5D889-300C-49DB-90D0-F9D14DE8BE12}"/>
    <hyperlink ref="A43:C43" location="TRSFC!A1" display="TRSFC!A1" xr:uid="{CF1604D2-7957-421C-A693-DD08DE4BD51A}"/>
    <hyperlink ref="A46:C46" location="TSTBF!A1" display="TSTBF!A1" xr:uid="{2FC648E0-3604-4DF3-8305-BBD0CE9FF322}"/>
    <hyperlink ref="A48:C48" location="TFF!A1" display="TFF!A1" xr:uid="{362CB862-EE0F-4C05-8715-F2F3CF5EF7D7}"/>
    <hyperlink ref="A49:C49" location="TUSTF!A1" display="TUSTF!A1" xr:uid="{6C48864E-B5FC-475B-9B6D-023C4D29EE8F}"/>
    <hyperlink ref="A4:C4" location="TAF!A1" display="TAF!A1" xr:uid="{33FA5332-A7FB-4532-8D9C-F90711936BA1}"/>
    <hyperlink ref="A5:C5" location="TBAF!A1" display="TBAF!A1" xr:uid="{2EB35A1F-318B-406A-BFBA-05D5A54A86FF}"/>
    <hyperlink ref="A6:C6" location="TBFSF!A1" display="TBFSF!A1" xr:uid="{0A21FD88-972A-4E02-A59C-A5F0BE9B8EB3}"/>
    <hyperlink ref="A8:C8" location="TBCF!A1" display="TBCF!A1" xr:uid="{539D2790-6E17-4ED0-B6D3-E4D2491F6A13}"/>
    <hyperlink ref="A9:C9" location="TDIF!A1" display="TDIF!A1" xr:uid="{F014900D-9B03-42B3-B2DD-23787636DB9A}"/>
    <hyperlink ref="A10:C10" location="TDIVYF!A1" display="TDIVYF!A1" xr:uid="{75D406DD-C035-462A-ABE6-C9033B1C723A}"/>
    <hyperlink ref="A12:C12" location="TEQPEF!A1" display="TEQPEF!A1" xr:uid="{2B96ABAF-B7C3-4A14-9781-9DE59CD1B465}"/>
    <hyperlink ref="A13:C13" location="TMIF!A1" display="TMIF!A1" xr:uid="{EE08A83F-2D1D-41A4-B457-F6118266E740}"/>
    <hyperlink ref="A14:C14" location="TCS!A1" display="TCS!A1" xr:uid="{7FF24C1B-D6E3-4A6C-9A99-D9F674BDBE78}"/>
    <hyperlink ref="A19:C19" location="TMCAPF!A1" display="TMCAPF!A1" xr:uid="{0CD8DBFD-BE40-4F40-98B2-DC230E26645B}"/>
    <hyperlink ref="A21:C21" location="TFEF!A1" display="TFEF!A1" xr:uid="{04BEC489-97A5-48D1-BE84-E63BF7053180}"/>
    <hyperlink ref="A23:C23" location="TEGF!A1" display="TEGF!A1" xr:uid="{5BACC045-14A9-4AEC-8670-CE97107A0D89}"/>
    <hyperlink ref="A25:C25" location="TIFNA!A1" display="TIFNA!A1" xr:uid="{D805DFCA-2458-4C26-9E1F-BD97AA535267}"/>
    <hyperlink ref="A26:C26" location="TIFSA!A1" display="TIFSA!A1" xr:uid="{7BFDF0C5-C626-48CC-A0A2-23B0422388DD}"/>
    <hyperlink ref="A27:C27" location="TICF!A1" display="TICF!A1" xr:uid="{8DEBFA94-758A-43CC-99A7-B743D49CDA9C}"/>
    <hyperlink ref="A28:C28" location="TIPHF!A1" display="TIPHF!A1" xr:uid="{F453ECBC-6A5B-423B-A7C1-38B6BC5A8999}"/>
    <hyperlink ref="A29:C29" location="TTSF96!A1" display="TTSF96!A1" xr:uid="{FE55479B-561A-4D7D-A4FD-DE88B84C8345}"/>
    <hyperlink ref="A30:C30" location="TISF!A1" display="TISF!A1" xr:uid="{4D4973BF-319B-48BF-B432-A6E9B83A5570}"/>
    <hyperlink ref="A31:C31" location="TEOF!A1" display="TEOF!A1" xr:uid="{3868DF7E-3553-4B9F-905E-8FD7CFCF2056}"/>
    <hyperlink ref="A32:C32" location="TTOFE!A1" display="TTOFE!A1" xr:uid="{CCA690E5-090E-429C-917F-F8144018D2A5}"/>
    <hyperlink ref="A35:C35" location="TINR!A1" display="TINR!A1" xr:uid="{00AF6E70-5EF5-4DB5-AB08-E20F0747712F}"/>
    <hyperlink ref="A37:C37" location="TMAOF!A1" display="TMAOF!A1" xr:uid="{42E24FE2-A5DD-4E06-9083-7F7F6EE5A733}"/>
    <hyperlink ref="A38:C38" location="TNETF!A1" display="TNETF!A1" xr:uid="{0C90E254-5C87-453C-969C-5926FB48CF35}"/>
    <hyperlink ref="A39:C39" location="TNPBETF!A1" display="TNPBETF!A1" xr:uid="{A5FFD526-E4E1-40C5-BB44-F9C792845043}"/>
    <hyperlink ref="A41:C41" location="TQNTF!A1" display="TQNTF!A1" xr:uid="{0EF2ED62-4F3E-493F-95B3-169655827C6C}"/>
    <hyperlink ref="A42:C42" location="TREF!A1" display="TREF!A1" xr:uid="{800BF5F5-B0C0-4524-A140-8EC13F5F1E4C}"/>
    <hyperlink ref="A44:C44" location="TRSFM!A1" display="TRSFM!A1" xr:uid="{F64E652B-FE3F-4662-9BE9-64788AE215A5}"/>
    <hyperlink ref="A45:C45" location="TRSFP!A1" display="TRSFP!A1" xr:uid="{0E0C3B51-BABE-4F11-A170-BDDAD6884286}"/>
    <hyperlink ref="A47:C47" location="TSCAPF!A1" display="TSCAPF!A1" xr:uid="{2E9C7AA6-A512-4A85-87DA-BCBEAD0B6103}"/>
    <hyperlink ref="A50:C50" location="TYCF!A1" display="TYCF!A1" xr:uid="{A7ACA9E1-EA17-482D-8C6C-7AA291021922}"/>
    <hyperlink ref="A33:C33" location="TFRSTF!A1" display="TFRSTF!A1" xr:uid="{C4F4E548-2262-4EE0-9326-8A76D0CD0CED}"/>
    <hyperlink ref="C53" location="'Dividend History'!A1" display="Dividend History" xr:uid="{DC70CD32-E6BD-49CD-A381-D78EB95F59F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2F94F-4041-4983-87EC-6BB35EEBB8B0}">
  <dimension ref="A1:E50"/>
  <sheetViews>
    <sheetView workbookViewId="0">
      <selection activeCell="B1" sqref="B1"/>
    </sheetView>
  </sheetViews>
  <sheetFormatPr defaultRowHeight="15" x14ac:dyDescent="0.25"/>
  <cols>
    <col min="1" max="1" width="13" style="356" customWidth="1"/>
    <col min="2" max="2" width="55.42578125" style="356" customWidth="1"/>
    <col min="3" max="3" width="16.140625" style="358" customWidth="1"/>
    <col min="4" max="4" width="50.7109375" style="356" customWidth="1"/>
    <col min="5" max="5" width="17.7109375" style="356" customWidth="1"/>
    <col min="6" max="6" width="10.5703125" style="356" bestFit="1" customWidth="1"/>
    <col min="7" max="16384" width="9.140625" style="356"/>
  </cols>
  <sheetData>
    <row r="1" spans="1:5" ht="18.75" x14ac:dyDescent="0.3">
      <c r="B1" s="357" t="s">
        <v>3858</v>
      </c>
    </row>
    <row r="2" spans="1:5" x14ac:dyDescent="0.25">
      <c r="C2" s="359"/>
    </row>
    <row r="3" spans="1:5" s="361" customFormat="1" ht="30" x14ac:dyDescent="0.2">
      <c r="A3" s="360" t="s">
        <v>3859</v>
      </c>
      <c r="B3" s="360" t="s">
        <v>3860</v>
      </c>
      <c r="C3" s="360" t="s">
        <v>3861</v>
      </c>
      <c r="D3" s="360" t="s">
        <v>3862</v>
      </c>
      <c r="E3" s="360" t="s">
        <v>3863</v>
      </c>
    </row>
    <row r="4" spans="1:5" x14ac:dyDescent="0.25">
      <c r="A4" s="362" t="s">
        <v>3864</v>
      </c>
      <c r="B4" s="363" t="s">
        <v>33</v>
      </c>
      <c r="C4" s="364" t="s">
        <v>3865</v>
      </c>
      <c r="D4" s="365" t="s">
        <v>3866</v>
      </c>
      <c r="E4" s="363" t="s">
        <v>3867</v>
      </c>
    </row>
    <row r="5" spans="1:5" x14ac:dyDescent="0.25">
      <c r="A5" s="362">
        <f>+A4+1</f>
        <v>2</v>
      </c>
      <c r="B5" s="363" t="s">
        <v>35</v>
      </c>
      <c r="C5" s="364" t="s">
        <v>3868</v>
      </c>
      <c r="D5" s="363" t="s">
        <v>3869</v>
      </c>
      <c r="E5" s="363" t="s">
        <v>3870</v>
      </c>
    </row>
    <row r="6" spans="1:5" x14ac:dyDescent="0.25">
      <c r="A6" s="362">
        <f t="shared" ref="A6:A50" si="0">+A5+1</f>
        <v>3</v>
      </c>
      <c r="B6" s="363" t="s">
        <v>37</v>
      </c>
      <c r="C6" s="364" t="s">
        <v>3870</v>
      </c>
      <c r="D6" s="363" t="s">
        <v>3871</v>
      </c>
      <c r="E6" s="363" t="s">
        <v>3872</v>
      </c>
    </row>
    <row r="7" spans="1:5" x14ac:dyDescent="0.25">
      <c r="A7" s="362">
        <f t="shared" si="0"/>
        <v>4</v>
      </c>
      <c r="B7" s="363" t="s">
        <v>6</v>
      </c>
      <c r="C7" s="364" t="s">
        <v>3873</v>
      </c>
      <c r="D7" s="363" t="s">
        <v>3874</v>
      </c>
      <c r="E7" s="363" t="s">
        <v>3873</v>
      </c>
    </row>
    <row r="8" spans="1:5" x14ac:dyDescent="0.25">
      <c r="A8" s="362">
        <f t="shared" si="0"/>
        <v>5</v>
      </c>
      <c r="B8" s="363" t="s">
        <v>39</v>
      </c>
      <c r="C8" s="364" t="s">
        <v>3870</v>
      </c>
      <c r="D8" s="363" t="s">
        <v>3875</v>
      </c>
      <c r="E8" s="363" t="s">
        <v>3872</v>
      </c>
    </row>
    <row r="9" spans="1:5" x14ac:dyDescent="0.25">
      <c r="A9" s="362">
        <f t="shared" si="0"/>
        <v>6</v>
      </c>
      <c r="B9" s="363" t="s">
        <v>41</v>
      </c>
      <c r="C9" s="364" t="s">
        <v>3870</v>
      </c>
      <c r="D9" s="366" t="s">
        <v>3876</v>
      </c>
      <c r="E9" s="363" t="s">
        <v>3870</v>
      </c>
    </row>
    <row r="10" spans="1:5" x14ac:dyDescent="0.25">
      <c r="A10" s="362">
        <f t="shared" si="0"/>
        <v>7</v>
      </c>
      <c r="B10" s="363" t="s">
        <v>43</v>
      </c>
      <c r="C10" s="364" t="s">
        <v>3870</v>
      </c>
      <c r="D10" s="363" t="s">
        <v>3877</v>
      </c>
      <c r="E10" s="363" t="s">
        <v>3872</v>
      </c>
    </row>
    <row r="11" spans="1:5" x14ac:dyDescent="0.25">
      <c r="A11" s="362">
        <f t="shared" si="0"/>
        <v>8</v>
      </c>
      <c r="B11" s="363" t="s">
        <v>8</v>
      </c>
      <c r="C11" s="364" t="s">
        <v>3873</v>
      </c>
      <c r="D11" s="363" t="s">
        <v>3878</v>
      </c>
      <c r="E11" s="363" t="s">
        <v>3873</v>
      </c>
    </row>
    <row r="12" spans="1:5" x14ac:dyDescent="0.25">
      <c r="A12" s="362">
        <f t="shared" si="0"/>
        <v>9</v>
      </c>
      <c r="B12" s="363" t="s">
        <v>45</v>
      </c>
      <c r="C12" s="364" t="s">
        <v>3870</v>
      </c>
      <c r="D12" s="363" t="s">
        <v>3879</v>
      </c>
      <c r="E12" s="363" t="s">
        <v>3870</v>
      </c>
    </row>
    <row r="13" spans="1:5" x14ac:dyDescent="0.25">
      <c r="A13" s="362">
        <f t="shared" si="0"/>
        <v>10</v>
      </c>
      <c r="B13" s="363" t="s">
        <v>47</v>
      </c>
      <c r="C13" s="364" t="s">
        <v>3873</v>
      </c>
      <c r="D13" s="363" t="s">
        <v>3880</v>
      </c>
      <c r="E13" s="363" t="s">
        <v>3881</v>
      </c>
    </row>
    <row r="14" spans="1:5" x14ac:dyDescent="0.25">
      <c r="A14" s="362">
        <f t="shared" si="0"/>
        <v>11</v>
      </c>
      <c r="B14" s="363" t="s">
        <v>49</v>
      </c>
      <c r="C14" s="364" t="s">
        <v>3870</v>
      </c>
      <c r="D14" s="367" t="s">
        <v>3882</v>
      </c>
      <c r="E14" s="363" t="s">
        <v>3872</v>
      </c>
    </row>
    <row r="15" spans="1:5" x14ac:dyDescent="0.25">
      <c r="A15" s="362">
        <f t="shared" si="0"/>
        <v>12</v>
      </c>
      <c r="B15" s="363" t="s">
        <v>3883</v>
      </c>
      <c r="C15" s="368" t="s">
        <v>3865</v>
      </c>
      <c r="D15" s="363" t="s">
        <v>3884</v>
      </c>
      <c r="E15" s="363" t="s">
        <v>3873</v>
      </c>
    </row>
    <row r="16" spans="1:5" x14ac:dyDescent="0.25">
      <c r="A16" s="362">
        <f t="shared" si="0"/>
        <v>13</v>
      </c>
      <c r="B16" s="363" t="s">
        <v>3885</v>
      </c>
      <c r="C16" s="368" t="s">
        <v>3886</v>
      </c>
      <c r="D16" s="363" t="s">
        <v>3884</v>
      </c>
      <c r="E16" s="363" t="s">
        <v>3873</v>
      </c>
    </row>
    <row r="17" spans="1:5" x14ac:dyDescent="0.25">
      <c r="A17" s="362">
        <f t="shared" si="0"/>
        <v>14</v>
      </c>
      <c r="B17" s="363" t="s">
        <v>3887</v>
      </c>
      <c r="C17" s="368" t="s">
        <v>3886</v>
      </c>
      <c r="D17" s="363" t="s">
        <v>3884</v>
      </c>
      <c r="E17" s="363" t="s">
        <v>3873</v>
      </c>
    </row>
    <row r="18" spans="1:5" x14ac:dyDescent="0.25">
      <c r="A18" s="362">
        <f t="shared" si="0"/>
        <v>15</v>
      </c>
      <c r="B18" s="363" t="s">
        <v>3888</v>
      </c>
      <c r="C18" s="368" t="s">
        <v>3886</v>
      </c>
      <c r="D18" s="363" t="s">
        <v>3884</v>
      </c>
      <c r="E18" s="363" t="s">
        <v>3873</v>
      </c>
    </row>
    <row r="19" spans="1:5" x14ac:dyDescent="0.25">
      <c r="A19" s="362">
        <f t="shared" si="0"/>
        <v>16</v>
      </c>
      <c r="B19" s="363" t="s">
        <v>51</v>
      </c>
      <c r="C19" s="364" t="s">
        <v>3870</v>
      </c>
      <c r="D19" s="363" t="s">
        <v>3889</v>
      </c>
      <c r="E19" s="363" t="s">
        <v>3870</v>
      </c>
    </row>
    <row r="20" spans="1:5" x14ac:dyDescent="0.25">
      <c r="A20" s="362">
        <f t="shared" si="0"/>
        <v>17</v>
      </c>
      <c r="B20" s="363" t="s">
        <v>14</v>
      </c>
      <c r="C20" s="364" t="s">
        <v>3886</v>
      </c>
      <c r="D20" s="365" t="s">
        <v>3890</v>
      </c>
      <c r="E20" s="363" t="s">
        <v>3873</v>
      </c>
    </row>
    <row r="21" spans="1:5" x14ac:dyDescent="0.25">
      <c r="A21" s="362">
        <f t="shared" si="0"/>
        <v>18</v>
      </c>
      <c r="B21" s="363" t="s">
        <v>53</v>
      </c>
      <c r="C21" s="364" t="s">
        <v>3870</v>
      </c>
      <c r="D21" s="363" t="s">
        <v>3891</v>
      </c>
      <c r="E21" s="363" t="s">
        <v>3870</v>
      </c>
    </row>
    <row r="22" spans="1:5" x14ac:dyDescent="0.25">
      <c r="A22" s="362">
        <f t="shared" si="0"/>
        <v>19</v>
      </c>
      <c r="B22" s="363" t="s">
        <v>16</v>
      </c>
      <c r="C22" s="364" t="s">
        <v>3873</v>
      </c>
      <c r="D22" s="363" t="s">
        <v>3892</v>
      </c>
      <c r="E22" s="363" t="s">
        <v>3873</v>
      </c>
    </row>
    <row r="23" spans="1:5" x14ac:dyDescent="0.25">
      <c r="A23" s="362">
        <f t="shared" si="0"/>
        <v>20</v>
      </c>
      <c r="B23" s="363" t="s">
        <v>55</v>
      </c>
      <c r="C23" s="364" t="s">
        <v>3870</v>
      </c>
      <c r="D23" s="363" t="s">
        <v>3893</v>
      </c>
      <c r="E23" s="363" t="s">
        <v>3870</v>
      </c>
    </row>
    <row r="24" spans="1:5" x14ac:dyDescent="0.25">
      <c r="A24" s="362">
        <f t="shared" si="0"/>
        <v>21</v>
      </c>
      <c r="B24" s="363" t="s">
        <v>18</v>
      </c>
      <c r="C24" s="364" t="s">
        <v>3873</v>
      </c>
      <c r="D24" s="363" t="s">
        <v>3894</v>
      </c>
      <c r="E24" s="363" t="s">
        <v>3873</v>
      </c>
    </row>
    <row r="25" spans="1:5" x14ac:dyDescent="0.25">
      <c r="A25" s="362">
        <f t="shared" si="0"/>
        <v>22</v>
      </c>
      <c r="B25" s="363" t="s">
        <v>57</v>
      </c>
      <c r="C25" s="364" t="s">
        <v>3870</v>
      </c>
      <c r="D25" s="369" t="s">
        <v>3895</v>
      </c>
      <c r="E25" s="363" t="s">
        <v>3872</v>
      </c>
    </row>
    <row r="26" spans="1:5" x14ac:dyDescent="0.25">
      <c r="A26" s="362">
        <f t="shared" si="0"/>
        <v>23</v>
      </c>
      <c r="B26" s="363" t="s">
        <v>59</v>
      </c>
      <c r="C26" s="364" t="s">
        <v>3870</v>
      </c>
      <c r="D26" s="369" t="s">
        <v>3879</v>
      </c>
      <c r="E26" s="363" t="s">
        <v>3870</v>
      </c>
    </row>
    <row r="27" spans="1:5" x14ac:dyDescent="0.25">
      <c r="A27" s="362">
        <f t="shared" si="0"/>
        <v>24</v>
      </c>
      <c r="B27" s="363" t="s">
        <v>61</v>
      </c>
      <c r="C27" s="364" t="s">
        <v>3870</v>
      </c>
      <c r="D27" s="363" t="s">
        <v>3896</v>
      </c>
      <c r="E27" s="363" t="s">
        <v>3872</v>
      </c>
    </row>
    <row r="28" spans="1:5" x14ac:dyDescent="0.25">
      <c r="A28" s="362">
        <f t="shared" si="0"/>
        <v>25</v>
      </c>
      <c r="B28" s="363" t="s">
        <v>63</v>
      </c>
      <c r="C28" s="364" t="s">
        <v>3870</v>
      </c>
      <c r="D28" s="369" t="s">
        <v>3897</v>
      </c>
      <c r="E28" s="363" t="s">
        <v>3872</v>
      </c>
    </row>
    <row r="29" spans="1:5" x14ac:dyDescent="0.25">
      <c r="A29" s="362">
        <f t="shared" si="0"/>
        <v>26</v>
      </c>
      <c r="B29" s="363" t="s">
        <v>65</v>
      </c>
      <c r="C29" s="364" t="s">
        <v>3870</v>
      </c>
      <c r="D29" s="363" t="s">
        <v>3879</v>
      </c>
      <c r="E29" s="363" t="s">
        <v>3870</v>
      </c>
    </row>
    <row r="30" spans="1:5" x14ac:dyDescent="0.25">
      <c r="A30" s="362">
        <f t="shared" si="0"/>
        <v>27</v>
      </c>
      <c r="B30" s="363" t="s">
        <v>67</v>
      </c>
      <c r="C30" s="364" t="s">
        <v>3870</v>
      </c>
      <c r="D30" s="366" t="s">
        <v>3898</v>
      </c>
      <c r="E30" s="363" t="s">
        <v>3870</v>
      </c>
    </row>
    <row r="31" spans="1:5" x14ac:dyDescent="0.25">
      <c r="A31" s="362">
        <f t="shared" si="0"/>
        <v>28</v>
      </c>
      <c r="B31" s="363" t="s">
        <v>69</v>
      </c>
      <c r="C31" s="364" t="s">
        <v>3870</v>
      </c>
      <c r="D31" s="367" t="s">
        <v>3899</v>
      </c>
      <c r="E31" s="363" t="s">
        <v>3872</v>
      </c>
    </row>
    <row r="32" spans="1:5" x14ac:dyDescent="0.25">
      <c r="A32" s="362">
        <f t="shared" si="0"/>
        <v>29</v>
      </c>
      <c r="B32" s="363" t="s">
        <v>71</v>
      </c>
      <c r="C32" s="364" t="s">
        <v>3870</v>
      </c>
      <c r="D32" s="363" t="s">
        <v>3879</v>
      </c>
      <c r="E32" s="363" t="s">
        <v>3870</v>
      </c>
    </row>
    <row r="33" spans="1:5" x14ac:dyDescent="0.25">
      <c r="A33" s="362">
        <f t="shared" si="0"/>
        <v>30</v>
      </c>
      <c r="B33" s="363" t="s">
        <v>94</v>
      </c>
      <c r="C33" s="364" t="s">
        <v>3886</v>
      </c>
      <c r="D33" s="363" t="s">
        <v>3900</v>
      </c>
      <c r="E33" s="363" t="s">
        <v>3886</v>
      </c>
    </row>
    <row r="34" spans="1:5" x14ac:dyDescent="0.25">
      <c r="A34" s="362">
        <f t="shared" si="0"/>
        <v>31</v>
      </c>
      <c r="B34" s="363" t="s">
        <v>3901</v>
      </c>
      <c r="C34" s="364" t="s">
        <v>3868</v>
      </c>
      <c r="D34" s="363" t="s">
        <v>3884</v>
      </c>
      <c r="E34" s="363" t="s">
        <v>3873</v>
      </c>
    </row>
    <row r="35" spans="1:5" x14ac:dyDescent="0.25">
      <c r="A35" s="362">
        <f t="shared" si="0"/>
        <v>32</v>
      </c>
      <c r="B35" s="363" t="s">
        <v>73</v>
      </c>
      <c r="C35" s="364" t="s">
        <v>3870</v>
      </c>
      <c r="D35" s="363" t="s">
        <v>3902</v>
      </c>
      <c r="E35" s="363" t="s">
        <v>3872</v>
      </c>
    </row>
    <row r="36" spans="1:5" x14ac:dyDescent="0.25">
      <c r="A36" s="362">
        <f t="shared" si="0"/>
        <v>33</v>
      </c>
      <c r="B36" s="363" t="s">
        <v>21</v>
      </c>
      <c r="C36" s="364" t="s">
        <v>3873</v>
      </c>
      <c r="D36" s="363" t="s">
        <v>3903</v>
      </c>
      <c r="E36" s="363" t="s">
        <v>3873</v>
      </c>
    </row>
    <row r="37" spans="1:5" ht="30" x14ac:dyDescent="0.25">
      <c r="A37" s="362">
        <f t="shared" si="0"/>
        <v>34</v>
      </c>
      <c r="B37" s="363" t="s">
        <v>75</v>
      </c>
      <c r="C37" s="364" t="s">
        <v>3870</v>
      </c>
      <c r="D37" s="370" t="s">
        <v>3904</v>
      </c>
      <c r="E37" s="364" t="s">
        <v>3870</v>
      </c>
    </row>
    <row r="38" spans="1:5" x14ac:dyDescent="0.25">
      <c r="A38" s="362">
        <f t="shared" si="0"/>
        <v>35</v>
      </c>
      <c r="B38" s="363" t="s">
        <v>77</v>
      </c>
      <c r="C38" s="364" t="s">
        <v>3870</v>
      </c>
      <c r="D38" s="369" t="s">
        <v>3895</v>
      </c>
      <c r="E38" s="363" t="s">
        <v>3872</v>
      </c>
    </row>
    <row r="39" spans="1:5" x14ac:dyDescent="0.25">
      <c r="A39" s="362">
        <f t="shared" si="0"/>
        <v>36</v>
      </c>
      <c r="B39" s="363" t="s">
        <v>79</v>
      </c>
      <c r="C39" s="364" t="s">
        <v>3870</v>
      </c>
      <c r="D39" s="363" t="s">
        <v>3905</v>
      </c>
      <c r="E39" s="363" t="s">
        <v>3872</v>
      </c>
    </row>
    <row r="40" spans="1:5" x14ac:dyDescent="0.25">
      <c r="A40" s="362">
        <f t="shared" si="0"/>
        <v>37</v>
      </c>
      <c r="B40" s="363" t="s">
        <v>23</v>
      </c>
      <c r="C40" s="364" t="s">
        <v>3865</v>
      </c>
      <c r="D40" s="363" t="s">
        <v>3906</v>
      </c>
      <c r="E40" s="363" t="s">
        <v>3865</v>
      </c>
    </row>
    <row r="41" spans="1:5" x14ac:dyDescent="0.25">
      <c r="A41" s="362">
        <f t="shared" si="0"/>
        <v>38</v>
      </c>
      <c r="B41" s="363" t="s">
        <v>81</v>
      </c>
      <c r="C41" s="364" t="s">
        <v>3870</v>
      </c>
      <c r="D41" s="363" t="s">
        <v>3891</v>
      </c>
      <c r="E41" s="363" t="s">
        <v>3870</v>
      </c>
    </row>
    <row r="42" spans="1:5" x14ac:dyDescent="0.25">
      <c r="A42" s="362">
        <f t="shared" si="0"/>
        <v>39</v>
      </c>
      <c r="B42" s="363" t="s">
        <v>83</v>
      </c>
      <c r="C42" s="364" t="s">
        <v>3870</v>
      </c>
      <c r="D42" s="363" t="s">
        <v>3907</v>
      </c>
      <c r="E42" s="363" t="s">
        <v>3872</v>
      </c>
    </row>
    <row r="43" spans="1:5" x14ac:dyDescent="0.25">
      <c r="A43" s="362">
        <f t="shared" si="0"/>
        <v>40</v>
      </c>
      <c r="B43" s="363" t="s">
        <v>25</v>
      </c>
      <c r="C43" s="364" t="s">
        <v>3868</v>
      </c>
      <c r="D43" s="369" t="s">
        <v>3908</v>
      </c>
      <c r="E43" s="363" t="s">
        <v>3868</v>
      </c>
    </row>
    <row r="44" spans="1:5" x14ac:dyDescent="0.25">
      <c r="A44" s="362">
        <f t="shared" si="0"/>
        <v>41</v>
      </c>
      <c r="B44" s="363" t="s">
        <v>85</v>
      </c>
      <c r="C44" s="364" t="s">
        <v>3870</v>
      </c>
      <c r="D44" s="369" t="s">
        <v>3893</v>
      </c>
      <c r="E44" s="363" t="s">
        <v>3870</v>
      </c>
    </row>
    <row r="45" spans="1:5" x14ac:dyDescent="0.25">
      <c r="A45" s="362">
        <f t="shared" si="0"/>
        <v>42</v>
      </c>
      <c r="B45" s="363" t="s">
        <v>87</v>
      </c>
      <c r="C45" s="364" t="s">
        <v>3870</v>
      </c>
      <c r="D45" s="369" t="s">
        <v>3891</v>
      </c>
      <c r="E45" s="363" t="s">
        <v>3870</v>
      </c>
    </row>
    <row r="46" spans="1:5" x14ac:dyDescent="0.25">
      <c r="A46" s="362">
        <f t="shared" si="0"/>
        <v>43</v>
      </c>
      <c r="B46" s="363" t="s">
        <v>3909</v>
      </c>
      <c r="C46" s="364" t="s">
        <v>3873</v>
      </c>
      <c r="D46" s="363" t="s">
        <v>3910</v>
      </c>
      <c r="E46" s="363" t="s">
        <v>3873</v>
      </c>
    </row>
    <row r="47" spans="1:5" x14ac:dyDescent="0.25">
      <c r="A47" s="362">
        <f t="shared" si="0"/>
        <v>44</v>
      </c>
      <c r="B47" s="363" t="s">
        <v>89</v>
      </c>
      <c r="C47" s="364" t="s">
        <v>3870</v>
      </c>
      <c r="D47" s="363" t="s">
        <v>3911</v>
      </c>
      <c r="E47" s="363" t="s">
        <v>3872</v>
      </c>
    </row>
    <row r="48" spans="1:5" x14ac:dyDescent="0.25">
      <c r="A48" s="362">
        <f t="shared" si="0"/>
        <v>45</v>
      </c>
      <c r="B48" s="363" t="s">
        <v>28</v>
      </c>
      <c r="C48" s="364" t="s">
        <v>3886</v>
      </c>
      <c r="D48" s="363" t="s">
        <v>3912</v>
      </c>
      <c r="E48" s="363" t="s">
        <v>3873</v>
      </c>
    </row>
    <row r="49" spans="1:5" x14ac:dyDescent="0.25">
      <c r="A49" s="362">
        <f t="shared" si="0"/>
        <v>46</v>
      </c>
      <c r="B49" s="363" t="s">
        <v>30</v>
      </c>
      <c r="C49" s="364" t="s">
        <v>3873</v>
      </c>
      <c r="D49" s="365" t="s">
        <v>3890</v>
      </c>
      <c r="E49" s="363" t="s">
        <v>3873</v>
      </c>
    </row>
    <row r="50" spans="1:5" x14ac:dyDescent="0.25">
      <c r="A50" s="362">
        <f t="shared" si="0"/>
        <v>47</v>
      </c>
      <c r="B50" s="363" t="s">
        <v>91</v>
      </c>
      <c r="C50" s="364" t="s">
        <v>3870</v>
      </c>
      <c r="D50" s="363" t="s">
        <v>3891</v>
      </c>
      <c r="E50" s="363" t="s">
        <v>3870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1C8E8-F407-433D-81D7-4F662FAC14EE}">
  <dimension ref="A1:IV257"/>
  <sheetViews>
    <sheetView workbookViewId="0">
      <selection activeCell="B1" sqref="B1:E1"/>
    </sheetView>
  </sheetViews>
  <sheetFormatPr defaultRowHeight="15" x14ac:dyDescent="0.25"/>
  <cols>
    <col min="1" max="1" width="9.140625" style="13"/>
    <col min="2" max="2" width="15.28515625" style="43" bestFit="1" customWidth="1"/>
    <col min="3" max="3" width="21.85546875" style="13" customWidth="1"/>
    <col min="4" max="4" width="18.28515625" style="13" customWidth="1"/>
    <col min="5" max="5" width="16.7109375" style="13" customWidth="1"/>
    <col min="6" max="257" width="9.140625" style="13"/>
    <col min="258" max="258" width="15.28515625" style="13" bestFit="1" customWidth="1"/>
    <col min="259" max="259" width="21.85546875" style="13" customWidth="1"/>
    <col min="260" max="260" width="18.28515625" style="13" customWidth="1"/>
    <col min="261" max="261" width="16.7109375" style="13" customWidth="1"/>
    <col min="262" max="513" width="9.140625" style="13"/>
    <col min="514" max="514" width="15.28515625" style="13" bestFit="1" customWidth="1"/>
    <col min="515" max="515" width="21.85546875" style="13" customWidth="1"/>
    <col min="516" max="516" width="18.28515625" style="13" customWidth="1"/>
    <col min="517" max="517" width="16.7109375" style="13" customWidth="1"/>
    <col min="518" max="769" width="9.140625" style="13"/>
    <col min="770" max="770" width="15.28515625" style="13" bestFit="1" customWidth="1"/>
    <col min="771" max="771" width="21.85546875" style="13" customWidth="1"/>
    <col min="772" max="772" width="18.28515625" style="13" customWidth="1"/>
    <col min="773" max="773" width="16.7109375" style="13" customWidth="1"/>
    <col min="774" max="1025" width="9.140625" style="13"/>
    <col min="1026" max="1026" width="15.28515625" style="13" bestFit="1" customWidth="1"/>
    <col min="1027" max="1027" width="21.85546875" style="13" customWidth="1"/>
    <col min="1028" max="1028" width="18.28515625" style="13" customWidth="1"/>
    <col min="1029" max="1029" width="16.7109375" style="13" customWidth="1"/>
    <col min="1030" max="1281" width="9.140625" style="13"/>
    <col min="1282" max="1282" width="15.28515625" style="13" bestFit="1" customWidth="1"/>
    <col min="1283" max="1283" width="21.85546875" style="13" customWidth="1"/>
    <col min="1284" max="1284" width="18.28515625" style="13" customWidth="1"/>
    <col min="1285" max="1285" width="16.7109375" style="13" customWidth="1"/>
    <col min="1286" max="1537" width="9.140625" style="13"/>
    <col min="1538" max="1538" width="15.28515625" style="13" bestFit="1" customWidth="1"/>
    <col min="1539" max="1539" width="21.85546875" style="13" customWidth="1"/>
    <col min="1540" max="1540" width="18.28515625" style="13" customWidth="1"/>
    <col min="1541" max="1541" width="16.7109375" style="13" customWidth="1"/>
    <col min="1542" max="1793" width="9.140625" style="13"/>
    <col min="1794" max="1794" width="15.28515625" style="13" bestFit="1" customWidth="1"/>
    <col min="1795" max="1795" width="21.85546875" style="13" customWidth="1"/>
    <col min="1796" max="1796" width="18.28515625" style="13" customWidth="1"/>
    <col min="1797" max="1797" width="16.7109375" style="13" customWidth="1"/>
    <col min="1798" max="2049" width="9.140625" style="13"/>
    <col min="2050" max="2050" width="15.28515625" style="13" bestFit="1" customWidth="1"/>
    <col min="2051" max="2051" width="21.85546875" style="13" customWidth="1"/>
    <col min="2052" max="2052" width="18.28515625" style="13" customWidth="1"/>
    <col min="2053" max="2053" width="16.7109375" style="13" customWidth="1"/>
    <col min="2054" max="2305" width="9.140625" style="13"/>
    <col min="2306" max="2306" width="15.28515625" style="13" bestFit="1" customWidth="1"/>
    <col min="2307" max="2307" width="21.85546875" style="13" customWidth="1"/>
    <col min="2308" max="2308" width="18.28515625" style="13" customWidth="1"/>
    <col min="2309" max="2309" width="16.7109375" style="13" customWidth="1"/>
    <col min="2310" max="2561" width="9.140625" style="13"/>
    <col min="2562" max="2562" width="15.28515625" style="13" bestFit="1" customWidth="1"/>
    <col min="2563" max="2563" width="21.85546875" style="13" customWidth="1"/>
    <col min="2564" max="2564" width="18.28515625" style="13" customWidth="1"/>
    <col min="2565" max="2565" width="16.7109375" style="13" customWidth="1"/>
    <col min="2566" max="2817" width="9.140625" style="13"/>
    <col min="2818" max="2818" width="15.28515625" style="13" bestFit="1" customWidth="1"/>
    <col min="2819" max="2819" width="21.85546875" style="13" customWidth="1"/>
    <col min="2820" max="2820" width="18.28515625" style="13" customWidth="1"/>
    <col min="2821" max="2821" width="16.7109375" style="13" customWidth="1"/>
    <col min="2822" max="3073" width="9.140625" style="13"/>
    <col min="3074" max="3074" width="15.28515625" style="13" bestFit="1" customWidth="1"/>
    <col min="3075" max="3075" width="21.85546875" style="13" customWidth="1"/>
    <col min="3076" max="3076" width="18.28515625" style="13" customWidth="1"/>
    <col min="3077" max="3077" width="16.7109375" style="13" customWidth="1"/>
    <col min="3078" max="3329" width="9.140625" style="13"/>
    <col min="3330" max="3330" width="15.28515625" style="13" bestFit="1" customWidth="1"/>
    <col min="3331" max="3331" width="21.85546875" style="13" customWidth="1"/>
    <col min="3332" max="3332" width="18.28515625" style="13" customWidth="1"/>
    <col min="3333" max="3333" width="16.7109375" style="13" customWidth="1"/>
    <col min="3334" max="3585" width="9.140625" style="13"/>
    <col min="3586" max="3586" width="15.28515625" style="13" bestFit="1" customWidth="1"/>
    <col min="3587" max="3587" width="21.85546875" style="13" customWidth="1"/>
    <col min="3588" max="3588" width="18.28515625" style="13" customWidth="1"/>
    <col min="3589" max="3589" width="16.7109375" style="13" customWidth="1"/>
    <col min="3590" max="3841" width="9.140625" style="13"/>
    <col min="3842" max="3842" width="15.28515625" style="13" bestFit="1" customWidth="1"/>
    <col min="3843" max="3843" width="21.85546875" style="13" customWidth="1"/>
    <col min="3844" max="3844" width="18.28515625" style="13" customWidth="1"/>
    <col min="3845" max="3845" width="16.7109375" style="13" customWidth="1"/>
    <col min="3846" max="4097" width="9.140625" style="13"/>
    <col min="4098" max="4098" width="15.28515625" style="13" bestFit="1" customWidth="1"/>
    <col min="4099" max="4099" width="21.85546875" style="13" customWidth="1"/>
    <col min="4100" max="4100" width="18.28515625" style="13" customWidth="1"/>
    <col min="4101" max="4101" width="16.7109375" style="13" customWidth="1"/>
    <col min="4102" max="4353" width="9.140625" style="13"/>
    <col min="4354" max="4354" width="15.28515625" style="13" bestFit="1" customWidth="1"/>
    <col min="4355" max="4355" width="21.85546875" style="13" customWidth="1"/>
    <col min="4356" max="4356" width="18.28515625" style="13" customWidth="1"/>
    <col min="4357" max="4357" width="16.7109375" style="13" customWidth="1"/>
    <col min="4358" max="4609" width="9.140625" style="13"/>
    <col min="4610" max="4610" width="15.28515625" style="13" bestFit="1" customWidth="1"/>
    <col min="4611" max="4611" width="21.85546875" style="13" customWidth="1"/>
    <col min="4612" max="4612" width="18.28515625" style="13" customWidth="1"/>
    <col min="4613" max="4613" width="16.7109375" style="13" customWidth="1"/>
    <col min="4614" max="4865" width="9.140625" style="13"/>
    <col min="4866" max="4866" width="15.28515625" style="13" bestFit="1" customWidth="1"/>
    <col min="4867" max="4867" width="21.85546875" style="13" customWidth="1"/>
    <col min="4868" max="4868" width="18.28515625" style="13" customWidth="1"/>
    <col min="4869" max="4869" width="16.7109375" style="13" customWidth="1"/>
    <col min="4870" max="5121" width="9.140625" style="13"/>
    <col min="5122" max="5122" width="15.28515625" style="13" bestFit="1" customWidth="1"/>
    <col min="5123" max="5123" width="21.85546875" style="13" customWidth="1"/>
    <col min="5124" max="5124" width="18.28515625" style="13" customWidth="1"/>
    <col min="5125" max="5125" width="16.7109375" style="13" customWidth="1"/>
    <col min="5126" max="5377" width="9.140625" style="13"/>
    <col min="5378" max="5378" width="15.28515625" style="13" bestFit="1" customWidth="1"/>
    <col min="5379" max="5379" width="21.85546875" style="13" customWidth="1"/>
    <col min="5380" max="5380" width="18.28515625" style="13" customWidth="1"/>
    <col min="5381" max="5381" width="16.7109375" style="13" customWidth="1"/>
    <col min="5382" max="5633" width="9.140625" style="13"/>
    <col min="5634" max="5634" width="15.28515625" style="13" bestFit="1" customWidth="1"/>
    <col min="5635" max="5635" width="21.85546875" style="13" customWidth="1"/>
    <col min="5636" max="5636" width="18.28515625" style="13" customWidth="1"/>
    <col min="5637" max="5637" width="16.7109375" style="13" customWidth="1"/>
    <col min="5638" max="5889" width="9.140625" style="13"/>
    <col min="5890" max="5890" width="15.28515625" style="13" bestFit="1" customWidth="1"/>
    <col min="5891" max="5891" width="21.85546875" style="13" customWidth="1"/>
    <col min="5892" max="5892" width="18.28515625" style="13" customWidth="1"/>
    <col min="5893" max="5893" width="16.7109375" style="13" customWidth="1"/>
    <col min="5894" max="6145" width="9.140625" style="13"/>
    <col min="6146" max="6146" width="15.28515625" style="13" bestFit="1" customWidth="1"/>
    <col min="6147" max="6147" width="21.85546875" style="13" customWidth="1"/>
    <col min="6148" max="6148" width="18.28515625" style="13" customWidth="1"/>
    <col min="6149" max="6149" width="16.7109375" style="13" customWidth="1"/>
    <col min="6150" max="6401" width="9.140625" style="13"/>
    <col min="6402" max="6402" width="15.28515625" style="13" bestFit="1" customWidth="1"/>
    <col min="6403" max="6403" width="21.85546875" style="13" customWidth="1"/>
    <col min="6404" max="6404" width="18.28515625" style="13" customWidth="1"/>
    <col min="6405" max="6405" width="16.7109375" style="13" customWidth="1"/>
    <col min="6406" max="6657" width="9.140625" style="13"/>
    <col min="6658" max="6658" width="15.28515625" style="13" bestFit="1" customWidth="1"/>
    <col min="6659" max="6659" width="21.85546875" style="13" customWidth="1"/>
    <col min="6660" max="6660" width="18.28515625" style="13" customWidth="1"/>
    <col min="6661" max="6661" width="16.7109375" style="13" customWidth="1"/>
    <col min="6662" max="6913" width="9.140625" style="13"/>
    <col min="6914" max="6914" width="15.28515625" style="13" bestFit="1" customWidth="1"/>
    <col min="6915" max="6915" width="21.85546875" style="13" customWidth="1"/>
    <col min="6916" max="6916" width="18.28515625" style="13" customWidth="1"/>
    <col min="6917" max="6917" width="16.7109375" style="13" customWidth="1"/>
    <col min="6918" max="7169" width="9.140625" style="13"/>
    <col min="7170" max="7170" width="15.28515625" style="13" bestFit="1" customWidth="1"/>
    <col min="7171" max="7171" width="21.85546875" style="13" customWidth="1"/>
    <col min="7172" max="7172" width="18.28515625" style="13" customWidth="1"/>
    <col min="7173" max="7173" width="16.7109375" style="13" customWidth="1"/>
    <col min="7174" max="7425" width="9.140625" style="13"/>
    <col min="7426" max="7426" width="15.28515625" style="13" bestFit="1" customWidth="1"/>
    <col min="7427" max="7427" width="21.85546875" style="13" customWidth="1"/>
    <col min="7428" max="7428" width="18.28515625" style="13" customWidth="1"/>
    <col min="7429" max="7429" width="16.7109375" style="13" customWidth="1"/>
    <col min="7430" max="7681" width="9.140625" style="13"/>
    <col min="7682" max="7682" width="15.28515625" style="13" bestFit="1" customWidth="1"/>
    <col min="7683" max="7683" width="21.85546875" style="13" customWidth="1"/>
    <col min="7684" max="7684" width="18.28515625" style="13" customWidth="1"/>
    <col min="7685" max="7685" width="16.7109375" style="13" customWidth="1"/>
    <col min="7686" max="7937" width="9.140625" style="13"/>
    <col min="7938" max="7938" width="15.28515625" style="13" bestFit="1" customWidth="1"/>
    <col min="7939" max="7939" width="21.85546875" style="13" customWidth="1"/>
    <col min="7940" max="7940" width="18.28515625" style="13" customWidth="1"/>
    <col min="7941" max="7941" width="16.7109375" style="13" customWidth="1"/>
    <col min="7942" max="8193" width="9.140625" style="13"/>
    <col min="8194" max="8194" width="15.28515625" style="13" bestFit="1" customWidth="1"/>
    <col min="8195" max="8195" width="21.85546875" style="13" customWidth="1"/>
    <col min="8196" max="8196" width="18.28515625" style="13" customWidth="1"/>
    <col min="8197" max="8197" width="16.7109375" style="13" customWidth="1"/>
    <col min="8198" max="8449" width="9.140625" style="13"/>
    <col min="8450" max="8450" width="15.28515625" style="13" bestFit="1" customWidth="1"/>
    <col min="8451" max="8451" width="21.85546875" style="13" customWidth="1"/>
    <col min="8452" max="8452" width="18.28515625" style="13" customWidth="1"/>
    <col min="8453" max="8453" width="16.7109375" style="13" customWidth="1"/>
    <col min="8454" max="8705" width="9.140625" style="13"/>
    <col min="8706" max="8706" width="15.28515625" style="13" bestFit="1" customWidth="1"/>
    <col min="8707" max="8707" width="21.85546875" style="13" customWidth="1"/>
    <col min="8708" max="8708" width="18.28515625" style="13" customWidth="1"/>
    <col min="8709" max="8709" width="16.7109375" style="13" customWidth="1"/>
    <col min="8710" max="8961" width="9.140625" style="13"/>
    <col min="8962" max="8962" width="15.28515625" style="13" bestFit="1" customWidth="1"/>
    <col min="8963" max="8963" width="21.85546875" style="13" customWidth="1"/>
    <col min="8964" max="8964" width="18.28515625" style="13" customWidth="1"/>
    <col min="8965" max="8965" width="16.7109375" style="13" customWidth="1"/>
    <col min="8966" max="9217" width="9.140625" style="13"/>
    <col min="9218" max="9218" width="15.28515625" style="13" bestFit="1" customWidth="1"/>
    <col min="9219" max="9219" width="21.85546875" style="13" customWidth="1"/>
    <col min="9220" max="9220" width="18.28515625" style="13" customWidth="1"/>
    <col min="9221" max="9221" width="16.7109375" style="13" customWidth="1"/>
    <col min="9222" max="9473" width="9.140625" style="13"/>
    <col min="9474" max="9474" width="15.28515625" style="13" bestFit="1" customWidth="1"/>
    <col min="9475" max="9475" width="21.85546875" style="13" customWidth="1"/>
    <col min="9476" max="9476" width="18.28515625" style="13" customWidth="1"/>
    <col min="9477" max="9477" width="16.7109375" style="13" customWidth="1"/>
    <col min="9478" max="9729" width="9.140625" style="13"/>
    <col min="9730" max="9730" width="15.28515625" style="13" bestFit="1" customWidth="1"/>
    <col min="9731" max="9731" width="21.85546875" style="13" customWidth="1"/>
    <col min="9732" max="9732" width="18.28515625" style="13" customWidth="1"/>
    <col min="9733" max="9733" width="16.7109375" style="13" customWidth="1"/>
    <col min="9734" max="9985" width="9.140625" style="13"/>
    <col min="9986" max="9986" width="15.28515625" style="13" bestFit="1" customWidth="1"/>
    <col min="9987" max="9987" width="21.85546875" style="13" customWidth="1"/>
    <col min="9988" max="9988" width="18.28515625" style="13" customWidth="1"/>
    <col min="9989" max="9989" width="16.7109375" style="13" customWidth="1"/>
    <col min="9990" max="10241" width="9.140625" style="13"/>
    <col min="10242" max="10242" width="15.28515625" style="13" bestFit="1" customWidth="1"/>
    <col min="10243" max="10243" width="21.85546875" style="13" customWidth="1"/>
    <col min="10244" max="10244" width="18.28515625" style="13" customWidth="1"/>
    <col min="10245" max="10245" width="16.7109375" style="13" customWidth="1"/>
    <col min="10246" max="10497" width="9.140625" style="13"/>
    <col min="10498" max="10498" width="15.28515625" style="13" bestFit="1" customWidth="1"/>
    <col min="10499" max="10499" width="21.85546875" style="13" customWidth="1"/>
    <col min="10500" max="10500" width="18.28515625" style="13" customWidth="1"/>
    <col min="10501" max="10501" width="16.7109375" style="13" customWidth="1"/>
    <col min="10502" max="10753" width="9.140625" style="13"/>
    <col min="10754" max="10754" width="15.28515625" style="13" bestFit="1" customWidth="1"/>
    <col min="10755" max="10755" width="21.85546875" style="13" customWidth="1"/>
    <col min="10756" max="10756" width="18.28515625" style="13" customWidth="1"/>
    <col min="10757" max="10757" width="16.7109375" style="13" customWidth="1"/>
    <col min="10758" max="11009" width="9.140625" style="13"/>
    <col min="11010" max="11010" width="15.28515625" style="13" bestFit="1" customWidth="1"/>
    <col min="11011" max="11011" width="21.85546875" style="13" customWidth="1"/>
    <col min="11012" max="11012" width="18.28515625" style="13" customWidth="1"/>
    <col min="11013" max="11013" width="16.7109375" style="13" customWidth="1"/>
    <col min="11014" max="11265" width="9.140625" style="13"/>
    <col min="11266" max="11266" width="15.28515625" style="13" bestFit="1" customWidth="1"/>
    <col min="11267" max="11267" width="21.85546875" style="13" customWidth="1"/>
    <col min="11268" max="11268" width="18.28515625" style="13" customWidth="1"/>
    <col min="11269" max="11269" width="16.7109375" style="13" customWidth="1"/>
    <col min="11270" max="11521" width="9.140625" style="13"/>
    <col min="11522" max="11522" width="15.28515625" style="13" bestFit="1" customWidth="1"/>
    <col min="11523" max="11523" width="21.85546875" style="13" customWidth="1"/>
    <col min="11524" max="11524" width="18.28515625" style="13" customWidth="1"/>
    <col min="11525" max="11525" width="16.7109375" style="13" customWidth="1"/>
    <col min="11526" max="11777" width="9.140625" style="13"/>
    <col min="11778" max="11778" width="15.28515625" style="13" bestFit="1" customWidth="1"/>
    <col min="11779" max="11779" width="21.85546875" style="13" customWidth="1"/>
    <col min="11780" max="11780" width="18.28515625" style="13" customWidth="1"/>
    <col min="11781" max="11781" width="16.7109375" style="13" customWidth="1"/>
    <col min="11782" max="12033" width="9.140625" style="13"/>
    <col min="12034" max="12034" width="15.28515625" style="13" bestFit="1" customWidth="1"/>
    <col min="12035" max="12035" width="21.85546875" style="13" customWidth="1"/>
    <col min="12036" max="12036" width="18.28515625" style="13" customWidth="1"/>
    <col min="12037" max="12037" width="16.7109375" style="13" customWidth="1"/>
    <col min="12038" max="12289" width="9.140625" style="13"/>
    <col min="12290" max="12290" width="15.28515625" style="13" bestFit="1" customWidth="1"/>
    <col min="12291" max="12291" width="21.85546875" style="13" customWidth="1"/>
    <col min="12292" max="12292" width="18.28515625" style="13" customWidth="1"/>
    <col min="12293" max="12293" width="16.7109375" style="13" customWidth="1"/>
    <col min="12294" max="12545" width="9.140625" style="13"/>
    <col min="12546" max="12546" width="15.28515625" style="13" bestFit="1" customWidth="1"/>
    <col min="12547" max="12547" width="21.85546875" style="13" customWidth="1"/>
    <col min="12548" max="12548" width="18.28515625" style="13" customWidth="1"/>
    <col min="12549" max="12549" width="16.7109375" style="13" customWidth="1"/>
    <col min="12550" max="12801" width="9.140625" style="13"/>
    <col min="12802" max="12802" width="15.28515625" style="13" bestFit="1" customWidth="1"/>
    <col min="12803" max="12803" width="21.85546875" style="13" customWidth="1"/>
    <col min="12804" max="12804" width="18.28515625" style="13" customWidth="1"/>
    <col min="12805" max="12805" width="16.7109375" style="13" customWidth="1"/>
    <col min="12806" max="13057" width="9.140625" style="13"/>
    <col min="13058" max="13058" width="15.28515625" style="13" bestFit="1" customWidth="1"/>
    <col min="13059" max="13059" width="21.85546875" style="13" customWidth="1"/>
    <col min="13060" max="13060" width="18.28515625" style="13" customWidth="1"/>
    <col min="13061" max="13061" width="16.7109375" style="13" customWidth="1"/>
    <col min="13062" max="13313" width="9.140625" style="13"/>
    <col min="13314" max="13314" width="15.28515625" style="13" bestFit="1" customWidth="1"/>
    <col min="13315" max="13315" width="21.85546875" style="13" customWidth="1"/>
    <col min="13316" max="13316" width="18.28515625" style="13" customWidth="1"/>
    <col min="13317" max="13317" width="16.7109375" style="13" customWidth="1"/>
    <col min="13318" max="13569" width="9.140625" style="13"/>
    <col min="13570" max="13570" width="15.28515625" style="13" bestFit="1" customWidth="1"/>
    <col min="13571" max="13571" width="21.85546875" style="13" customWidth="1"/>
    <col min="13572" max="13572" width="18.28515625" style="13" customWidth="1"/>
    <col min="13573" max="13573" width="16.7109375" style="13" customWidth="1"/>
    <col min="13574" max="13825" width="9.140625" style="13"/>
    <col min="13826" max="13826" width="15.28515625" style="13" bestFit="1" customWidth="1"/>
    <col min="13827" max="13827" width="21.85546875" style="13" customWidth="1"/>
    <col min="13828" max="13828" width="18.28515625" style="13" customWidth="1"/>
    <col min="13829" max="13829" width="16.7109375" style="13" customWidth="1"/>
    <col min="13830" max="14081" width="9.140625" style="13"/>
    <col min="14082" max="14082" width="15.28515625" style="13" bestFit="1" customWidth="1"/>
    <col min="14083" max="14083" width="21.85546875" style="13" customWidth="1"/>
    <col min="14084" max="14084" width="18.28515625" style="13" customWidth="1"/>
    <col min="14085" max="14085" width="16.7109375" style="13" customWidth="1"/>
    <col min="14086" max="14337" width="9.140625" style="13"/>
    <col min="14338" max="14338" width="15.28515625" style="13" bestFit="1" customWidth="1"/>
    <col min="14339" max="14339" width="21.85546875" style="13" customWidth="1"/>
    <col min="14340" max="14340" width="18.28515625" style="13" customWidth="1"/>
    <col min="14341" max="14341" width="16.7109375" style="13" customWidth="1"/>
    <col min="14342" max="14593" width="9.140625" style="13"/>
    <col min="14594" max="14594" width="15.28515625" style="13" bestFit="1" customWidth="1"/>
    <col min="14595" max="14595" width="21.85546875" style="13" customWidth="1"/>
    <col min="14596" max="14596" width="18.28515625" style="13" customWidth="1"/>
    <col min="14597" max="14597" width="16.7109375" style="13" customWidth="1"/>
    <col min="14598" max="14849" width="9.140625" style="13"/>
    <col min="14850" max="14850" width="15.28515625" style="13" bestFit="1" customWidth="1"/>
    <col min="14851" max="14851" width="21.85546875" style="13" customWidth="1"/>
    <col min="14852" max="14852" width="18.28515625" style="13" customWidth="1"/>
    <col min="14853" max="14853" width="16.7109375" style="13" customWidth="1"/>
    <col min="14854" max="15105" width="9.140625" style="13"/>
    <col min="15106" max="15106" width="15.28515625" style="13" bestFit="1" customWidth="1"/>
    <col min="15107" max="15107" width="21.85546875" style="13" customWidth="1"/>
    <col min="15108" max="15108" width="18.28515625" style="13" customWidth="1"/>
    <col min="15109" max="15109" width="16.7109375" style="13" customWidth="1"/>
    <col min="15110" max="15361" width="9.140625" style="13"/>
    <col min="15362" max="15362" width="15.28515625" style="13" bestFit="1" customWidth="1"/>
    <col min="15363" max="15363" width="21.85546875" style="13" customWidth="1"/>
    <col min="15364" max="15364" width="18.28515625" style="13" customWidth="1"/>
    <col min="15365" max="15365" width="16.7109375" style="13" customWidth="1"/>
    <col min="15366" max="15617" width="9.140625" style="13"/>
    <col min="15618" max="15618" width="15.28515625" style="13" bestFit="1" customWidth="1"/>
    <col min="15619" max="15619" width="21.85546875" style="13" customWidth="1"/>
    <col min="15620" max="15620" width="18.28515625" style="13" customWidth="1"/>
    <col min="15621" max="15621" width="16.7109375" style="13" customWidth="1"/>
    <col min="15622" max="15873" width="9.140625" style="13"/>
    <col min="15874" max="15874" width="15.28515625" style="13" bestFit="1" customWidth="1"/>
    <col min="15875" max="15875" width="21.85546875" style="13" customWidth="1"/>
    <col min="15876" max="15876" width="18.28515625" style="13" customWidth="1"/>
    <col min="15877" max="15877" width="16.7109375" style="13" customWidth="1"/>
    <col min="15878" max="16129" width="9.140625" style="13"/>
    <col min="16130" max="16130" width="15.28515625" style="13" bestFit="1" customWidth="1"/>
    <col min="16131" max="16131" width="21.85546875" style="13" customWidth="1"/>
    <col min="16132" max="16132" width="18.28515625" style="13" customWidth="1"/>
    <col min="16133" max="16133" width="16.7109375" style="13" customWidth="1"/>
    <col min="16134" max="16384" width="9.140625" style="13"/>
  </cols>
  <sheetData>
    <row r="1" spans="1:5" ht="15.75" x14ac:dyDescent="0.25">
      <c r="B1" s="409" t="s">
        <v>939</v>
      </c>
      <c r="C1" s="409"/>
      <c r="D1" s="409"/>
      <c r="E1" s="409"/>
    </row>
    <row r="2" spans="1:5" ht="38.25" x14ac:dyDescent="0.25">
      <c r="B2" s="14" t="s">
        <v>940</v>
      </c>
      <c r="C2" s="15" t="s">
        <v>941</v>
      </c>
      <c r="D2" s="16" t="s">
        <v>942</v>
      </c>
      <c r="E2" s="16" t="s">
        <v>943</v>
      </c>
    </row>
    <row r="3" spans="1:5" s="17" customFormat="1" x14ac:dyDescent="0.25">
      <c r="B3" s="18">
        <v>44351</v>
      </c>
      <c r="C3" s="19">
        <v>79.119900000000001</v>
      </c>
      <c r="D3" s="19">
        <v>0.95</v>
      </c>
      <c r="E3" s="19">
        <v>0.95</v>
      </c>
    </row>
    <row r="4" spans="1:5" s="17" customFormat="1" x14ac:dyDescent="0.25">
      <c r="B4" s="18">
        <v>44433</v>
      </c>
      <c r="C4" s="19">
        <v>83.376199999999997</v>
      </c>
      <c r="D4" s="19">
        <v>1</v>
      </c>
      <c r="E4" s="19">
        <v>1</v>
      </c>
    </row>
    <row r="5" spans="1:5" x14ac:dyDescent="0.25">
      <c r="B5" s="20"/>
      <c r="C5" s="21"/>
      <c r="D5" s="21"/>
      <c r="E5" s="21"/>
    </row>
    <row r="6" spans="1:5" ht="15.75" x14ac:dyDescent="0.25">
      <c r="B6" s="409" t="s">
        <v>944</v>
      </c>
      <c r="C6" s="409"/>
      <c r="D6" s="409"/>
      <c r="E6" s="409"/>
    </row>
    <row r="7" spans="1:5" ht="38.25" x14ac:dyDescent="0.25">
      <c r="B7" s="14" t="s">
        <v>940</v>
      </c>
      <c r="C7" s="15" t="s">
        <v>941</v>
      </c>
      <c r="D7" s="16" t="s">
        <v>942</v>
      </c>
      <c r="E7" s="16" t="s">
        <v>943</v>
      </c>
    </row>
    <row r="8" spans="1:5" s="17" customFormat="1" x14ac:dyDescent="0.25">
      <c r="B8" s="18">
        <v>44405</v>
      </c>
      <c r="C8" s="19">
        <v>77.877399999999994</v>
      </c>
      <c r="D8" s="19">
        <v>1.95</v>
      </c>
      <c r="E8" s="19">
        <v>1.95</v>
      </c>
    </row>
    <row r="9" spans="1:5" s="17" customFormat="1" x14ac:dyDescent="0.25">
      <c r="B9" s="20"/>
      <c r="C9" s="21"/>
      <c r="D9" s="21"/>
      <c r="E9" s="21"/>
    </row>
    <row r="10" spans="1:5" s="17" customFormat="1" ht="15.75" x14ac:dyDescent="0.25">
      <c r="A10" s="13"/>
      <c r="B10" s="409" t="s">
        <v>945</v>
      </c>
      <c r="C10" s="409"/>
      <c r="D10" s="409"/>
      <c r="E10" s="409"/>
    </row>
    <row r="11" spans="1:5" s="17" customFormat="1" ht="38.25" x14ac:dyDescent="0.25">
      <c r="A11" s="13"/>
      <c r="B11" s="14" t="s">
        <v>940</v>
      </c>
      <c r="C11" s="15" t="s">
        <v>941</v>
      </c>
      <c r="D11" s="16" t="s">
        <v>942</v>
      </c>
      <c r="E11" s="16" t="s">
        <v>943</v>
      </c>
    </row>
    <row r="12" spans="1:5" s="17" customFormat="1" x14ac:dyDescent="0.25">
      <c r="B12" s="22">
        <v>44424</v>
      </c>
      <c r="C12" s="19">
        <v>74.153000000000006</v>
      </c>
      <c r="D12" s="19">
        <v>1.85</v>
      </c>
      <c r="E12" s="19">
        <v>1.85</v>
      </c>
    </row>
    <row r="13" spans="1:5" s="17" customFormat="1" x14ac:dyDescent="0.25">
      <c r="B13" s="20"/>
      <c r="C13" s="21"/>
      <c r="D13" s="21"/>
      <c r="E13" s="21"/>
    </row>
    <row r="14" spans="1:5" ht="15.75" x14ac:dyDescent="0.25">
      <c r="B14" s="409" t="s">
        <v>946</v>
      </c>
      <c r="C14" s="409"/>
      <c r="D14" s="409"/>
      <c r="E14" s="409"/>
    </row>
    <row r="15" spans="1:5" ht="38.25" x14ac:dyDescent="0.25">
      <c r="B15" s="14" t="s">
        <v>940</v>
      </c>
      <c r="C15" s="15" t="s">
        <v>941</v>
      </c>
      <c r="D15" s="16" t="s">
        <v>942</v>
      </c>
      <c r="E15" s="16" t="s">
        <v>943</v>
      </c>
    </row>
    <row r="16" spans="1:5" x14ac:dyDescent="0.25">
      <c r="B16" s="22">
        <v>44351</v>
      </c>
      <c r="C16" s="19">
        <v>74.414500000000004</v>
      </c>
      <c r="D16" s="19">
        <v>0.95</v>
      </c>
      <c r="E16" s="19">
        <v>0.95</v>
      </c>
    </row>
    <row r="17" spans="2:5" x14ac:dyDescent="0.25">
      <c r="B17" s="22">
        <v>44433</v>
      </c>
      <c r="C17" s="19">
        <v>78.160300000000007</v>
      </c>
      <c r="D17" s="19">
        <v>1</v>
      </c>
      <c r="E17" s="19">
        <v>1</v>
      </c>
    </row>
    <row r="19" spans="2:5" ht="15.75" x14ac:dyDescent="0.25">
      <c r="B19" s="409" t="s">
        <v>947</v>
      </c>
      <c r="C19" s="409"/>
      <c r="D19" s="409"/>
      <c r="E19" s="409"/>
    </row>
    <row r="20" spans="2:5" s="23" customFormat="1" ht="38.25" x14ac:dyDescent="0.2">
      <c r="B20" s="14" t="s">
        <v>940</v>
      </c>
      <c r="C20" s="15" t="s">
        <v>941</v>
      </c>
      <c r="D20" s="16" t="s">
        <v>942</v>
      </c>
      <c r="E20" s="16" t="s">
        <v>943</v>
      </c>
    </row>
    <row r="21" spans="2:5" x14ac:dyDescent="0.25">
      <c r="B21" s="18">
        <v>44291</v>
      </c>
      <c r="C21" s="19">
        <v>14.482699999999999</v>
      </c>
      <c r="D21" s="19">
        <v>4.9000000000000002E-2</v>
      </c>
      <c r="E21" s="19">
        <v>4.9000000000000002E-2</v>
      </c>
    </row>
    <row r="22" spans="2:5" x14ac:dyDescent="0.25">
      <c r="B22" s="18">
        <v>44320</v>
      </c>
      <c r="C22" s="19">
        <v>14.3689</v>
      </c>
      <c r="D22" s="19">
        <v>4.9000000000000002E-2</v>
      </c>
      <c r="E22" s="19">
        <v>4.9000000000000002E-2</v>
      </c>
    </row>
    <row r="23" spans="2:5" x14ac:dyDescent="0.25">
      <c r="B23" s="18">
        <v>44350</v>
      </c>
      <c r="C23" s="19">
        <v>14.712199999999999</v>
      </c>
      <c r="D23" s="19">
        <v>4.9000000000000002E-2</v>
      </c>
      <c r="E23" s="19">
        <v>4.9000000000000002E-2</v>
      </c>
    </row>
    <row r="24" spans="2:5" x14ac:dyDescent="0.25">
      <c r="B24" s="18">
        <v>44382</v>
      </c>
      <c r="C24" s="19">
        <v>14.7662</v>
      </c>
      <c r="D24" s="19">
        <v>4.9000000000000002E-2</v>
      </c>
      <c r="E24" s="19">
        <v>4.9000000000000002E-2</v>
      </c>
    </row>
    <row r="25" spans="2:5" x14ac:dyDescent="0.25">
      <c r="B25" s="18">
        <v>44411</v>
      </c>
      <c r="C25" s="19">
        <v>14.9086</v>
      </c>
      <c r="D25" s="19">
        <v>0.05</v>
      </c>
      <c r="E25" s="19">
        <v>0.05</v>
      </c>
    </row>
    <row r="26" spans="2:5" x14ac:dyDescent="0.25">
      <c r="B26" s="18">
        <v>44442</v>
      </c>
      <c r="C26" s="19">
        <v>15.196999999999999</v>
      </c>
      <c r="D26" s="19">
        <v>0.05</v>
      </c>
      <c r="E26" s="19">
        <v>0.05</v>
      </c>
    </row>
    <row r="27" spans="2:5" x14ac:dyDescent="0.25">
      <c r="B27" s="20"/>
      <c r="C27" s="21"/>
      <c r="D27" s="21"/>
      <c r="E27" s="21"/>
    </row>
    <row r="28" spans="2:5" ht="15.75" x14ac:dyDescent="0.25">
      <c r="B28" s="409" t="s">
        <v>948</v>
      </c>
      <c r="C28" s="409"/>
      <c r="D28" s="409"/>
      <c r="E28" s="409"/>
    </row>
    <row r="29" spans="2:5" s="23" customFormat="1" ht="38.25" x14ac:dyDescent="0.2">
      <c r="B29" s="14" t="s">
        <v>940</v>
      </c>
      <c r="C29" s="15" t="s">
        <v>941</v>
      </c>
      <c r="D29" s="16" t="s">
        <v>942</v>
      </c>
      <c r="E29" s="16" t="s">
        <v>943</v>
      </c>
    </row>
    <row r="30" spans="2:5" s="17" customFormat="1" x14ac:dyDescent="0.25">
      <c r="B30" s="18">
        <v>44291</v>
      </c>
      <c r="C30" s="19">
        <v>16.652899999999999</v>
      </c>
      <c r="D30" s="19">
        <v>4.9000000000000002E-2</v>
      </c>
      <c r="E30" s="19">
        <v>4.9000000000000002E-2</v>
      </c>
    </row>
    <row r="31" spans="2:5" x14ac:dyDescent="0.25">
      <c r="B31" s="18">
        <v>44320</v>
      </c>
      <c r="C31" s="19">
        <v>16.5428</v>
      </c>
      <c r="D31" s="19">
        <v>4.9000000000000002E-2</v>
      </c>
      <c r="E31" s="19">
        <v>4.9000000000000002E-2</v>
      </c>
    </row>
    <row r="32" spans="2:5" x14ac:dyDescent="0.25">
      <c r="B32" s="18">
        <v>44350</v>
      </c>
      <c r="C32" s="19">
        <v>16.960899999999999</v>
      </c>
      <c r="D32" s="19">
        <v>4.9000000000000002E-2</v>
      </c>
      <c r="E32" s="19">
        <v>4.9000000000000002E-2</v>
      </c>
    </row>
    <row r="33" spans="1:5" x14ac:dyDescent="0.25">
      <c r="B33" s="18">
        <v>44382</v>
      </c>
      <c r="C33" s="19">
        <v>17.046299999999999</v>
      </c>
      <c r="D33" s="19">
        <v>4.9000000000000002E-2</v>
      </c>
      <c r="E33" s="19">
        <v>4.9000000000000002E-2</v>
      </c>
    </row>
    <row r="34" spans="1:5" x14ac:dyDescent="0.25">
      <c r="B34" s="18">
        <v>44411</v>
      </c>
      <c r="C34" s="19">
        <v>17.234200000000001</v>
      </c>
      <c r="D34" s="19">
        <v>0.05</v>
      </c>
      <c r="E34" s="19">
        <v>0.05</v>
      </c>
    </row>
    <row r="35" spans="1:5" x14ac:dyDescent="0.25">
      <c r="B35" s="18">
        <v>44442</v>
      </c>
      <c r="C35" s="19">
        <v>17.592099999999999</v>
      </c>
      <c r="D35" s="19">
        <v>0.05</v>
      </c>
      <c r="E35" s="19">
        <v>0.05</v>
      </c>
    </row>
    <row r="37" spans="1:5" ht="15.75" x14ac:dyDescent="0.25">
      <c r="B37" s="409" t="s">
        <v>949</v>
      </c>
      <c r="C37" s="409"/>
      <c r="D37" s="409"/>
      <c r="E37" s="409"/>
    </row>
    <row r="38" spans="1:5" ht="38.25" x14ac:dyDescent="0.25">
      <c r="A38" s="23"/>
      <c r="B38" s="14" t="s">
        <v>940</v>
      </c>
      <c r="C38" s="15" t="s">
        <v>941</v>
      </c>
      <c r="D38" s="16" t="s">
        <v>942</v>
      </c>
      <c r="E38" s="16" t="s">
        <v>943</v>
      </c>
    </row>
    <row r="39" spans="1:5" x14ac:dyDescent="0.25">
      <c r="B39" s="22">
        <v>44308</v>
      </c>
      <c r="C39" s="19">
        <v>75.484200000000001</v>
      </c>
      <c r="D39" s="19">
        <v>5.75</v>
      </c>
      <c r="E39" s="19">
        <v>5.75</v>
      </c>
    </row>
    <row r="40" spans="1:5" x14ac:dyDescent="0.25">
      <c r="B40" s="24"/>
      <c r="C40" s="21"/>
      <c r="D40" s="21"/>
      <c r="E40" s="21"/>
    </row>
    <row r="41" spans="1:5" ht="15.75" x14ac:dyDescent="0.25">
      <c r="B41" s="409" t="s">
        <v>950</v>
      </c>
      <c r="C41" s="409"/>
      <c r="D41" s="409"/>
      <c r="E41" s="409"/>
    </row>
    <row r="42" spans="1:5" ht="38.25" x14ac:dyDescent="0.25">
      <c r="A42" s="23"/>
      <c r="B42" s="14" t="s">
        <v>940</v>
      </c>
      <c r="C42" s="15" t="s">
        <v>941</v>
      </c>
      <c r="D42" s="16" t="s">
        <v>942</v>
      </c>
      <c r="E42" s="16" t="s">
        <v>943</v>
      </c>
    </row>
    <row r="43" spans="1:5" x14ac:dyDescent="0.25">
      <c r="B43" s="22">
        <v>44308</v>
      </c>
      <c r="C43" s="19">
        <v>83.317800000000005</v>
      </c>
      <c r="D43" s="19">
        <v>5.75</v>
      </c>
      <c r="E43" s="19">
        <v>5.75</v>
      </c>
    </row>
    <row r="44" spans="1:5" x14ac:dyDescent="0.25">
      <c r="B44" s="24"/>
      <c r="C44" s="21"/>
      <c r="D44" s="21"/>
      <c r="E44" s="21"/>
    </row>
    <row r="45" spans="1:5" ht="15.75" x14ac:dyDescent="0.25">
      <c r="B45" s="409" t="s">
        <v>951</v>
      </c>
      <c r="C45" s="409"/>
      <c r="D45" s="409"/>
      <c r="E45" s="409"/>
    </row>
    <row r="46" spans="1:5" s="23" customFormat="1" ht="38.25" x14ac:dyDescent="0.2">
      <c r="B46" s="14" t="s">
        <v>940</v>
      </c>
      <c r="C46" s="15" t="s">
        <v>941</v>
      </c>
      <c r="D46" s="16" t="s">
        <v>942</v>
      </c>
      <c r="E46" s="16" t="s">
        <v>943</v>
      </c>
    </row>
    <row r="47" spans="1:5" x14ac:dyDescent="0.25">
      <c r="B47" s="18">
        <v>44291</v>
      </c>
      <c r="C47" s="19">
        <v>64.246899999999997</v>
      </c>
      <c r="D47" s="19">
        <v>0.28000000000000003</v>
      </c>
      <c r="E47" s="19">
        <v>0.28000000000000003</v>
      </c>
    </row>
    <row r="48" spans="1:5" x14ac:dyDescent="0.25">
      <c r="B48" s="18">
        <v>44320</v>
      </c>
      <c r="C48" s="19">
        <v>63.6066</v>
      </c>
      <c r="D48" s="19">
        <v>0.28000000000000003</v>
      </c>
      <c r="E48" s="19">
        <v>0.28000000000000003</v>
      </c>
    </row>
    <row r="49" spans="1:5" x14ac:dyDescent="0.25">
      <c r="B49" s="18">
        <v>44350</v>
      </c>
      <c r="C49" s="19">
        <v>67.8446</v>
      </c>
      <c r="D49" s="19">
        <v>0.28000000000000003</v>
      </c>
      <c r="E49" s="19">
        <v>0.28000000000000003</v>
      </c>
    </row>
    <row r="50" spans="1:5" x14ac:dyDescent="0.25">
      <c r="B50" s="18">
        <v>44382</v>
      </c>
      <c r="C50" s="19">
        <v>68.758600000000001</v>
      </c>
      <c r="D50" s="19">
        <v>0.3</v>
      </c>
      <c r="E50" s="19">
        <v>0.3</v>
      </c>
    </row>
    <row r="51" spans="1:5" x14ac:dyDescent="0.25">
      <c r="B51" s="18">
        <v>44411</v>
      </c>
      <c r="C51" s="19">
        <v>70.378200000000007</v>
      </c>
      <c r="D51" s="19">
        <v>0.3</v>
      </c>
      <c r="E51" s="19">
        <v>0.3</v>
      </c>
    </row>
    <row r="52" spans="1:5" x14ac:dyDescent="0.25">
      <c r="B52" s="18">
        <v>44442</v>
      </c>
      <c r="C52" s="19">
        <v>73.761899999999997</v>
      </c>
      <c r="D52" s="19">
        <v>0.3</v>
      </c>
      <c r="E52" s="19">
        <v>0.3</v>
      </c>
    </row>
    <row r="54" spans="1:5" ht="15.75" x14ac:dyDescent="0.25">
      <c r="B54" s="409" t="s">
        <v>952</v>
      </c>
      <c r="C54" s="409"/>
      <c r="D54" s="409"/>
      <c r="E54" s="409"/>
    </row>
    <row r="55" spans="1:5" s="23" customFormat="1" ht="38.25" x14ac:dyDescent="0.2">
      <c r="B55" s="14" t="s">
        <v>940</v>
      </c>
      <c r="C55" s="15" t="s">
        <v>941</v>
      </c>
      <c r="D55" s="16" t="s">
        <v>942</v>
      </c>
      <c r="E55" s="16" t="s">
        <v>943</v>
      </c>
    </row>
    <row r="56" spans="1:5" x14ac:dyDescent="0.25">
      <c r="B56" s="18">
        <v>44291</v>
      </c>
      <c r="C56" s="19">
        <v>71.009600000000006</v>
      </c>
      <c r="D56" s="19">
        <v>0.28000000000000003</v>
      </c>
      <c r="E56" s="19">
        <v>0.28000000000000003</v>
      </c>
    </row>
    <row r="57" spans="1:5" x14ac:dyDescent="0.25">
      <c r="B57" s="18">
        <v>44320</v>
      </c>
      <c r="C57" s="19">
        <v>70.383899999999997</v>
      </c>
      <c r="D57" s="19">
        <v>0.28000000000000003</v>
      </c>
      <c r="E57" s="19">
        <v>0.28000000000000003</v>
      </c>
    </row>
    <row r="58" spans="1:5" x14ac:dyDescent="0.25">
      <c r="B58" s="18">
        <v>44350</v>
      </c>
      <c r="C58" s="19">
        <v>75.163700000000006</v>
      </c>
      <c r="D58" s="19">
        <v>0.28000000000000003</v>
      </c>
      <c r="E58" s="19">
        <v>0.28000000000000003</v>
      </c>
    </row>
    <row r="59" spans="1:5" x14ac:dyDescent="0.25">
      <c r="B59" s="18">
        <v>44382</v>
      </c>
      <c r="C59" s="19">
        <v>76.261499999999998</v>
      </c>
      <c r="D59" s="19">
        <v>0.3</v>
      </c>
      <c r="E59" s="19">
        <v>0.3</v>
      </c>
    </row>
    <row r="60" spans="1:5" x14ac:dyDescent="0.25">
      <c r="B60" s="18">
        <v>44411</v>
      </c>
      <c r="C60" s="19">
        <v>78.150099999999995</v>
      </c>
      <c r="D60" s="19">
        <v>0.3</v>
      </c>
      <c r="E60" s="19">
        <v>0.3</v>
      </c>
    </row>
    <row r="61" spans="1:5" x14ac:dyDescent="0.25">
      <c r="B61" s="18">
        <v>44442</v>
      </c>
      <c r="C61" s="19">
        <v>82.0077</v>
      </c>
      <c r="D61" s="19">
        <v>0.3</v>
      </c>
      <c r="E61" s="19">
        <v>0.3</v>
      </c>
    </row>
    <row r="62" spans="1:5" x14ac:dyDescent="0.25">
      <c r="B62" s="20"/>
      <c r="C62" s="21"/>
      <c r="D62" s="21"/>
      <c r="E62" s="21"/>
    </row>
    <row r="63" spans="1:5" ht="15.75" x14ac:dyDescent="0.25">
      <c r="B63" s="409" t="s">
        <v>953</v>
      </c>
      <c r="C63" s="409"/>
      <c r="D63" s="409"/>
      <c r="E63" s="409"/>
    </row>
    <row r="64" spans="1:5" ht="38.25" x14ac:dyDescent="0.25">
      <c r="A64" s="23"/>
      <c r="B64" s="14" t="s">
        <v>940</v>
      </c>
      <c r="C64" s="15" t="s">
        <v>941</v>
      </c>
      <c r="D64" s="16" t="s">
        <v>942</v>
      </c>
      <c r="E64" s="16" t="s">
        <v>943</v>
      </c>
    </row>
    <row r="65" spans="1:5" x14ac:dyDescent="0.25">
      <c r="B65" s="22">
        <v>44301</v>
      </c>
      <c r="C65" s="19">
        <v>67.655900000000003</v>
      </c>
      <c r="D65" s="19">
        <v>5.15</v>
      </c>
      <c r="E65" s="19">
        <v>5.15</v>
      </c>
    </row>
    <row r="67" spans="1:5" ht="15.75" x14ac:dyDescent="0.25">
      <c r="B67" s="409" t="s">
        <v>954</v>
      </c>
      <c r="C67" s="409"/>
      <c r="D67" s="409"/>
      <c r="E67" s="409"/>
    </row>
    <row r="68" spans="1:5" ht="38.25" x14ac:dyDescent="0.25">
      <c r="A68" s="23"/>
      <c r="B68" s="14" t="s">
        <v>940</v>
      </c>
      <c r="C68" s="15" t="s">
        <v>941</v>
      </c>
      <c r="D68" s="16" t="s">
        <v>942</v>
      </c>
      <c r="E68" s="16" t="s">
        <v>943</v>
      </c>
    </row>
    <row r="69" spans="1:5" x14ac:dyDescent="0.25">
      <c r="B69" s="22">
        <v>44301</v>
      </c>
      <c r="C69" s="19">
        <v>128</v>
      </c>
      <c r="D69" s="19">
        <v>5.15</v>
      </c>
      <c r="E69" s="19">
        <v>5.15</v>
      </c>
    </row>
    <row r="71" spans="1:5" ht="15.75" x14ac:dyDescent="0.25">
      <c r="B71" s="409" t="s">
        <v>955</v>
      </c>
      <c r="C71" s="409"/>
      <c r="D71" s="409"/>
      <c r="E71" s="409"/>
    </row>
    <row r="72" spans="1:5" s="23" customFormat="1" ht="38.25" x14ac:dyDescent="0.2">
      <c r="B72" s="25" t="s">
        <v>940</v>
      </c>
      <c r="C72" s="26" t="s">
        <v>941</v>
      </c>
      <c r="D72" s="27" t="s">
        <v>942</v>
      </c>
      <c r="E72" s="27" t="s">
        <v>943</v>
      </c>
    </row>
    <row r="73" spans="1:5" x14ac:dyDescent="0.25">
      <c r="B73" s="28" t="s">
        <v>956</v>
      </c>
      <c r="C73" s="29" t="s">
        <v>957</v>
      </c>
      <c r="D73" s="30">
        <v>2.5909</v>
      </c>
      <c r="E73" s="30">
        <v>2.5909</v>
      </c>
    </row>
    <row r="74" spans="1:5" x14ac:dyDescent="0.25">
      <c r="B74" s="28" t="s">
        <v>958</v>
      </c>
      <c r="C74" s="31" t="s">
        <v>957</v>
      </c>
      <c r="D74" s="30">
        <v>2.5972</v>
      </c>
      <c r="E74" s="30">
        <v>2.5972</v>
      </c>
    </row>
    <row r="75" spans="1:5" x14ac:dyDescent="0.25">
      <c r="B75" s="32" t="s">
        <v>959</v>
      </c>
      <c r="C75" s="31" t="s">
        <v>957</v>
      </c>
      <c r="D75" s="30">
        <v>2.6762000000000001</v>
      </c>
      <c r="E75" s="30">
        <v>2.6762000000000001</v>
      </c>
    </row>
    <row r="76" spans="1:5" x14ac:dyDescent="0.25">
      <c r="B76" s="32" t="s">
        <v>960</v>
      </c>
      <c r="C76" s="31" t="s">
        <v>957</v>
      </c>
      <c r="D76" s="30">
        <v>2.77</v>
      </c>
      <c r="E76" s="30">
        <v>2.77</v>
      </c>
    </row>
    <row r="77" spans="1:5" x14ac:dyDescent="0.25">
      <c r="B77" s="32" t="s">
        <v>961</v>
      </c>
      <c r="C77" s="31" t="s">
        <v>957</v>
      </c>
      <c r="D77" s="30">
        <v>2.8409</v>
      </c>
      <c r="E77" s="30">
        <v>2.8409</v>
      </c>
    </row>
    <row r="78" spans="1:5" x14ac:dyDescent="0.25">
      <c r="B78" s="32" t="s">
        <v>962</v>
      </c>
      <c r="C78" s="31" t="s">
        <v>957</v>
      </c>
      <c r="D78" s="30">
        <v>2.3449</v>
      </c>
      <c r="E78" s="30">
        <v>2.3449</v>
      </c>
    </row>
    <row r="79" spans="1:5" x14ac:dyDescent="0.25">
      <c r="B79" s="33"/>
      <c r="C79" s="34"/>
      <c r="D79" s="34"/>
      <c r="E79" s="34"/>
    </row>
    <row r="80" spans="1:5" ht="15.75" x14ac:dyDescent="0.25">
      <c r="B80" s="409" t="s">
        <v>963</v>
      </c>
      <c r="C80" s="409"/>
      <c r="D80" s="409"/>
      <c r="E80" s="409"/>
    </row>
    <row r="81" spans="2:5" s="23" customFormat="1" ht="38.25" x14ac:dyDescent="0.2">
      <c r="B81" s="14" t="s">
        <v>940</v>
      </c>
      <c r="C81" s="15" t="s">
        <v>941</v>
      </c>
      <c r="D81" s="16" t="s">
        <v>942</v>
      </c>
      <c r="E81" s="16" t="s">
        <v>943</v>
      </c>
    </row>
    <row r="82" spans="2:5" x14ac:dyDescent="0.25">
      <c r="B82" s="28" t="s">
        <v>956</v>
      </c>
      <c r="C82" s="31" t="s">
        <v>964</v>
      </c>
      <c r="D82" s="30">
        <v>2.6800999999999999</v>
      </c>
      <c r="E82" s="30">
        <v>2.6800999999999999</v>
      </c>
    </row>
    <row r="83" spans="2:5" x14ac:dyDescent="0.25">
      <c r="B83" s="28" t="s">
        <v>958</v>
      </c>
      <c r="C83" s="31" t="s">
        <v>964</v>
      </c>
      <c r="D83" s="30">
        <v>2.6909000000000001</v>
      </c>
      <c r="E83" s="30">
        <v>2.6909000000000001</v>
      </c>
    </row>
    <row r="84" spans="2:5" x14ac:dyDescent="0.25">
      <c r="B84" s="32" t="s">
        <v>959</v>
      </c>
      <c r="C84" s="31" t="s">
        <v>964</v>
      </c>
      <c r="D84" s="30">
        <v>2.7669999999999999</v>
      </c>
      <c r="E84" s="30">
        <v>2.7669999999999999</v>
      </c>
    </row>
    <row r="85" spans="2:5" x14ac:dyDescent="0.25">
      <c r="B85" s="32" t="s">
        <v>960</v>
      </c>
      <c r="C85" s="31" t="s">
        <v>964</v>
      </c>
      <c r="D85" s="30">
        <v>2.8635999999999999</v>
      </c>
      <c r="E85" s="30">
        <v>2.8635999999999999</v>
      </c>
    </row>
    <row r="86" spans="2:5" x14ac:dyDescent="0.25">
      <c r="B86" s="32" t="s">
        <v>961</v>
      </c>
      <c r="C86" s="31" t="s">
        <v>964</v>
      </c>
      <c r="D86" s="30">
        <v>2.9346999999999999</v>
      </c>
      <c r="E86" s="30">
        <v>2.9346999999999999</v>
      </c>
    </row>
    <row r="87" spans="2:5" x14ac:dyDescent="0.25">
      <c r="B87" s="32" t="s">
        <v>962</v>
      </c>
      <c r="C87" s="31" t="s">
        <v>964</v>
      </c>
      <c r="D87" s="30">
        <v>2.4355000000000002</v>
      </c>
      <c r="E87" s="30">
        <v>2.4355000000000002</v>
      </c>
    </row>
    <row r="88" spans="2:5" x14ac:dyDescent="0.25">
      <c r="B88" s="35"/>
      <c r="C88" s="34"/>
      <c r="D88" s="34"/>
      <c r="E88" s="34"/>
    </row>
    <row r="89" spans="2:5" ht="15.75" x14ac:dyDescent="0.25">
      <c r="B89" s="409" t="s">
        <v>965</v>
      </c>
      <c r="C89" s="409"/>
      <c r="D89" s="409"/>
      <c r="E89" s="409"/>
    </row>
    <row r="90" spans="2:5" s="23" customFormat="1" ht="38.25" x14ac:dyDescent="0.2">
      <c r="B90" s="14" t="s">
        <v>940</v>
      </c>
      <c r="C90" s="15" t="s">
        <v>941</v>
      </c>
      <c r="D90" s="16" t="s">
        <v>942</v>
      </c>
      <c r="E90" s="16" t="s">
        <v>943</v>
      </c>
    </row>
    <row r="91" spans="2:5" s="17" customFormat="1" x14ac:dyDescent="0.25">
      <c r="B91" s="28" t="s">
        <v>956</v>
      </c>
      <c r="C91" s="36" t="s">
        <v>966</v>
      </c>
      <c r="D91" s="37">
        <v>4.4524999999999997</v>
      </c>
      <c r="E91" s="37">
        <v>4.4524999999999997</v>
      </c>
    </row>
    <row r="92" spans="2:5" s="17" customFormat="1" x14ac:dyDescent="0.25">
      <c r="B92" s="28" t="s">
        <v>958</v>
      </c>
      <c r="C92" s="36" t="s">
        <v>966</v>
      </c>
      <c r="D92" s="37">
        <v>3.2608999999999999</v>
      </c>
      <c r="E92" s="37">
        <v>3.2608999999999999</v>
      </c>
    </row>
    <row r="93" spans="2:5" s="17" customFormat="1" x14ac:dyDescent="0.25">
      <c r="B93" s="32" t="s">
        <v>959</v>
      </c>
      <c r="C93" s="36" t="s">
        <v>966</v>
      </c>
      <c r="D93" s="37">
        <v>3.2238000000000002</v>
      </c>
      <c r="E93" s="37">
        <v>3.2238000000000002</v>
      </c>
    </row>
    <row r="94" spans="2:5" s="17" customFormat="1" x14ac:dyDescent="0.25">
      <c r="B94" s="32" t="s">
        <v>960</v>
      </c>
      <c r="C94" s="36" t="s">
        <v>966</v>
      </c>
      <c r="D94" s="37">
        <v>4.2594000000000003</v>
      </c>
      <c r="E94" s="37">
        <v>4.2594000000000003</v>
      </c>
    </row>
    <row r="95" spans="2:5" s="17" customFormat="1" x14ac:dyDescent="0.25">
      <c r="B95" s="32" t="s">
        <v>961</v>
      </c>
      <c r="C95" s="36" t="s">
        <v>966</v>
      </c>
      <c r="D95" s="37">
        <v>4.0435999999999996</v>
      </c>
      <c r="E95" s="37">
        <v>4.0435999999999996</v>
      </c>
    </row>
    <row r="96" spans="2:5" s="17" customFormat="1" x14ac:dyDescent="0.25">
      <c r="B96" s="32" t="s">
        <v>962</v>
      </c>
      <c r="C96" s="36" t="s">
        <v>966</v>
      </c>
      <c r="D96" s="37">
        <v>2.6335999999999999</v>
      </c>
      <c r="E96" s="37">
        <v>2.6335999999999999</v>
      </c>
    </row>
    <row r="98" spans="2:5" ht="15.75" x14ac:dyDescent="0.25">
      <c r="B98" s="409" t="s">
        <v>967</v>
      </c>
      <c r="C98" s="409"/>
      <c r="D98" s="409"/>
      <c r="E98" s="409"/>
    </row>
    <row r="99" spans="2:5" s="23" customFormat="1" ht="38.25" x14ac:dyDescent="0.2">
      <c r="B99" s="14" t="s">
        <v>940</v>
      </c>
      <c r="C99" s="15" t="s">
        <v>941</v>
      </c>
      <c r="D99" s="16" t="s">
        <v>942</v>
      </c>
      <c r="E99" s="16" t="s">
        <v>943</v>
      </c>
    </row>
    <row r="100" spans="2:5" x14ac:dyDescent="0.25">
      <c r="B100" s="28" t="s">
        <v>956</v>
      </c>
      <c r="C100" s="31" t="s">
        <v>966</v>
      </c>
      <c r="D100" s="38">
        <v>4.6212</v>
      </c>
      <c r="E100" s="38">
        <v>4.6212</v>
      </c>
    </row>
    <row r="101" spans="2:5" x14ac:dyDescent="0.25">
      <c r="B101" s="28" t="s">
        <v>958</v>
      </c>
      <c r="C101" s="31" t="s">
        <v>966</v>
      </c>
      <c r="D101" s="38">
        <v>3.4443999999999999</v>
      </c>
      <c r="E101" s="38">
        <v>3.4443999999999999</v>
      </c>
    </row>
    <row r="102" spans="2:5" x14ac:dyDescent="0.25">
      <c r="B102" s="32" t="s">
        <v>959</v>
      </c>
      <c r="C102" s="31" t="s">
        <v>966</v>
      </c>
      <c r="D102" s="38">
        <v>3.4039999999999999</v>
      </c>
      <c r="E102" s="38">
        <v>3.4039999999999999</v>
      </c>
    </row>
    <row r="103" spans="2:5" x14ac:dyDescent="0.25">
      <c r="B103" s="32" t="s">
        <v>960</v>
      </c>
      <c r="C103" s="31" t="s">
        <v>966</v>
      </c>
      <c r="D103" s="38">
        <v>4.4283000000000001</v>
      </c>
      <c r="E103" s="38">
        <v>4.4283000000000001</v>
      </c>
    </row>
    <row r="104" spans="2:5" x14ac:dyDescent="0.25">
      <c r="B104" s="32" t="s">
        <v>961</v>
      </c>
      <c r="C104" s="31" t="s">
        <v>966</v>
      </c>
      <c r="D104" s="38">
        <v>4.2286000000000001</v>
      </c>
      <c r="E104" s="38">
        <v>4.2286000000000001</v>
      </c>
    </row>
    <row r="105" spans="2:5" x14ac:dyDescent="0.25">
      <c r="B105" s="32" t="s">
        <v>962</v>
      </c>
      <c r="C105" s="31" t="s">
        <v>966</v>
      </c>
      <c r="D105" s="38">
        <v>2.8113000000000001</v>
      </c>
      <c r="E105" s="38">
        <v>2.8113000000000001</v>
      </c>
    </row>
    <row r="106" spans="2:5" x14ac:dyDescent="0.25">
      <c r="B106" s="39"/>
      <c r="C106" s="40"/>
    </row>
    <row r="107" spans="2:5" ht="15.75" x14ac:dyDescent="0.25">
      <c r="B107" s="409" t="s">
        <v>968</v>
      </c>
      <c r="C107" s="409"/>
      <c r="D107" s="409"/>
      <c r="E107" s="409"/>
    </row>
    <row r="108" spans="2:5" s="23" customFormat="1" ht="38.25" x14ac:dyDescent="0.2">
      <c r="B108" s="14" t="s">
        <v>940</v>
      </c>
      <c r="C108" s="15" t="s">
        <v>941</v>
      </c>
      <c r="D108" s="16" t="s">
        <v>942</v>
      </c>
      <c r="E108" s="16" t="s">
        <v>943</v>
      </c>
    </row>
    <row r="109" spans="2:5" ht="15" customHeight="1" x14ac:dyDescent="0.25">
      <c r="B109" s="28" t="s">
        <v>956</v>
      </c>
      <c r="C109" s="31" t="s">
        <v>969</v>
      </c>
      <c r="D109" s="30">
        <v>2.4967000000000001</v>
      </c>
      <c r="E109" s="30">
        <v>2.4967000000000001</v>
      </c>
    </row>
    <row r="110" spans="2:5" ht="15" customHeight="1" x14ac:dyDescent="0.25">
      <c r="B110" s="28" t="s">
        <v>958</v>
      </c>
      <c r="C110" s="31" t="s">
        <v>969</v>
      </c>
      <c r="D110" s="30">
        <v>2.6251000000000002</v>
      </c>
      <c r="E110" s="30">
        <v>2.6251000000000002</v>
      </c>
    </row>
    <row r="111" spans="2:5" ht="15" customHeight="1" x14ac:dyDescent="0.25">
      <c r="B111" s="32" t="s">
        <v>959</v>
      </c>
      <c r="C111" s="31" t="s">
        <v>969</v>
      </c>
      <c r="D111" s="30">
        <v>2.5230999999999999</v>
      </c>
      <c r="E111" s="30">
        <v>2.5230999999999999</v>
      </c>
    </row>
    <row r="112" spans="2:5" ht="15" customHeight="1" x14ac:dyDescent="0.25">
      <c r="B112" s="32" t="s">
        <v>960</v>
      </c>
      <c r="C112" s="31" t="s">
        <v>969</v>
      </c>
      <c r="D112" s="30">
        <v>2.5649999999999999</v>
      </c>
      <c r="E112" s="30">
        <v>2.5649999999999999</v>
      </c>
    </row>
    <row r="113" spans="2:5" ht="15" customHeight="1" x14ac:dyDescent="0.25">
      <c r="B113" s="32" t="s">
        <v>961</v>
      </c>
      <c r="C113" s="31" t="s">
        <v>969</v>
      </c>
      <c r="D113" s="30">
        <v>2.4790999999999999</v>
      </c>
      <c r="E113" s="30">
        <v>2.4790999999999999</v>
      </c>
    </row>
    <row r="114" spans="2:5" ht="15" customHeight="1" x14ac:dyDescent="0.25">
      <c r="B114" s="32" t="s">
        <v>962</v>
      </c>
      <c r="C114" s="31" t="s">
        <v>969</v>
      </c>
      <c r="D114" s="30">
        <v>2.4557000000000002</v>
      </c>
      <c r="E114" s="30">
        <v>2.4557000000000002</v>
      </c>
    </row>
    <row r="115" spans="2:5" ht="15" customHeight="1" x14ac:dyDescent="0.25">
      <c r="B115" s="39"/>
      <c r="C115" s="41"/>
      <c r="D115" s="34" t="s">
        <v>836</v>
      </c>
      <c r="E115" s="34"/>
    </row>
    <row r="116" spans="2:5" ht="15.75" x14ac:dyDescent="0.25">
      <c r="B116" s="409" t="s">
        <v>970</v>
      </c>
      <c r="C116" s="409"/>
      <c r="D116" s="409"/>
      <c r="E116" s="409"/>
    </row>
    <row r="117" spans="2:5" s="23" customFormat="1" ht="38.25" x14ac:dyDescent="0.2">
      <c r="B117" s="14" t="s">
        <v>940</v>
      </c>
      <c r="C117" s="15" t="s">
        <v>941</v>
      </c>
      <c r="D117" s="16" t="s">
        <v>942</v>
      </c>
      <c r="E117" s="16" t="s">
        <v>943</v>
      </c>
    </row>
    <row r="118" spans="2:5" x14ac:dyDescent="0.25">
      <c r="B118" s="28" t="s">
        <v>956</v>
      </c>
      <c r="C118" s="31" t="s">
        <v>969</v>
      </c>
      <c r="D118" s="30">
        <v>2.5514000000000001</v>
      </c>
      <c r="E118" s="30">
        <v>2.5514000000000001</v>
      </c>
    </row>
    <row r="119" spans="2:5" s="17" customFormat="1" x14ac:dyDescent="0.25">
      <c r="B119" s="32" t="s">
        <v>958</v>
      </c>
      <c r="C119" s="36" t="s">
        <v>969</v>
      </c>
      <c r="D119" s="37">
        <v>2.7132000000000001</v>
      </c>
      <c r="E119" s="37">
        <v>2.7132000000000001</v>
      </c>
    </row>
    <row r="120" spans="2:5" s="17" customFormat="1" x14ac:dyDescent="0.25">
      <c r="B120" s="32" t="s">
        <v>959</v>
      </c>
      <c r="C120" s="36" t="s">
        <v>969</v>
      </c>
      <c r="D120" s="37">
        <v>2.6118000000000001</v>
      </c>
      <c r="E120" s="37">
        <v>2.6118000000000001</v>
      </c>
    </row>
    <row r="121" spans="2:5" s="17" customFormat="1" x14ac:dyDescent="0.25">
      <c r="B121" s="32" t="s">
        <v>960</v>
      </c>
      <c r="C121" s="36" t="s">
        <v>969</v>
      </c>
      <c r="D121" s="37">
        <v>2.6595</v>
      </c>
      <c r="E121" s="37">
        <v>2.6595</v>
      </c>
    </row>
    <row r="122" spans="2:5" s="17" customFormat="1" x14ac:dyDescent="0.25">
      <c r="B122" s="32" t="s">
        <v>961</v>
      </c>
      <c r="C122" s="36" t="s">
        <v>969</v>
      </c>
      <c r="D122" s="37">
        <v>2.5670000000000002</v>
      </c>
      <c r="E122" s="37">
        <v>2.5670000000000002</v>
      </c>
    </row>
    <row r="123" spans="2:5" s="17" customFormat="1" x14ac:dyDescent="0.25">
      <c r="B123" s="32" t="s">
        <v>962</v>
      </c>
      <c r="C123" s="36" t="s">
        <v>969</v>
      </c>
      <c r="D123" s="37">
        <v>2.5461999999999998</v>
      </c>
      <c r="E123" s="37">
        <v>2.5461999999999998</v>
      </c>
    </row>
    <row r="125" spans="2:5" ht="15.75" x14ac:dyDescent="0.25">
      <c r="B125" s="409" t="s">
        <v>971</v>
      </c>
      <c r="C125" s="409"/>
      <c r="D125" s="409"/>
      <c r="E125" s="409"/>
    </row>
    <row r="126" spans="2:5" s="23" customFormat="1" ht="38.25" x14ac:dyDescent="0.2">
      <c r="B126" s="14" t="s">
        <v>940</v>
      </c>
      <c r="C126" s="15" t="s">
        <v>941</v>
      </c>
      <c r="D126" s="16" t="s">
        <v>942</v>
      </c>
      <c r="E126" s="16" t="s">
        <v>943</v>
      </c>
    </row>
    <row r="127" spans="2:5" x14ac:dyDescent="0.25">
      <c r="B127" s="28" t="s">
        <v>956</v>
      </c>
      <c r="C127" s="31" t="s">
        <v>972</v>
      </c>
      <c r="D127" s="38">
        <v>4.7907999999999999</v>
      </c>
      <c r="E127" s="38">
        <v>4.7907999999999999</v>
      </c>
    </row>
    <row r="128" spans="2:5" s="17" customFormat="1" x14ac:dyDescent="0.25">
      <c r="B128" s="32" t="s">
        <v>958</v>
      </c>
      <c r="C128" s="36" t="s">
        <v>972</v>
      </c>
      <c r="D128" s="42">
        <v>3.1114999999999999</v>
      </c>
      <c r="E128" s="42">
        <v>3.1114999999999999</v>
      </c>
    </row>
    <row r="129" spans="2:5" s="17" customFormat="1" x14ac:dyDescent="0.25">
      <c r="B129" s="32" t="s">
        <v>959</v>
      </c>
      <c r="C129" s="36" t="s">
        <v>972</v>
      </c>
      <c r="D129" s="42">
        <v>2.2288000000000001</v>
      </c>
      <c r="E129" s="42">
        <v>2.2288000000000001</v>
      </c>
    </row>
    <row r="130" spans="2:5" s="17" customFormat="1" x14ac:dyDescent="0.25">
      <c r="B130" s="32" t="s">
        <v>960</v>
      </c>
      <c r="C130" s="36" t="s">
        <v>972</v>
      </c>
      <c r="D130" s="42">
        <v>4.6792999999999996</v>
      </c>
      <c r="E130" s="42">
        <v>4.6792999999999996</v>
      </c>
    </row>
    <row r="131" spans="2:5" s="17" customFormat="1" x14ac:dyDescent="0.25">
      <c r="B131" s="32" t="s">
        <v>961</v>
      </c>
      <c r="C131" s="36" t="s">
        <v>972</v>
      </c>
      <c r="D131" s="42">
        <v>3.8331</v>
      </c>
      <c r="E131" s="42">
        <v>3.8331</v>
      </c>
    </row>
    <row r="132" spans="2:5" s="17" customFormat="1" x14ac:dyDescent="0.25">
      <c r="B132" s="32" t="s">
        <v>962</v>
      </c>
      <c r="C132" s="36" t="s">
        <v>972</v>
      </c>
      <c r="D132" s="42">
        <v>1.9834000000000001</v>
      </c>
      <c r="E132" s="42">
        <v>1.9834000000000001</v>
      </c>
    </row>
    <row r="134" spans="2:5" ht="15.75" x14ac:dyDescent="0.25">
      <c r="B134" s="409" t="s">
        <v>973</v>
      </c>
      <c r="C134" s="409"/>
      <c r="D134" s="409"/>
      <c r="E134" s="409"/>
    </row>
    <row r="135" spans="2:5" s="23" customFormat="1" ht="38.25" x14ac:dyDescent="0.2">
      <c r="B135" s="14" t="s">
        <v>940</v>
      </c>
      <c r="C135" s="15" t="s">
        <v>941</v>
      </c>
      <c r="D135" s="16" t="s">
        <v>942</v>
      </c>
      <c r="E135" s="16" t="s">
        <v>943</v>
      </c>
    </row>
    <row r="136" spans="2:5" s="17" customFormat="1" x14ac:dyDescent="0.25">
      <c r="B136" s="28" t="s">
        <v>956</v>
      </c>
      <c r="C136" s="36" t="s">
        <v>974</v>
      </c>
      <c r="D136" s="37">
        <v>4.9165000000000001</v>
      </c>
      <c r="E136" s="37">
        <v>4.9165000000000001</v>
      </c>
    </row>
    <row r="137" spans="2:5" s="17" customFormat="1" x14ac:dyDescent="0.25">
      <c r="B137" s="28" t="s">
        <v>958</v>
      </c>
      <c r="C137" s="36" t="s">
        <v>974</v>
      </c>
      <c r="D137" s="37">
        <v>3.3119999999999998</v>
      </c>
      <c r="E137" s="37">
        <v>3.3119999999999998</v>
      </c>
    </row>
    <row r="138" spans="2:5" s="17" customFormat="1" x14ac:dyDescent="0.25">
      <c r="B138" s="32" t="s">
        <v>959</v>
      </c>
      <c r="C138" s="36" t="s">
        <v>974</v>
      </c>
      <c r="D138" s="37">
        <v>2.4218999999999999</v>
      </c>
      <c r="E138" s="37">
        <v>2.4218999999999999</v>
      </c>
    </row>
    <row r="139" spans="2:5" s="17" customFormat="1" x14ac:dyDescent="0.25">
      <c r="B139" s="32" t="s">
        <v>960</v>
      </c>
      <c r="C139" s="36" t="s">
        <v>974</v>
      </c>
      <c r="D139" s="37">
        <v>4.8507999999999996</v>
      </c>
      <c r="E139" s="37">
        <v>4.8507999999999996</v>
      </c>
    </row>
    <row r="140" spans="2:5" s="17" customFormat="1" x14ac:dyDescent="0.25">
      <c r="B140" s="32" t="s">
        <v>961</v>
      </c>
      <c r="C140" s="36" t="s">
        <v>974</v>
      </c>
      <c r="D140" s="37">
        <v>4.0134999999999996</v>
      </c>
      <c r="E140" s="37">
        <v>4.0134999999999996</v>
      </c>
    </row>
    <row r="141" spans="2:5" s="17" customFormat="1" x14ac:dyDescent="0.25">
      <c r="B141" s="32" t="s">
        <v>962</v>
      </c>
      <c r="C141" s="36" t="s">
        <v>974</v>
      </c>
      <c r="D141" s="37">
        <v>2.1446999999999998</v>
      </c>
      <c r="E141" s="37">
        <v>2.1446999999999998</v>
      </c>
    </row>
    <row r="142" spans="2:5" x14ac:dyDescent="0.25">
      <c r="C142" s="40"/>
      <c r="D142" s="34"/>
      <c r="E142" s="34"/>
    </row>
    <row r="143" spans="2:5" ht="15.75" x14ac:dyDescent="0.25">
      <c r="B143" s="409" t="s">
        <v>975</v>
      </c>
      <c r="C143" s="409"/>
      <c r="D143" s="409"/>
      <c r="E143" s="409"/>
    </row>
    <row r="144" spans="2:5" s="23" customFormat="1" ht="38.25" x14ac:dyDescent="0.2">
      <c r="B144" s="14" t="s">
        <v>940</v>
      </c>
      <c r="C144" s="15" t="s">
        <v>941</v>
      </c>
      <c r="D144" s="16" t="s">
        <v>942</v>
      </c>
      <c r="E144" s="16" t="s">
        <v>943</v>
      </c>
    </row>
    <row r="145" spans="2:5" x14ac:dyDescent="0.25">
      <c r="B145" s="18">
        <v>44293</v>
      </c>
      <c r="C145" s="19">
        <v>1008.0658</v>
      </c>
      <c r="D145" s="19">
        <v>1.4089</v>
      </c>
      <c r="E145" s="19">
        <v>1.4089</v>
      </c>
    </row>
    <row r="146" spans="2:5" x14ac:dyDescent="0.25">
      <c r="B146" s="18">
        <v>44301</v>
      </c>
      <c r="C146" s="19">
        <v>1008.0658</v>
      </c>
      <c r="D146" s="19">
        <v>0.5998</v>
      </c>
      <c r="E146" s="19">
        <v>0.5998</v>
      </c>
    </row>
    <row r="147" spans="2:5" x14ac:dyDescent="0.25">
      <c r="B147" s="18">
        <v>44306</v>
      </c>
      <c r="C147" s="19">
        <v>1008.0658</v>
      </c>
      <c r="D147" s="19">
        <v>0.8115</v>
      </c>
      <c r="E147" s="19">
        <v>0.8115</v>
      </c>
    </row>
    <row r="148" spans="2:5" x14ac:dyDescent="0.25">
      <c r="B148" s="18">
        <v>44313</v>
      </c>
      <c r="C148" s="19">
        <v>1008.0658</v>
      </c>
      <c r="D148" s="19">
        <v>1.508</v>
      </c>
      <c r="E148" s="19">
        <v>1.508</v>
      </c>
    </row>
    <row r="149" spans="2:5" x14ac:dyDescent="0.25">
      <c r="B149" s="18">
        <v>44320</v>
      </c>
      <c r="C149" s="19">
        <v>1008.0658</v>
      </c>
      <c r="D149" s="19">
        <v>1.2456</v>
      </c>
      <c r="E149" s="19">
        <v>1.2456</v>
      </c>
    </row>
    <row r="150" spans="2:5" x14ac:dyDescent="0.25">
      <c r="B150" s="18">
        <v>44327</v>
      </c>
      <c r="C150" s="19">
        <v>1008.0658</v>
      </c>
      <c r="D150" s="19">
        <v>0.745</v>
      </c>
      <c r="E150" s="19">
        <v>0.745</v>
      </c>
    </row>
    <row r="151" spans="2:5" x14ac:dyDescent="0.25">
      <c r="B151" s="18">
        <v>44334</v>
      </c>
      <c r="C151" s="19">
        <v>1008.0658</v>
      </c>
      <c r="D151" s="19">
        <v>0.76719999999999999</v>
      </c>
      <c r="E151" s="19">
        <v>0.76719999999999999</v>
      </c>
    </row>
    <row r="152" spans="2:5" x14ac:dyDescent="0.25">
      <c r="B152" s="18">
        <v>44341</v>
      </c>
      <c r="C152" s="19">
        <v>1008.0658</v>
      </c>
      <c r="D152" s="19">
        <v>0.97319999999999995</v>
      </c>
      <c r="E152" s="19">
        <v>0.97319999999999995</v>
      </c>
    </row>
    <row r="153" spans="2:5" x14ac:dyDescent="0.25">
      <c r="B153" s="18">
        <v>44348</v>
      </c>
      <c r="C153" s="19">
        <v>1008.0658</v>
      </c>
      <c r="D153" s="19">
        <v>0.25580000000000003</v>
      </c>
      <c r="E153" s="19">
        <v>0.25580000000000003</v>
      </c>
    </row>
    <row r="154" spans="2:5" x14ac:dyDescent="0.25">
      <c r="B154" s="18">
        <v>44355</v>
      </c>
      <c r="C154" s="19">
        <v>1008.0658</v>
      </c>
      <c r="D154" s="19">
        <v>1.0107999999999999</v>
      </c>
      <c r="E154" s="19">
        <v>1.0107999999999999</v>
      </c>
    </row>
    <row r="155" spans="2:5" x14ac:dyDescent="0.25">
      <c r="B155" s="18">
        <v>44362</v>
      </c>
      <c r="C155" s="19">
        <v>1008.0658</v>
      </c>
      <c r="D155" s="19">
        <v>0.82689999999999997</v>
      </c>
      <c r="E155" s="19">
        <v>0.82689999999999997</v>
      </c>
    </row>
    <row r="156" spans="2:5" x14ac:dyDescent="0.25">
      <c r="B156" s="18">
        <v>44376</v>
      </c>
      <c r="C156" s="19">
        <v>1008.0658</v>
      </c>
      <c r="D156" s="19">
        <v>0.27989999999999998</v>
      </c>
      <c r="E156" s="19">
        <v>0.27989999999999998</v>
      </c>
    </row>
    <row r="157" spans="2:5" x14ac:dyDescent="0.25">
      <c r="B157" s="18">
        <v>44383</v>
      </c>
      <c r="C157" s="19">
        <v>1008.0658</v>
      </c>
      <c r="D157" s="19">
        <v>0.9042</v>
      </c>
      <c r="E157" s="19">
        <v>0.9042</v>
      </c>
    </row>
    <row r="158" spans="2:5" x14ac:dyDescent="0.25">
      <c r="B158" s="18">
        <v>44390</v>
      </c>
      <c r="C158" s="19">
        <v>1008.0658</v>
      </c>
      <c r="D158" s="19">
        <v>1.4077</v>
      </c>
      <c r="E158" s="19">
        <v>1.4077</v>
      </c>
    </row>
    <row r="159" spans="2:5" x14ac:dyDescent="0.25">
      <c r="B159" s="18">
        <v>44397</v>
      </c>
      <c r="C159" s="19">
        <v>1008.0658</v>
      </c>
      <c r="D159" s="19">
        <v>1.2310000000000001</v>
      </c>
      <c r="E159" s="19">
        <v>1.2310000000000001</v>
      </c>
    </row>
    <row r="160" spans="2:5" x14ac:dyDescent="0.25">
      <c r="B160" s="18">
        <v>44404</v>
      </c>
      <c r="C160" s="19">
        <v>1008.0658</v>
      </c>
      <c r="D160" s="19">
        <v>0.96760000000000002</v>
      </c>
      <c r="E160" s="19">
        <v>0.96760000000000002</v>
      </c>
    </row>
    <row r="161" spans="2:5" x14ac:dyDescent="0.25">
      <c r="B161" s="18">
        <v>44411</v>
      </c>
      <c r="C161" s="19">
        <v>1008.0658</v>
      </c>
      <c r="D161" s="19">
        <v>0.65780000000000005</v>
      </c>
      <c r="E161" s="19">
        <v>0.65780000000000005</v>
      </c>
    </row>
    <row r="162" spans="2:5" x14ac:dyDescent="0.25">
      <c r="B162" s="18">
        <v>44418</v>
      </c>
      <c r="C162" s="19">
        <v>1008.0658</v>
      </c>
      <c r="D162" s="19">
        <v>0.67879999999999996</v>
      </c>
      <c r="E162" s="19">
        <v>0.67879999999999996</v>
      </c>
    </row>
    <row r="163" spans="2:5" x14ac:dyDescent="0.25">
      <c r="B163" s="18">
        <v>44425</v>
      </c>
      <c r="C163" s="19">
        <v>1008.0658</v>
      </c>
      <c r="D163" s="19">
        <v>1.2354000000000001</v>
      </c>
      <c r="E163" s="19">
        <v>1.2354000000000001</v>
      </c>
    </row>
    <row r="164" spans="2:5" x14ac:dyDescent="0.25">
      <c r="B164" s="18">
        <v>44432</v>
      </c>
      <c r="C164" s="19">
        <v>1008.0658</v>
      </c>
      <c r="D164" s="19">
        <v>0.8</v>
      </c>
      <c r="E164" s="19">
        <v>0.8</v>
      </c>
    </row>
    <row r="165" spans="2:5" x14ac:dyDescent="0.25">
      <c r="B165" s="18">
        <v>44439</v>
      </c>
      <c r="C165" s="19">
        <v>1008.0658</v>
      </c>
      <c r="D165" s="19">
        <v>0.78139999999999998</v>
      </c>
      <c r="E165" s="19">
        <v>0.78139999999999998</v>
      </c>
    </row>
    <row r="166" spans="2:5" x14ac:dyDescent="0.25">
      <c r="B166" s="18">
        <v>44446</v>
      </c>
      <c r="C166" s="19">
        <v>1008.0658</v>
      </c>
      <c r="D166" s="19">
        <v>0.84660000000000002</v>
      </c>
      <c r="E166" s="19">
        <v>0.84660000000000002</v>
      </c>
    </row>
    <row r="167" spans="2:5" x14ac:dyDescent="0.25">
      <c r="B167" s="18">
        <v>44453</v>
      </c>
      <c r="C167" s="19">
        <v>1008.0658</v>
      </c>
      <c r="D167" s="19">
        <v>0.53659999999999997</v>
      </c>
      <c r="E167" s="19">
        <v>0.53659999999999997</v>
      </c>
    </row>
    <row r="168" spans="2:5" x14ac:dyDescent="0.25">
      <c r="B168" s="18">
        <v>44460</v>
      </c>
      <c r="C168" s="19">
        <v>1008.0658</v>
      </c>
      <c r="D168" s="19">
        <v>0.54849999999999999</v>
      </c>
      <c r="E168" s="19">
        <v>0.54849999999999999</v>
      </c>
    </row>
    <row r="169" spans="2:5" x14ac:dyDescent="0.25">
      <c r="B169" s="18">
        <v>44467</v>
      </c>
      <c r="C169" s="19">
        <v>1008.0658</v>
      </c>
      <c r="D169" s="19">
        <v>6.6299999999999998E-2</v>
      </c>
      <c r="E169" s="19">
        <v>6.6299999999999998E-2</v>
      </c>
    </row>
    <row r="170" spans="2:5" x14ac:dyDescent="0.25">
      <c r="B170" s="20"/>
      <c r="C170" s="21"/>
      <c r="D170" s="21"/>
      <c r="E170" s="21"/>
    </row>
    <row r="171" spans="2:5" ht="15.75" x14ac:dyDescent="0.25">
      <c r="B171" s="409" t="s">
        <v>976</v>
      </c>
      <c r="C171" s="409"/>
      <c r="D171" s="409"/>
      <c r="E171" s="409"/>
    </row>
    <row r="172" spans="2:5" s="23" customFormat="1" ht="38.25" x14ac:dyDescent="0.2">
      <c r="B172" s="14" t="s">
        <v>940</v>
      </c>
      <c r="C172" s="15" t="s">
        <v>941</v>
      </c>
      <c r="D172" s="16" t="s">
        <v>942</v>
      </c>
      <c r="E172" s="16" t="s">
        <v>943</v>
      </c>
    </row>
    <row r="173" spans="2:5" x14ac:dyDescent="0.25">
      <c r="B173" s="18">
        <v>44293</v>
      </c>
      <c r="C173" s="19">
        <v>1008.0658</v>
      </c>
      <c r="D173" s="19">
        <v>1.45</v>
      </c>
      <c r="E173" s="19">
        <v>1.45</v>
      </c>
    </row>
    <row r="174" spans="2:5" x14ac:dyDescent="0.25">
      <c r="B174" s="18">
        <v>44301</v>
      </c>
      <c r="C174" s="19">
        <v>1008.0658</v>
      </c>
      <c r="D174" s="19">
        <v>0.64410000000000001</v>
      </c>
      <c r="E174" s="19">
        <v>0.64410000000000001</v>
      </c>
    </row>
    <row r="175" spans="2:5" x14ac:dyDescent="0.25">
      <c r="B175" s="18">
        <v>44306</v>
      </c>
      <c r="C175" s="19">
        <v>1008.0658</v>
      </c>
      <c r="D175" s="19">
        <v>0.83879999999999999</v>
      </c>
      <c r="E175" s="19">
        <v>0.83879999999999999</v>
      </c>
    </row>
    <row r="176" spans="2:5" x14ac:dyDescent="0.25">
      <c r="B176" s="18">
        <v>44313</v>
      </c>
      <c r="C176" s="19">
        <v>1008.0658</v>
      </c>
      <c r="D176" s="19">
        <v>1.5463</v>
      </c>
      <c r="E176" s="19">
        <v>1.5463</v>
      </c>
    </row>
    <row r="177" spans="2:5" x14ac:dyDescent="0.25">
      <c r="B177" s="18">
        <v>44320</v>
      </c>
      <c r="C177" s="19">
        <v>1008.0658</v>
      </c>
      <c r="D177" s="19">
        <v>1.2834000000000001</v>
      </c>
      <c r="E177" s="19">
        <v>1.2834000000000001</v>
      </c>
    </row>
    <row r="178" spans="2:5" x14ac:dyDescent="0.25">
      <c r="B178" s="18">
        <v>44327</v>
      </c>
      <c r="C178" s="19">
        <v>1008.0658</v>
      </c>
      <c r="D178" s="19">
        <v>0.78149999999999997</v>
      </c>
      <c r="E178" s="19">
        <v>0.78149999999999997</v>
      </c>
    </row>
    <row r="179" spans="2:5" x14ac:dyDescent="0.25">
      <c r="B179" s="18">
        <v>44334</v>
      </c>
      <c r="C179" s="19">
        <v>1008.0658</v>
      </c>
      <c r="D179" s="19">
        <v>0.78269999999999995</v>
      </c>
      <c r="E179" s="19">
        <v>0.78269999999999995</v>
      </c>
    </row>
    <row r="180" spans="2:5" x14ac:dyDescent="0.25">
      <c r="B180" s="18">
        <v>44341</v>
      </c>
      <c r="C180" s="19">
        <v>1008.0658</v>
      </c>
      <c r="D180" s="19">
        <v>1.0186999999999999</v>
      </c>
      <c r="E180" s="19">
        <v>1.0186999999999999</v>
      </c>
    </row>
    <row r="181" spans="2:5" x14ac:dyDescent="0.25">
      <c r="B181" s="18">
        <v>44348</v>
      </c>
      <c r="C181" s="19">
        <v>1008.0658</v>
      </c>
      <c r="D181" s="19">
        <v>0.30009999999999998</v>
      </c>
      <c r="E181" s="19">
        <v>0.30009999999999998</v>
      </c>
    </row>
    <row r="182" spans="2:5" x14ac:dyDescent="0.25">
      <c r="B182" s="18">
        <v>44355</v>
      </c>
      <c r="C182" s="19">
        <v>1008.0658</v>
      </c>
      <c r="D182" s="19">
        <v>1.0491999999999999</v>
      </c>
      <c r="E182" s="19">
        <v>1.0491999999999999</v>
      </c>
    </row>
    <row r="183" spans="2:5" x14ac:dyDescent="0.25">
      <c r="B183" s="18">
        <v>44362</v>
      </c>
      <c r="C183" s="19">
        <v>1008.0658</v>
      </c>
      <c r="D183" s="19">
        <v>0.8659</v>
      </c>
      <c r="E183" s="19">
        <v>0.8659</v>
      </c>
    </row>
    <row r="184" spans="2:5" x14ac:dyDescent="0.25">
      <c r="B184" s="18">
        <v>44376</v>
      </c>
      <c r="C184" s="19">
        <v>1008.0658</v>
      </c>
      <c r="D184" s="19">
        <v>0.37259999999999999</v>
      </c>
      <c r="E184" s="19">
        <v>0.37259999999999999</v>
      </c>
    </row>
    <row r="185" spans="2:5" x14ac:dyDescent="0.25">
      <c r="B185" s="18">
        <v>44383</v>
      </c>
      <c r="C185" s="19">
        <v>1008.0658</v>
      </c>
      <c r="D185" s="19">
        <v>0.94299999999999995</v>
      </c>
      <c r="E185" s="19">
        <v>0.94299999999999995</v>
      </c>
    </row>
    <row r="186" spans="2:5" x14ac:dyDescent="0.25">
      <c r="B186" s="18">
        <v>44390</v>
      </c>
      <c r="C186" s="19">
        <v>1008.0658</v>
      </c>
      <c r="D186" s="19">
        <v>1.4464999999999999</v>
      </c>
      <c r="E186" s="19">
        <v>1.4464999999999999</v>
      </c>
    </row>
    <row r="187" spans="2:5" x14ac:dyDescent="0.25">
      <c r="B187" s="18">
        <v>44397</v>
      </c>
      <c r="C187" s="19">
        <v>1008.0658</v>
      </c>
      <c r="D187" s="19">
        <v>1.2693000000000001</v>
      </c>
      <c r="E187" s="19">
        <v>1.2693000000000001</v>
      </c>
    </row>
    <row r="188" spans="2:5" x14ac:dyDescent="0.25">
      <c r="B188" s="18">
        <v>44404</v>
      </c>
      <c r="C188" s="19">
        <v>1008.0658</v>
      </c>
      <c r="D188" s="19">
        <v>1.0163</v>
      </c>
      <c r="E188" s="19">
        <v>1.0163</v>
      </c>
    </row>
    <row r="189" spans="2:5" x14ac:dyDescent="0.25">
      <c r="B189" s="18">
        <v>44411</v>
      </c>
      <c r="C189" s="19">
        <v>1008.0658</v>
      </c>
      <c r="D189" s="19">
        <v>0.7</v>
      </c>
      <c r="E189" s="19">
        <v>0.7</v>
      </c>
    </row>
    <row r="190" spans="2:5" x14ac:dyDescent="0.25">
      <c r="B190" s="18">
        <v>44418</v>
      </c>
      <c r="C190" s="19">
        <v>1008.0658</v>
      </c>
      <c r="D190" s="19">
        <v>0.71809999999999996</v>
      </c>
      <c r="E190" s="19">
        <v>0.71809999999999996</v>
      </c>
    </row>
    <row r="191" spans="2:5" x14ac:dyDescent="0.25">
      <c r="B191" s="18">
        <v>44425</v>
      </c>
      <c r="C191" s="19">
        <v>1008.0658</v>
      </c>
      <c r="D191" s="19">
        <v>1.2419</v>
      </c>
      <c r="E191" s="19">
        <v>1.2419</v>
      </c>
    </row>
    <row r="192" spans="2:5" x14ac:dyDescent="0.25">
      <c r="B192" s="18">
        <v>44432</v>
      </c>
      <c r="C192" s="19">
        <v>1008.0658</v>
      </c>
      <c r="D192" s="19">
        <v>0.84699999999999998</v>
      </c>
      <c r="E192" s="19">
        <v>0.84699999999999998</v>
      </c>
    </row>
    <row r="193" spans="2:5" x14ac:dyDescent="0.25">
      <c r="B193" s="18">
        <v>44439</v>
      </c>
      <c r="C193" s="19">
        <v>1008.0658</v>
      </c>
      <c r="D193" s="19">
        <v>0.82689999999999997</v>
      </c>
      <c r="E193" s="19">
        <v>0.82689999999999997</v>
      </c>
    </row>
    <row r="194" spans="2:5" x14ac:dyDescent="0.25">
      <c r="B194" s="18">
        <v>44446</v>
      </c>
      <c r="C194" s="19">
        <v>1008.0658</v>
      </c>
      <c r="D194" s="19">
        <v>0.88460000000000005</v>
      </c>
      <c r="E194" s="19">
        <v>0.88460000000000005</v>
      </c>
    </row>
    <row r="195" spans="2:5" x14ac:dyDescent="0.25">
      <c r="B195" s="18">
        <v>44453</v>
      </c>
      <c r="C195" s="19">
        <v>1008.0658</v>
      </c>
      <c r="D195" s="19">
        <v>0.57469999999999999</v>
      </c>
      <c r="E195" s="19">
        <v>0.57469999999999999</v>
      </c>
    </row>
    <row r="196" spans="2:5" x14ac:dyDescent="0.25">
      <c r="B196" s="18">
        <v>44460</v>
      </c>
      <c r="C196" s="19">
        <v>1008.0658</v>
      </c>
      <c r="D196" s="19">
        <v>0.58809999999999996</v>
      </c>
      <c r="E196" s="19">
        <v>0.58809999999999996</v>
      </c>
    </row>
    <row r="197" spans="2:5" x14ac:dyDescent="0.25">
      <c r="B197" s="18">
        <v>44467</v>
      </c>
      <c r="C197" s="19">
        <v>1008.0658</v>
      </c>
      <c r="D197" s="19">
        <v>0.1076</v>
      </c>
      <c r="E197" s="19">
        <v>0.1076</v>
      </c>
    </row>
    <row r="198" spans="2:5" x14ac:dyDescent="0.25">
      <c r="B198" s="20"/>
      <c r="C198" s="21"/>
      <c r="D198" s="21"/>
      <c r="E198" s="21"/>
    </row>
    <row r="199" spans="2:5" ht="15.75" x14ac:dyDescent="0.25">
      <c r="B199" s="409" t="s">
        <v>977</v>
      </c>
      <c r="C199" s="409"/>
      <c r="D199" s="409"/>
      <c r="E199" s="409"/>
    </row>
    <row r="200" spans="2:5" s="23" customFormat="1" ht="38.25" x14ac:dyDescent="0.2">
      <c r="B200" s="14" t="s">
        <v>940</v>
      </c>
      <c r="C200" s="15" t="s">
        <v>941</v>
      </c>
      <c r="D200" s="16" t="s">
        <v>942</v>
      </c>
      <c r="E200" s="16" t="s">
        <v>943</v>
      </c>
    </row>
    <row r="201" spans="2:5" ht="15.75" customHeight="1" x14ac:dyDescent="0.25">
      <c r="B201" s="18">
        <v>44293</v>
      </c>
      <c r="C201" s="19">
        <v>10.3758</v>
      </c>
      <c r="D201" s="19">
        <v>9.9000000000000008E-3</v>
      </c>
      <c r="E201" s="19">
        <v>9.9000000000000008E-3</v>
      </c>
    </row>
    <row r="202" spans="2:5" ht="15.75" customHeight="1" x14ac:dyDescent="0.25">
      <c r="B202" s="18">
        <v>44301</v>
      </c>
      <c r="C202" s="19">
        <v>10.3758</v>
      </c>
      <c r="D202" s="19">
        <v>5.3E-3</v>
      </c>
      <c r="E202" s="19">
        <v>5.3E-3</v>
      </c>
    </row>
    <row r="203" spans="2:5" ht="15.75" customHeight="1" x14ac:dyDescent="0.25">
      <c r="B203" s="18">
        <v>44306</v>
      </c>
      <c r="C203" s="19">
        <v>10.3758</v>
      </c>
      <c r="D203" s="19">
        <v>6.1999999999999998E-3</v>
      </c>
      <c r="E203" s="19">
        <v>6.1999999999999998E-3</v>
      </c>
    </row>
    <row r="204" spans="2:5" ht="15.75" customHeight="1" x14ac:dyDescent="0.25">
      <c r="B204" s="18">
        <v>44313</v>
      </c>
      <c r="C204" s="19">
        <v>10.3758</v>
      </c>
      <c r="D204" s="19">
        <v>8.6E-3</v>
      </c>
      <c r="E204" s="19">
        <v>8.6E-3</v>
      </c>
    </row>
    <row r="205" spans="2:5" ht="15.75" customHeight="1" x14ac:dyDescent="0.25">
      <c r="B205" s="18">
        <v>44320</v>
      </c>
      <c r="C205" s="19">
        <v>10.3758</v>
      </c>
      <c r="D205" s="19">
        <v>7.1999999999999998E-3</v>
      </c>
      <c r="E205" s="19">
        <v>7.1999999999999998E-3</v>
      </c>
    </row>
    <row r="206" spans="2:5" ht="15.75" customHeight="1" x14ac:dyDescent="0.25">
      <c r="B206" s="18">
        <v>44327</v>
      </c>
      <c r="C206" s="19">
        <v>10.3758</v>
      </c>
      <c r="D206" s="19">
        <v>4.7000000000000002E-3</v>
      </c>
      <c r="E206" s="19">
        <v>4.7000000000000002E-3</v>
      </c>
    </row>
    <row r="207" spans="2:5" ht="15.75" customHeight="1" x14ac:dyDescent="0.25">
      <c r="B207" s="18">
        <v>44334</v>
      </c>
      <c r="C207" s="19">
        <v>10.3758</v>
      </c>
      <c r="D207" s="19">
        <v>6.4999999999999997E-3</v>
      </c>
      <c r="E207" s="19">
        <v>6.4999999999999997E-3</v>
      </c>
    </row>
    <row r="208" spans="2:5" x14ac:dyDescent="0.25">
      <c r="B208" s="18">
        <v>44341</v>
      </c>
      <c r="C208" s="19">
        <v>10.3758</v>
      </c>
      <c r="D208" s="19">
        <v>6.1999999999999998E-3</v>
      </c>
      <c r="E208" s="19">
        <v>6.1999999999999998E-3</v>
      </c>
    </row>
    <row r="209" spans="2:5" x14ac:dyDescent="0.25">
      <c r="B209" s="18">
        <v>44348</v>
      </c>
      <c r="C209" s="19">
        <v>10.3758</v>
      </c>
      <c r="D209" s="19">
        <v>3.5999999999999999E-3</v>
      </c>
      <c r="E209" s="19">
        <v>3.5999999999999999E-3</v>
      </c>
    </row>
    <row r="210" spans="2:5" x14ac:dyDescent="0.25">
      <c r="B210" s="18">
        <v>44355</v>
      </c>
      <c r="C210" s="19">
        <v>10.3758</v>
      </c>
      <c r="D210" s="19">
        <v>6.4999999999999997E-3</v>
      </c>
      <c r="E210" s="19">
        <v>6.4999999999999997E-3</v>
      </c>
    </row>
    <row r="211" spans="2:5" x14ac:dyDescent="0.25">
      <c r="B211" s="18">
        <v>44362</v>
      </c>
      <c r="C211" s="19">
        <v>10.3758</v>
      </c>
      <c r="D211" s="19">
        <v>7.1000000000000004E-3</v>
      </c>
      <c r="E211" s="19">
        <v>7.1000000000000004E-3</v>
      </c>
    </row>
    <row r="212" spans="2:5" x14ac:dyDescent="0.25">
      <c r="B212" s="18">
        <v>44369</v>
      </c>
      <c r="C212" s="19">
        <v>10.3758</v>
      </c>
      <c r="D212" s="19">
        <v>2.8999999999999998E-3</v>
      </c>
      <c r="E212" s="19">
        <v>2.8999999999999998E-3</v>
      </c>
    </row>
    <row r="213" spans="2:5" x14ac:dyDescent="0.25">
      <c r="B213" s="18">
        <v>44376</v>
      </c>
      <c r="C213" s="19">
        <v>10.3758</v>
      </c>
      <c r="D213" s="19">
        <v>6.1999999999999998E-3</v>
      </c>
      <c r="E213" s="19">
        <v>6.1999999999999998E-3</v>
      </c>
    </row>
    <row r="214" spans="2:5" x14ac:dyDescent="0.25">
      <c r="B214" s="18">
        <v>44383</v>
      </c>
      <c r="C214" s="19">
        <v>10.3758</v>
      </c>
      <c r="D214" s="19">
        <v>6.7999999999999996E-3</v>
      </c>
      <c r="E214" s="19">
        <v>6.7999999999999996E-3</v>
      </c>
    </row>
    <row r="215" spans="2:5" x14ac:dyDescent="0.25">
      <c r="B215" s="18">
        <v>44390</v>
      </c>
      <c r="C215" s="19">
        <v>10.3758</v>
      </c>
      <c r="D215" s="19">
        <v>8.0000000000000002E-3</v>
      </c>
      <c r="E215" s="19">
        <v>8.0000000000000002E-3</v>
      </c>
    </row>
    <row r="216" spans="2:5" x14ac:dyDescent="0.25">
      <c r="B216" s="18">
        <v>44397</v>
      </c>
      <c r="C216" s="19">
        <v>10.3758</v>
      </c>
      <c r="D216" s="19">
        <v>7.7999999999999996E-3</v>
      </c>
      <c r="E216" s="19">
        <v>7.7999999999999996E-3</v>
      </c>
    </row>
    <row r="217" spans="2:5" x14ac:dyDescent="0.25">
      <c r="B217" s="18">
        <v>44404</v>
      </c>
      <c r="C217" s="19">
        <v>10.3758</v>
      </c>
      <c r="D217" s="19">
        <v>7.1999999999999998E-3</v>
      </c>
      <c r="E217" s="19">
        <v>7.1999999999999998E-3</v>
      </c>
    </row>
    <row r="218" spans="2:5" x14ac:dyDescent="0.25">
      <c r="B218" s="18">
        <v>44411</v>
      </c>
      <c r="C218" s="19">
        <v>10.3758</v>
      </c>
      <c r="D218" s="19">
        <v>5.1000000000000004E-3</v>
      </c>
      <c r="E218" s="19">
        <v>5.1000000000000004E-3</v>
      </c>
    </row>
    <row r="219" spans="2:5" x14ac:dyDescent="0.25">
      <c r="B219" s="18">
        <v>44418</v>
      </c>
      <c r="C219" s="19">
        <v>10.3758</v>
      </c>
      <c r="D219" s="19">
        <v>6.7999999999999996E-3</v>
      </c>
      <c r="E219" s="19">
        <v>6.7999999999999996E-3</v>
      </c>
    </row>
    <row r="220" spans="2:5" x14ac:dyDescent="0.25">
      <c r="B220" s="18">
        <v>44425</v>
      </c>
      <c r="C220" s="19">
        <v>10.3758</v>
      </c>
      <c r="D220" s="19">
        <v>8.3999999999999995E-3</v>
      </c>
      <c r="E220" s="19">
        <v>8.3999999999999995E-3</v>
      </c>
    </row>
    <row r="221" spans="2:5" x14ac:dyDescent="0.25">
      <c r="B221" s="18">
        <v>44432</v>
      </c>
      <c r="C221" s="19">
        <v>10.3758</v>
      </c>
      <c r="D221" s="19">
        <v>7.4000000000000003E-3</v>
      </c>
      <c r="E221" s="19">
        <v>7.4000000000000003E-3</v>
      </c>
    </row>
    <row r="222" spans="2:5" x14ac:dyDescent="0.25">
      <c r="B222" s="18">
        <v>44439</v>
      </c>
      <c r="C222" s="19">
        <v>10.3758</v>
      </c>
      <c r="D222" s="19">
        <v>7.7000000000000002E-3</v>
      </c>
      <c r="E222" s="19">
        <v>7.7000000000000002E-3</v>
      </c>
    </row>
    <row r="223" spans="2:5" x14ac:dyDescent="0.25">
      <c r="B223" s="18">
        <v>44446</v>
      </c>
      <c r="C223" s="19">
        <v>10.3758</v>
      </c>
      <c r="D223" s="19">
        <v>6.8999999999999999E-3</v>
      </c>
      <c r="E223" s="19">
        <v>6.8999999999999999E-3</v>
      </c>
    </row>
    <row r="224" spans="2:5" x14ac:dyDescent="0.25">
      <c r="B224" s="18">
        <v>44453</v>
      </c>
      <c r="C224" s="19">
        <v>10.3758</v>
      </c>
      <c r="D224" s="19">
        <v>4.7999999999999996E-3</v>
      </c>
      <c r="E224" s="19">
        <v>4.7999999999999996E-3</v>
      </c>
    </row>
    <row r="225" spans="2:5" x14ac:dyDescent="0.25">
      <c r="B225" s="18">
        <v>44460</v>
      </c>
      <c r="C225" s="19">
        <v>10.3758</v>
      </c>
      <c r="D225" s="19">
        <v>5.7000000000000002E-3</v>
      </c>
      <c r="E225" s="19">
        <v>5.7000000000000002E-3</v>
      </c>
    </row>
    <row r="226" spans="2:5" x14ac:dyDescent="0.25">
      <c r="B226" s="18">
        <v>44467</v>
      </c>
      <c r="C226" s="19">
        <v>10.3758</v>
      </c>
      <c r="D226" s="19">
        <v>1.6999999999999999E-3</v>
      </c>
      <c r="E226" s="19">
        <v>1.6999999999999999E-3</v>
      </c>
    </row>
    <row r="227" spans="2:5" x14ac:dyDescent="0.25">
      <c r="B227" s="20"/>
      <c r="C227" s="21"/>
      <c r="D227" s="21"/>
      <c r="E227" s="21"/>
    </row>
    <row r="228" spans="2:5" ht="15.75" x14ac:dyDescent="0.25">
      <c r="B228" s="409" t="s">
        <v>978</v>
      </c>
      <c r="C228" s="409"/>
      <c r="D228" s="409"/>
      <c r="E228" s="409"/>
    </row>
    <row r="229" spans="2:5" s="23" customFormat="1" ht="38.25" x14ac:dyDescent="0.2">
      <c r="B229" s="14" t="s">
        <v>940</v>
      </c>
      <c r="C229" s="15" t="s">
        <v>941</v>
      </c>
      <c r="D229" s="16" t="s">
        <v>942</v>
      </c>
      <c r="E229" s="16" t="s">
        <v>943</v>
      </c>
    </row>
    <row r="230" spans="2:5" x14ac:dyDescent="0.25">
      <c r="B230" s="18">
        <v>44293</v>
      </c>
      <c r="C230" s="19">
        <v>10.4023</v>
      </c>
      <c r="D230" s="19">
        <v>1.1299999999999999E-2</v>
      </c>
      <c r="E230" s="19">
        <v>1.1299999999999999E-2</v>
      </c>
    </row>
    <row r="231" spans="2:5" x14ac:dyDescent="0.25">
      <c r="B231" s="18">
        <v>44301</v>
      </c>
      <c r="C231" s="19">
        <v>10.4023</v>
      </c>
      <c r="D231" s="19">
        <v>6.8999999999999999E-3</v>
      </c>
      <c r="E231" s="19">
        <v>6.8999999999999999E-3</v>
      </c>
    </row>
    <row r="232" spans="2:5" x14ac:dyDescent="0.25">
      <c r="B232" s="18">
        <v>44306</v>
      </c>
      <c r="C232" s="19">
        <v>10.4023</v>
      </c>
      <c r="D232" s="19">
        <v>7.3000000000000001E-3</v>
      </c>
      <c r="E232" s="19">
        <v>7.3000000000000001E-3</v>
      </c>
    </row>
    <row r="233" spans="2:5" x14ac:dyDescent="0.25">
      <c r="B233" s="18">
        <v>44313</v>
      </c>
      <c r="C233" s="19">
        <v>10.4023</v>
      </c>
      <c r="D233" s="19">
        <v>1.01E-2</v>
      </c>
      <c r="E233" s="19">
        <v>1.01E-2</v>
      </c>
    </row>
    <row r="234" spans="2:5" x14ac:dyDescent="0.25">
      <c r="B234" s="18">
        <v>44320</v>
      </c>
      <c r="C234" s="19">
        <v>10.4023</v>
      </c>
      <c r="D234" s="19">
        <v>9.1000000000000004E-3</v>
      </c>
      <c r="E234" s="19">
        <v>9.1000000000000004E-3</v>
      </c>
    </row>
    <row r="235" spans="2:5" x14ac:dyDescent="0.25">
      <c r="B235" s="18">
        <v>44327</v>
      </c>
      <c r="C235" s="19">
        <v>10.4023</v>
      </c>
      <c r="D235" s="19">
        <v>6.1000000000000004E-3</v>
      </c>
      <c r="E235" s="19">
        <v>6.1000000000000004E-3</v>
      </c>
    </row>
    <row r="236" spans="2:5" x14ac:dyDescent="0.25">
      <c r="B236" s="18">
        <v>44334</v>
      </c>
      <c r="C236" s="19">
        <v>10.4023</v>
      </c>
      <c r="D236" s="19">
        <v>8.0000000000000002E-3</v>
      </c>
      <c r="E236" s="19">
        <v>8.0000000000000002E-3</v>
      </c>
    </row>
    <row r="237" spans="2:5" x14ac:dyDescent="0.25">
      <c r="B237" s="18">
        <v>44341</v>
      </c>
      <c r="C237" s="19">
        <v>10.4023</v>
      </c>
      <c r="D237" s="19">
        <v>8.0000000000000002E-3</v>
      </c>
      <c r="E237" s="19">
        <v>8.0000000000000002E-3</v>
      </c>
    </row>
    <row r="238" spans="2:5" x14ac:dyDescent="0.25">
      <c r="B238" s="18">
        <v>44348</v>
      </c>
      <c r="C238" s="19">
        <v>10.4023</v>
      </c>
      <c r="D238" s="19">
        <v>5.3E-3</v>
      </c>
      <c r="E238" s="19">
        <v>5.3E-3</v>
      </c>
    </row>
    <row r="239" spans="2:5" x14ac:dyDescent="0.25">
      <c r="B239" s="18">
        <v>44355</v>
      </c>
      <c r="C239" s="19">
        <v>10.4023</v>
      </c>
      <c r="D239" s="19">
        <v>8.0000000000000002E-3</v>
      </c>
      <c r="E239" s="19">
        <v>8.0000000000000002E-3</v>
      </c>
    </row>
    <row r="240" spans="2:5" x14ac:dyDescent="0.25">
      <c r="B240" s="18">
        <v>44362</v>
      </c>
      <c r="C240" s="19">
        <v>10.4023</v>
      </c>
      <c r="D240" s="19">
        <v>8.6E-3</v>
      </c>
      <c r="E240" s="19">
        <v>8.6E-3</v>
      </c>
    </row>
    <row r="241" spans="2:5" x14ac:dyDescent="0.25">
      <c r="B241" s="18">
        <v>44369</v>
      </c>
      <c r="C241" s="19">
        <v>10.4023</v>
      </c>
      <c r="D241" s="19">
        <v>4.4000000000000003E-3</v>
      </c>
      <c r="E241" s="19">
        <v>4.4000000000000003E-3</v>
      </c>
    </row>
    <row r="242" spans="2:5" x14ac:dyDescent="0.25">
      <c r="B242" s="18">
        <v>44376</v>
      </c>
      <c r="C242" s="19">
        <v>10.4023</v>
      </c>
      <c r="D242" s="19">
        <v>7.7000000000000002E-3</v>
      </c>
      <c r="E242" s="19">
        <v>7.7000000000000002E-3</v>
      </c>
    </row>
    <row r="243" spans="2:5" x14ac:dyDescent="0.25">
      <c r="B243" s="18">
        <v>44383</v>
      </c>
      <c r="C243" s="19">
        <v>10.4023</v>
      </c>
      <c r="D243" s="19">
        <v>8.3000000000000001E-3</v>
      </c>
      <c r="E243" s="19">
        <v>8.3000000000000001E-3</v>
      </c>
    </row>
    <row r="244" spans="2:5" x14ac:dyDescent="0.25">
      <c r="B244" s="18">
        <v>44390</v>
      </c>
      <c r="C244" s="19">
        <v>10.4023</v>
      </c>
      <c r="D244" s="19">
        <v>9.4999999999999998E-3</v>
      </c>
      <c r="E244" s="19">
        <v>9.4999999999999998E-3</v>
      </c>
    </row>
    <row r="245" spans="2:5" x14ac:dyDescent="0.25">
      <c r="B245" s="18">
        <v>44397</v>
      </c>
      <c r="C245" s="19">
        <v>10.4023</v>
      </c>
      <c r="D245" s="19">
        <v>9.1999999999999998E-3</v>
      </c>
      <c r="E245" s="19">
        <v>9.1999999999999998E-3</v>
      </c>
    </row>
    <row r="246" spans="2:5" x14ac:dyDescent="0.25">
      <c r="B246" s="18">
        <v>44404</v>
      </c>
      <c r="C246" s="19">
        <v>10.4023</v>
      </c>
      <c r="D246" s="19">
        <v>8.8000000000000005E-3</v>
      </c>
      <c r="E246" s="19">
        <v>8.8000000000000005E-3</v>
      </c>
    </row>
    <row r="247" spans="2:5" x14ac:dyDescent="0.25">
      <c r="B247" s="18">
        <v>44411</v>
      </c>
      <c r="C247" s="19">
        <v>10.4023</v>
      </c>
      <c r="D247" s="19">
        <v>6.6E-3</v>
      </c>
      <c r="E247" s="19">
        <v>6.6E-3</v>
      </c>
    </row>
    <row r="248" spans="2:5" x14ac:dyDescent="0.25">
      <c r="B248" s="18">
        <v>44418</v>
      </c>
      <c r="C248" s="19">
        <v>10.4023</v>
      </c>
      <c r="D248" s="19">
        <v>8.3000000000000001E-3</v>
      </c>
      <c r="E248" s="19">
        <v>8.3000000000000001E-3</v>
      </c>
    </row>
    <row r="249" spans="2:5" x14ac:dyDescent="0.25">
      <c r="B249" s="18">
        <v>44425</v>
      </c>
      <c r="C249" s="19">
        <v>10.4023</v>
      </c>
      <c r="D249" s="19">
        <v>1.06E-2</v>
      </c>
      <c r="E249" s="19">
        <v>1.06E-2</v>
      </c>
    </row>
    <row r="250" spans="2:5" x14ac:dyDescent="0.25">
      <c r="B250" s="18">
        <v>44432</v>
      </c>
      <c r="C250" s="19">
        <v>10.4023</v>
      </c>
      <c r="D250" s="19">
        <v>9.2999999999999992E-3</v>
      </c>
      <c r="E250" s="19">
        <v>9.2999999999999992E-3</v>
      </c>
    </row>
    <row r="251" spans="2:5" x14ac:dyDescent="0.25">
      <c r="B251" s="18">
        <v>44439</v>
      </c>
      <c r="C251" s="19">
        <v>10.4023</v>
      </c>
      <c r="D251" s="19">
        <v>9.1999999999999998E-3</v>
      </c>
      <c r="E251" s="19">
        <v>9.1999999999999998E-3</v>
      </c>
    </row>
    <row r="252" spans="2:5" x14ac:dyDescent="0.25">
      <c r="B252" s="18">
        <v>44446</v>
      </c>
      <c r="C252" s="19">
        <v>10.4023</v>
      </c>
      <c r="D252" s="19">
        <v>8.3999999999999995E-3</v>
      </c>
      <c r="E252" s="19">
        <v>8.3999999999999995E-3</v>
      </c>
    </row>
    <row r="253" spans="2:5" x14ac:dyDescent="0.25">
      <c r="B253" s="18">
        <v>44453</v>
      </c>
      <c r="C253" s="19">
        <v>10.4023</v>
      </c>
      <c r="D253" s="19">
        <v>6.3E-3</v>
      </c>
      <c r="E253" s="19">
        <v>6.3E-3</v>
      </c>
    </row>
    <row r="254" spans="2:5" x14ac:dyDescent="0.25">
      <c r="B254" s="18">
        <v>44460</v>
      </c>
      <c r="C254" s="19">
        <v>10.4023</v>
      </c>
      <c r="D254" s="19">
        <v>7.6E-3</v>
      </c>
      <c r="E254" s="19">
        <v>7.6E-3</v>
      </c>
    </row>
    <row r="255" spans="2:5" x14ac:dyDescent="0.25">
      <c r="B255" s="18">
        <v>44467</v>
      </c>
      <c r="C255" s="19">
        <v>10.4023</v>
      </c>
      <c r="D255" s="19">
        <v>3.8E-3</v>
      </c>
      <c r="E255" s="19">
        <v>3.8E-3</v>
      </c>
    </row>
    <row r="256" spans="2:5" x14ac:dyDescent="0.25">
      <c r="B256" s="20"/>
      <c r="C256" s="21"/>
      <c r="D256" s="21"/>
      <c r="E256" s="21"/>
    </row>
    <row r="257" spans="1:256" s="46" customFormat="1" ht="18.75" x14ac:dyDescent="0.3">
      <c r="A257" s="44"/>
      <c r="B257" s="45" t="s">
        <v>979</v>
      </c>
      <c r="C257" s="408" t="s">
        <v>980</v>
      </c>
      <c r="D257" s="408"/>
      <c r="E257" s="408"/>
      <c r="F257" s="44"/>
      <c r="G257" s="44"/>
      <c r="H257" s="44"/>
      <c r="I257" s="44"/>
      <c r="J257" s="44"/>
      <c r="K257" s="44"/>
      <c r="L257" s="44"/>
      <c r="M257" s="44"/>
      <c r="N257" s="44"/>
      <c r="O257" s="44"/>
      <c r="P257" s="44"/>
      <c r="Q257" s="44"/>
      <c r="R257" s="44"/>
      <c r="S257" s="44"/>
      <c r="T257" s="44"/>
      <c r="U257" s="44"/>
      <c r="V257" s="44"/>
      <c r="W257" s="44"/>
      <c r="X257" s="44"/>
      <c r="Y257" s="44"/>
      <c r="Z257" s="44"/>
      <c r="AA257" s="44"/>
      <c r="AB257" s="44"/>
      <c r="AC257" s="44"/>
      <c r="AD257" s="44"/>
      <c r="AE257" s="44"/>
      <c r="AF257" s="44"/>
      <c r="AG257" s="44"/>
      <c r="AH257" s="44"/>
      <c r="AI257" s="44"/>
      <c r="AJ257" s="44"/>
      <c r="AK257" s="44"/>
      <c r="AL257" s="44"/>
      <c r="AM257" s="44"/>
      <c r="AN257" s="44"/>
      <c r="AO257" s="44"/>
      <c r="AP257" s="44"/>
      <c r="AQ257" s="44"/>
      <c r="AR257" s="44"/>
      <c r="AS257" s="44"/>
      <c r="AT257" s="44"/>
      <c r="AU257" s="44"/>
      <c r="AV257" s="44"/>
      <c r="AW257" s="44"/>
      <c r="AX257" s="44"/>
      <c r="AY257" s="44"/>
      <c r="AZ257" s="44"/>
      <c r="BA257" s="44"/>
      <c r="BB257" s="44"/>
      <c r="BC257" s="44"/>
      <c r="BD257" s="44"/>
      <c r="BE257" s="44"/>
      <c r="BF257" s="44"/>
      <c r="BG257" s="44"/>
      <c r="BH257" s="44"/>
      <c r="BI257" s="44"/>
      <c r="BJ257" s="44"/>
      <c r="BK257" s="44"/>
      <c r="BL257" s="44"/>
      <c r="BM257" s="44"/>
      <c r="BN257" s="44"/>
      <c r="BO257" s="44"/>
      <c r="BP257" s="44"/>
      <c r="BQ257" s="44"/>
      <c r="BR257" s="44"/>
      <c r="BS257" s="44"/>
      <c r="BT257" s="44"/>
      <c r="BU257" s="44"/>
      <c r="BV257" s="44"/>
      <c r="BW257" s="44"/>
      <c r="BX257" s="44"/>
      <c r="BY257" s="44"/>
      <c r="BZ257" s="44"/>
      <c r="CA257" s="44"/>
      <c r="CB257" s="44"/>
      <c r="CC257" s="44"/>
      <c r="CD257" s="44"/>
      <c r="CE257" s="44"/>
      <c r="CF257" s="44"/>
      <c r="CG257" s="44"/>
      <c r="CH257" s="44"/>
      <c r="CI257" s="44"/>
      <c r="CJ257" s="44"/>
      <c r="CK257" s="44"/>
      <c r="CL257" s="44"/>
      <c r="CM257" s="44"/>
      <c r="CN257" s="44"/>
      <c r="CO257" s="44"/>
      <c r="CP257" s="44"/>
      <c r="CQ257" s="44"/>
      <c r="CR257" s="44"/>
      <c r="CS257" s="44"/>
      <c r="CT257" s="44"/>
      <c r="CU257" s="44"/>
      <c r="CV257" s="44"/>
      <c r="CW257" s="44"/>
      <c r="CX257" s="44"/>
      <c r="CY257" s="44"/>
      <c r="CZ257" s="44"/>
      <c r="DA257" s="44"/>
      <c r="DB257" s="44"/>
      <c r="DC257" s="44"/>
      <c r="DD257" s="44"/>
      <c r="DE257" s="44"/>
      <c r="DF257" s="44"/>
      <c r="DG257" s="44"/>
      <c r="DH257" s="44"/>
      <c r="DI257" s="44"/>
      <c r="DJ257" s="44"/>
      <c r="DK257" s="44"/>
      <c r="DL257" s="44"/>
      <c r="DM257" s="44"/>
      <c r="DN257" s="44"/>
      <c r="DO257" s="44"/>
      <c r="DP257" s="44"/>
      <c r="DQ257" s="44"/>
      <c r="DR257" s="44"/>
      <c r="DS257" s="44"/>
      <c r="DT257" s="44"/>
      <c r="DU257" s="44"/>
      <c r="DV257" s="44"/>
      <c r="DW257" s="44"/>
      <c r="DX257" s="44"/>
      <c r="DY257" s="44"/>
      <c r="DZ257" s="44"/>
      <c r="EA257" s="44"/>
      <c r="EB257" s="44"/>
      <c r="EC257" s="44"/>
      <c r="ED257" s="44"/>
      <c r="EE257" s="44"/>
      <c r="EF257" s="44"/>
      <c r="EG257" s="44"/>
      <c r="EH257" s="44"/>
      <c r="EI257" s="44"/>
      <c r="EJ257" s="44"/>
      <c r="EK257" s="44"/>
      <c r="EL257" s="44"/>
      <c r="EM257" s="44"/>
      <c r="EN257" s="44"/>
      <c r="EO257" s="44"/>
      <c r="EP257" s="44"/>
      <c r="EQ257" s="44"/>
      <c r="ER257" s="44"/>
      <c r="ES257" s="44"/>
      <c r="ET257" s="44"/>
      <c r="EU257" s="44"/>
      <c r="EV257" s="44"/>
      <c r="EW257" s="44"/>
      <c r="EX257" s="44"/>
      <c r="EY257" s="44"/>
      <c r="EZ257" s="44"/>
      <c r="FA257" s="44"/>
      <c r="FB257" s="44"/>
      <c r="FC257" s="44"/>
      <c r="FD257" s="44"/>
      <c r="FE257" s="44"/>
      <c r="FF257" s="44"/>
      <c r="FG257" s="44"/>
      <c r="FH257" s="44"/>
      <c r="FI257" s="44"/>
      <c r="FJ257" s="44"/>
      <c r="FK257" s="44"/>
      <c r="FL257" s="44"/>
      <c r="FM257" s="44"/>
      <c r="FN257" s="44"/>
      <c r="FO257" s="44"/>
      <c r="FP257" s="44"/>
      <c r="FQ257" s="44"/>
      <c r="FR257" s="44"/>
      <c r="FS257" s="44"/>
      <c r="FT257" s="44"/>
      <c r="FU257" s="44"/>
      <c r="FV257" s="44"/>
      <c r="FW257" s="44"/>
      <c r="FX257" s="44"/>
      <c r="FY257" s="44"/>
      <c r="FZ257" s="44"/>
      <c r="GA257" s="44"/>
      <c r="GB257" s="44"/>
      <c r="GC257" s="44"/>
      <c r="GD257" s="44"/>
      <c r="GE257" s="44"/>
      <c r="GF257" s="44"/>
      <c r="GG257" s="44"/>
      <c r="GH257" s="44"/>
      <c r="GI257" s="44"/>
      <c r="GJ257" s="44"/>
      <c r="GK257" s="44"/>
      <c r="GL257" s="44"/>
      <c r="GM257" s="44"/>
      <c r="GN257" s="44"/>
      <c r="GO257" s="44"/>
      <c r="GP257" s="44"/>
      <c r="GQ257" s="44"/>
      <c r="GR257" s="44"/>
      <c r="GS257" s="44"/>
      <c r="GT257" s="44"/>
      <c r="GU257" s="44"/>
      <c r="GV257" s="44"/>
      <c r="GW257" s="44"/>
      <c r="GX257" s="44"/>
      <c r="GY257" s="44"/>
      <c r="GZ257" s="44"/>
      <c r="HA257" s="44"/>
      <c r="HB257" s="44"/>
      <c r="HC257" s="44"/>
      <c r="HD257" s="44"/>
      <c r="HE257" s="44"/>
      <c r="HF257" s="44"/>
      <c r="HG257" s="44"/>
      <c r="HH257" s="44"/>
      <c r="HI257" s="44"/>
      <c r="HJ257" s="44"/>
      <c r="HK257" s="44"/>
      <c r="HL257" s="44"/>
      <c r="HM257" s="44"/>
      <c r="HN257" s="44"/>
      <c r="HO257" s="44"/>
      <c r="HP257" s="44"/>
      <c r="HQ257" s="44"/>
      <c r="HR257" s="44"/>
      <c r="HS257" s="44"/>
      <c r="HT257" s="44"/>
      <c r="HU257" s="44"/>
      <c r="HV257" s="44"/>
      <c r="HW257" s="44"/>
      <c r="HX257" s="44"/>
      <c r="HY257" s="44"/>
      <c r="HZ257" s="44"/>
      <c r="IA257" s="44"/>
      <c r="IB257" s="44"/>
      <c r="IC257" s="44"/>
      <c r="ID257" s="44"/>
      <c r="IE257" s="44"/>
      <c r="IF257" s="44"/>
      <c r="IG257" s="44"/>
      <c r="IH257" s="44"/>
      <c r="II257" s="44"/>
      <c r="IJ257" s="44"/>
      <c r="IK257" s="44"/>
      <c r="IL257" s="44"/>
      <c r="IM257" s="44"/>
      <c r="IN257" s="44"/>
      <c r="IO257" s="44"/>
      <c r="IP257" s="44"/>
      <c r="IQ257" s="44"/>
      <c r="IR257" s="44"/>
      <c r="IS257" s="44"/>
      <c r="IT257" s="44"/>
      <c r="IU257" s="44"/>
      <c r="IV257" s="44"/>
    </row>
  </sheetData>
  <mergeCells count="25">
    <mergeCell ref="B28:E28"/>
    <mergeCell ref="B1:E1"/>
    <mergeCell ref="B6:E6"/>
    <mergeCell ref="B10:E10"/>
    <mergeCell ref="B14:E14"/>
    <mergeCell ref="B19:E19"/>
    <mergeCell ref="B116:E116"/>
    <mergeCell ref="B37:E37"/>
    <mergeCell ref="B41:E41"/>
    <mergeCell ref="B45:E45"/>
    <mergeCell ref="B54:E54"/>
    <mergeCell ref="B63:E63"/>
    <mergeCell ref="B67:E67"/>
    <mergeCell ref="B71:E71"/>
    <mergeCell ref="B80:E80"/>
    <mergeCell ref="B89:E89"/>
    <mergeCell ref="B98:E98"/>
    <mergeCell ref="B107:E107"/>
    <mergeCell ref="C257:E257"/>
    <mergeCell ref="B125:E125"/>
    <mergeCell ref="B134:E134"/>
    <mergeCell ref="B143:E143"/>
    <mergeCell ref="B171:E171"/>
    <mergeCell ref="B199:E199"/>
    <mergeCell ref="B228:E22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B2939-1B95-4114-B928-A395A069FC3E}">
  <dimension ref="A1:L4995"/>
  <sheetViews>
    <sheetView workbookViewId="0">
      <selection activeCell="B1" sqref="B1:E1"/>
    </sheetView>
  </sheetViews>
  <sheetFormatPr defaultRowHeight="12.75" x14ac:dyDescent="0.2"/>
  <cols>
    <col min="1" max="1" width="5.42578125" style="1" bestFit="1" customWidth="1"/>
    <col min="2" max="2" width="73.7109375" style="1" bestFit="1" customWidth="1"/>
    <col min="3" max="3" width="25.7109375" style="62" customWidth="1"/>
    <col min="4" max="4" width="30.28515625" style="1" bestFit="1" customWidth="1"/>
    <col min="5" max="5" width="14.28515625" style="1" bestFit="1" customWidth="1"/>
    <col min="6" max="6" width="12.140625" style="4" bestFit="1" customWidth="1"/>
    <col min="7" max="7" width="18.140625" style="4" bestFit="1" customWidth="1"/>
    <col min="8" max="8" width="9.140625" style="4" bestFit="1" customWidth="1"/>
    <col min="9" max="9" width="1.7109375" style="1" bestFit="1" customWidth="1"/>
    <col min="10" max="10" width="9.140625" style="1"/>
    <col min="11" max="11" width="10.5703125" style="9" bestFit="1" customWidth="1"/>
    <col min="12" max="12" width="9.5703125" style="9" bestFit="1" customWidth="1"/>
    <col min="13" max="256" width="9.140625" style="1"/>
    <col min="257" max="257" width="5.42578125" style="1" bestFit="1" customWidth="1"/>
    <col min="258" max="258" width="73.7109375" style="1" bestFit="1" customWidth="1"/>
    <col min="259" max="259" width="13.140625" style="1" bestFit="1" customWidth="1"/>
    <col min="260" max="260" width="30.28515625" style="1" bestFit="1" customWidth="1"/>
    <col min="261" max="261" width="14.28515625" style="1" bestFit="1" customWidth="1"/>
    <col min="262" max="262" width="12.140625" style="1" bestFit="1" customWidth="1"/>
    <col min="263" max="263" width="18.140625" style="1" bestFit="1" customWidth="1"/>
    <col min="264" max="264" width="9.140625" style="1" bestFit="1"/>
    <col min="265" max="265" width="1.7109375" style="1" bestFit="1" customWidth="1"/>
    <col min="266" max="512" width="9.140625" style="1"/>
    <col min="513" max="513" width="5.42578125" style="1" bestFit="1" customWidth="1"/>
    <col min="514" max="514" width="73.7109375" style="1" bestFit="1" customWidth="1"/>
    <col min="515" max="515" width="13.140625" style="1" bestFit="1" customWidth="1"/>
    <col min="516" max="516" width="30.28515625" style="1" bestFit="1" customWidth="1"/>
    <col min="517" max="517" width="14.28515625" style="1" bestFit="1" customWidth="1"/>
    <col min="518" max="518" width="12.140625" style="1" bestFit="1" customWidth="1"/>
    <col min="519" max="519" width="18.140625" style="1" bestFit="1" customWidth="1"/>
    <col min="520" max="520" width="9.140625" style="1" bestFit="1"/>
    <col min="521" max="521" width="1.7109375" style="1" bestFit="1" customWidth="1"/>
    <col min="522" max="768" width="9.140625" style="1"/>
    <col min="769" max="769" width="5.42578125" style="1" bestFit="1" customWidth="1"/>
    <col min="770" max="770" width="73.7109375" style="1" bestFit="1" customWidth="1"/>
    <col min="771" max="771" width="13.140625" style="1" bestFit="1" customWidth="1"/>
    <col min="772" max="772" width="30.28515625" style="1" bestFit="1" customWidth="1"/>
    <col min="773" max="773" width="14.28515625" style="1" bestFit="1" customWidth="1"/>
    <col min="774" max="774" width="12.140625" style="1" bestFit="1" customWidth="1"/>
    <col min="775" max="775" width="18.140625" style="1" bestFit="1" customWidth="1"/>
    <col min="776" max="776" width="9.140625" style="1" bestFit="1"/>
    <col min="777" max="777" width="1.7109375" style="1" bestFit="1" customWidth="1"/>
    <col min="778" max="1024" width="9.140625" style="1"/>
    <col min="1025" max="1025" width="5.42578125" style="1" bestFit="1" customWidth="1"/>
    <col min="1026" max="1026" width="73.7109375" style="1" bestFit="1" customWidth="1"/>
    <col min="1027" max="1027" width="13.140625" style="1" bestFit="1" customWidth="1"/>
    <col min="1028" max="1028" width="30.28515625" style="1" bestFit="1" customWidth="1"/>
    <col min="1029" max="1029" width="14.28515625" style="1" bestFit="1" customWidth="1"/>
    <col min="1030" max="1030" width="12.140625" style="1" bestFit="1" customWidth="1"/>
    <col min="1031" max="1031" width="18.140625" style="1" bestFit="1" customWidth="1"/>
    <col min="1032" max="1032" width="9.140625" style="1" bestFit="1"/>
    <col min="1033" max="1033" width="1.7109375" style="1" bestFit="1" customWidth="1"/>
    <col min="1034" max="1280" width="9.140625" style="1"/>
    <col min="1281" max="1281" width="5.42578125" style="1" bestFit="1" customWidth="1"/>
    <col min="1282" max="1282" width="73.7109375" style="1" bestFit="1" customWidth="1"/>
    <col min="1283" max="1283" width="13.140625" style="1" bestFit="1" customWidth="1"/>
    <col min="1284" max="1284" width="30.28515625" style="1" bestFit="1" customWidth="1"/>
    <col min="1285" max="1285" width="14.28515625" style="1" bestFit="1" customWidth="1"/>
    <col min="1286" max="1286" width="12.140625" style="1" bestFit="1" customWidth="1"/>
    <col min="1287" max="1287" width="18.140625" style="1" bestFit="1" customWidth="1"/>
    <col min="1288" max="1288" width="9.140625" style="1" bestFit="1"/>
    <col min="1289" max="1289" width="1.7109375" style="1" bestFit="1" customWidth="1"/>
    <col min="1290" max="1536" width="9.140625" style="1"/>
    <col min="1537" max="1537" width="5.42578125" style="1" bestFit="1" customWidth="1"/>
    <col min="1538" max="1538" width="73.7109375" style="1" bestFit="1" customWidth="1"/>
    <col min="1539" max="1539" width="13.140625" style="1" bestFit="1" customWidth="1"/>
    <col min="1540" max="1540" width="30.28515625" style="1" bestFit="1" customWidth="1"/>
    <col min="1541" max="1541" width="14.28515625" style="1" bestFit="1" customWidth="1"/>
    <col min="1542" max="1542" width="12.140625" style="1" bestFit="1" customWidth="1"/>
    <col min="1543" max="1543" width="18.140625" style="1" bestFit="1" customWidth="1"/>
    <col min="1544" max="1544" width="9.140625" style="1" bestFit="1"/>
    <col min="1545" max="1545" width="1.7109375" style="1" bestFit="1" customWidth="1"/>
    <col min="1546" max="1792" width="9.140625" style="1"/>
    <col min="1793" max="1793" width="5.42578125" style="1" bestFit="1" customWidth="1"/>
    <col min="1794" max="1794" width="73.7109375" style="1" bestFit="1" customWidth="1"/>
    <col min="1795" max="1795" width="13.140625" style="1" bestFit="1" customWidth="1"/>
    <col min="1796" max="1796" width="30.28515625" style="1" bestFit="1" customWidth="1"/>
    <col min="1797" max="1797" width="14.28515625" style="1" bestFit="1" customWidth="1"/>
    <col min="1798" max="1798" width="12.140625" style="1" bestFit="1" customWidth="1"/>
    <col min="1799" max="1799" width="18.140625" style="1" bestFit="1" customWidth="1"/>
    <col min="1800" max="1800" width="9.140625" style="1" bestFit="1"/>
    <col min="1801" max="1801" width="1.7109375" style="1" bestFit="1" customWidth="1"/>
    <col min="1802" max="2048" width="9.140625" style="1"/>
    <col min="2049" max="2049" width="5.42578125" style="1" bestFit="1" customWidth="1"/>
    <col min="2050" max="2050" width="73.7109375" style="1" bestFit="1" customWidth="1"/>
    <col min="2051" max="2051" width="13.140625" style="1" bestFit="1" customWidth="1"/>
    <col min="2052" max="2052" width="30.28515625" style="1" bestFit="1" customWidth="1"/>
    <col min="2053" max="2053" width="14.28515625" style="1" bestFit="1" customWidth="1"/>
    <col min="2054" max="2054" width="12.140625" style="1" bestFit="1" customWidth="1"/>
    <col min="2055" max="2055" width="18.140625" style="1" bestFit="1" customWidth="1"/>
    <col min="2056" max="2056" width="9.140625" style="1" bestFit="1"/>
    <col min="2057" max="2057" width="1.7109375" style="1" bestFit="1" customWidth="1"/>
    <col min="2058" max="2304" width="9.140625" style="1"/>
    <col min="2305" max="2305" width="5.42578125" style="1" bestFit="1" customWidth="1"/>
    <col min="2306" max="2306" width="73.7109375" style="1" bestFit="1" customWidth="1"/>
    <col min="2307" max="2307" width="13.140625" style="1" bestFit="1" customWidth="1"/>
    <col min="2308" max="2308" width="30.28515625" style="1" bestFit="1" customWidth="1"/>
    <col min="2309" max="2309" width="14.28515625" style="1" bestFit="1" customWidth="1"/>
    <col min="2310" max="2310" width="12.140625" style="1" bestFit="1" customWidth="1"/>
    <col min="2311" max="2311" width="18.140625" style="1" bestFit="1" customWidth="1"/>
    <col min="2312" max="2312" width="9.140625" style="1" bestFit="1"/>
    <col min="2313" max="2313" width="1.7109375" style="1" bestFit="1" customWidth="1"/>
    <col min="2314" max="2560" width="9.140625" style="1"/>
    <col min="2561" max="2561" width="5.42578125" style="1" bestFit="1" customWidth="1"/>
    <col min="2562" max="2562" width="73.7109375" style="1" bestFit="1" customWidth="1"/>
    <col min="2563" max="2563" width="13.140625" style="1" bestFit="1" customWidth="1"/>
    <col min="2564" max="2564" width="30.28515625" style="1" bestFit="1" customWidth="1"/>
    <col min="2565" max="2565" width="14.28515625" style="1" bestFit="1" customWidth="1"/>
    <col min="2566" max="2566" width="12.140625" style="1" bestFit="1" customWidth="1"/>
    <col min="2567" max="2567" width="18.140625" style="1" bestFit="1" customWidth="1"/>
    <col min="2568" max="2568" width="9.140625" style="1" bestFit="1"/>
    <col min="2569" max="2569" width="1.7109375" style="1" bestFit="1" customWidth="1"/>
    <col min="2570" max="2816" width="9.140625" style="1"/>
    <col min="2817" max="2817" width="5.42578125" style="1" bestFit="1" customWidth="1"/>
    <col min="2818" max="2818" width="73.7109375" style="1" bestFit="1" customWidth="1"/>
    <col min="2819" max="2819" width="13.140625" style="1" bestFit="1" customWidth="1"/>
    <col min="2820" max="2820" width="30.28515625" style="1" bestFit="1" customWidth="1"/>
    <col min="2821" max="2821" width="14.28515625" style="1" bestFit="1" customWidth="1"/>
    <col min="2822" max="2822" width="12.140625" style="1" bestFit="1" customWidth="1"/>
    <col min="2823" max="2823" width="18.140625" style="1" bestFit="1" customWidth="1"/>
    <col min="2824" max="2824" width="9.140625" style="1" bestFit="1"/>
    <col min="2825" max="2825" width="1.7109375" style="1" bestFit="1" customWidth="1"/>
    <col min="2826" max="3072" width="9.140625" style="1"/>
    <col min="3073" max="3073" width="5.42578125" style="1" bestFit="1" customWidth="1"/>
    <col min="3074" max="3074" width="73.7109375" style="1" bestFit="1" customWidth="1"/>
    <col min="3075" max="3075" width="13.140625" style="1" bestFit="1" customWidth="1"/>
    <col min="3076" max="3076" width="30.28515625" style="1" bestFit="1" customWidth="1"/>
    <col min="3077" max="3077" width="14.28515625" style="1" bestFit="1" customWidth="1"/>
    <col min="3078" max="3078" width="12.140625" style="1" bestFit="1" customWidth="1"/>
    <col min="3079" max="3079" width="18.140625" style="1" bestFit="1" customWidth="1"/>
    <col min="3080" max="3080" width="9.140625" style="1" bestFit="1"/>
    <col min="3081" max="3081" width="1.7109375" style="1" bestFit="1" customWidth="1"/>
    <col min="3082" max="3328" width="9.140625" style="1"/>
    <col min="3329" max="3329" width="5.42578125" style="1" bestFit="1" customWidth="1"/>
    <col min="3330" max="3330" width="73.7109375" style="1" bestFit="1" customWidth="1"/>
    <col min="3331" max="3331" width="13.140625" style="1" bestFit="1" customWidth="1"/>
    <col min="3332" max="3332" width="30.28515625" style="1" bestFit="1" customWidth="1"/>
    <col min="3333" max="3333" width="14.28515625" style="1" bestFit="1" customWidth="1"/>
    <col min="3334" max="3334" width="12.140625" style="1" bestFit="1" customWidth="1"/>
    <col min="3335" max="3335" width="18.140625" style="1" bestFit="1" customWidth="1"/>
    <col min="3336" max="3336" width="9.140625" style="1" bestFit="1"/>
    <col min="3337" max="3337" width="1.7109375" style="1" bestFit="1" customWidth="1"/>
    <col min="3338" max="3584" width="9.140625" style="1"/>
    <col min="3585" max="3585" width="5.42578125" style="1" bestFit="1" customWidth="1"/>
    <col min="3586" max="3586" width="73.7109375" style="1" bestFit="1" customWidth="1"/>
    <col min="3587" max="3587" width="13.140625" style="1" bestFit="1" customWidth="1"/>
    <col min="3588" max="3588" width="30.28515625" style="1" bestFit="1" customWidth="1"/>
    <col min="3589" max="3589" width="14.28515625" style="1" bestFit="1" customWidth="1"/>
    <col min="3590" max="3590" width="12.140625" style="1" bestFit="1" customWidth="1"/>
    <col min="3591" max="3591" width="18.140625" style="1" bestFit="1" customWidth="1"/>
    <col min="3592" max="3592" width="9.140625" style="1" bestFit="1"/>
    <col min="3593" max="3593" width="1.7109375" style="1" bestFit="1" customWidth="1"/>
    <col min="3594" max="3840" width="9.140625" style="1"/>
    <col min="3841" max="3841" width="5.42578125" style="1" bestFit="1" customWidth="1"/>
    <col min="3842" max="3842" width="73.7109375" style="1" bestFit="1" customWidth="1"/>
    <col min="3843" max="3843" width="13.140625" style="1" bestFit="1" customWidth="1"/>
    <col min="3844" max="3844" width="30.28515625" style="1" bestFit="1" customWidth="1"/>
    <col min="3845" max="3845" width="14.28515625" style="1" bestFit="1" customWidth="1"/>
    <col min="3846" max="3846" width="12.140625" style="1" bestFit="1" customWidth="1"/>
    <col min="3847" max="3847" width="18.140625" style="1" bestFit="1" customWidth="1"/>
    <col min="3848" max="3848" width="9.140625" style="1" bestFit="1"/>
    <col min="3849" max="3849" width="1.7109375" style="1" bestFit="1" customWidth="1"/>
    <col min="3850" max="4096" width="9.140625" style="1"/>
    <col min="4097" max="4097" width="5.42578125" style="1" bestFit="1" customWidth="1"/>
    <col min="4098" max="4098" width="73.7109375" style="1" bestFit="1" customWidth="1"/>
    <col min="4099" max="4099" width="13.140625" style="1" bestFit="1" customWidth="1"/>
    <col min="4100" max="4100" width="30.28515625" style="1" bestFit="1" customWidth="1"/>
    <col min="4101" max="4101" width="14.28515625" style="1" bestFit="1" customWidth="1"/>
    <col min="4102" max="4102" width="12.140625" style="1" bestFit="1" customWidth="1"/>
    <col min="4103" max="4103" width="18.140625" style="1" bestFit="1" customWidth="1"/>
    <col min="4104" max="4104" width="9.140625" style="1" bestFit="1"/>
    <col min="4105" max="4105" width="1.7109375" style="1" bestFit="1" customWidth="1"/>
    <col min="4106" max="4352" width="9.140625" style="1"/>
    <col min="4353" max="4353" width="5.42578125" style="1" bestFit="1" customWidth="1"/>
    <col min="4354" max="4354" width="73.7109375" style="1" bestFit="1" customWidth="1"/>
    <col min="4355" max="4355" width="13.140625" style="1" bestFit="1" customWidth="1"/>
    <col min="4356" max="4356" width="30.28515625" style="1" bestFit="1" customWidth="1"/>
    <col min="4357" max="4357" width="14.28515625" style="1" bestFit="1" customWidth="1"/>
    <col min="4358" max="4358" width="12.140625" style="1" bestFit="1" customWidth="1"/>
    <col min="4359" max="4359" width="18.140625" style="1" bestFit="1" customWidth="1"/>
    <col min="4360" max="4360" width="9.140625" style="1" bestFit="1"/>
    <col min="4361" max="4361" width="1.7109375" style="1" bestFit="1" customWidth="1"/>
    <col min="4362" max="4608" width="9.140625" style="1"/>
    <col min="4609" max="4609" width="5.42578125" style="1" bestFit="1" customWidth="1"/>
    <col min="4610" max="4610" width="73.7109375" style="1" bestFit="1" customWidth="1"/>
    <col min="4611" max="4611" width="13.140625" style="1" bestFit="1" customWidth="1"/>
    <col min="4612" max="4612" width="30.28515625" style="1" bestFit="1" customWidth="1"/>
    <col min="4613" max="4613" width="14.28515625" style="1" bestFit="1" customWidth="1"/>
    <col min="4614" max="4614" width="12.140625" style="1" bestFit="1" customWidth="1"/>
    <col min="4615" max="4615" width="18.140625" style="1" bestFit="1" customWidth="1"/>
    <col min="4616" max="4616" width="9.140625" style="1" bestFit="1"/>
    <col min="4617" max="4617" width="1.7109375" style="1" bestFit="1" customWidth="1"/>
    <col min="4618" max="4864" width="9.140625" style="1"/>
    <col min="4865" max="4865" width="5.42578125" style="1" bestFit="1" customWidth="1"/>
    <col min="4866" max="4866" width="73.7109375" style="1" bestFit="1" customWidth="1"/>
    <col min="4867" max="4867" width="13.140625" style="1" bestFit="1" customWidth="1"/>
    <col min="4868" max="4868" width="30.28515625" style="1" bestFit="1" customWidth="1"/>
    <col min="4869" max="4869" width="14.28515625" style="1" bestFit="1" customWidth="1"/>
    <col min="4870" max="4870" width="12.140625" style="1" bestFit="1" customWidth="1"/>
    <col min="4871" max="4871" width="18.140625" style="1" bestFit="1" customWidth="1"/>
    <col min="4872" max="4872" width="9.140625" style="1" bestFit="1"/>
    <col min="4873" max="4873" width="1.7109375" style="1" bestFit="1" customWidth="1"/>
    <col min="4874" max="5120" width="9.140625" style="1"/>
    <col min="5121" max="5121" width="5.42578125" style="1" bestFit="1" customWidth="1"/>
    <col min="5122" max="5122" width="73.7109375" style="1" bestFit="1" customWidth="1"/>
    <col min="5123" max="5123" width="13.140625" style="1" bestFit="1" customWidth="1"/>
    <col min="5124" max="5124" width="30.28515625" style="1" bestFit="1" customWidth="1"/>
    <col min="5125" max="5125" width="14.28515625" style="1" bestFit="1" customWidth="1"/>
    <col min="5126" max="5126" width="12.140625" style="1" bestFit="1" customWidth="1"/>
    <col min="5127" max="5127" width="18.140625" style="1" bestFit="1" customWidth="1"/>
    <col min="5128" max="5128" width="9.140625" style="1" bestFit="1"/>
    <col min="5129" max="5129" width="1.7109375" style="1" bestFit="1" customWidth="1"/>
    <col min="5130" max="5376" width="9.140625" style="1"/>
    <col min="5377" max="5377" width="5.42578125" style="1" bestFit="1" customWidth="1"/>
    <col min="5378" max="5378" width="73.7109375" style="1" bestFit="1" customWidth="1"/>
    <col min="5379" max="5379" width="13.140625" style="1" bestFit="1" customWidth="1"/>
    <col min="5380" max="5380" width="30.28515625" style="1" bestFit="1" customWidth="1"/>
    <col min="5381" max="5381" width="14.28515625" style="1" bestFit="1" customWidth="1"/>
    <col min="5382" max="5382" width="12.140625" style="1" bestFit="1" customWidth="1"/>
    <col min="5383" max="5383" width="18.140625" style="1" bestFit="1" customWidth="1"/>
    <col min="5384" max="5384" width="9.140625" style="1" bestFit="1"/>
    <col min="5385" max="5385" width="1.7109375" style="1" bestFit="1" customWidth="1"/>
    <col min="5386" max="5632" width="9.140625" style="1"/>
    <col min="5633" max="5633" width="5.42578125" style="1" bestFit="1" customWidth="1"/>
    <col min="5634" max="5634" width="73.7109375" style="1" bestFit="1" customWidth="1"/>
    <col min="5635" max="5635" width="13.140625" style="1" bestFit="1" customWidth="1"/>
    <col min="5636" max="5636" width="30.28515625" style="1" bestFit="1" customWidth="1"/>
    <col min="5637" max="5637" width="14.28515625" style="1" bestFit="1" customWidth="1"/>
    <col min="5638" max="5638" width="12.140625" style="1" bestFit="1" customWidth="1"/>
    <col min="5639" max="5639" width="18.140625" style="1" bestFit="1" customWidth="1"/>
    <col min="5640" max="5640" width="9.140625" style="1" bestFit="1"/>
    <col min="5641" max="5641" width="1.7109375" style="1" bestFit="1" customWidth="1"/>
    <col min="5642" max="5888" width="9.140625" style="1"/>
    <col min="5889" max="5889" width="5.42578125" style="1" bestFit="1" customWidth="1"/>
    <col min="5890" max="5890" width="73.7109375" style="1" bestFit="1" customWidth="1"/>
    <col min="5891" max="5891" width="13.140625" style="1" bestFit="1" customWidth="1"/>
    <col min="5892" max="5892" width="30.28515625" style="1" bestFit="1" customWidth="1"/>
    <col min="5893" max="5893" width="14.28515625" style="1" bestFit="1" customWidth="1"/>
    <col min="5894" max="5894" width="12.140625" style="1" bestFit="1" customWidth="1"/>
    <col min="5895" max="5895" width="18.140625" style="1" bestFit="1" customWidth="1"/>
    <col min="5896" max="5896" width="9.140625" style="1" bestFit="1"/>
    <col min="5897" max="5897" width="1.7109375" style="1" bestFit="1" customWidth="1"/>
    <col min="5898" max="6144" width="9.140625" style="1"/>
    <col min="6145" max="6145" width="5.42578125" style="1" bestFit="1" customWidth="1"/>
    <col min="6146" max="6146" width="73.7109375" style="1" bestFit="1" customWidth="1"/>
    <col min="6147" max="6147" width="13.140625" style="1" bestFit="1" customWidth="1"/>
    <col min="6148" max="6148" width="30.28515625" style="1" bestFit="1" customWidth="1"/>
    <col min="6149" max="6149" width="14.28515625" style="1" bestFit="1" customWidth="1"/>
    <col min="6150" max="6150" width="12.140625" style="1" bestFit="1" customWidth="1"/>
    <col min="6151" max="6151" width="18.140625" style="1" bestFit="1" customWidth="1"/>
    <col min="6152" max="6152" width="9.140625" style="1" bestFit="1"/>
    <col min="6153" max="6153" width="1.7109375" style="1" bestFit="1" customWidth="1"/>
    <col min="6154" max="6400" width="9.140625" style="1"/>
    <col min="6401" max="6401" width="5.42578125" style="1" bestFit="1" customWidth="1"/>
    <col min="6402" max="6402" width="73.7109375" style="1" bestFit="1" customWidth="1"/>
    <col min="6403" max="6403" width="13.140625" style="1" bestFit="1" customWidth="1"/>
    <col min="6404" max="6404" width="30.28515625" style="1" bestFit="1" customWidth="1"/>
    <col min="6405" max="6405" width="14.28515625" style="1" bestFit="1" customWidth="1"/>
    <col min="6406" max="6406" width="12.140625" style="1" bestFit="1" customWidth="1"/>
    <col min="6407" max="6407" width="18.140625" style="1" bestFit="1" customWidth="1"/>
    <col min="6408" max="6408" width="9.140625" style="1" bestFit="1"/>
    <col min="6409" max="6409" width="1.7109375" style="1" bestFit="1" customWidth="1"/>
    <col min="6410" max="6656" width="9.140625" style="1"/>
    <col min="6657" max="6657" width="5.42578125" style="1" bestFit="1" customWidth="1"/>
    <col min="6658" max="6658" width="73.7109375" style="1" bestFit="1" customWidth="1"/>
    <col min="6659" max="6659" width="13.140625" style="1" bestFit="1" customWidth="1"/>
    <col min="6660" max="6660" width="30.28515625" style="1" bestFit="1" customWidth="1"/>
    <col min="6661" max="6661" width="14.28515625" style="1" bestFit="1" customWidth="1"/>
    <col min="6662" max="6662" width="12.140625" style="1" bestFit="1" customWidth="1"/>
    <col min="6663" max="6663" width="18.140625" style="1" bestFit="1" customWidth="1"/>
    <col min="6664" max="6664" width="9.140625" style="1" bestFit="1"/>
    <col min="6665" max="6665" width="1.7109375" style="1" bestFit="1" customWidth="1"/>
    <col min="6666" max="6912" width="9.140625" style="1"/>
    <col min="6913" max="6913" width="5.42578125" style="1" bestFit="1" customWidth="1"/>
    <col min="6914" max="6914" width="73.7109375" style="1" bestFit="1" customWidth="1"/>
    <col min="6915" max="6915" width="13.140625" style="1" bestFit="1" customWidth="1"/>
    <col min="6916" max="6916" width="30.28515625" style="1" bestFit="1" customWidth="1"/>
    <col min="6917" max="6917" width="14.28515625" style="1" bestFit="1" customWidth="1"/>
    <col min="6918" max="6918" width="12.140625" style="1" bestFit="1" customWidth="1"/>
    <col min="6919" max="6919" width="18.140625" style="1" bestFit="1" customWidth="1"/>
    <col min="6920" max="6920" width="9.140625" style="1" bestFit="1"/>
    <col min="6921" max="6921" width="1.7109375" style="1" bestFit="1" customWidth="1"/>
    <col min="6922" max="7168" width="9.140625" style="1"/>
    <col min="7169" max="7169" width="5.42578125" style="1" bestFit="1" customWidth="1"/>
    <col min="7170" max="7170" width="73.7109375" style="1" bestFit="1" customWidth="1"/>
    <col min="7171" max="7171" width="13.140625" style="1" bestFit="1" customWidth="1"/>
    <col min="7172" max="7172" width="30.28515625" style="1" bestFit="1" customWidth="1"/>
    <col min="7173" max="7173" width="14.28515625" style="1" bestFit="1" customWidth="1"/>
    <col min="7174" max="7174" width="12.140625" style="1" bestFit="1" customWidth="1"/>
    <col min="7175" max="7175" width="18.140625" style="1" bestFit="1" customWidth="1"/>
    <col min="7176" max="7176" width="9.140625" style="1" bestFit="1"/>
    <col min="7177" max="7177" width="1.7109375" style="1" bestFit="1" customWidth="1"/>
    <col min="7178" max="7424" width="9.140625" style="1"/>
    <col min="7425" max="7425" width="5.42578125" style="1" bestFit="1" customWidth="1"/>
    <col min="7426" max="7426" width="73.7109375" style="1" bestFit="1" customWidth="1"/>
    <col min="7427" max="7427" width="13.140625" style="1" bestFit="1" customWidth="1"/>
    <col min="7428" max="7428" width="30.28515625" style="1" bestFit="1" customWidth="1"/>
    <col min="7429" max="7429" width="14.28515625" style="1" bestFit="1" customWidth="1"/>
    <col min="7430" max="7430" width="12.140625" style="1" bestFit="1" customWidth="1"/>
    <col min="7431" max="7431" width="18.140625" style="1" bestFit="1" customWidth="1"/>
    <col min="7432" max="7432" width="9.140625" style="1" bestFit="1"/>
    <col min="7433" max="7433" width="1.7109375" style="1" bestFit="1" customWidth="1"/>
    <col min="7434" max="7680" width="9.140625" style="1"/>
    <col min="7681" max="7681" width="5.42578125" style="1" bestFit="1" customWidth="1"/>
    <col min="7682" max="7682" width="73.7109375" style="1" bestFit="1" customWidth="1"/>
    <col min="7683" max="7683" width="13.140625" style="1" bestFit="1" customWidth="1"/>
    <col min="7684" max="7684" width="30.28515625" style="1" bestFit="1" customWidth="1"/>
    <col min="7685" max="7685" width="14.28515625" style="1" bestFit="1" customWidth="1"/>
    <col min="7686" max="7686" width="12.140625" style="1" bestFit="1" customWidth="1"/>
    <col min="7687" max="7687" width="18.140625" style="1" bestFit="1" customWidth="1"/>
    <col min="7688" max="7688" width="9.140625" style="1" bestFit="1"/>
    <col min="7689" max="7689" width="1.7109375" style="1" bestFit="1" customWidth="1"/>
    <col min="7690" max="7936" width="9.140625" style="1"/>
    <col min="7937" max="7937" width="5.42578125" style="1" bestFit="1" customWidth="1"/>
    <col min="7938" max="7938" width="73.7109375" style="1" bestFit="1" customWidth="1"/>
    <col min="7939" max="7939" width="13.140625" style="1" bestFit="1" customWidth="1"/>
    <col min="7940" max="7940" width="30.28515625" style="1" bestFit="1" customWidth="1"/>
    <col min="7941" max="7941" width="14.28515625" style="1" bestFit="1" customWidth="1"/>
    <col min="7942" max="7942" width="12.140625" style="1" bestFit="1" customWidth="1"/>
    <col min="7943" max="7943" width="18.140625" style="1" bestFit="1" customWidth="1"/>
    <col min="7944" max="7944" width="9.140625" style="1" bestFit="1"/>
    <col min="7945" max="7945" width="1.7109375" style="1" bestFit="1" customWidth="1"/>
    <col min="7946" max="8192" width="9.140625" style="1"/>
    <col min="8193" max="8193" width="5.42578125" style="1" bestFit="1" customWidth="1"/>
    <col min="8194" max="8194" width="73.7109375" style="1" bestFit="1" customWidth="1"/>
    <col min="8195" max="8195" width="13.140625" style="1" bestFit="1" customWidth="1"/>
    <col min="8196" max="8196" width="30.28515625" style="1" bestFit="1" customWidth="1"/>
    <col min="8197" max="8197" width="14.28515625" style="1" bestFit="1" customWidth="1"/>
    <col min="8198" max="8198" width="12.140625" style="1" bestFit="1" customWidth="1"/>
    <col min="8199" max="8199" width="18.140625" style="1" bestFit="1" customWidth="1"/>
    <col min="8200" max="8200" width="9.140625" style="1" bestFit="1"/>
    <col min="8201" max="8201" width="1.7109375" style="1" bestFit="1" customWidth="1"/>
    <col min="8202" max="8448" width="9.140625" style="1"/>
    <col min="8449" max="8449" width="5.42578125" style="1" bestFit="1" customWidth="1"/>
    <col min="8450" max="8450" width="73.7109375" style="1" bestFit="1" customWidth="1"/>
    <col min="8451" max="8451" width="13.140625" style="1" bestFit="1" customWidth="1"/>
    <col min="8452" max="8452" width="30.28515625" style="1" bestFit="1" customWidth="1"/>
    <col min="8453" max="8453" width="14.28515625" style="1" bestFit="1" customWidth="1"/>
    <col min="8454" max="8454" width="12.140625" style="1" bestFit="1" customWidth="1"/>
    <col min="8455" max="8455" width="18.140625" style="1" bestFit="1" customWidth="1"/>
    <col min="8456" max="8456" width="9.140625" style="1" bestFit="1"/>
    <col min="8457" max="8457" width="1.7109375" style="1" bestFit="1" customWidth="1"/>
    <col min="8458" max="8704" width="9.140625" style="1"/>
    <col min="8705" max="8705" width="5.42578125" style="1" bestFit="1" customWidth="1"/>
    <col min="8706" max="8706" width="73.7109375" style="1" bestFit="1" customWidth="1"/>
    <col min="8707" max="8707" width="13.140625" style="1" bestFit="1" customWidth="1"/>
    <col min="8708" max="8708" width="30.28515625" style="1" bestFit="1" customWidth="1"/>
    <col min="8709" max="8709" width="14.28515625" style="1" bestFit="1" customWidth="1"/>
    <col min="8710" max="8710" width="12.140625" style="1" bestFit="1" customWidth="1"/>
    <col min="8711" max="8711" width="18.140625" style="1" bestFit="1" customWidth="1"/>
    <col min="8712" max="8712" width="9.140625" style="1" bestFit="1"/>
    <col min="8713" max="8713" width="1.7109375" style="1" bestFit="1" customWidth="1"/>
    <col min="8714" max="8960" width="9.140625" style="1"/>
    <col min="8961" max="8961" width="5.42578125" style="1" bestFit="1" customWidth="1"/>
    <col min="8962" max="8962" width="73.7109375" style="1" bestFit="1" customWidth="1"/>
    <col min="8963" max="8963" width="13.140625" style="1" bestFit="1" customWidth="1"/>
    <col min="8964" max="8964" width="30.28515625" style="1" bestFit="1" customWidth="1"/>
    <col min="8965" max="8965" width="14.28515625" style="1" bestFit="1" customWidth="1"/>
    <col min="8966" max="8966" width="12.140625" style="1" bestFit="1" customWidth="1"/>
    <col min="8967" max="8967" width="18.140625" style="1" bestFit="1" customWidth="1"/>
    <col min="8968" max="8968" width="9.140625" style="1" bestFit="1"/>
    <col min="8969" max="8969" width="1.7109375" style="1" bestFit="1" customWidth="1"/>
    <col min="8970" max="9216" width="9.140625" style="1"/>
    <col min="9217" max="9217" width="5.42578125" style="1" bestFit="1" customWidth="1"/>
    <col min="9218" max="9218" width="73.7109375" style="1" bestFit="1" customWidth="1"/>
    <col min="9219" max="9219" width="13.140625" style="1" bestFit="1" customWidth="1"/>
    <col min="9220" max="9220" width="30.28515625" style="1" bestFit="1" customWidth="1"/>
    <col min="9221" max="9221" width="14.28515625" style="1" bestFit="1" customWidth="1"/>
    <col min="9222" max="9222" width="12.140625" style="1" bestFit="1" customWidth="1"/>
    <col min="9223" max="9223" width="18.140625" style="1" bestFit="1" customWidth="1"/>
    <col min="9224" max="9224" width="9.140625" style="1" bestFit="1"/>
    <col min="9225" max="9225" width="1.7109375" style="1" bestFit="1" customWidth="1"/>
    <col min="9226" max="9472" width="9.140625" style="1"/>
    <col min="9473" max="9473" width="5.42578125" style="1" bestFit="1" customWidth="1"/>
    <col min="9474" max="9474" width="73.7109375" style="1" bestFit="1" customWidth="1"/>
    <col min="9475" max="9475" width="13.140625" style="1" bestFit="1" customWidth="1"/>
    <col min="9476" max="9476" width="30.28515625" style="1" bestFit="1" customWidth="1"/>
    <col min="9477" max="9477" width="14.28515625" style="1" bestFit="1" customWidth="1"/>
    <col min="9478" max="9478" width="12.140625" style="1" bestFit="1" customWidth="1"/>
    <col min="9479" max="9479" width="18.140625" style="1" bestFit="1" customWidth="1"/>
    <col min="9480" max="9480" width="9.140625" style="1" bestFit="1"/>
    <col min="9481" max="9481" width="1.7109375" style="1" bestFit="1" customWidth="1"/>
    <col min="9482" max="9728" width="9.140625" style="1"/>
    <col min="9729" max="9729" width="5.42578125" style="1" bestFit="1" customWidth="1"/>
    <col min="9730" max="9730" width="73.7109375" style="1" bestFit="1" customWidth="1"/>
    <col min="9731" max="9731" width="13.140625" style="1" bestFit="1" customWidth="1"/>
    <col min="9732" max="9732" width="30.28515625" style="1" bestFit="1" customWidth="1"/>
    <col min="9733" max="9733" width="14.28515625" style="1" bestFit="1" customWidth="1"/>
    <col min="9734" max="9734" width="12.140625" style="1" bestFit="1" customWidth="1"/>
    <col min="9735" max="9735" width="18.140625" style="1" bestFit="1" customWidth="1"/>
    <col min="9736" max="9736" width="9.140625" style="1" bestFit="1"/>
    <col min="9737" max="9737" width="1.7109375" style="1" bestFit="1" customWidth="1"/>
    <col min="9738" max="9984" width="9.140625" style="1"/>
    <col min="9985" max="9985" width="5.42578125" style="1" bestFit="1" customWidth="1"/>
    <col min="9986" max="9986" width="73.7109375" style="1" bestFit="1" customWidth="1"/>
    <col min="9987" max="9987" width="13.140625" style="1" bestFit="1" customWidth="1"/>
    <col min="9988" max="9988" width="30.28515625" style="1" bestFit="1" customWidth="1"/>
    <col min="9989" max="9989" width="14.28515625" style="1" bestFit="1" customWidth="1"/>
    <col min="9990" max="9990" width="12.140625" style="1" bestFit="1" customWidth="1"/>
    <col min="9991" max="9991" width="18.140625" style="1" bestFit="1" customWidth="1"/>
    <col min="9992" max="9992" width="9.140625" style="1" bestFit="1"/>
    <col min="9993" max="9993" width="1.7109375" style="1" bestFit="1" customWidth="1"/>
    <col min="9994" max="10240" width="9.140625" style="1"/>
    <col min="10241" max="10241" width="5.42578125" style="1" bestFit="1" customWidth="1"/>
    <col min="10242" max="10242" width="73.7109375" style="1" bestFit="1" customWidth="1"/>
    <col min="10243" max="10243" width="13.140625" style="1" bestFit="1" customWidth="1"/>
    <col min="10244" max="10244" width="30.28515625" style="1" bestFit="1" customWidth="1"/>
    <col min="10245" max="10245" width="14.28515625" style="1" bestFit="1" customWidth="1"/>
    <col min="10246" max="10246" width="12.140625" style="1" bestFit="1" customWidth="1"/>
    <col min="10247" max="10247" width="18.140625" style="1" bestFit="1" customWidth="1"/>
    <col min="10248" max="10248" width="9.140625" style="1" bestFit="1"/>
    <col min="10249" max="10249" width="1.7109375" style="1" bestFit="1" customWidth="1"/>
    <col min="10250" max="10496" width="9.140625" style="1"/>
    <col min="10497" max="10497" width="5.42578125" style="1" bestFit="1" customWidth="1"/>
    <col min="10498" max="10498" width="73.7109375" style="1" bestFit="1" customWidth="1"/>
    <col min="10499" max="10499" width="13.140625" style="1" bestFit="1" customWidth="1"/>
    <col min="10500" max="10500" width="30.28515625" style="1" bestFit="1" customWidth="1"/>
    <col min="10501" max="10501" width="14.28515625" style="1" bestFit="1" customWidth="1"/>
    <col min="10502" max="10502" width="12.140625" style="1" bestFit="1" customWidth="1"/>
    <col min="10503" max="10503" width="18.140625" style="1" bestFit="1" customWidth="1"/>
    <col min="10504" max="10504" width="9.140625" style="1" bestFit="1"/>
    <col min="10505" max="10505" width="1.7109375" style="1" bestFit="1" customWidth="1"/>
    <col min="10506" max="10752" width="9.140625" style="1"/>
    <col min="10753" max="10753" width="5.42578125" style="1" bestFit="1" customWidth="1"/>
    <col min="10754" max="10754" width="73.7109375" style="1" bestFit="1" customWidth="1"/>
    <col min="10755" max="10755" width="13.140625" style="1" bestFit="1" customWidth="1"/>
    <col min="10756" max="10756" width="30.28515625" style="1" bestFit="1" customWidth="1"/>
    <col min="10757" max="10757" width="14.28515625" style="1" bestFit="1" customWidth="1"/>
    <col min="10758" max="10758" width="12.140625" style="1" bestFit="1" customWidth="1"/>
    <col min="10759" max="10759" width="18.140625" style="1" bestFit="1" customWidth="1"/>
    <col min="10760" max="10760" width="9.140625" style="1" bestFit="1"/>
    <col min="10761" max="10761" width="1.7109375" style="1" bestFit="1" customWidth="1"/>
    <col min="10762" max="11008" width="9.140625" style="1"/>
    <col min="11009" max="11009" width="5.42578125" style="1" bestFit="1" customWidth="1"/>
    <col min="11010" max="11010" width="73.7109375" style="1" bestFit="1" customWidth="1"/>
    <col min="11011" max="11011" width="13.140625" style="1" bestFit="1" customWidth="1"/>
    <col min="11012" max="11012" width="30.28515625" style="1" bestFit="1" customWidth="1"/>
    <col min="11013" max="11013" width="14.28515625" style="1" bestFit="1" customWidth="1"/>
    <col min="11014" max="11014" width="12.140625" style="1" bestFit="1" customWidth="1"/>
    <col min="11015" max="11015" width="18.140625" style="1" bestFit="1" customWidth="1"/>
    <col min="11016" max="11016" width="9.140625" style="1" bestFit="1"/>
    <col min="11017" max="11017" width="1.7109375" style="1" bestFit="1" customWidth="1"/>
    <col min="11018" max="11264" width="9.140625" style="1"/>
    <col min="11265" max="11265" width="5.42578125" style="1" bestFit="1" customWidth="1"/>
    <col min="11266" max="11266" width="73.7109375" style="1" bestFit="1" customWidth="1"/>
    <col min="11267" max="11267" width="13.140625" style="1" bestFit="1" customWidth="1"/>
    <col min="11268" max="11268" width="30.28515625" style="1" bestFit="1" customWidth="1"/>
    <col min="11269" max="11269" width="14.28515625" style="1" bestFit="1" customWidth="1"/>
    <col min="11270" max="11270" width="12.140625" style="1" bestFit="1" customWidth="1"/>
    <col min="11271" max="11271" width="18.140625" style="1" bestFit="1" customWidth="1"/>
    <col min="11272" max="11272" width="9.140625" style="1" bestFit="1"/>
    <col min="11273" max="11273" width="1.7109375" style="1" bestFit="1" customWidth="1"/>
    <col min="11274" max="11520" width="9.140625" style="1"/>
    <col min="11521" max="11521" width="5.42578125" style="1" bestFit="1" customWidth="1"/>
    <col min="11522" max="11522" width="73.7109375" style="1" bestFit="1" customWidth="1"/>
    <col min="11523" max="11523" width="13.140625" style="1" bestFit="1" customWidth="1"/>
    <col min="11524" max="11524" width="30.28515625" style="1" bestFit="1" customWidth="1"/>
    <col min="11525" max="11525" width="14.28515625" style="1" bestFit="1" customWidth="1"/>
    <col min="11526" max="11526" width="12.140625" style="1" bestFit="1" customWidth="1"/>
    <col min="11527" max="11527" width="18.140625" style="1" bestFit="1" customWidth="1"/>
    <col min="11528" max="11528" width="9.140625" style="1" bestFit="1"/>
    <col min="11529" max="11529" width="1.7109375" style="1" bestFit="1" customWidth="1"/>
    <col min="11530" max="11776" width="9.140625" style="1"/>
    <col min="11777" max="11777" width="5.42578125" style="1" bestFit="1" customWidth="1"/>
    <col min="11778" max="11778" width="73.7109375" style="1" bestFit="1" customWidth="1"/>
    <col min="11779" max="11779" width="13.140625" style="1" bestFit="1" customWidth="1"/>
    <col min="11780" max="11780" width="30.28515625" style="1" bestFit="1" customWidth="1"/>
    <col min="11781" max="11781" width="14.28515625" style="1" bestFit="1" customWidth="1"/>
    <col min="11782" max="11782" width="12.140625" style="1" bestFit="1" customWidth="1"/>
    <col min="11783" max="11783" width="18.140625" style="1" bestFit="1" customWidth="1"/>
    <col min="11784" max="11784" width="9.140625" style="1" bestFit="1"/>
    <col min="11785" max="11785" width="1.7109375" style="1" bestFit="1" customWidth="1"/>
    <col min="11786" max="12032" width="9.140625" style="1"/>
    <col min="12033" max="12033" width="5.42578125" style="1" bestFit="1" customWidth="1"/>
    <col min="12034" max="12034" width="73.7109375" style="1" bestFit="1" customWidth="1"/>
    <col min="12035" max="12035" width="13.140625" style="1" bestFit="1" customWidth="1"/>
    <col min="12036" max="12036" width="30.28515625" style="1" bestFit="1" customWidth="1"/>
    <col min="12037" max="12037" width="14.28515625" style="1" bestFit="1" customWidth="1"/>
    <col min="12038" max="12038" width="12.140625" style="1" bestFit="1" customWidth="1"/>
    <col min="12039" max="12039" width="18.140625" style="1" bestFit="1" customWidth="1"/>
    <col min="12040" max="12040" width="9.140625" style="1" bestFit="1"/>
    <col min="12041" max="12041" width="1.7109375" style="1" bestFit="1" customWidth="1"/>
    <col min="12042" max="12288" width="9.140625" style="1"/>
    <col min="12289" max="12289" width="5.42578125" style="1" bestFit="1" customWidth="1"/>
    <col min="12290" max="12290" width="73.7109375" style="1" bestFit="1" customWidth="1"/>
    <col min="12291" max="12291" width="13.140625" style="1" bestFit="1" customWidth="1"/>
    <col min="12292" max="12292" width="30.28515625" style="1" bestFit="1" customWidth="1"/>
    <col min="12293" max="12293" width="14.28515625" style="1" bestFit="1" customWidth="1"/>
    <col min="12294" max="12294" width="12.140625" style="1" bestFit="1" customWidth="1"/>
    <col min="12295" max="12295" width="18.140625" style="1" bestFit="1" customWidth="1"/>
    <col min="12296" max="12296" width="9.140625" style="1" bestFit="1"/>
    <col min="12297" max="12297" width="1.7109375" style="1" bestFit="1" customWidth="1"/>
    <col min="12298" max="12544" width="9.140625" style="1"/>
    <col min="12545" max="12545" width="5.42578125" style="1" bestFit="1" customWidth="1"/>
    <col min="12546" max="12546" width="73.7109375" style="1" bestFit="1" customWidth="1"/>
    <col min="12547" max="12547" width="13.140625" style="1" bestFit="1" customWidth="1"/>
    <col min="12548" max="12548" width="30.28515625" style="1" bestFit="1" customWidth="1"/>
    <col min="12549" max="12549" width="14.28515625" style="1" bestFit="1" customWidth="1"/>
    <col min="12550" max="12550" width="12.140625" style="1" bestFit="1" customWidth="1"/>
    <col min="12551" max="12551" width="18.140625" style="1" bestFit="1" customWidth="1"/>
    <col min="12552" max="12552" width="9.140625" style="1" bestFit="1"/>
    <col min="12553" max="12553" width="1.7109375" style="1" bestFit="1" customWidth="1"/>
    <col min="12554" max="12800" width="9.140625" style="1"/>
    <col min="12801" max="12801" width="5.42578125" style="1" bestFit="1" customWidth="1"/>
    <col min="12802" max="12802" width="73.7109375" style="1" bestFit="1" customWidth="1"/>
    <col min="12803" max="12803" width="13.140625" style="1" bestFit="1" customWidth="1"/>
    <col min="12804" max="12804" width="30.28515625" style="1" bestFit="1" customWidth="1"/>
    <col min="12805" max="12805" width="14.28515625" style="1" bestFit="1" customWidth="1"/>
    <col min="12806" max="12806" width="12.140625" style="1" bestFit="1" customWidth="1"/>
    <col min="12807" max="12807" width="18.140625" style="1" bestFit="1" customWidth="1"/>
    <col min="12808" max="12808" width="9.140625" style="1" bestFit="1"/>
    <col min="12809" max="12809" width="1.7109375" style="1" bestFit="1" customWidth="1"/>
    <col min="12810" max="13056" width="9.140625" style="1"/>
    <col min="13057" max="13057" width="5.42578125" style="1" bestFit="1" customWidth="1"/>
    <col min="13058" max="13058" width="73.7109375" style="1" bestFit="1" customWidth="1"/>
    <col min="13059" max="13059" width="13.140625" style="1" bestFit="1" customWidth="1"/>
    <col min="13060" max="13060" width="30.28515625" style="1" bestFit="1" customWidth="1"/>
    <col min="13061" max="13061" width="14.28515625" style="1" bestFit="1" customWidth="1"/>
    <col min="13062" max="13062" width="12.140625" style="1" bestFit="1" customWidth="1"/>
    <col min="13063" max="13063" width="18.140625" style="1" bestFit="1" customWidth="1"/>
    <col min="13064" max="13064" width="9.140625" style="1" bestFit="1"/>
    <col min="13065" max="13065" width="1.7109375" style="1" bestFit="1" customWidth="1"/>
    <col min="13066" max="13312" width="9.140625" style="1"/>
    <col min="13313" max="13313" width="5.42578125" style="1" bestFit="1" customWidth="1"/>
    <col min="13314" max="13314" width="73.7109375" style="1" bestFit="1" customWidth="1"/>
    <col min="13315" max="13315" width="13.140625" style="1" bestFit="1" customWidth="1"/>
    <col min="13316" max="13316" width="30.28515625" style="1" bestFit="1" customWidth="1"/>
    <col min="13317" max="13317" width="14.28515625" style="1" bestFit="1" customWidth="1"/>
    <col min="13318" max="13318" width="12.140625" style="1" bestFit="1" customWidth="1"/>
    <col min="13319" max="13319" width="18.140625" style="1" bestFit="1" customWidth="1"/>
    <col min="13320" max="13320" width="9.140625" style="1" bestFit="1"/>
    <col min="13321" max="13321" width="1.7109375" style="1" bestFit="1" customWidth="1"/>
    <col min="13322" max="13568" width="9.140625" style="1"/>
    <col min="13569" max="13569" width="5.42578125" style="1" bestFit="1" customWidth="1"/>
    <col min="13570" max="13570" width="73.7109375" style="1" bestFit="1" customWidth="1"/>
    <col min="13571" max="13571" width="13.140625" style="1" bestFit="1" customWidth="1"/>
    <col min="13572" max="13572" width="30.28515625" style="1" bestFit="1" customWidth="1"/>
    <col min="13573" max="13573" width="14.28515625" style="1" bestFit="1" customWidth="1"/>
    <col min="13574" max="13574" width="12.140625" style="1" bestFit="1" customWidth="1"/>
    <col min="13575" max="13575" width="18.140625" style="1" bestFit="1" customWidth="1"/>
    <col min="13576" max="13576" width="9.140625" style="1" bestFit="1"/>
    <col min="13577" max="13577" width="1.7109375" style="1" bestFit="1" customWidth="1"/>
    <col min="13578" max="13824" width="9.140625" style="1"/>
    <col min="13825" max="13825" width="5.42578125" style="1" bestFit="1" customWidth="1"/>
    <col min="13826" max="13826" width="73.7109375" style="1" bestFit="1" customWidth="1"/>
    <col min="13827" max="13827" width="13.140625" style="1" bestFit="1" customWidth="1"/>
    <col min="13828" max="13828" width="30.28515625" style="1" bestFit="1" customWidth="1"/>
    <col min="13829" max="13829" width="14.28515625" style="1" bestFit="1" customWidth="1"/>
    <col min="13830" max="13830" width="12.140625" style="1" bestFit="1" customWidth="1"/>
    <col min="13831" max="13831" width="18.140625" style="1" bestFit="1" customWidth="1"/>
    <col min="13832" max="13832" width="9.140625" style="1" bestFit="1"/>
    <col min="13833" max="13833" width="1.7109375" style="1" bestFit="1" customWidth="1"/>
    <col min="13834" max="14080" width="9.140625" style="1"/>
    <col min="14081" max="14081" width="5.42578125" style="1" bestFit="1" customWidth="1"/>
    <col min="14082" max="14082" width="73.7109375" style="1" bestFit="1" customWidth="1"/>
    <col min="14083" max="14083" width="13.140625" style="1" bestFit="1" customWidth="1"/>
    <col min="14084" max="14084" width="30.28515625" style="1" bestFit="1" customWidth="1"/>
    <col min="14085" max="14085" width="14.28515625" style="1" bestFit="1" customWidth="1"/>
    <col min="14086" max="14086" width="12.140625" style="1" bestFit="1" customWidth="1"/>
    <col min="14087" max="14087" width="18.140625" style="1" bestFit="1" customWidth="1"/>
    <col min="14088" max="14088" width="9.140625" style="1" bestFit="1"/>
    <col min="14089" max="14089" width="1.7109375" style="1" bestFit="1" customWidth="1"/>
    <col min="14090" max="14336" width="9.140625" style="1"/>
    <col min="14337" max="14337" width="5.42578125" style="1" bestFit="1" customWidth="1"/>
    <col min="14338" max="14338" width="73.7109375" style="1" bestFit="1" customWidth="1"/>
    <col min="14339" max="14339" width="13.140625" style="1" bestFit="1" customWidth="1"/>
    <col min="14340" max="14340" width="30.28515625" style="1" bestFit="1" customWidth="1"/>
    <col min="14341" max="14341" width="14.28515625" style="1" bestFit="1" customWidth="1"/>
    <col min="14342" max="14342" width="12.140625" style="1" bestFit="1" customWidth="1"/>
    <col min="14343" max="14343" width="18.140625" style="1" bestFit="1" customWidth="1"/>
    <col min="14344" max="14344" width="9.140625" style="1" bestFit="1"/>
    <col min="14345" max="14345" width="1.7109375" style="1" bestFit="1" customWidth="1"/>
    <col min="14346" max="14592" width="9.140625" style="1"/>
    <col min="14593" max="14593" width="5.42578125" style="1" bestFit="1" customWidth="1"/>
    <col min="14594" max="14594" width="73.7109375" style="1" bestFit="1" customWidth="1"/>
    <col min="14595" max="14595" width="13.140625" style="1" bestFit="1" customWidth="1"/>
    <col min="14596" max="14596" width="30.28515625" style="1" bestFit="1" customWidth="1"/>
    <col min="14597" max="14597" width="14.28515625" style="1" bestFit="1" customWidth="1"/>
    <col min="14598" max="14598" width="12.140625" style="1" bestFit="1" customWidth="1"/>
    <col min="14599" max="14599" width="18.140625" style="1" bestFit="1" customWidth="1"/>
    <col min="14600" max="14600" width="9.140625" style="1" bestFit="1"/>
    <col min="14601" max="14601" width="1.7109375" style="1" bestFit="1" customWidth="1"/>
    <col min="14602" max="14848" width="9.140625" style="1"/>
    <col min="14849" max="14849" width="5.42578125" style="1" bestFit="1" customWidth="1"/>
    <col min="14850" max="14850" width="73.7109375" style="1" bestFit="1" customWidth="1"/>
    <col min="14851" max="14851" width="13.140625" style="1" bestFit="1" customWidth="1"/>
    <col min="14852" max="14852" width="30.28515625" style="1" bestFit="1" customWidth="1"/>
    <col min="14853" max="14853" width="14.28515625" style="1" bestFit="1" customWidth="1"/>
    <col min="14854" max="14854" width="12.140625" style="1" bestFit="1" customWidth="1"/>
    <col min="14855" max="14855" width="18.140625" style="1" bestFit="1" customWidth="1"/>
    <col min="14856" max="14856" width="9.140625" style="1" bestFit="1"/>
    <col min="14857" max="14857" width="1.7109375" style="1" bestFit="1" customWidth="1"/>
    <col min="14858" max="15104" width="9.140625" style="1"/>
    <col min="15105" max="15105" width="5.42578125" style="1" bestFit="1" customWidth="1"/>
    <col min="15106" max="15106" width="73.7109375" style="1" bestFit="1" customWidth="1"/>
    <col min="15107" max="15107" width="13.140625" style="1" bestFit="1" customWidth="1"/>
    <col min="15108" max="15108" width="30.28515625" style="1" bestFit="1" customWidth="1"/>
    <col min="15109" max="15109" width="14.28515625" style="1" bestFit="1" customWidth="1"/>
    <col min="15110" max="15110" width="12.140625" style="1" bestFit="1" customWidth="1"/>
    <col min="15111" max="15111" width="18.140625" style="1" bestFit="1" customWidth="1"/>
    <col min="15112" max="15112" width="9.140625" style="1" bestFit="1"/>
    <col min="15113" max="15113" width="1.7109375" style="1" bestFit="1" customWidth="1"/>
    <col min="15114" max="15360" width="9.140625" style="1"/>
    <col min="15361" max="15361" width="5.42578125" style="1" bestFit="1" customWidth="1"/>
    <col min="15362" max="15362" width="73.7109375" style="1" bestFit="1" customWidth="1"/>
    <col min="15363" max="15363" width="13.140625" style="1" bestFit="1" customWidth="1"/>
    <col min="15364" max="15364" width="30.28515625" style="1" bestFit="1" customWidth="1"/>
    <col min="15365" max="15365" width="14.28515625" style="1" bestFit="1" customWidth="1"/>
    <col min="15366" max="15366" width="12.140625" style="1" bestFit="1" customWidth="1"/>
    <col min="15367" max="15367" width="18.140625" style="1" bestFit="1" customWidth="1"/>
    <col min="15368" max="15368" width="9.140625" style="1" bestFit="1"/>
    <col min="15369" max="15369" width="1.7109375" style="1" bestFit="1" customWidth="1"/>
    <col min="15370" max="15616" width="9.140625" style="1"/>
    <col min="15617" max="15617" width="5.42578125" style="1" bestFit="1" customWidth="1"/>
    <col min="15618" max="15618" width="73.7109375" style="1" bestFit="1" customWidth="1"/>
    <col min="15619" max="15619" width="13.140625" style="1" bestFit="1" customWidth="1"/>
    <col min="15620" max="15620" width="30.28515625" style="1" bestFit="1" customWidth="1"/>
    <col min="15621" max="15621" width="14.28515625" style="1" bestFit="1" customWidth="1"/>
    <col min="15622" max="15622" width="12.140625" style="1" bestFit="1" customWidth="1"/>
    <col min="15623" max="15623" width="18.140625" style="1" bestFit="1" customWidth="1"/>
    <col min="15624" max="15624" width="9.140625" style="1" bestFit="1"/>
    <col min="15625" max="15625" width="1.7109375" style="1" bestFit="1" customWidth="1"/>
    <col min="15626" max="15872" width="9.140625" style="1"/>
    <col min="15873" max="15873" width="5.42578125" style="1" bestFit="1" customWidth="1"/>
    <col min="15874" max="15874" width="73.7109375" style="1" bestFit="1" customWidth="1"/>
    <col min="15875" max="15875" width="13.140625" style="1" bestFit="1" customWidth="1"/>
    <col min="15876" max="15876" width="30.28515625" style="1" bestFit="1" customWidth="1"/>
    <col min="15877" max="15877" width="14.28515625" style="1" bestFit="1" customWidth="1"/>
    <col min="15878" max="15878" width="12.140625" style="1" bestFit="1" customWidth="1"/>
    <col min="15879" max="15879" width="18.140625" style="1" bestFit="1" customWidth="1"/>
    <col min="15880" max="15880" width="9.140625" style="1" bestFit="1"/>
    <col min="15881" max="15881" width="1.7109375" style="1" bestFit="1" customWidth="1"/>
    <col min="15882" max="16128" width="9.140625" style="1"/>
    <col min="16129" max="16129" width="5.42578125" style="1" bestFit="1" customWidth="1"/>
    <col min="16130" max="16130" width="73.7109375" style="1" bestFit="1" customWidth="1"/>
    <col min="16131" max="16131" width="13.140625" style="1" bestFit="1" customWidth="1"/>
    <col min="16132" max="16132" width="30.28515625" style="1" bestFit="1" customWidth="1"/>
    <col min="16133" max="16133" width="14.28515625" style="1" bestFit="1" customWidth="1"/>
    <col min="16134" max="16134" width="12.140625" style="1" bestFit="1" customWidth="1"/>
    <col min="16135" max="16135" width="18.140625" style="1" bestFit="1" customWidth="1"/>
    <col min="16136" max="16136" width="9.140625" style="1" bestFit="1"/>
    <col min="16137" max="16137" width="1.7109375" style="1" bestFit="1" customWidth="1"/>
    <col min="16138" max="16384" width="9.140625" style="1"/>
  </cols>
  <sheetData>
    <row r="1" spans="1:12" x14ac:dyDescent="0.2">
      <c r="A1" s="3" t="s">
        <v>0</v>
      </c>
      <c r="B1" s="410" t="s">
        <v>33</v>
      </c>
      <c r="C1" s="410"/>
      <c r="D1" s="410"/>
      <c r="E1" s="410"/>
    </row>
    <row r="2" spans="1:12" ht="13.5" thickBot="1" x14ac:dyDescent="0.25"/>
    <row r="3" spans="1:12" ht="15" x14ac:dyDescent="0.2">
      <c r="B3" s="47" t="s">
        <v>981</v>
      </c>
      <c r="C3" s="411"/>
      <c r="D3" s="417"/>
    </row>
    <row r="4" spans="1:12" ht="15" x14ac:dyDescent="0.2">
      <c r="B4" s="49" t="s">
        <v>982</v>
      </c>
      <c r="C4" s="412"/>
      <c r="D4" s="418"/>
    </row>
    <row r="5" spans="1:12" ht="15" x14ac:dyDescent="0.2">
      <c r="B5" s="49"/>
      <c r="C5" s="412"/>
      <c r="D5" s="418"/>
    </row>
    <row r="6" spans="1:12" ht="15" x14ac:dyDescent="0.2">
      <c r="B6" s="50" t="s">
        <v>983</v>
      </c>
      <c r="C6" s="412"/>
      <c r="D6" s="418"/>
    </row>
    <row r="7" spans="1:12" ht="15" x14ac:dyDescent="0.2">
      <c r="B7" s="50" t="s">
        <v>984</v>
      </c>
      <c r="C7" s="412"/>
      <c r="D7" s="418"/>
    </row>
    <row r="8" spans="1:12" ht="45.75" thickBot="1" x14ac:dyDescent="0.25">
      <c r="B8" s="51" t="s">
        <v>985</v>
      </c>
      <c r="C8" s="413"/>
      <c r="D8" s="419"/>
    </row>
    <row r="9" spans="1:12" x14ac:dyDescent="0.2">
      <c r="C9" s="64" t="s">
        <v>1631</v>
      </c>
      <c r="D9" s="64" t="s">
        <v>1630</v>
      </c>
      <c r="K9" s="1"/>
      <c r="L9" s="1"/>
    </row>
    <row r="11" spans="1:12" s="66" customFormat="1" x14ac:dyDescent="0.2">
      <c r="B11" s="66" t="s">
        <v>95</v>
      </c>
      <c r="C11" s="67"/>
      <c r="F11" s="68"/>
      <c r="G11" s="68"/>
      <c r="H11" s="68"/>
      <c r="K11" s="166"/>
      <c r="L11" s="166"/>
    </row>
    <row r="12" spans="1:12" s="66" customFormat="1" x14ac:dyDescent="0.2">
      <c r="C12" s="67"/>
      <c r="F12" s="68"/>
      <c r="G12" s="68"/>
      <c r="H12" s="68"/>
      <c r="K12" s="166"/>
      <c r="L12" s="166"/>
    </row>
    <row r="13" spans="1:12" s="66" customFormat="1" x14ac:dyDescent="0.2">
      <c r="B13" s="211" t="s">
        <v>96</v>
      </c>
      <c r="C13" s="212" t="s">
        <v>97</v>
      </c>
      <c r="D13" s="211" t="s">
        <v>125</v>
      </c>
      <c r="E13" s="211" t="s">
        <v>99</v>
      </c>
      <c r="F13" s="213" t="s">
        <v>100</v>
      </c>
      <c r="G13" s="213" t="s">
        <v>101</v>
      </c>
      <c r="H13" s="213" t="s">
        <v>102</v>
      </c>
      <c r="I13" s="214" t="s">
        <v>126</v>
      </c>
      <c r="K13" s="166"/>
      <c r="L13" s="166"/>
    </row>
    <row r="14" spans="1:12" s="66" customFormat="1" x14ac:dyDescent="0.2">
      <c r="B14" s="214" t="s">
        <v>127</v>
      </c>
      <c r="C14" s="67"/>
      <c r="F14" s="68"/>
      <c r="G14" s="68"/>
      <c r="H14" s="68"/>
      <c r="K14" s="166"/>
      <c r="L14" s="166"/>
    </row>
    <row r="15" spans="1:12" s="66" customFormat="1" x14ac:dyDescent="0.2">
      <c r="B15" s="214" t="s">
        <v>104</v>
      </c>
      <c r="C15" s="67"/>
      <c r="F15" s="68"/>
      <c r="G15" s="68"/>
      <c r="H15" s="68"/>
      <c r="K15" s="166"/>
      <c r="L15" s="166"/>
    </row>
    <row r="16" spans="1:12" s="66" customFormat="1" x14ac:dyDescent="0.2">
      <c r="B16" s="66" t="s">
        <v>1098</v>
      </c>
      <c r="C16" s="67" t="s">
        <v>128</v>
      </c>
      <c r="D16" s="66" t="s">
        <v>146</v>
      </c>
      <c r="E16" s="66" t="s">
        <v>148</v>
      </c>
      <c r="F16" s="68">
        <v>9619200</v>
      </c>
      <c r="G16" s="68">
        <v>22715.74</v>
      </c>
      <c r="H16" s="68">
        <v>1.9</v>
      </c>
      <c r="K16" s="166"/>
      <c r="L16" s="166"/>
    </row>
    <row r="17" spans="2:12" s="66" customFormat="1" x14ac:dyDescent="0.2">
      <c r="B17" s="66" t="s">
        <v>280</v>
      </c>
      <c r="C17" s="67" t="s">
        <v>128</v>
      </c>
      <c r="D17" s="66" t="s">
        <v>131</v>
      </c>
      <c r="E17" s="66" t="s">
        <v>281</v>
      </c>
      <c r="F17" s="68">
        <v>4780500</v>
      </c>
      <c r="G17" s="68">
        <v>21655.67</v>
      </c>
      <c r="H17" s="68">
        <v>1.81</v>
      </c>
      <c r="K17" s="166"/>
      <c r="L17" s="166"/>
    </row>
    <row r="18" spans="2:12" s="66" customFormat="1" x14ac:dyDescent="0.2">
      <c r="B18" s="66" t="s">
        <v>1099</v>
      </c>
      <c r="C18" s="67" t="s">
        <v>128</v>
      </c>
      <c r="D18" s="66" t="s">
        <v>239</v>
      </c>
      <c r="E18" s="66" t="s">
        <v>278</v>
      </c>
      <c r="F18" s="68">
        <v>519500</v>
      </c>
      <c r="G18" s="68">
        <v>19910.62</v>
      </c>
      <c r="H18" s="68">
        <v>1.66</v>
      </c>
      <c r="K18" s="166"/>
      <c r="L18" s="166"/>
    </row>
    <row r="19" spans="2:12" s="66" customFormat="1" x14ac:dyDescent="0.2">
      <c r="B19" s="66" t="s">
        <v>1100</v>
      </c>
      <c r="C19" s="67" t="s">
        <v>128</v>
      </c>
      <c r="D19" s="66" t="s">
        <v>134</v>
      </c>
      <c r="E19" s="66" t="s">
        <v>136</v>
      </c>
      <c r="F19" s="68">
        <v>503100</v>
      </c>
      <c r="G19" s="68">
        <v>18994.79</v>
      </c>
      <c r="H19" s="68">
        <v>1.59</v>
      </c>
      <c r="K19" s="166"/>
      <c r="L19" s="166"/>
    </row>
    <row r="20" spans="2:12" s="66" customFormat="1" x14ac:dyDescent="0.2">
      <c r="B20" s="66" t="s">
        <v>1101</v>
      </c>
      <c r="C20" s="67" t="s">
        <v>128</v>
      </c>
      <c r="D20" s="66" t="s">
        <v>337</v>
      </c>
      <c r="E20" s="66" t="s">
        <v>416</v>
      </c>
      <c r="F20" s="68">
        <v>2832300</v>
      </c>
      <c r="G20" s="68">
        <v>18928.259999999998</v>
      </c>
      <c r="H20" s="68">
        <v>1.58</v>
      </c>
      <c r="K20" s="166"/>
      <c r="L20" s="166"/>
    </row>
    <row r="21" spans="2:12" s="66" customFormat="1" x14ac:dyDescent="0.2">
      <c r="B21" s="66" t="s">
        <v>1102</v>
      </c>
      <c r="C21" s="67" t="s">
        <v>128</v>
      </c>
      <c r="D21" s="66" t="s">
        <v>239</v>
      </c>
      <c r="E21" s="66" t="s">
        <v>417</v>
      </c>
      <c r="F21" s="68">
        <v>5540400</v>
      </c>
      <c r="G21" s="68">
        <v>18468.919999999998</v>
      </c>
      <c r="H21" s="68">
        <v>1.54</v>
      </c>
      <c r="K21" s="166"/>
      <c r="L21" s="166"/>
    </row>
    <row r="22" spans="2:12" s="66" customFormat="1" x14ac:dyDescent="0.2">
      <c r="B22" s="66" t="s">
        <v>1103</v>
      </c>
      <c r="C22" s="67" t="s">
        <v>128</v>
      </c>
      <c r="D22" s="66" t="s">
        <v>160</v>
      </c>
      <c r="E22" s="66" t="s">
        <v>175</v>
      </c>
      <c r="F22" s="68">
        <v>2210600</v>
      </c>
      <c r="G22" s="68">
        <v>18088.23</v>
      </c>
      <c r="H22" s="68">
        <v>1.51</v>
      </c>
      <c r="K22" s="166"/>
      <c r="L22" s="166"/>
    </row>
    <row r="23" spans="2:12" s="66" customFormat="1" x14ac:dyDescent="0.2">
      <c r="B23" s="66" t="s">
        <v>1104</v>
      </c>
      <c r="C23" s="67" t="s">
        <v>128</v>
      </c>
      <c r="D23" s="66" t="s">
        <v>182</v>
      </c>
      <c r="E23" s="66" t="s">
        <v>418</v>
      </c>
      <c r="F23" s="68">
        <v>2392500</v>
      </c>
      <c r="G23" s="68">
        <v>17654.259999999998</v>
      </c>
      <c r="H23" s="68">
        <v>1.47</v>
      </c>
      <c r="K23" s="166"/>
      <c r="L23" s="166"/>
    </row>
    <row r="24" spans="2:12" s="66" customFormat="1" x14ac:dyDescent="0.2">
      <c r="B24" s="66" t="s">
        <v>1105</v>
      </c>
      <c r="C24" s="67" t="s">
        <v>128</v>
      </c>
      <c r="D24" s="66" t="s">
        <v>339</v>
      </c>
      <c r="E24" s="66" t="s">
        <v>343</v>
      </c>
      <c r="F24" s="68">
        <v>5766000</v>
      </c>
      <c r="G24" s="68">
        <v>16585.900000000001</v>
      </c>
      <c r="H24" s="68">
        <v>1.39</v>
      </c>
      <c r="K24" s="166"/>
      <c r="L24" s="166"/>
    </row>
    <row r="25" spans="2:12" s="66" customFormat="1" x14ac:dyDescent="0.2">
      <c r="B25" s="66" t="s">
        <v>1106</v>
      </c>
      <c r="C25" s="67" t="s">
        <v>128</v>
      </c>
      <c r="D25" s="66" t="s">
        <v>216</v>
      </c>
      <c r="E25" s="66" t="s">
        <v>288</v>
      </c>
      <c r="F25" s="68">
        <v>356000</v>
      </c>
      <c r="G25" s="68">
        <v>15954.5</v>
      </c>
      <c r="H25" s="68">
        <v>1.33</v>
      </c>
      <c r="K25" s="166"/>
      <c r="L25" s="166"/>
    </row>
    <row r="26" spans="2:12" s="66" customFormat="1" x14ac:dyDescent="0.2">
      <c r="B26" s="66" t="s">
        <v>1107</v>
      </c>
      <c r="C26" s="67" t="s">
        <v>128</v>
      </c>
      <c r="D26" s="66" t="s">
        <v>170</v>
      </c>
      <c r="E26" s="66" t="s">
        <v>374</v>
      </c>
      <c r="F26" s="68">
        <v>85800</v>
      </c>
      <c r="G26" s="68">
        <v>15261.03</v>
      </c>
      <c r="H26" s="68">
        <v>1.27</v>
      </c>
      <c r="K26" s="166"/>
      <c r="L26" s="166"/>
    </row>
    <row r="27" spans="2:12" s="66" customFormat="1" x14ac:dyDescent="0.2">
      <c r="B27" s="66" t="s">
        <v>1108</v>
      </c>
      <c r="C27" s="67" t="s">
        <v>128</v>
      </c>
      <c r="D27" s="66" t="s">
        <v>239</v>
      </c>
      <c r="E27" s="66" t="s">
        <v>413</v>
      </c>
      <c r="F27" s="68">
        <v>1888600</v>
      </c>
      <c r="G27" s="68">
        <v>15166.4</v>
      </c>
      <c r="H27" s="68">
        <v>1.27</v>
      </c>
      <c r="K27" s="166"/>
      <c r="L27" s="166"/>
    </row>
    <row r="28" spans="2:12" s="66" customFormat="1" x14ac:dyDescent="0.2">
      <c r="B28" s="66" t="s">
        <v>1109</v>
      </c>
      <c r="C28" s="67" t="s">
        <v>128</v>
      </c>
      <c r="D28" s="66" t="s">
        <v>346</v>
      </c>
      <c r="E28" s="66" t="s">
        <v>847</v>
      </c>
      <c r="F28" s="68">
        <v>981000</v>
      </c>
      <c r="G28" s="68">
        <v>14402.06</v>
      </c>
      <c r="H28" s="68">
        <v>1.2</v>
      </c>
      <c r="K28" s="166"/>
      <c r="L28" s="166"/>
    </row>
    <row r="29" spans="2:12" s="66" customFormat="1" x14ac:dyDescent="0.2">
      <c r="B29" s="66" t="s">
        <v>1110</v>
      </c>
      <c r="C29" s="67" t="s">
        <v>128</v>
      </c>
      <c r="D29" s="66" t="s">
        <v>239</v>
      </c>
      <c r="E29" s="66" t="s">
        <v>412</v>
      </c>
      <c r="F29" s="68">
        <v>191800</v>
      </c>
      <c r="G29" s="68">
        <v>14074.38</v>
      </c>
      <c r="H29" s="68">
        <v>1.18</v>
      </c>
      <c r="K29" s="166"/>
      <c r="L29" s="166"/>
    </row>
    <row r="30" spans="2:12" s="66" customFormat="1" x14ac:dyDescent="0.2">
      <c r="B30" s="66" t="s">
        <v>1111</v>
      </c>
      <c r="C30" s="67" t="s">
        <v>128</v>
      </c>
      <c r="D30" s="66" t="s">
        <v>131</v>
      </c>
      <c r="E30" s="66" t="s">
        <v>132</v>
      </c>
      <c r="F30" s="68">
        <v>1886500</v>
      </c>
      <c r="G30" s="68">
        <v>13221.54</v>
      </c>
      <c r="H30" s="68">
        <v>1.1000000000000001</v>
      </c>
      <c r="K30" s="166"/>
      <c r="L30" s="166"/>
    </row>
    <row r="31" spans="2:12" s="66" customFormat="1" x14ac:dyDescent="0.2">
      <c r="B31" s="66" t="s">
        <v>1112</v>
      </c>
      <c r="C31" s="67" t="s">
        <v>128</v>
      </c>
      <c r="D31" s="66" t="s">
        <v>247</v>
      </c>
      <c r="E31" s="66" t="s">
        <v>358</v>
      </c>
      <c r="F31" s="68">
        <v>8181000</v>
      </c>
      <c r="G31" s="68">
        <v>12987.34</v>
      </c>
      <c r="H31" s="68">
        <v>1.08</v>
      </c>
      <c r="K31" s="166"/>
      <c r="L31" s="166"/>
    </row>
    <row r="32" spans="2:12" s="66" customFormat="1" x14ac:dyDescent="0.2">
      <c r="B32" s="66" t="s">
        <v>1113</v>
      </c>
      <c r="C32" s="67" t="s">
        <v>128</v>
      </c>
      <c r="D32" s="66" t="s">
        <v>167</v>
      </c>
      <c r="E32" s="66" t="s">
        <v>344</v>
      </c>
      <c r="F32" s="68">
        <v>776625</v>
      </c>
      <c r="G32" s="68">
        <v>12965.37</v>
      </c>
      <c r="H32" s="68">
        <v>1.08</v>
      </c>
      <c r="K32" s="166"/>
      <c r="L32" s="166"/>
    </row>
    <row r="33" spans="2:12" s="66" customFormat="1" x14ac:dyDescent="0.2">
      <c r="B33" s="66" t="s">
        <v>1114</v>
      </c>
      <c r="C33" s="67" t="s">
        <v>128</v>
      </c>
      <c r="D33" s="66" t="s">
        <v>165</v>
      </c>
      <c r="E33" s="66" t="s">
        <v>166</v>
      </c>
      <c r="F33" s="68">
        <v>741175</v>
      </c>
      <c r="G33" s="68">
        <v>12621.84</v>
      </c>
      <c r="H33" s="68">
        <v>1.05</v>
      </c>
      <c r="K33" s="166"/>
      <c r="L33" s="166"/>
    </row>
    <row r="34" spans="2:12" s="66" customFormat="1" x14ac:dyDescent="0.2">
      <c r="B34" s="66" t="s">
        <v>1115</v>
      </c>
      <c r="C34" s="67" t="s">
        <v>128</v>
      </c>
      <c r="D34" s="66" t="s">
        <v>176</v>
      </c>
      <c r="E34" s="66" t="s">
        <v>267</v>
      </c>
      <c r="F34" s="68">
        <v>188875</v>
      </c>
      <c r="G34" s="68">
        <v>12147.31</v>
      </c>
      <c r="H34" s="68">
        <v>1.01</v>
      </c>
      <c r="K34" s="166"/>
      <c r="L34" s="166"/>
    </row>
    <row r="35" spans="2:12" s="66" customFormat="1" x14ac:dyDescent="0.2">
      <c r="B35" s="66" t="s">
        <v>1116</v>
      </c>
      <c r="C35" s="67" t="s">
        <v>128</v>
      </c>
      <c r="D35" s="66" t="s">
        <v>160</v>
      </c>
      <c r="E35" s="66" t="s">
        <v>161</v>
      </c>
      <c r="F35" s="68">
        <v>227200</v>
      </c>
      <c r="G35" s="68">
        <v>10902.65</v>
      </c>
      <c r="H35" s="68">
        <v>0.91</v>
      </c>
      <c r="K35" s="166"/>
      <c r="L35" s="166"/>
    </row>
    <row r="36" spans="2:12" s="66" customFormat="1" x14ac:dyDescent="0.2">
      <c r="B36" s="66" t="s">
        <v>1117</v>
      </c>
      <c r="C36" s="67" t="s">
        <v>128</v>
      </c>
      <c r="D36" s="66" t="s">
        <v>152</v>
      </c>
      <c r="E36" s="66" t="s">
        <v>441</v>
      </c>
      <c r="F36" s="68">
        <v>365000</v>
      </c>
      <c r="G36" s="68">
        <v>10616.39</v>
      </c>
      <c r="H36" s="68">
        <v>0.89</v>
      </c>
      <c r="K36" s="166"/>
      <c r="L36" s="166"/>
    </row>
    <row r="37" spans="2:12" s="66" customFormat="1" x14ac:dyDescent="0.2">
      <c r="B37" s="66" t="s">
        <v>1118</v>
      </c>
      <c r="C37" s="67" t="s">
        <v>128</v>
      </c>
      <c r="D37" s="66" t="s">
        <v>160</v>
      </c>
      <c r="E37" s="66" t="s">
        <v>559</v>
      </c>
      <c r="F37" s="68">
        <v>1457950</v>
      </c>
      <c r="G37" s="68">
        <v>10567.22</v>
      </c>
      <c r="H37" s="68">
        <v>0.88</v>
      </c>
      <c r="K37" s="166"/>
      <c r="L37" s="166"/>
    </row>
    <row r="38" spans="2:12" s="66" customFormat="1" x14ac:dyDescent="0.2">
      <c r="B38" s="66" t="s">
        <v>1119</v>
      </c>
      <c r="C38" s="67" t="s">
        <v>128</v>
      </c>
      <c r="D38" s="66" t="s">
        <v>134</v>
      </c>
      <c r="E38" s="66" t="s">
        <v>383</v>
      </c>
      <c r="F38" s="68">
        <v>737400</v>
      </c>
      <c r="G38" s="68">
        <v>10180.540000000001</v>
      </c>
      <c r="H38" s="68">
        <v>0.85</v>
      </c>
      <c r="K38" s="166"/>
      <c r="L38" s="166"/>
    </row>
    <row r="39" spans="2:12" s="66" customFormat="1" x14ac:dyDescent="0.2">
      <c r="B39" s="66" t="s">
        <v>1120</v>
      </c>
      <c r="C39" s="67" t="s">
        <v>128</v>
      </c>
      <c r="D39" s="66" t="s">
        <v>346</v>
      </c>
      <c r="E39" s="66" t="s">
        <v>347</v>
      </c>
      <c r="F39" s="68">
        <v>5455800</v>
      </c>
      <c r="G39" s="68">
        <v>10098.69</v>
      </c>
      <c r="H39" s="68">
        <v>0.84</v>
      </c>
      <c r="K39" s="166"/>
      <c r="L39" s="166"/>
    </row>
    <row r="40" spans="2:12" s="66" customFormat="1" x14ac:dyDescent="0.2">
      <c r="B40" s="66" t="s">
        <v>1121</v>
      </c>
      <c r="C40" s="67" t="s">
        <v>128</v>
      </c>
      <c r="D40" s="66" t="s">
        <v>146</v>
      </c>
      <c r="E40" s="66" t="s">
        <v>411</v>
      </c>
      <c r="F40" s="68">
        <v>303900</v>
      </c>
      <c r="G40" s="68">
        <v>9860.49</v>
      </c>
      <c r="H40" s="68">
        <v>0.82</v>
      </c>
      <c r="K40" s="166"/>
      <c r="L40" s="166"/>
    </row>
    <row r="41" spans="2:12" s="66" customFormat="1" x14ac:dyDescent="0.2">
      <c r="B41" s="66" t="s">
        <v>1122</v>
      </c>
      <c r="C41" s="67" t="s">
        <v>128</v>
      </c>
      <c r="D41" s="66" t="s">
        <v>239</v>
      </c>
      <c r="E41" s="66" t="s">
        <v>424</v>
      </c>
      <c r="F41" s="68">
        <v>336600</v>
      </c>
      <c r="G41" s="68">
        <v>9534.2000000000007</v>
      </c>
      <c r="H41" s="68">
        <v>0.8</v>
      </c>
      <c r="K41" s="166"/>
      <c r="L41" s="166"/>
    </row>
    <row r="42" spans="2:12" s="66" customFormat="1" x14ac:dyDescent="0.2">
      <c r="B42" s="66" t="s">
        <v>1123</v>
      </c>
      <c r="C42" s="67" t="s">
        <v>128</v>
      </c>
      <c r="D42" s="66" t="s">
        <v>146</v>
      </c>
      <c r="E42" s="66" t="s">
        <v>169</v>
      </c>
      <c r="F42" s="68">
        <v>1100000</v>
      </c>
      <c r="G42" s="68">
        <v>9384.1</v>
      </c>
      <c r="H42" s="68">
        <v>0.78</v>
      </c>
      <c r="K42" s="166"/>
      <c r="L42" s="166"/>
    </row>
    <row r="43" spans="2:12" s="66" customFormat="1" x14ac:dyDescent="0.2">
      <c r="B43" s="66" t="s">
        <v>1124</v>
      </c>
      <c r="C43" s="67" t="s">
        <v>128</v>
      </c>
      <c r="D43" s="66" t="s">
        <v>146</v>
      </c>
      <c r="E43" s="66" t="s">
        <v>178</v>
      </c>
      <c r="F43" s="68">
        <v>1132650</v>
      </c>
      <c r="G43" s="68">
        <v>9215.24</v>
      </c>
      <c r="H43" s="68">
        <v>0.77</v>
      </c>
      <c r="K43" s="166"/>
      <c r="L43" s="166"/>
    </row>
    <row r="44" spans="2:12" s="66" customFormat="1" x14ac:dyDescent="0.2">
      <c r="B44" s="66" t="s">
        <v>1125</v>
      </c>
      <c r="C44" s="67" t="s">
        <v>128</v>
      </c>
      <c r="D44" s="66" t="s">
        <v>140</v>
      </c>
      <c r="E44" s="66" t="s">
        <v>468</v>
      </c>
      <c r="F44" s="68">
        <v>1606250</v>
      </c>
      <c r="G44" s="68">
        <v>9063.27</v>
      </c>
      <c r="H44" s="68">
        <v>0.76</v>
      </c>
      <c r="K44" s="166"/>
      <c r="L44" s="166"/>
    </row>
    <row r="45" spans="2:12" s="66" customFormat="1" x14ac:dyDescent="0.2">
      <c r="B45" s="66" t="s">
        <v>1126</v>
      </c>
      <c r="C45" s="67" t="s">
        <v>128</v>
      </c>
      <c r="D45" s="66" t="s">
        <v>188</v>
      </c>
      <c r="E45" s="66" t="s">
        <v>352</v>
      </c>
      <c r="F45" s="68">
        <v>1257100</v>
      </c>
      <c r="G45" s="68">
        <v>8896.5</v>
      </c>
      <c r="H45" s="68">
        <v>0.74</v>
      </c>
      <c r="K45" s="166"/>
      <c r="L45" s="166"/>
    </row>
    <row r="46" spans="2:12" s="66" customFormat="1" x14ac:dyDescent="0.2">
      <c r="B46" s="66" t="s">
        <v>1127</v>
      </c>
      <c r="C46" s="67" t="s">
        <v>128</v>
      </c>
      <c r="D46" s="66" t="s">
        <v>167</v>
      </c>
      <c r="E46" s="66" t="s">
        <v>168</v>
      </c>
      <c r="F46" s="68">
        <v>115100</v>
      </c>
      <c r="G46" s="68">
        <v>8512.91</v>
      </c>
      <c r="H46" s="68">
        <v>0.71</v>
      </c>
      <c r="K46" s="166"/>
      <c r="L46" s="166"/>
    </row>
    <row r="47" spans="2:12" s="66" customFormat="1" x14ac:dyDescent="0.2">
      <c r="B47" s="66" t="s">
        <v>1128</v>
      </c>
      <c r="C47" s="67" t="s">
        <v>128</v>
      </c>
      <c r="D47" s="66" t="s">
        <v>239</v>
      </c>
      <c r="E47" s="66" t="s">
        <v>536</v>
      </c>
      <c r="F47" s="68">
        <v>6291000</v>
      </c>
      <c r="G47" s="68">
        <v>8417.36</v>
      </c>
      <c r="H47" s="68">
        <v>0.7</v>
      </c>
      <c r="K47" s="166"/>
      <c r="L47" s="166"/>
    </row>
    <row r="48" spans="2:12" s="66" customFormat="1" x14ac:dyDescent="0.2">
      <c r="B48" s="66" t="s">
        <v>1129</v>
      </c>
      <c r="C48" s="67" t="s">
        <v>128</v>
      </c>
      <c r="D48" s="66" t="s">
        <v>276</v>
      </c>
      <c r="E48" s="66" t="s">
        <v>437</v>
      </c>
      <c r="F48" s="68">
        <v>2016300</v>
      </c>
      <c r="G48" s="68">
        <v>8412</v>
      </c>
      <c r="H48" s="68">
        <v>0.7</v>
      </c>
      <c r="K48" s="166"/>
      <c r="L48" s="166"/>
    </row>
    <row r="49" spans="2:12" s="66" customFormat="1" x14ac:dyDescent="0.2">
      <c r="B49" s="66" t="s">
        <v>1130</v>
      </c>
      <c r="C49" s="67" t="s">
        <v>128</v>
      </c>
      <c r="D49" s="66" t="s">
        <v>129</v>
      </c>
      <c r="E49" s="66" t="s">
        <v>353</v>
      </c>
      <c r="F49" s="68">
        <v>1944000</v>
      </c>
      <c r="G49" s="68">
        <v>8401.9699999999993</v>
      </c>
      <c r="H49" s="68">
        <v>0.7</v>
      </c>
      <c r="K49" s="166"/>
      <c r="L49" s="166"/>
    </row>
    <row r="50" spans="2:12" s="66" customFormat="1" x14ac:dyDescent="0.2">
      <c r="B50" s="66" t="s">
        <v>1131</v>
      </c>
      <c r="C50" s="67" t="s">
        <v>128</v>
      </c>
      <c r="D50" s="66" t="s">
        <v>154</v>
      </c>
      <c r="E50" s="66" t="s">
        <v>848</v>
      </c>
      <c r="F50" s="68">
        <v>346500</v>
      </c>
      <c r="G50" s="68">
        <v>8253.4599999999991</v>
      </c>
      <c r="H50" s="68">
        <v>0.69</v>
      </c>
      <c r="K50" s="166"/>
      <c r="L50" s="166"/>
    </row>
    <row r="51" spans="2:12" s="66" customFormat="1" x14ac:dyDescent="0.2">
      <c r="B51" s="66" t="s">
        <v>1132</v>
      </c>
      <c r="C51" s="67" t="s">
        <v>128</v>
      </c>
      <c r="D51" s="66" t="s">
        <v>163</v>
      </c>
      <c r="E51" s="66" t="s">
        <v>350</v>
      </c>
      <c r="F51" s="68">
        <v>5130100</v>
      </c>
      <c r="G51" s="68">
        <v>8149.16</v>
      </c>
      <c r="H51" s="68">
        <v>0.68</v>
      </c>
      <c r="K51" s="166"/>
      <c r="L51" s="166"/>
    </row>
    <row r="52" spans="2:12" s="66" customFormat="1" x14ac:dyDescent="0.2">
      <c r="B52" s="66" t="s">
        <v>1133</v>
      </c>
      <c r="C52" s="67" t="s">
        <v>128</v>
      </c>
      <c r="D52" s="66" t="s">
        <v>167</v>
      </c>
      <c r="E52" s="66" t="s">
        <v>270</v>
      </c>
      <c r="F52" s="68">
        <v>1980000</v>
      </c>
      <c r="G52" s="68">
        <v>7923.96</v>
      </c>
      <c r="H52" s="68">
        <v>0.66</v>
      </c>
      <c r="K52" s="166"/>
      <c r="L52" s="166"/>
    </row>
    <row r="53" spans="2:12" s="66" customFormat="1" x14ac:dyDescent="0.2">
      <c r="B53" s="66" t="s">
        <v>1134</v>
      </c>
      <c r="C53" s="67" t="s">
        <v>128</v>
      </c>
      <c r="D53" s="66" t="s">
        <v>131</v>
      </c>
      <c r="E53" s="66" t="s">
        <v>145</v>
      </c>
      <c r="F53" s="68">
        <v>1022400</v>
      </c>
      <c r="G53" s="68">
        <v>7837.21</v>
      </c>
      <c r="H53" s="68">
        <v>0.65</v>
      </c>
      <c r="K53" s="166"/>
      <c r="L53" s="166"/>
    </row>
    <row r="54" spans="2:12" s="66" customFormat="1" x14ac:dyDescent="0.2">
      <c r="B54" s="66" t="s">
        <v>1135</v>
      </c>
      <c r="C54" s="67" t="s">
        <v>128</v>
      </c>
      <c r="D54" s="66" t="s">
        <v>140</v>
      </c>
      <c r="E54" s="66" t="s">
        <v>410</v>
      </c>
      <c r="F54" s="68">
        <v>101875</v>
      </c>
      <c r="G54" s="68">
        <v>7811.88</v>
      </c>
      <c r="H54" s="68">
        <v>0.65</v>
      </c>
      <c r="K54" s="166"/>
      <c r="L54" s="166"/>
    </row>
    <row r="55" spans="2:12" s="66" customFormat="1" x14ac:dyDescent="0.2">
      <c r="B55" s="66" t="s">
        <v>1136</v>
      </c>
      <c r="C55" s="67" t="s">
        <v>128</v>
      </c>
      <c r="D55" s="66" t="s">
        <v>163</v>
      </c>
      <c r="E55" s="66" t="s">
        <v>186</v>
      </c>
      <c r="F55" s="68">
        <v>1457500</v>
      </c>
      <c r="G55" s="68">
        <v>7769.93</v>
      </c>
      <c r="H55" s="68">
        <v>0.65</v>
      </c>
      <c r="K55" s="166"/>
      <c r="L55" s="166"/>
    </row>
    <row r="56" spans="2:12" s="66" customFormat="1" x14ac:dyDescent="0.2">
      <c r="B56" s="66" t="s">
        <v>1137</v>
      </c>
      <c r="C56" s="67" t="s">
        <v>128</v>
      </c>
      <c r="D56" s="66" t="s">
        <v>346</v>
      </c>
      <c r="E56" s="66" t="s">
        <v>442</v>
      </c>
      <c r="F56" s="68">
        <v>5353300</v>
      </c>
      <c r="G56" s="68">
        <v>7655.22</v>
      </c>
      <c r="H56" s="68">
        <v>0.64</v>
      </c>
      <c r="K56" s="166"/>
      <c r="L56" s="166"/>
    </row>
    <row r="57" spans="2:12" s="66" customFormat="1" x14ac:dyDescent="0.2">
      <c r="B57" s="66" t="s">
        <v>1138</v>
      </c>
      <c r="C57" s="67" t="s">
        <v>128</v>
      </c>
      <c r="D57" s="66" t="s">
        <v>173</v>
      </c>
      <c r="E57" s="66" t="s">
        <v>290</v>
      </c>
      <c r="F57" s="68">
        <v>1006500</v>
      </c>
      <c r="G57" s="68">
        <v>7422.43</v>
      </c>
      <c r="H57" s="68">
        <v>0.62</v>
      </c>
      <c r="K57" s="166"/>
      <c r="L57" s="166"/>
    </row>
    <row r="58" spans="2:12" s="66" customFormat="1" x14ac:dyDescent="0.2">
      <c r="B58" s="66" t="s">
        <v>1139</v>
      </c>
      <c r="C58" s="67" t="s">
        <v>128</v>
      </c>
      <c r="D58" s="66" t="s">
        <v>149</v>
      </c>
      <c r="E58" s="66" t="s">
        <v>150</v>
      </c>
      <c r="F58" s="68">
        <v>9130</v>
      </c>
      <c r="G58" s="68">
        <v>7246.99</v>
      </c>
      <c r="H58" s="68">
        <v>0.61</v>
      </c>
      <c r="K58" s="166"/>
      <c r="L58" s="166"/>
    </row>
    <row r="59" spans="2:12" s="66" customFormat="1" x14ac:dyDescent="0.2">
      <c r="B59" s="66" t="s">
        <v>1140</v>
      </c>
      <c r="C59" s="67" t="s">
        <v>128</v>
      </c>
      <c r="D59" s="66" t="s">
        <v>337</v>
      </c>
      <c r="E59" s="66" t="s">
        <v>338</v>
      </c>
      <c r="F59" s="68">
        <v>532950</v>
      </c>
      <c r="G59" s="68">
        <v>6869.19</v>
      </c>
      <c r="H59" s="68">
        <v>0.56999999999999995</v>
      </c>
      <c r="K59" s="166"/>
      <c r="L59" s="166"/>
    </row>
    <row r="60" spans="2:12" s="66" customFormat="1" x14ac:dyDescent="0.2">
      <c r="B60" s="66" t="s">
        <v>1141</v>
      </c>
      <c r="C60" s="67" t="s">
        <v>128</v>
      </c>
      <c r="D60" s="66" t="s">
        <v>146</v>
      </c>
      <c r="E60" s="66" t="s">
        <v>849</v>
      </c>
      <c r="F60" s="68">
        <v>811800</v>
      </c>
      <c r="G60" s="68">
        <v>6567.46</v>
      </c>
      <c r="H60" s="68">
        <v>0.55000000000000004</v>
      </c>
      <c r="K60" s="166"/>
      <c r="L60" s="166"/>
    </row>
    <row r="61" spans="2:12" s="66" customFormat="1" x14ac:dyDescent="0.2">
      <c r="B61" s="66" t="s">
        <v>1142</v>
      </c>
      <c r="C61" s="67" t="s">
        <v>128</v>
      </c>
      <c r="D61" s="66" t="s">
        <v>146</v>
      </c>
      <c r="E61" s="66" t="s">
        <v>495</v>
      </c>
      <c r="F61" s="68">
        <v>1051250</v>
      </c>
      <c r="G61" s="68">
        <v>6486.74</v>
      </c>
      <c r="H61" s="68">
        <v>0.54</v>
      </c>
      <c r="K61" s="166"/>
      <c r="L61" s="166"/>
    </row>
    <row r="62" spans="2:12" s="66" customFormat="1" x14ac:dyDescent="0.2">
      <c r="B62" s="66" t="s">
        <v>1143</v>
      </c>
      <c r="C62" s="67" t="s">
        <v>128</v>
      </c>
      <c r="D62" s="66" t="s">
        <v>193</v>
      </c>
      <c r="E62" s="66" t="s">
        <v>499</v>
      </c>
      <c r="F62" s="68">
        <v>304150</v>
      </c>
      <c r="G62" s="68">
        <v>6476.57</v>
      </c>
      <c r="H62" s="68">
        <v>0.54</v>
      </c>
      <c r="K62" s="166"/>
      <c r="L62" s="166"/>
    </row>
    <row r="63" spans="2:12" s="66" customFormat="1" x14ac:dyDescent="0.2">
      <c r="B63" s="66" t="s">
        <v>1144</v>
      </c>
      <c r="C63" s="67" t="s">
        <v>128</v>
      </c>
      <c r="D63" s="66" t="s">
        <v>138</v>
      </c>
      <c r="E63" s="66" t="s">
        <v>273</v>
      </c>
      <c r="F63" s="68">
        <v>467000</v>
      </c>
      <c r="G63" s="68">
        <v>6412.38</v>
      </c>
      <c r="H63" s="68">
        <v>0.54</v>
      </c>
      <c r="K63" s="166"/>
      <c r="L63" s="166"/>
    </row>
    <row r="64" spans="2:12" s="66" customFormat="1" x14ac:dyDescent="0.2">
      <c r="B64" s="66" t="s">
        <v>1145</v>
      </c>
      <c r="C64" s="67" t="s">
        <v>128</v>
      </c>
      <c r="D64" s="66" t="s">
        <v>167</v>
      </c>
      <c r="E64" s="66" t="s">
        <v>181</v>
      </c>
      <c r="F64" s="68">
        <v>276000</v>
      </c>
      <c r="G64" s="68">
        <v>6222.42</v>
      </c>
      <c r="H64" s="68">
        <v>0.52</v>
      </c>
      <c r="K64" s="166"/>
      <c r="L64" s="166"/>
    </row>
    <row r="65" spans="2:12" s="66" customFormat="1" x14ac:dyDescent="0.2">
      <c r="B65" s="66" t="s">
        <v>1146</v>
      </c>
      <c r="C65" s="67" t="s">
        <v>128</v>
      </c>
      <c r="D65" s="66" t="s">
        <v>131</v>
      </c>
      <c r="E65" s="66" t="s">
        <v>402</v>
      </c>
      <c r="F65" s="68">
        <v>7350000</v>
      </c>
      <c r="G65" s="68">
        <v>6196.05</v>
      </c>
      <c r="H65" s="68">
        <v>0.52</v>
      </c>
      <c r="K65" s="166"/>
      <c r="L65" s="166"/>
    </row>
    <row r="66" spans="2:12" s="66" customFormat="1" x14ac:dyDescent="0.2">
      <c r="B66" s="66" t="s">
        <v>1147</v>
      </c>
      <c r="C66" s="67" t="s">
        <v>128</v>
      </c>
      <c r="D66" s="66" t="s">
        <v>182</v>
      </c>
      <c r="E66" s="66" t="s">
        <v>710</v>
      </c>
      <c r="F66" s="68">
        <v>160875</v>
      </c>
      <c r="G66" s="68">
        <v>6110.84</v>
      </c>
      <c r="H66" s="68">
        <v>0.51</v>
      </c>
      <c r="K66" s="166"/>
      <c r="L66" s="166"/>
    </row>
    <row r="67" spans="2:12" s="66" customFormat="1" x14ac:dyDescent="0.2">
      <c r="B67" s="66" t="s">
        <v>1148</v>
      </c>
      <c r="C67" s="67" t="s">
        <v>128</v>
      </c>
      <c r="D67" s="66" t="s">
        <v>337</v>
      </c>
      <c r="E67" s="66" t="s">
        <v>341</v>
      </c>
      <c r="F67" s="68">
        <v>1552500</v>
      </c>
      <c r="G67" s="68">
        <v>6043.11</v>
      </c>
      <c r="H67" s="68">
        <v>0.5</v>
      </c>
      <c r="K67" s="166"/>
      <c r="L67" s="166"/>
    </row>
    <row r="68" spans="2:12" s="66" customFormat="1" x14ac:dyDescent="0.2">
      <c r="B68" s="66" t="s">
        <v>1149</v>
      </c>
      <c r="C68" s="67" t="s">
        <v>128</v>
      </c>
      <c r="D68" s="66" t="s">
        <v>140</v>
      </c>
      <c r="E68" s="66" t="s">
        <v>285</v>
      </c>
      <c r="F68" s="68">
        <v>414750</v>
      </c>
      <c r="G68" s="68">
        <v>6015.12</v>
      </c>
      <c r="H68" s="68">
        <v>0.5</v>
      </c>
      <c r="K68" s="166"/>
      <c r="L68" s="166"/>
    </row>
    <row r="69" spans="2:12" s="66" customFormat="1" x14ac:dyDescent="0.2">
      <c r="B69" s="66" t="s">
        <v>1150</v>
      </c>
      <c r="C69" s="67" t="s">
        <v>128</v>
      </c>
      <c r="D69" s="66" t="s">
        <v>154</v>
      </c>
      <c r="E69" s="66" t="s">
        <v>850</v>
      </c>
      <c r="F69" s="68">
        <v>646000</v>
      </c>
      <c r="G69" s="68">
        <v>5938.68</v>
      </c>
      <c r="H69" s="68">
        <v>0.5</v>
      </c>
      <c r="K69" s="166"/>
      <c r="L69" s="166"/>
    </row>
    <row r="70" spans="2:12" s="66" customFormat="1" x14ac:dyDescent="0.2">
      <c r="B70" s="66" t="s">
        <v>1151</v>
      </c>
      <c r="C70" s="67" t="s">
        <v>128</v>
      </c>
      <c r="D70" s="66" t="s">
        <v>182</v>
      </c>
      <c r="E70" s="66" t="s">
        <v>673</v>
      </c>
      <c r="F70" s="68">
        <v>814323</v>
      </c>
      <c r="G70" s="68">
        <v>5735.28</v>
      </c>
      <c r="H70" s="68">
        <v>0.48</v>
      </c>
      <c r="K70" s="166"/>
      <c r="L70" s="166"/>
    </row>
    <row r="71" spans="2:12" s="66" customFormat="1" x14ac:dyDescent="0.2">
      <c r="B71" s="66" t="s">
        <v>1152</v>
      </c>
      <c r="C71" s="67" t="s">
        <v>128</v>
      </c>
      <c r="D71" s="66" t="s">
        <v>140</v>
      </c>
      <c r="E71" s="66" t="s">
        <v>851</v>
      </c>
      <c r="F71" s="68">
        <v>434800</v>
      </c>
      <c r="G71" s="68">
        <v>5647.4</v>
      </c>
      <c r="H71" s="68">
        <v>0.47</v>
      </c>
      <c r="K71" s="166"/>
      <c r="L71" s="166"/>
    </row>
    <row r="72" spans="2:12" s="66" customFormat="1" x14ac:dyDescent="0.2">
      <c r="B72" s="66" t="s">
        <v>432</v>
      </c>
      <c r="C72" s="67" t="s">
        <v>128</v>
      </c>
      <c r="D72" s="66" t="s">
        <v>131</v>
      </c>
      <c r="E72" s="66" t="s">
        <v>433</v>
      </c>
      <c r="F72" s="68">
        <v>6786000</v>
      </c>
      <c r="G72" s="68">
        <v>5547.56</v>
      </c>
      <c r="H72" s="68">
        <v>0.46</v>
      </c>
      <c r="K72" s="166"/>
      <c r="L72" s="166"/>
    </row>
    <row r="73" spans="2:12" s="66" customFormat="1" x14ac:dyDescent="0.2">
      <c r="B73" s="66" t="s">
        <v>1153</v>
      </c>
      <c r="C73" s="67" t="s">
        <v>128</v>
      </c>
      <c r="D73" s="66" t="s">
        <v>160</v>
      </c>
      <c r="E73" s="66" t="s">
        <v>443</v>
      </c>
      <c r="F73" s="68">
        <v>558450</v>
      </c>
      <c r="G73" s="68">
        <v>5314.21</v>
      </c>
      <c r="H73" s="68">
        <v>0.44</v>
      </c>
      <c r="K73" s="166"/>
      <c r="L73" s="166"/>
    </row>
    <row r="74" spans="2:12" s="66" customFormat="1" x14ac:dyDescent="0.2">
      <c r="B74" s="66" t="s">
        <v>1154</v>
      </c>
      <c r="C74" s="67" t="s">
        <v>128</v>
      </c>
      <c r="D74" s="66" t="s">
        <v>146</v>
      </c>
      <c r="E74" s="66" t="s">
        <v>180</v>
      </c>
      <c r="F74" s="68">
        <v>958000</v>
      </c>
      <c r="G74" s="68">
        <v>5245.05</v>
      </c>
      <c r="H74" s="68">
        <v>0.44</v>
      </c>
      <c r="K74" s="166"/>
      <c r="L74" s="166"/>
    </row>
    <row r="75" spans="2:12" s="66" customFormat="1" x14ac:dyDescent="0.2">
      <c r="B75" s="66" t="s">
        <v>419</v>
      </c>
      <c r="C75" s="67" t="s">
        <v>128</v>
      </c>
      <c r="D75" s="66" t="s">
        <v>387</v>
      </c>
      <c r="E75" s="66" t="s">
        <v>420</v>
      </c>
      <c r="F75" s="68">
        <v>3565100</v>
      </c>
      <c r="G75" s="68">
        <v>5151.57</v>
      </c>
      <c r="H75" s="68">
        <v>0.43</v>
      </c>
      <c r="K75" s="166"/>
      <c r="L75" s="166"/>
    </row>
    <row r="76" spans="2:12" s="66" customFormat="1" x14ac:dyDescent="0.2">
      <c r="B76" s="66" t="s">
        <v>1155</v>
      </c>
      <c r="C76" s="67" t="s">
        <v>128</v>
      </c>
      <c r="D76" s="66" t="s">
        <v>540</v>
      </c>
      <c r="E76" s="66" t="s">
        <v>541</v>
      </c>
      <c r="F76" s="68">
        <v>2530800</v>
      </c>
      <c r="G76" s="68">
        <v>5136.26</v>
      </c>
      <c r="H76" s="68">
        <v>0.43</v>
      </c>
      <c r="K76" s="166"/>
      <c r="L76" s="166"/>
    </row>
    <row r="77" spans="2:12" s="66" customFormat="1" x14ac:dyDescent="0.2">
      <c r="B77" s="66" t="s">
        <v>1156</v>
      </c>
      <c r="C77" s="67" t="s">
        <v>128</v>
      </c>
      <c r="D77" s="66" t="s">
        <v>182</v>
      </c>
      <c r="E77" s="66" t="s">
        <v>852</v>
      </c>
      <c r="F77" s="68">
        <v>252000</v>
      </c>
      <c r="G77" s="68">
        <v>5094.68</v>
      </c>
      <c r="H77" s="68">
        <v>0.43</v>
      </c>
      <c r="K77" s="166"/>
      <c r="L77" s="166"/>
    </row>
    <row r="78" spans="2:12" s="66" customFormat="1" x14ac:dyDescent="0.2">
      <c r="B78" s="66" t="s">
        <v>853</v>
      </c>
      <c r="C78" s="67" t="s">
        <v>128</v>
      </c>
      <c r="D78" s="66" t="s">
        <v>131</v>
      </c>
      <c r="E78" s="66" t="s">
        <v>854</v>
      </c>
      <c r="F78" s="68">
        <v>12528000</v>
      </c>
      <c r="G78" s="68">
        <v>5023.7299999999996</v>
      </c>
      <c r="H78" s="68">
        <v>0.42</v>
      </c>
      <c r="K78" s="166"/>
      <c r="L78" s="166"/>
    </row>
    <row r="79" spans="2:12" s="66" customFormat="1" x14ac:dyDescent="0.2">
      <c r="B79" s="66" t="s">
        <v>1157</v>
      </c>
      <c r="C79" s="67" t="s">
        <v>128</v>
      </c>
      <c r="D79" s="66" t="s">
        <v>337</v>
      </c>
      <c r="E79" s="66" t="s">
        <v>688</v>
      </c>
      <c r="F79" s="68">
        <v>4265500</v>
      </c>
      <c r="G79" s="68">
        <v>4847.74</v>
      </c>
      <c r="H79" s="68">
        <v>0.4</v>
      </c>
      <c r="K79" s="166"/>
      <c r="L79" s="166"/>
    </row>
    <row r="80" spans="2:12" s="66" customFormat="1" x14ac:dyDescent="0.2">
      <c r="B80" s="66" t="s">
        <v>1158</v>
      </c>
      <c r="C80" s="67" t="s">
        <v>128</v>
      </c>
      <c r="D80" s="66" t="s">
        <v>239</v>
      </c>
      <c r="E80" s="66" t="s">
        <v>714</v>
      </c>
      <c r="F80" s="68">
        <v>326150</v>
      </c>
      <c r="G80" s="68">
        <v>4827.3500000000004</v>
      </c>
      <c r="H80" s="68">
        <v>0.4</v>
      </c>
      <c r="K80" s="166"/>
      <c r="L80" s="166"/>
    </row>
    <row r="81" spans="2:12" s="66" customFormat="1" x14ac:dyDescent="0.2">
      <c r="B81" s="66" t="s">
        <v>855</v>
      </c>
      <c r="C81" s="67" t="s">
        <v>128</v>
      </c>
      <c r="D81" s="66" t="s">
        <v>131</v>
      </c>
      <c r="E81" s="66" t="s">
        <v>856</v>
      </c>
      <c r="F81" s="68">
        <v>2656800</v>
      </c>
      <c r="G81" s="68">
        <v>4596.26</v>
      </c>
      <c r="H81" s="68">
        <v>0.38</v>
      </c>
      <c r="K81" s="166"/>
      <c r="L81" s="166"/>
    </row>
    <row r="82" spans="2:12" s="66" customFormat="1" x14ac:dyDescent="0.2">
      <c r="B82" s="66" t="s">
        <v>1159</v>
      </c>
      <c r="C82" s="67" t="s">
        <v>128</v>
      </c>
      <c r="D82" s="66" t="s">
        <v>140</v>
      </c>
      <c r="E82" s="66" t="s">
        <v>141</v>
      </c>
      <c r="F82" s="68">
        <v>165300</v>
      </c>
      <c r="G82" s="68">
        <v>4552.8599999999997</v>
      </c>
      <c r="H82" s="68">
        <v>0.38</v>
      </c>
      <c r="K82" s="166"/>
      <c r="L82" s="166"/>
    </row>
    <row r="83" spans="2:12" s="66" customFormat="1" x14ac:dyDescent="0.2">
      <c r="B83" s="66" t="s">
        <v>1160</v>
      </c>
      <c r="C83" s="67" t="s">
        <v>128</v>
      </c>
      <c r="D83" s="66" t="s">
        <v>138</v>
      </c>
      <c r="E83" s="66" t="s">
        <v>139</v>
      </c>
      <c r="F83" s="68">
        <v>210375</v>
      </c>
      <c r="G83" s="68">
        <v>4547.99</v>
      </c>
      <c r="H83" s="68">
        <v>0.38</v>
      </c>
      <c r="K83" s="166"/>
      <c r="L83" s="166"/>
    </row>
    <row r="84" spans="2:12" s="66" customFormat="1" x14ac:dyDescent="0.2">
      <c r="B84" s="66" t="s">
        <v>1161</v>
      </c>
      <c r="C84" s="67" t="s">
        <v>128</v>
      </c>
      <c r="D84" s="66" t="s">
        <v>140</v>
      </c>
      <c r="E84" s="66" t="s">
        <v>857</v>
      </c>
      <c r="F84" s="68">
        <v>2844000</v>
      </c>
      <c r="G84" s="68">
        <v>4489.25</v>
      </c>
      <c r="H84" s="68">
        <v>0.37</v>
      </c>
      <c r="K84" s="166"/>
      <c r="L84" s="166"/>
    </row>
    <row r="85" spans="2:12" s="66" customFormat="1" x14ac:dyDescent="0.2">
      <c r="B85" s="66" t="s">
        <v>1162</v>
      </c>
      <c r="C85" s="67" t="s">
        <v>128</v>
      </c>
      <c r="D85" s="66" t="s">
        <v>131</v>
      </c>
      <c r="E85" s="66" t="s">
        <v>403</v>
      </c>
      <c r="F85" s="68">
        <v>9139000</v>
      </c>
      <c r="G85" s="68">
        <v>4354.7299999999996</v>
      </c>
      <c r="H85" s="68">
        <v>0.36</v>
      </c>
      <c r="K85" s="166"/>
      <c r="L85" s="166"/>
    </row>
    <row r="86" spans="2:12" s="66" customFormat="1" x14ac:dyDescent="0.2">
      <c r="B86" s="66" t="s">
        <v>1163</v>
      </c>
      <c r="C86" s="67" t="s">
        <v>128</v>
      </c>
      <c r="D86" s="66" t="s">
        <v>131</v>
      </c>
      <c r="E86" s="66" t="s">
        <v>858</v>
      </c>
      <c r="F86" s="68">
        <v>367500</v>
      </c>
      <c r="G86" s="68">
        <v>4278.62</v>
      </c>
      <c r="H86" s="68">
        <v>0.36</v>
      </c>
      <c r="K86" s="166"/>
      <c r="L86" s="166"/>
    </row>
    <row r="87" spans="2:12" s="66" customFormat="1" x14ac:dyDescent="0.2">
      <c r="B87" s="66" t="s">
        <v>1164</v>
      </c>
      <c r="C87" s="67" t="s">
        <v>128</v>
      </c>
      <c r="D87" s="66" t="s">
        <v>154</v>
      </c>
      <c r="E87" s="66" t="s">
        <v>155</v>
      </c>
      <c r="F87" s="68">
        <v>174000</v>
      </c>
      <c r="G87" s="68">
        <v>4187.3999999999996</v>
      </c>
      <c r="H87" s="68">
        <v>0.35</v>
      </c>
      <c r="K87" s="166"/>
      <c r="L87" s="166"/>
    </row>
    <row r="88" spans="2:12" s="66" customFormat="1" x14ac:dyDescent="0.2">
      <c r="B88" s="66" t="s">
        <v>1165</v>
      </c>
      <c r="C88" s="67" t="s">
        <v>128</v>
      </c>
      <c r="D88" s="66" t="s">
        <v>154</v>
      </c>
      <c r="E88" s="66" t="s">
        <v>373</v>
      </c>
      <c r="F88" s="68">
        <v>36500</v>
      </c>
      <c r="G88" s="68">
        <v>4116.87</v>
      </c>
      <c r="H88" s="68">
        <v>0.34</v>
      </c>
      <c r="K88" s="166"/>
      <c r="L88" s="166"/>
    </row>
    <row r="89" spans="2:12" s="66" customFormat="1" x14ac:dyDescent="0.2">
      <c r="B89" s="66" t="s">
        <v>1166</v>
      </c>
      <c r="C89" s="67" t="s">
        <v>128</v>
      </c>
      <c r="D89" s="66" t="s">
        <v>160</v>
      </c>
      <c r="E89" s="66" t="s">
        <v>731</v>
      </c>
      <c r="F89" s="68">
        <v>728200</v>
      </c>
      <c r="G89" s="68">
        <v>4018.57</v>
      </c>
      <c r="H89" s="68">
        <v>0.34</v>
      </c>
      <c r="K89" s="166"/>
      <c r="L89" s="166"/>
    </row>
    <row r="90" spans="2:12" s="66" customFormat="1" x14ac:dyDescent="0.2">
      <c r="B90" s="66" t="s">
        <v>1167</v>
      </c>
      <c r="C90" s="67" t="s">
        <v>128</v>
      </c>
      <c r="D90" s="66" t="s">
        <v>140</v>
      </c>
      <c r="E90" s="66" t="s">
        <v>859</v>
      </c>
      <c r="F90" s="68">
        <v>4381684</v>
      </c>
      <c r="G90" s="68">
        <v>3985.14</v>
      </c>
      <c r="H90" s="68">
        <v>0.33</v>
      </c>
      <c r="K90" s="166"/>
      <c r="L90" s="166"/>
    </row>
    <row r="91" spans="2:12" s="66" customFormat="1" x14ac:dyDescent="0.2">
      <c r="B91" s="66" t="s">
        <v>1168</v>
      </c>
      <c r="C91" s="67" t="s">
        <v>128</v>
      </c>
      <c r="D91" s="66" t="s">
        <v>149</v>
      </c>
      <c r="E91" s="66" t="s">
        <v>860</v>
      </c>
      <c r="F91" s="68">
        <v>2224800</v>
      </c>
      <c r="G91" s="68">
        <v>3965.71</v>
      </c>
      <c r="H91" s="68">
        <v>0.33</v>
      </c>
      <c r="K91" s="166"/>
      <c r="L91" s="166"/>
    </row>
    <row r="92" spans="2:12" s="66" customFormat="1" x14ac:dyDescent="0.2">
      <c r="B92" s="66" t="s">
        <v>1169</v>
      </c>
      <c r="C92" s="67" t="s">
        <v>128</v>
      </c>
      <c r="D92" s="66" t="s">
        <v>188</v>
      </c>
      <c r="E92" s="66" t="s">
        <v>359</v>
      </c>
      <c r="F92" s="68">
        <v>123750</v>
      </c>
      <c r="G92" s="68">
        <v>3933.21</v>
      </c>
      <c r="H92" s="68">
        <v>0.33</v>
      </c>
      <c r="K92" s="166"/>
      <c r="L92" s="166"/>
    </row>
    <row r="93" spans="2:12" s="66" customFormat="1" x14ac:dyDescent="0.2">
      <c r="B93" s="66" t="s">
        <v>1170</v>
      </c>
      <c r="C93" s="67" t="s">
        <v>128</v>
      </c>
      <c r="D93" s="66" t="s">
        <v>149</v>
      </c>
      <c r="E93" s="66" t="s">
        <v>733</v>
      </c>
      <c r="F93" s="68">
        <v>149600</v>
      </c>
      <c r="G93" s="68">
        <v>3790.34</v>
      </c>
      <c r="H93" s="68">
        <v>0.32</v>
      </c>
      <c r="K93" s="166"/>
      <c r="L93" s="166"/>
    </row>
    <row r="94" spans="2:12" s="66" customFormat="1" x14ac:dyDescent="0.2">
      <c r="B94" s="66" t="s">
        <v>1171</v>
      </c>
      <c r="C94" s="67" t="s">
        <v>128</v>
      </c>
      <c r="D94" s="66" t="s">
        <v>131</v>
      </c>
      <c r="E94" s="66" t="s">
        <v>133</v>
      </c>
      <c r="F94" s="68">
        <v>237600</v>
      </c>
      <c r="G94" s="68">
        <v>3789.6</v>
      </c>
      <c r="H94" s="68">
        <v>0.32</v>
      </c>
      <c r="K94" s="166"/>
      <c r="L94" s="166"/>
    </row>
    <row r="95" spans="2:12" s="66" customFormat="1" x14ac:dyDescent="0.2">
      <c r="B95" s="66" t="s">
        <v>1172</v>
      </c>
      <c r="C95" s="67" t="s">
        <v>128</v>
      </c>
      <c r="D95" s="66" t="s">
        <v>193</v>
      </c>
      <c r="E95" s="66" t="s">
        <v>861</v>
      </c>
      <c r="F95" s="68">
        <v>5817000</v>
      </c>
      <c r="G95" s="68">
        <v>3760.69</v>
      </c>
      <c r="H95" s="68">
        <v>0.31</v>
      </c>
      <c r="K95" s="166"/>
      <c r="L95" s="166"/>
    </row>
    <row r="96" spans="2:12" s="66" customFormat="1" x14ac:dyDescent="0.2">
      <c r="B96" s="66" t="s">
        <v>1173</v>
      </c>
      <c r="C96" s="67" t="s">
        <v>128</v>
      </c>
      <c r="D96" s="66" t="s">
        <v>160</v>
      </c>
      <c r="E96" s="66" t="s">
        <v>862</v>
      </c>
      <c r="F96" s="68">
        <v>1018900</v>
      </c>
      <c r="G96" s="68">
        <v>3695.55</v>
      </c>
      <c r="H96" s="68">
        <v>0.31</v>
      </c>
      <c r="K96" s="166"/>
      <c r="L96" s="166"/>
    </row>
    <row r="97" spans="2:12" s="66" customFormat="1" x14ac:dyDescent="0.2">
      <c r="B97" s="66" t="s">
        <v>1174</v>
      </c>
      <c r="C97" s="67" t="s">
        <v>128</v>
      </c>
      <c r="D97" s="66" t="s">
        <v>140</v>
      </c>
      <c r="E97" s="66" t="s">
        <v>863</v>
      </c>
      <c r="F97" s="68">
        <v>862000</v>
      </c>
      <c r="G97" s="68">
        <v>3681.17</v>
      </c>
      <c r="H97" s="68">
        <v>0.31</v>
      </c>
      <c r="K97" s="166"/>
      <c r="L97" s="166"/>
    </row>
    <row r="98" spans="2:12" s="66" customFormat="1" x14ac:dyDescent="0.2">
      <c r="B98" s="66" t="s">
        <v>1175</v>
      </c>
      <c r="C98" s="67" t="s">
        <v>128</v>
      </c>
      <c r="D98" s="66" t="s">
        <v>152</v>
      </c>
      <c r="E98" s="66" t="s">
        <v>730</v>
      </c>
      <c r="F98" s="68">
        <v>220150</v>
      </c>
      <c r="G98" s="68">
        <v>3651.52</v>
      </c>
      <c r="H98" s="68">
        <v>0.3</v>
      </c>
      <c r="K98" s="166"/>
      <c r="L98" s="166"/>
    </row>
    <row r="99" spans="2:12" s="66" customFormat="1" x14ac:dyDescent="0.2">
      <c r="B99" s="66" t="s">
        <v>1176</v>
      </c>
      <c r="C99" s="67" t="s">
        <v>128</v>
      </c>
      <c r="D99" s="66" t="s">
        <v>129</v>
      </c>
      <c r="E99" s="66" t="s">
        <v>342</v>
      </c>
      <c r="F99" s="68">
        <v>1169100</v>
      </c>
      <c r="G99" s="68">
        <v>3507.3</v>
      </c>
      <c r="H99" s="68">
        <v>0.28999999999999998</v>
      </c>
      <c r="K99" s="166"/>
      <c r="L99" s="166"/>
    </row>
    <row r="100" spans="2:12" s="66" customFormat="1" x14ac:dyDescent="0.2">
      <c r="B100" s="66" t="s">
        <v>1177</v>
      </c>
      <c r="C100" s="67" t="s">
        <v>128</v>
      </c>
      <c r="D100" s="66" t="s">
        <v>228</v>
      </c>
      <c r="E100" s="66" t="s">
        <v>864</v>
      </c>
      <c r="F100" s="68">
        <v>1844700</v>
      </c>
      <c r="G100" s="68">
        <v>3346.29</v>
      </c>
      <c r="H100" s="68">
        <v>0.28000000000000003</v>
      </c>
      <c r="K100" s="166"/>
      <c r="L100" s="166"/>
    </row>
    <row r="101" spans="2:12" s="66" customFormat="1" x14ac:dyDescent="0.2">
      <c r="B101" s="66" t="s">
        <v>1178</v>
      </c>
      <c r="C101" s="67" t="s">
        <v>128</v>
      </c>
      <c r="D101" s="66" t="s">
        <v>355</v>
      </c>
      <c r="E101" s="66" t="s">
        <v>361</v>
      </c>
      <c r="F101" s="68">
        <v>404375</v>
      </c>
      <c r="G101" s="68">
        <v>3212.56</v>
      </c>
      <c r="H101" s="68">
        <v>0.27</v>
      </c>
      <c r="K101" s="166"/>
      <c r="L101" s="166"/>
    </row>
    <row r="102" spans="2:12" s="66" customFormat="1" x14ac:dyDescent="0.2">
      <c r="B102" s="66" t="s">
        <v>1179</v>
      </c>
      <c r="C102" s="67" t="s">
        <v>128</v>
      </c>
      <c r="D102" s="66" t="s">
        <v>146</v>
      </c>
      <c r="E102" s="66" t="s">
        <v>498</v>
      </c>
      <c r="F102" s="68">
        <v>191100</v>
      </c>
      <c r="G102" s="68">
        <v>3190.41</v>
      </c>
      <c r="H102" s="68">
        <v>0.27</v>
      </c>
      <c r="K102" s="166"/>
      <c r="L102" s="166"/>
    </row>
    <row r="103" spans="2:12" s="66" customFormat="1" x14ac:dyDescent="0.2">
      <c r="B103" s="66" t="s">
        <v>1180</v>
      </c>
      <c r="C103" s="67" t="s">
        <v>128</v>
      </c>
      <c r="D103" s="66" t="s">
        <v>160</v>
      </c>
      <c r="E103" s="66" t="s">
        <v>865</v>
      </c>
      <c r="F103" s="68">
        <v>98750</v>
      </c>
      <c r="G103" s="68">
        <v>3046.93</v>
      </c>
      <c r="H103" s="68">
        <v>0.25</v>
      </c>
      <c r="K103" s="166"/>
      <c r="L103" s="166"/>
    </row>
    <row r="104" spans="2:12" s="66" customFormat="1" x14ac:dyDescent="0.2">
      <c r="B104" s="66" t="s">
        <v>1181</v>
      </c>
      <c r="C104" s="67" t="s">
        <v>128</v>
      </c>
      <c r="D104" s="66" t="s">
        <v>176</v>
      </c>
      <c r="E104" s="66" t="s">
        <v>510</v>
      </c>
      <c r="F104" s="68">
        <v>1224600</v>
      </c>
      <c r="G104" s="68">
        <v>3016.8</v>
      </c>
      <c r="H104" s="68">
        <v>0.25</v>
      </c>
      <c r="K104" s="166"/>
      <c r="L104" s="166"/>
    </row>
    <row r="105" spans="2:12" s="66" customFormat="1" x14ac:dyDescent="0.2">
      <c r="B105" s="66" t="s">
        <v>1182</v>
      </c>
      <c r="C105" s="67" t="s">
        <v>128</v>
      </c>
      <c r="D105" s="66" t="s">
        <v>163</v>
      </c>
      <c r="E105" s="66" t="s">
        <v>780</v>
      </c>
      <c r="F105" s="68">
        <v>278400</v>
      </c>
      <c r="G105" s="68">
        <v>3014.1</v>
      </c>
      <c r="H105" s="68">
        <v>0.25</v>
      </c>
      <c r="K105" s="166"/>
      <c r="L105" s="166"/>
    </row>
    <row r="106" spans="2:12" s="66" customFormat="1" x14ac:dyDescent="0.2">
      <c r="B106" s="66" t="s">
        <v>1183</v>
      </c>
      <c r="C106" s="67" t="s">
        <v>128</v>
      </c>
      <c r="D106" s="66" t="s">
        <v>140</v>
      </c>
      <c r="E106" s="66" t="s">
        <v>866</v>
      </c>
      <c r="F106" s="68">
        <v>2052200</v>
      </c>
      <c r="G106" s="68">
        <v>2916.18</v>
      </c>
      <c r="H106" s="68">
        <v>0.24</v>
      </c>
      <c r="K106" s="166"/>
      <c r="L106" s="166"/>
    </row>
    <row r="107" spans="2:12" s="66" customFormat="1" x14ac:dyDescent="0.2">
      <c r="B107" s="66" t="s">
        <v>1184</v>
      </c>
      <c r="C107" s="67" t="s">
        <v>128</v>
      </c>
      <c r="D107" s="66" t="s">
        <v>228</v>
      </c>
      <c r="E107" s="66" t="s">
        <v>266</v>
      </c>
      <c r="F107" s="68">
        <v>69250</v>
      </c>
      <c r="G107" s="68">
        <v>2798.32</v>
      </c>
      <c r="H107" s="68">
        <v>0.23</v>
      </c>
      <c r="K107" s="166"/>
      <c r="L107" s="166"/>
    </row>
    <row r="108" spans="2:12" s="66" customFormat="1" x14ac:dyDescent="0.2">
      <c r="B108" s="66" t="s">
        <v>1185</v>
      </c>
      <c r="C108" s="67" t="s">
        <v>128</v>
      </c>
      <c r="D108" s="66" t="s">
        <v>146</v>
      </c>
      <c r="E108" s="66" t="s">
        <v>372</v>
      </c>
      <c r="F108" s="68">
        <v>264000</v>
      </c>
      <c r="G108" s="68">
        <v>2718.94</v>
      </c>
      <c r="H108" s="68">
        <v>0.23</v>
      </c>
      <c r="K108" s="166"/>
      <c r="L108" s="166"/>
    </row>
    <row r="109" spans="2:12" s="66" customFormat="1" x14ac:dyDescent="0.2">
      <c r="B109" s="66" t="s">
        <v>1186</v>
      </c>
      <c r="C109" s="67" t="s">
        <v>128</v>
      </c>
      <c r="D109" s="66" t="s">
        <v>149</v>
      </c>
      <c r="E109" s="66" t="s">
        <v>867</v>
      </c>
      <c r="F109" s="68">
        <v>354000</v>
      </c>
      <c r="G109" s="68">
        <v>2654.29</v>
      </c>
      <c r="H109" s="68">
        <v>0.22</v>
      </c>
      <c r="K109" s="166"/>
      <c r="L109" s="166"/>
    </row>
    <row r="110" spans="2:12" s="66" customFormat="1" x14ac:dyDescent="0.2">
      <c r="B110" s="66" t="s">
        <v>1187</v>
      </c>
      <c r="C110" s="67" t="s">
        <v>128</v>
      </c>
      <c r="D110" s="66" t="s">
        <v>170</v>
      </c>
      <c r="E110" s="66" t="s">
        <v>187</v>
      </c>
      <c r="F110" s="68">
        <v>359700</v>
      </c>
      <c r="G110" s="68">
        <v>2598.4699999999998</v>
      </c>
      <c r="H110" s="68">
        <v>0.22</v>
      </c>
      <c r="K110" s="166"/>
      <c r="L110" s="166"/>
    </row>
    <row r="111" spans="2:12" s="66" customFormat="1" x14ac:dyDescent="0.2">
      <c r="B111" s="66" t="s">
        <v>1188</v>
      </c>
      <c r="C111" s="67" t="s">
        <v>128</v>
      </c>
      <c r="D111" s="66" t="s">
        <v>163</v>
      </c>
      <c r="E111" s="66" t="s">
        <v>164</v>
      </c>
      <c r="F111" s="68">
        <v>402500</v>
      </c>
      <c r="G111" s="68">
        <v>2565.7399999999998</v>
      </c>
      <c r="H111" s="68">
        <v>0.21</v>
      </c>
      <c r="K111" s="166"/>
      <c r="L111" s="166"/>
    </row>
    <row r="112" spans="2:12" s="66" customFormat="1" x14ac:dyDescent="0.2">
      <c r="B112" s="66" t="s">
        <v>1189</v>
      </c>
      <c r="C112" s="67" t="s">
        <v>128</v>
      </c>
      <c r="D112" s="66" t="s">
        <v>138</v>
      </c>
      <c r="E112" s="66" t="s">
        <v>384</v>
      </c>
      <c r="F112" s="68">
        <v>144100</v>
      </c>
      <c r="G112" s="68">
        <v>2562.31</v>
      </c>
      <c r="H112" s="68">
        <v>0.21</v>
      </c>
      <c r="K112" s="166"/>
      <c r="L112" s="166"/>
    </row>
    <row r="113" spans="2:12" s="66" customFormat="1" x14ac:dyDescent="0.2">
      <c r="B113" s="66" t="s">
        <v>1190</v>
      </c>
      <c r="C113" s="67" t="s">
        <v>128</v>
      </c>
      <c r="D113" s="66" t="s">
        <v>160</v>
      </c>
      <c r="E113" s="66" t="s">
        <v>172</v>
      </c>
      <c r="F113" s="68">
        <v>61200</v>
      </c>
      <c r="G113" s="68">
        <v>2436.2199999999998</v>
      </c>
      <c r="H113" s="68">
        <v>0.2</v>
      </c>
      <c r="K113" s="166"/>
      <c r="L113" s="166"/>
    </row>
    <row r="114" spans="2:12" s="66" customFormat="1" x14ac:dyDescent="0.2">
      <c r="B114" s="66" t="s">
        <v>1191</v>
      </c>
      <c r="C114" s="67" t="s">
        <v>128</v>
      </c>
      <c r="D114" s="66" t="s">
        <v>152</v>
      </c>
      <c r="E114" s="66" t="s">
        <v>732</v>
      </c>
      <c r="F114" s="68">
        <v>367500</v>
      </c>
      <c r="G114" s="68">
        <v>2373.87</v>
      </c>
      <c r="H114" s="68">
        <v>0.2</v>
      </c>
      <c r="K114" s="166"/>
      <c r="L114" s="166"/>
    </row>
    <row r="115" spans="2:12" s="66" customFormat="1" x14ac:dyDescent="0.2">
      <c r="B115" s="66" t="s">
        <v>1192</v>
      </c>
      <c r="C115" s="67" t="s">
        <v>128</v>
      </c>
      <c r="D115" s="66" t="s">
        <v>170</v>
      </c>
      <c r="E115" s="66" t="s">
        <v>476</v>
      </c>
      <c r="F115" s="68">
        <v>228800</v>
      </c>
      <c r="G115" s="68">
        <v>2320.7199999999998</v>
      </c>
      <c r="H115" s="68">
        <v>0.19</v>
      </c>
      <c r="K115" s="166"/>
      <c r="L115" s="166"/>
    </row>
    <row r="116" spans="2:12" s="66" customFormat="1" x14ac:dyDescent="0.2">
      <c r="B116" s="66" t="s">
        <v>1193</v>
      </c>
      <c r="C116" s="67" t="s">
        <v>128</v>
      </c>
      <c r="D116" s="66" t="s">
        <v>134</v>
      </c>
      <c r="E116" s="66" t="s">
        <v>386</v>
      </c>
      <c r="F116" s="68">
        <v>71175</v>
      </c>
      <c r="G116" s="68">
        <v>2209.56</v>
      </c>
      <c r="H116" s="68">
        <v>0.18</v>
      </c>
      <c r="K116" s="166"/>
      <c r="L116" s="166"/>
    </row>
    <row r="117" spans="2:12" s="66" customFormat="1" x14ac:dyDescent="0.2">
      <c r="B117" s="66" t="s">
        <v>1194</v>
      </c>
      <c r="C117" s="67" t="s">
        <v>128</v>
      </c>
      <c r="D117" s="66" t="s">
        <v>232</v>
      </c>
      <c r="E117" s="66" t="s">
        <v>868</v>
      </c>
      <c r="F117" s="68">
        <v>134310</v>
      </c>
      <c r="G117" s="68">
        <v>2148.09</v>
      </c>
      <c r="H117" s="68">
        <v>0.18</v>
      </c>
      <c r="K117" s="166"/>
      <c r="L117" s="166"/>
    </row>
    <row r="118" spans="2:12" s="66" customFormat="1" x14ac:dyDescent="0.2">
      <c r="B118" s="66" t="s">
        <v>1195</v>
      </c>
      <c r="C118" s="67" t="s">
        <v>128</v>
      </c>
      <c r="D118" s="66" t="s">
        <v>173</v>
      </c>
      <c r="E118" s="66" t="s">
        <v>434</v>
      </c>
      <c r="F118" s="68">
        <v>216000</v>
      </c>
      <c r="G118" s="68">
        <v>2142.61</v>
      </c>
      <c r="H118" s="68">
        <v>0.18</v>
      </c>
      <c r="K118" s="166"/>
      <c r="L118" s="166"/>
    </row>
    <row r="119" spans="2:12" s="66" customFormat="1" x14ac:dyDescent="0.2">
      <c r="B119" s="66" t="s">
        <v>1196</v>
      </c>
      <c r="C119" s="67" t="s">
        <v>128</v>
      </c>
      <c r="D119" s="66" t="s">
        <v>339</v>
      </c>
      <c r="E119" s="66" t="s">
        <v>345</v>
      </c>
      <c r="F119" s="68">
        <v>2261000</v>
      </c>
      <c r="G119" s="68">
        <v>2111.77</v>
      </c>
      <c r="H119" s="68">
        <v>0.18</v>
      </c>
      <c r="K119" s="166"/>
      <c r="L119" s="166"/>
    </row>
    <row r="120" spans="2:12" s="66" customFormat="1" x14ac:dyDescent="0.2">
      <c r="B120" s="66" t="s">
        <v>1197</v>
      </c>
      <c r="C120" s="67" t="s">
        <v>128</v>
      </c>
      <c r="D120" s="66" t="s">
        <v>131</v>
      </c>
      <c r="E120" s="66" t="s">
        <v>404</v>
      </c>
      <c r="F120" s="68">
        <v>1252400</v>
      </c>
      <c r="G120" s="68">
        <v>1974.41</v>
      </c>
      <c r="H120" s="68">
        <v>0.16</v>
      </c>
      <c r="K120" s="166"/>
      <c r="L120" s="166"/>
    </row>
    <row r="121" spans="2:12" s="66" customFormat="1" x14ac:dyDescent="0.2">
      <c r="B121" s="66" t="s">
        <v>1198</v>
      </c>
      <c r="C121" s="67" t="s">
        <v>128</v>
      </c>
      <c r="D121" s="66" t="s">
        <v>170</v>
      </c>
      <c r="E121" s="66" t="s">
        <v>279</v>
      </c>
      <c r="F121" s="68">
        <v>160500</v>
      </c>
      <c r="G121" s="68">
        <v>1950.24</v>
      </c>
      <c r="H121" s="68">
        <v>0.16</v>
      </c>
      <c r="K121" s="166"/>
      <c r="L121" s="166"/>
    </row>
    <row r="122" spans="2:12" s="66" customFormat="1" x14ac:dyDescent="0.2">
      <c r="B122" s="66" t="s">
        <v>1199</v>
      </c>
      <c r="C122" s="67" t="s">
        <v>128</v>
      </c>
      <c r="D122" s="66" t="s">
        <v>146</v>
      </c>
      <c r="E122" s="66" t="s">
        <v>147</v>
      </c>
      <c r="F122" s="68">
        <v>70800</v>
      </c>
      <c r="G122" s="68">
        <v>1912.87</v>
      </c>
      <c r="H122" s="68">
        <v>0.16</v>
      </c>
      <c r="K122" s="166"/>
      <c r="L122" s="166"/>
    </row>
    <row r="123" spans="2:12" s="66" customFormat="1" x14ac:dyDescent="0.2">
      <c r="B123" s="66" t="s">
        <v>1200</v>
      </c>
      <c r="C123" s="67" t="s">
        <v>128</v>
      </c>
      <c r="D123" s="66" t="s">
        <v>142</v>
      </c>
      <c r="E123" s="66" t="s">
        <v>143</v>
      </c>
      <c r="F123" s="68">
        <v>277242</v>
      </c>
      <c r="G123" s="68">
        <v>1908.26</v>
      </c>
      <c r="H123" s="68">
        <v>0.16</v>
      </c>
      <c r="K123" s="166"/>
      <c r="L123" s="166"/>
    </row>
    <row r="124" spans="2:12" s="66" customFormat="1" x14ac:dyDescent="0.2">
      <c r="B124" s="66" t="s">
        <v>1201</v>
      </c>
      <c r="C124" s="67" t="s">
        <v>128</v>
      </c>
      <c r="D124" s="66" t="s">
        <v>138</v>
      </c>
      <c r="E124" s="66" t="s">
        <v>265</v>
      </c>
      <c r="F124" s="68">
        <v>37500</v>
      </c>
      <c r="G124" s="68">
        <v>1729.46</v>
      </c>
      <c r="H124" s="68">
        <v>0.14000000000000001</v>
      </c>
      <c r="K124" s="166"/>
      <c r="L124" s="166"/>
    </row>
    <row r="125" spans="2:12" s="66" customFormat="1" x14ac:dyDescent="0.2">
      <c r="B125" s="66" t="s">
        <v>1202</v>
      </c>
      <c r="C125" s="67" t="s">
        <v>128</v>
      </c>
      <c r="D125" s="66" t="s">
        <v>149</v>
      </c>
      <c r="E125" s="66" t="s">
        <v>484</v>
      </c>
      <c r="F125" s="68">
        <v>745000</v>
      </c>
      <c r="G125" s="68">
        <v>1681.47</v>
      </c>
      <c r="H125" s="68">
        <v>0.14000000000000001</v>
      </c>
      <c r="K125" s="166"/>
      <c r="L125" s="166"/>
    </row>
    <row r="126" spans="2:12" s="66" customFormat="1" x14ac:dyDescent="0.2">
      <c r="B126" s="66" t="s">
        <v>1203</v>
      </c>
      <c r="C126" s="67" t="s">
        <v>128</v>
      </c>
      <c r="D126" s="66" t="s">
        <v>247</v>
      </c>
      <c r="E126" s="66" t="s">
        <v>263</v>
      </c>
      <c r="F126" s="68">
        <v>879945</v>
      </c>
      <c r="G126" s="68">
        <v>1671.02</v>
      </c>
      <c r="H126" s="68">
        <v>0.14000000000000001</v>
      </c>
      <c r="K126" s="166"/>
      <c r="L126" s="166"/>
    </row>
    <row r="127" spans="2:12" s="66" customFormat="1" x14ac:dyDescent="0.2">
      <c r="B127" s="66" t="s">
        <v>1204</v>
      </c>
      <c r="C127" s="67" t="s">
        <v>128</v>
      </c>
      <c r="D127" s="66" t="s">
        <v>163</v>
      </c>
      <c r="E127" s="66" t="s">
        <v>869</v>
      </c>
      <c r="F127" s="68">
        <v>636000</v>
      </c>
      <c r="G127" s="68">
        <v>1517.18</v>
      </c>
      <c r="H127" s="68">
        <v>0.13</v>
      </c>
      <c r="K127" s="166"/>
      <c r="L127" s="166"/>
    </row>
    <row r="128" spans="2:12" s="66" customFormat="1" x14ac:dyDescent="0.2">
      <c r="B128" s="66" t="s">
        <v>1205</v>
      </c>
      <c r="C128" s="67" t="s">
        <v>128</v>
      </c>
      <c r="D128" s="66" t="s">
        <v>173</v>
      </c>
      <c r="E128" s="66" t="s">
        <v>481</v>
      </c>
      <c r="F128" s="68">
        <v>63525</v>
      </c>
      <c r="G128" s="68">
        <v>1372.39</v>
      </c>
      <c r="H128" s="68">
        <v>0.11</v>
      </c>
      <c r="K128" s="166"/>
      <c r="L128" s="166"/>
    </row>
    <row r="129" spans="2:12" s="66" customFormat="1" x14ac:dyDescent="0.2">
      <c r="B129" s="66" t="s">
        <v>1206</v>
      </c>
      <c r="C129" s="67" t="s">
        <v>128</v>
      </c>
      <c r="D129" s="66" t="s">
        <v>149</v>
      </c>
      <c r="E129" s="66" t="s">
        <v>870</v>
      </c>
      <c r="F129" s="68">
        <v>8450</v>
      </c>
      <c r="G129" s="68">
        <v>1307.5999999999999</v>
      </c>
      <c r="H129" s="68">
        <v>0.11</v>
      </c>
      <c r="K129" s="166"/>
      <c r="L129" s="166"/>
    </row>
    <row r="130" spans="2:12" s="66" customFormat="1" x14ac:dyDescent="0.2">
      <c r="B130" s="66" t="s">
        <v>1207</v>
      </c>
      <c r="C130" s="67" t="s">
        <v>128</v>
      </c>
      <c r="D130" s="66" t="s">
        <v>470</v>
      </c>
      <c r="E130" s="66" t="s">
        <v>471</v>
      </c>
      <c r="F130" s="68">
        <v>4050</v>
      </c>
      <c r="G130" s="68">
        <v>1284.05</v>
      </c>
      <c r="H130" s="68">
        <v>0.11</v>
      </c>
      <c r="K130" s="166"/>
      <c r="L130" s="166"/>
    </row>
    <row r="131" spans="2:12" s="66" customFormat="1" x14ac:dyDescent="0.2">
      <c r="B131" s="66" t="s">
        <v>1208</v>
      </c>
      <c r="C131" s="67" t="s">
        <v>128</v>
      </c>
      <c r="D131" s="66" t="s">
        <v>167</v>
      </c>
      <c r="E131" s="66" t="s">
        <v>871</v>
      </c>
      <c r="F131" s="68">
        <v>129200</v>
      </c>
      <c r="G131" s="68">
        <v>1272.17</v>
      </c>
      <c r="H131" s="68">
        <v>0.11</v>
      </c>
      <c r="K131" s="166"/>
      <c r="L131" s="166"/>
    </row>
    <row r="132" spans="2:12" s="66" customFormat="1" x14ac:dyDescent="0.2">
      <c r="B132" s="66" t="s">
        <v>1209</v>
      </c>
      <c r="C132" s="67" t="s">
        <v>128</v>
      </c>
      <c r="D132" s="66" t="s">
        <v>160</v>
      </c>
      <c r="E132" s="66" t="s">
        <v>872</v>
      </c>
      <c r="F132" s="68">
        <v>393700</v>
      </c>
      <c r="G132" s="68">
        <v>1261.22</v>
      </c>
      <c r="H132" s="68">
        <v>0.11</v>
      </c>
      <c r="K132" s="166"/>
      <c r="L132" s="166"/>
    </row>
    <row r="133" spans="2:12" s="66" customFormat="1" x14ac:dyDescent="0.2">
      <c r="B133" s="66" t="s">
        <v>1210</v>
      </c>
      <c r="C133" s="67" t="s">
        <v>128</v>
      </c>
      <c r="D133" s="66" t="s">
        <v>134</v>
      </c>
      <c r="E133" s="66" t="s">
        <v>158</v>
      </c>
      <c r="F133" s="68">
        <v>28400</v>
      </c>
      <c r="G133" s="68">
        <v>1192.83</v>
      </c>
      <c r="H133" s="68">
        <v>0.1</v>
      </c>
      <c r="K133" s="166"/>
      <c r="L133" s="166"/>
    </row>
    <row r="134" spans="2:12" s="66" customFormat="1" x14ac:dyDescent="0.2">
      <c r="B134" s="66" t="s">
        <v>1211</v>
      </c>
      <c r="C134" s="67" t="s">
        <v>128</v>
      </c>
      <c r="D134" s="66" t="s">
        <v>129</v>
      </c>
      <c r="E134" s="66" t="s">
        <v>371</v>
      </c>
      <c r="F134" s="68">
        <v>949000</v>
      </c>
      <c r="G134" s="68">
        <v>1189.0999999999999</v>
      </c>
      <c r="H134" s="68">
        <v>0.1</v>
      </c>
      <c r="K134" s="166"/>
      <c r="L134" s="166"/>
    </row>
    <row r="135" spans="2:12" s="66" customFormat="1" x14ac:dyDescent="0.2">
      <c r="B135" s="66" t="s">
        <v>1212</v>
      </c>
      <c r="C135" s="67" t="s">
        <v>128</v>
      </c>
      <c r="D135" s="66" t="s">
        <v>232</v>
      </c>
      <c r="E135" s="66" t="s">
        <v>873</v>
      </c>
      <c r="F135" s="68">
        <v>375000</v>
      </c>
      <c r="G135" s="68">
        <v>1137</v>
      </c>
      <c r="H135" s="68">
        <v>0.09</v>
      </c>
      <c r="K135" s="166"/>
      <c r="L135" s="166"/>
    </row>
    <row r="136" spans="2:12" s="66" customFormat="1" x14ac:dyDescent="0.2">
      <c r="B136" s="66" t="s">
        <v>1213</v>
      </c>
      <c r="C136" s="67" t="s">
        <v>128</v>
      </c>
      <c r="D136" s="66" t="s">
        <v>339</v>
      </c>
      <c r="E136" s="66" t="s">
        <v>340</v>
      </c>
      <c r="F136" s="68">
        <v>223600</v>
      </c>
      <c r="G136" s="68">
        <v>1091.06</v>
      </c>
      <c r="H136" s="68">
        <v>0.09</v>
      </c>
      <c r="K136" s="166"/>
      <c r="L136" s="166"/>
    </row>
    <row r="137" spans="2:12" s="66" customFormat="1" x14ac:dyDescent="0.2">
      <c r="B137" s="66" t="s">
        <v>1214</v>
      </c>
      <c r="C137" s="67" t="s">
        <v>128</v>
      </c>
      <c r="D137" s="66" t="s">
        <v>232</v>
      </c>
      <c r="E137" s="66" t="s">
        <v>712</v>
      </c>
      <c r="F137" s="68">
        <v>213000</v>
      </c>
      <c r="G137" s="68">
        <v>1076.4000000000001</v>
      </c>
      <c r="H137" s="68">
        <v>0.09</v>
      </c>
      <c r="K137" s="166"/>
      <c r="L137" s="166"/>
    </row>
    <row r="138" spans="2:12" s="66" customFormat="1" x14ac:dyDescent="0.2">
      <c r="B138" s="66" t="s">
        <v>1215</v>
      </c>
      <c r="C138" s="67" t="s">
        <v>128</v>
      </c>
      <c r="D138" s="66" t="s">
        <v>131</v>
      </c>
      <c r="E138" s="66" t="s">
        <v>405</v>
      </c>
      <c r="F138" s="68">
        <v>516200</v>
      </c>
      <c r="G138" s="68">
        <v>985.43</v>
      </c>
      <c r="H138" s="68">
        <v>0.08</v>
      </c>
      <c r="K138" s="166"/>
      <c r="L138" s="166"/>
    </row>
    <row r="139" spans="2:12" s="66" customFormat="1" x14ac:dyDescent="0.2">
      <c r="B139" s="66" t="s">
        <v>1216</v>
      </c>
      <c r="C139" s="67" t="s">
        <v>128</v>
      </c>
      <c r="D139" s="66" t="s">
        <v>247</v>
      </c>
      <c r="E139" s="66" t="s">
        <v>415</v>
      </c>
      <c r="F139" s="68">
        <v>655500</v>
      </c>
      <c r="G139" s="68">
        <v>929.83</v>
      </c>
      <c r="H139" s="68">
        <v>0.08</v>
      </c>
      <c r="K139" s="166"/>
      <c r="L139" s="166"/>
    </row>
    <row r="140" spans="2:12" s="66" customFormat="1" x14ac:dyDescent="0.2">
      <c r="B140" s="66" t="s">
        <v>1217</v>
      </c>
      <c r="C140" s="67" t="s">
        <v>128</v>
      </c>
      <c r="D140" s="66" t="s">
        <v>138</v>
      </c>
      <c r="E140" s="66" t="s">
        <v>271</v>
      </c>
      <c r="F140" s="68">
        <v>74000</v>
      </c>
      <c r="G140" s="68">
        <v>901.36</v>
      </c>
      <c r="H140" s="68">
        <v>0.08</v>
      </c>
      <c r="K140" s="166"/>
      <c r="L140" s="166"/>
    </row>
    <row r="141" spans="2:12" s="66" customFormat="1" x14ac:dyDescent="0.2">
      <c r="B141" s="66" t="s">
        <v>1218</v>
      </c>
      <c r="C141" s="67" t="s">
        <v>128</v>
      </c>
      <c r="D141" s="66" t="s">
        <v>173</v>
      </c>
      <c r="E141" s="66" t="s">
        <v>264</v>
      </c>
      <c r="F141" s="68">
        <v>37500</v>
      </c>
      <c r="G141" s="68">
        <v>895.88</v>
      </c>
      <c r="H141" s="68">
        <v>7.0000000000000007E-2</v>
      </c>
      <c r="K141" s="166"/>
      <c r="L141" s="166"/>
    </row>
    <row r="142" spans="2:12" s="66" customFormat="1" x14ac:dyDescent="0.2">
      <c r="B142" s="66" t="s">
        <v>1219</v>
      </c>
      <c r="C142" s="67" t="s">
        <v>128</v>
      </c>
      <c r="D142" s="66" t="s">
        <v>134</v>
      </c>
      <c r="E142" s="66" t="s">
        <v>144</v>
      </c>
      <c r="F142" s="68">
        <v>137600</v>
      </c>
      <c r="G142" s="68">
        <v>872.52</v>
      </c>
      <c r="H142" s="68">
        <v>7.0000000000000007E-2</v>
      </c>
      <c r="K142" s="166"/>
      <c r="L142" s="166"/>
    </row>
    <row r="143" spans="2:12" s="66" customFormat="1" x14ac:dyDescent="0.2">
      <c r="B143" s="66" t="s">
        <v>1220</v>
      </c>
      <c r="C143" s="67" t="s">
        <v>128</v>
      </c>
      <c r="D143" s="66" t="s">
        <v>176</v>
      </c>
      <c r="E143" s="66" t="s">
        <v>479</v>
      </c>
      <c r="F143" s="68">
        <v>84100</v>
      </c>
      <c r="G143" s="68">
        <v>862.74</v>
      </c>
      <c r="H143" s="68">
        <v>7.0000000000000007E-2</v>
      </c>
      <c r="K143" s="166"/>
      <c r="L143" s="166"/>
    </row>
    <row r="144" spans="2:12" s="66" customFormat="1" x14ac:dyDescent="0.2">
      <c r="B144" s="66" t="s">
        <v>1221</v>
      </c>
      <c r="C144" s="67" t="s">
        <v>128</v>
      </c>
      <c r="D144" s="66" t="s">
        <v>134</v>
      </c>
      <c r="E144" s="66" t="s">
        <v>728</v>
      </c>
      <c r="F144" s="68">
        <v>16000</v>
      </c>
      <c r="G144" s="68">
        <v>838.61</v>
      </c>
      <c r="H144" s="68">
        <v>7.0000000000000007E-2</v>
      </c>
      <c r="K144" s="166"/>
      <c r="L144" s="166"/>
    </row>
    <row r="145" spans="2:12" s="66" customFormat="1" x14ac:dyDescent="0.2">
      <c r="B145" s="66" t="s">
        <v>1222</v>
      </c>
      <c r="C145" s="67" t="s">
        <v>128</v>
      </c>
      <c r="D145" s="66" t="s">
        <v>140</v>
      </c>
      <c r="E145" s="66" t="s">
        <v>475</v>
      </c>
      <c r="F145" s="68">
        <v>416000</v>
      </c>
      <c r="G145" s="68">
        <v>770.43</v>
      </c>
      <c r="H145" s="68">
        <v>0.06</v>
      </c>
      <c r="K145" s="166"/>
      <c r="L145" s="166"/>
    </row>
    <row r="146" spans="2:12" s="66" customFormat="1" x14ac:dyDescent="0.2">
      <c r="B146" s="66" t="s">
        <v>1223</v>
      </c>
      <c r="C146" s="67" t="s">
        <v>128</v>
      </c>
      <c r="D146" s="66" t="s">
        <v>134</v>
      </c>
      <c r="E146" s="66" t="s">
        <v>268</v>
      </c>
      <c r="F146" s="68">
        <v>14500</v>
      </c>
      <c r="G146" s="68">
        <v>660.61</v>
      </c>
      <c r="H146" s="68">
        <v>0.06</v>
      </c>
      <c r="K146" s="166"/>
      <c r="L146" s="166"/>
    </row>
    <row r="147" spans="2:12" s="66" customFormat="1" x14ac:dyDescent="0.2">
      <c r="B147" s="66" t="s">
        <v>1224</v>
      </c>
      <c r="C147" s="67" t="s">
        <v>128</v>
      </c>
      <c r="D147" s="66" t="s">
        <v>167</v>
      </c>
      <c r="E147" s="66" t="s">
        <v>360</v>
      </c>
      <c r="F147" s="68">
        <v>1750</v>
      </c>
      <c r="G147" s="68">
        <v>505.78</v>
      </c>
      <c r="H147" s="68">
        <v>0.04</v>
      </c>
      <c r="K147" s="166"/>
      <c r="L147" s="166"/>
    </row>
    <row r="148" spans="2:12" s="66" customFormat="1" x14ac:dyDescent="0.2">
      <c r="B148" s="66" t="s">
        <v>1225</v>
      </c>
      <c r="C148" s="67" t="s">
        <v>128</v>
      </c>
      <c r="D148" s="66" t="s">
        <v>134</v>
      </c>
      <c r="E148" s="66" t="s">
        <v>379</v>
      </c>
      <c r="F148" s="68">
        <v>9200</v>
      </c>
      <c r="G148" s="68">
        <v>432.17</v>
      </c>
      <c r="H148" s="68">
        <v>0.04</v>
      </c>
      <c r="K148" s="166"/>
      <c r="L148" s="166"/>
    </row>
    <row r="149" spans="2:12" s="66" customFormat="1" x14ac:dyDescent="0.2">
      <c r="B149" s="66" t="s">
        <v>1226</v>
      </c>
      <c r="C149" s="67" t="s">
        <v>128</v>
      </c>
      <c r="D149" s="66" t="s">
        <v>142</v>
      </c>
      <c r="E149" s="66" t="s">
        <v>874</v>
      </c>
      <c r="F149" s="68">
        <v>3430000</v>
      </c>
      <c r="G149" s="68">
        <v>408.17</v>
      </c>
      <c r="H149" s="68">
        <v>0.03</v>
      </c>
      <c r="K149" s="166"/>
      <c r="L149" s="166"/>
    </row>
    <row r="150" spans="2:12" s="66" customFormat="1" x14ac:dyDescent="0.2">
      <c r="B150" s="66" t="s">
        <v>1227</v>
      </c>
      <c r="C150" s="67" t="s">
        <v>128</v>
      </c>
      <c r="D150" s="66" t="s">
        <v>160</v>
      </c>
      <c r="E150" s="66" t="s">
        <v>469</v>
      </c>
      <c r="F150" s="68">
        <v>12825</v>
      </c>
      <c r="G150" s="68">
        <v>309.26</v>
      </c>
      <c r="H150" s="68">
        <v>0.03</v>
      </c>
      <c r="K150" s="166"/>
      <c r="L150" s="166"/>
    </row>
    <row r="151" spans="2:12" s="66" customFormat="1" x14ac:dyDescent="0.2">
      <c r="B151" s="66" t="s">
        <v>1228</v>
      </c>
      <c r="C151" s="67" t="s">
        <v>128</v>
      </c>
      <c r="D151" s="66" t="s">
        <v>160</v>
      </c>
      <c r="E151" s="66" t="s">
        <v>558</v>
      </c>
      <c r="F151" s="68">
        <v>44850</v>
      </c>
      <c r="G151" s="68">
        <v>228.94</v>
      </c>
      <c r="H151" s="68">
        <v>0.02</v>
      </c>
      <c r="K151" s="166"/>
      <c r="L151" s="166"/>
    </row>
    <row r="152" spans="2:12" s="66" customFormat="1" x14ac:dyDescent="0.2">
      <c r="B152" s="66" t="s">
        <v>1229</v>
      </c>
      <c r="C152" s="67" t="s">
        <v>128</v>
      </c>
      <c r="D152" s="66" t="s">
        <v>160</v>
      </c>
      <c r="E152" s="66" t="s">
        <v>421</v>
      </c>
      <c r="F152" s="68">
        <v>20800</v>
      </c>
      <c r="G152" s="68">
        <v>204.58</v>
      </c>
      <c r="H152" s="68">
        <v>0.02</v>
      </c>
      <c r="K152" s="166"/>
      <c r="L152" s="166"/>
    </row>
    <row r="153" spans="2:12" s="66" customFormat="1" x14ac:dyDescent="0.2">
      <c r="B153" s="66" t="s">
        <v>1230</v>
      </c>
      <c r="C153" s="67" t="s">
        <v>128</v>
      </c>
      <c r="D153" s="66" t="s">
        <v>160</v>
      </c>
      <c r="E153" s="66" t="s">
        <v>162</v>
      </c>
      <c r="F153" s="68">
        <v>3750</v>
      </c>
      <c r="G153" s="68">
        <v>183.03</v>
      </c>
      <c r="H153" s="68">
        <v>0.02</v>
      </c>
      <c r="K153" s="166"/>
      <c r="L153" s="166"/>
    </row>
    <row r="154" spans="2:12" s="66" customFormat="1" x14ac:dyDescent="0.2">
      <c r="B154" s="66" t="s">
        <v>1231</v>
      </c>
      <c r="C154" s="67" t="s">
        <v>128</v>
      </c>
      <c r="D154" s="66" t="s">
        <v>160</v>
      </c>
      <c r="E154" s="66" t="s">
        <v>289</v>
      </c>
      <c r="F154" s="68">
        <v>2625</v>
      </c>
      <c r="G154" s="68">
        <v>146.5</v>
      </c>
      <c r="H154" s="68">
        <v>0.01</v>
      </c>
      <c r="K154" s="166"/>
      <c r="L154" s="166"/>
    </row>
    <row r="155" spans="2:12" s="66" customFormat="1" x14ac:dyDescent="0.2">
      <c r="B155" s="66" t="s">
        <v>1232</v>
      </c>
      <c r="C155" s="67" t="s">
        <v>128</v>
      </c>
      <c r="D155" s="66" t="s">
        <v>154</v>
      </c>
      <c r="E155" s="66" t="s">
        <v>357</v>
      </c>
      <c r="F155" s="68">
        <v>2700</v>
      </c>
      <c r="G155" s="68">
        <v>99.49</v>
      </c>
      <c r="H155" s="68">
        <v>0.01</v>
      </c>
      <c r="K155" s="166"/>
      <c r="L155" s="166"/>
    </row>
    <row r="156" spans="2:12" s="66" customFormat="1" x14ac:dyDescent="0.2">
      <c r="B156" s="66" t="s">
        <v>1233</v>
      </c>
      <c r="C156" s="67" t="s">
        <v>128</v>
      </c>
      <c r="D156" s="66" t="s">
        <v>140</v>
      </c>
      <c r="E156" s="66" t="s">
        <v>875</v>
      </c>
      <c r="F156" s="68">
        <v>42000</v>
      </c>
      <c r="G156" s="68">
        <v>71.040000000000006</v>
      </c>
      <c r="H156" s="68">
        <v>0.01</v>
      </c>
      <c r="K156" s="166"/>
      <c r="L156" s="166"/>
    </row>
    <row r="157" spans="2:12" s="66" customFormat="1" x14ac:dyDescent="0.2">
      <c r="B157" s="66" t="s">
        <v>1234</v>
      </c>
      <c r="C157" s="67" t="s">
        <v>128</v>
      </c>
      <c r="D157" s="66" t="s">
        <v>140</v>
      </c>
      <c r="E157" s="66" t="s">
        <v>876</v>
      </c>
      <c r="F157" s="68">
        <v>21700</v>
      </c>
      <c r="G157" s="68">
        <v>50.27</v>
      </c>
      <c r="H157" s="68">
        <v>0</v>
      </c>
      <c r="I157" s="66" t="s">
        <v>407</v>
      </c>
      <c r="K157" s="166"/>
      <c r="L157" s="166"/>
    </row>
    <row r="158" spans="2:12" s="66" customFormat="1" x14ac:dyDescent="0.2">
      <c r="B158" s="214" t="s">
        <v>1235</v>
      </c>
      <c r="C158" s="67" t="s">
        <v>128</v>
      </c>
      <c r="D158" s="66" t="s">
        <v>140</v>
      </c>
      <c r="E158" s="66" t="s">
        <v>876</v>
      </c>
      <c r="F158" s="68">
        <v>-21700</v>
      </c>
      <c r="G158" s="68">
        <v>-50.49</v>
      </c>
      <c r="H158" s="68">
        <v>0</v>
      </c>
      <c r="I158" s="66" t="s">
        <v>407</v>
      </c>
      <c r="K158" s="166"/>
      <c r="L158" s="166"/>
    </row>
    <row r="159" spans="2:12" s="66" customFormat="1" x14ac:dyDescent="0.2">
      <c r="B159" s="66" t="s">
        <v>1236</v>
      </c>
      <c r="C159" s="67" t="s">
        <v>128</v>
      </c>
      <c r="D159" s="66" t="s">
        <v>140</v>
      </c>
      <c r="E159" s="66" t="s">
        <v>875</v>
      </c>
      <c r="F159" s="68">
        <v>-42000</v>
      </c>
      <c r="G159" s="68">
        <v>-71.38</v>
      </c>
      <c r="H159" s="68">
        <v>-0.01</v>
      </c>
      <c r="K159" s="166"/>
      <c r="L159" s="166"/>
    </row>
    <row r="160" spans="2:12" s="66" customFormat="1" x14ac:dyDescent="0.2">
      <c r="B160" s="66" t="s">
        <v>1237</v>
      </c>
      <c r="C160" s="67" t="s">
        <v>128</v>
      </c>
      <c r="D160" s="66" t="s">
        <v>154</v>
      </c>
      <c r="E160" s="66" t="s">
        <v>357</v>
      </c>
      <c r="F160" s="68">
        <v>-2700</v>
      </c>
      <c r="G160" s="68">
        <v>-99.79</v>
      </c>
      <c r="H160" s="68">
        <v>-0.01</v>
      </c>
      <c r="K160" s="166"/>
      <c r="L160" s="166"/>
    </row>
    <row r="161" spans="2:12" s="66" customFormat="1" x14ac:dyDescent="0.2">
      <c r="B161" s="66" t="s">
        <v>1238</v>
      </c>
      <c r="C161" s="67" t="s">
        <v>128</v>
      </c>
      <c r="D161" s="66" t="s">
        <v>160</v>
      </c>
      <c r="E161" s="66" t="s">
        <v>289</v>
      </c>
      <c r="F161" s="68">
        <v>-2625</v>
      </c>
      <c r="G161" s="68">
        <v>-147.25</v>
      </c>
      <c r="H161" s="68">
        <v>-0.01</v>
      </c>
      <c r="K161" s="166"/>
      <c r="L161" s="166"/>
    </row>
    <row r="162" spans="2:12" s="66" customFormat="1" x14ac:dyDescent="0.2">
      <c r="B162" s="66" t="s">
        <v>1239</v>
      </c>
      <c r="C162" s="67" t="s">
        <v>128</v>
      </c>
      <c r="D162" s="66" t="s">
        <v>160</v>
      </c>
      <c r="E162" s="66" t="s">
        <v>162</v>
      </c>
      <c r="F162" s="68">
        <v>-3750</v>
      </c>
      <c r="G162" s="68">
        <v>-183.81</v>
      </c>
      <c r="H162" s="68">
        <v>-0.02</v>
      </c>
      <c r="K162" s="166"/>
      <c r="L162" s="166"/>
    </row>
    <row r="163" spans="2:12" s="66" customFormat="1" x14ac:dyDescent="0.2">
      <c r="B163" s="66" t="s">
        <v>1240</v>
      </c>
      <c r="C163" s="67" t="s">
        <v>128</v>
      </c>
      <c r="D163" s="66" t="s">
        <v>160</v>
      </c>
      <c r="E163" s="66" t="s">
        <v>421</v>
      </c>
      <c r="F163" s="68">
        <v>-20800</v>
      </c>
      <c r="G163" s="68">
        <v>-205.07</v>
      </c>
      <c r="H163" s="68">
        <v>-0.02</v>
      </c>
      <c r="K163" s="166"/>
      <c r="L163" s="166"/>
    </row>
    <row r="164" spans="2:12" s="66" customFormat="1" x14ac:dyDescent="0.2">
      <c r="B164" s="66" t="s">
        <v>1241</v>
      </c>
      <c r="C164" s="67" t="s">
        <v>128</v>
      </c>
      <c r="D164" s="66" t="s">
        <v>160</v>
      </c>
      <c r="E164" s="66" t="s">
        <v>558</v>
      </c>
      <c r="F164" s="68">
        <v>-44850</v>
      </c>
      <c r="G164" s="68">
        <v>-230.04</v>
      </c>
      <c r="H164" s="68">
        <v>-0.02</v>
      </c>
      <c r="K164" s="166"/>
      <c r="L164" s="166"/>
    </row>
    <row r="165" spans="2:12" s="66" customFormat="1" x14ac:dyDescent="0.2">
      <c r="B165" s="66" t="s">
        <v>1242</v>
      </c>
      <c r="C165" s="67" t="s">
        <v>128</v>
      </c>
      <c r="D165" s="66" t="s">
        <v>160</v>
      </c>
      <c r="E165" s="66" t="s">
        <v>469</v>
      </c>
      <c r="F165" s="68">
        <v>-12825</v>
      </c>
      <c r="G165" s="68">
        <v>-310.73</v>
      </c>
      <c r="H165" s="68">
        <v>-0.03</v>
      </c>
      <c r="K165" s="166"/>
      <c r="L165" s="166"/>
    </row>
    <row r="166" spans="2:12" s="66" customFormat="1" x14ac:dyDescent="0.2">
      <c r="B166" s="66" t="s">
        <v>1243</v>
      </c>
      <c r="C166" s="67" t="s">
        <v>128</v>
      </c>
      <c r="D166" s="66" t="s">
        <v>142</v>
      </c>
      <c r="E166" s="66" t="s">
        <v>874</v>
      </c>
      <c r="F166" s="68">
        <v>-3430000</v>
      </c>
      <c r="G166" s="68">
        <v>-411.6</v>
      </c>
      <c r="H166" s="68">
        <v>-0.03</v>
      </c>
      <c r="K166" s="166"/>
      <c r="L166" s="166"/>
    </row>
    <row r="167" spans="2:12" s="66" customFormat="1" x14ac:dyDescent="0.2">
      <c r="B167" s="66" t="s">
        <v>1244</v>
      </c>
      <c r="C167" s="67" t="s">
        <v>128</v>
      </c>
      <c r="D167" s="66" t="s">
        <v>134</v>
      </c>
      <c r="E167" s="66" t="s">
        <v>379</v>
      </c>
      <c r="F167" s="68">
        <v>-9200</v>
      </c>
      <c r="G167" s="68">
        <v>-433.77</v>
      </c>
      <c r="H167" s="68">
        <v>-0.04</v>
      </c>
      <c r="K167" s="166"/>
      <c r="L167" s="166"/>
    </row>
    <row r="168" spans="2:12" s="66" customFormat="1" x14ac:dyDescent="0.2">
      <c r="B168" s="66" t="s">
        <v>1245</v>
      </c>
      <c r="C168" s="67" t="s">
        <v>128</v>
      </c>
      <c r="D168" s="66" t="s">
        <v>167</v>
      </c>
      <c r="E168" s="66" t="s">
        <v>360</v>
      </c>
      <c r="F168" s="68">
        <v>-1750</v>
      </c>
      <c r="G168" s="68">
        <v>-507.42</v>
      </c>
      <c r="H168" s="68">
        <v>-0.04</v>
      </c>
      <c r="K168" s="166"/>
      <c r="L168" s="166"/>
    </row>
    <row r="169" spans="2:12" s="66" customFormat="1" x14ac:dyDescent="0.2">
      <c r="B169" s="66" t="s">
        <v>1246</v>
      </c>
      <c r="C169" s="67" t="s">
        <v>128</v>
      </c>
      <c r="D169" s="66" t="s">
        <v>134</v>
      </c>
      <c r="E169" s="66" t="s">
        <v>268</v>
      </c>
      <c r="F169" s="68">
        <v>-14500</v>
      </c>
      <c r="G169" s="68">
        <v>-664.61</v>
      </c>
      <c r="H169" s="68">
        <v>-0.06</v>
      </c>
      <c r="K169" s="166"/>
      <c r="L169" s="166"/>
    </row>
    <row r="170" spans="2:12" s="66" customFormat="1" x14ac:dyDescent="0.2">
      <c r="B170" s="66" t="s">
        <v>1247</v>
      </c>
      <c r="C170" s="67" t="s">
        <v>128</v>
      </c>
      <c r="D170" s="66" t="s">
        <v>140</v>
      </c>
      <c r="E170" s="66" t="s">
        <v>475</v>
      </c>
      <c r="F170" s="68">
        <v>-416000</v>
      </c>
      <c r="G170" s="68">
        <v>-772.51</v>
      </c>
      <c r="H170" s="68">
        <v>-0.06</v>
      </c>
      <c r="K170" s="166"/>
      <c r="L170" s="166"/>
    </row>
    <row r="171" spans="2:12" s="66" customFormat="1" x14ac:dyDescent="0.2">
      <c r="B171" s="66" t="s">
        <v>1248</v>
      </c>
      <c r="C171" s="67" t="s">
        <v>128</v>
      </c>
      <c r="D171" s="66" t="s">
        <v>134</v>
      </c>
      <c r="E171" s="66" t="s">
        <v>728</v>
      </c>
      <c r="F171" s="68">
        <v>-16000</v>
      </c>
      <c r="G171" s="68">
        <v>-839.13</v>
      </c>
      <c r="H171" s="68">
        <v>-7.0000000000000007E-2</v>
      </c>
      <c r="K171" s="166"/>
      <c r="L171" s="166"/>
    </row>
    <row r="172" spans="2:12" s="66" customFormat="1" x14ac:dyDescent="0.2">
      <c r="B172" s="66" t="s">
        <v>1249</v>
      </c>
      <c r="C172" s="67" t="s">
        <v>128</v>
      </c>
      <c r="D172" s="66" t="s">
        <v>176</v>
      </c>
      <c r="E172" s="66" t="s">
        <v>479</v>
      </c>
      <c r="F172" s="68">
        <v>-84100</v>
      </c>
      <c r="G172" s="68">
        <v>-865.98</v>
      </c>
      <c r="H172" s="68">
        <v>-7.0000000000000007E-2</v>
      </c>
      <c r="K172" s="166"/>
      <c r="L172" s="166"/>
    </row>
    <row r="173" spans="2:12" s="66" customFormat="1" x14ac:dyDescent="0.2">
      <c r="B173" s="66" t="s">
        <v>1250</v>
      </c>
      <c r="C173" s="67" t="s">
        <v>128</v>
      </c>
      <c r="D173" s="66" t="s">
        <v>134</v>
      </c>
      <c r="E173" s="66" t="s">
        <v>144</v>
      </c>
      <c r="F173" s="68">
        <v>-137600</v>
      </c>
      <c r="G173" s="68">
        <v>-877.41</v>
      </c>
      <c r="H173" s="68">
        <v>-7.0000000000000007E-2</v>
      </c>
      <c r="K173" s="166"/>
      <c r="L173" s="166"/>
    </row>
    <row r="174" spans="2:12" s="66" customFormat="1" x14ac:dyDescent="0.2">
      <c r="B174" s="66" t="s">
        <v>1251</v>
      </c>
      <c r="C174" s="67" t="s">
        <v>128</v>
      </c>
      <c r="D174" s="66" t="s">
        <v>173</v>
      </c>
      <c r="E174" s="66" t="s">
        <v>264</v>
      </c>
      <c r="F174" s="68">
        <v>-37500</v>
      </c>
      <c r="G174" s="68">
        <v>-901.5</v>
      </c>
      <c r="H174" s="68">
        <v>-0.08</v>
      </c>
      <c r="K174" s="166"/>
      <c r="L174" s="166"/>
    </row>
    <row r="175" spans="2:12" s="66" customFormat="1" x14ac:dyDescent="0.2">
      <c r="B175" s="66" t="s">
        <v>1252</v>
      </c>
      <c r="C175" s="67" t="s">
        <v>128</v>
      </c>
      <c r="D175" s="66" t="s">
        <v>138</v>
      </c>
      <c r="E175" s="66" t="s">
        <v>271</v>
      </c>
      <c r="F175" s="68">
        <v>-74000</v>
      </c>
      <c r="G175" s="68">
        <v>-906.72</v>
      </c>
      <c r="H175" s="68">
        <v>-0.08</v>
      </c>
      <c r="K175" s="166"/>
      <c r="L175" s="166"/>
    </row>
    <row r="176" spans="2:12" s="66" customFormat="1" x14ac:dyDescent="0.2">
      <c r="B176" s="66" t="s">
        <v>1253</v>
      </c>
      <c r="C176" s="67" t="s">
        <v>128</v>
      </c>
      <c r="D176" s="66" t="s">
        <v>247</v>
      </c>
      <c r="E176" s="66" t="s">
        <v>415</v>
      </c>
      <c r="F176" s="68">
        <v>-655500</v>
      </c>
      <c r="G176" s="68">
        <v>-928.84</v>
      </c>
      <c r="H176" s="68">
        <v>-0.08</v>
      </c>
      <c r="K176" s="166"/>
      <c r="L176" s="166"/>
    </row>
    <row r="177" spans="2:12" s="66" customFormat="1" x14ac:dyDescent="0.2">
      <c r="B177" s="66" t="s">
        <v>1254</v>
      </c>
      <c r="C177" s="67" t="s">
        <v>128</v>
      </c>
      <c r="D177" s="66" t="s">
        <v>131</v>
      </c>
      <c r="E177" s="66" t="s">
        <v>405</v>
      </c>
      <c r="F177" s="68">
        <v>-516200</v>
      </c>
      <c r="G177" s="68">
        <v>-987.23</v>
      </c>
      <c r="H177" s="68">
        <v>-0.08</v>
      </c>
      <c r="K177" s="166"/>
      <c r="L177" s="166"/>
    </row>
    <row r="178" spans="2:12" s="66" customFormat="1" x14ac:dyDescent="0.2">
      <c r="B178" s="66" t="s">
        <v>1255</v>
      </c>
      <c r="C178" s="67" t="s">
        <v>128</v>
      </c>
      <c r="D178" s="66" t="s">
        <v>232</v>
      </c>
      <c r="E178" s="66" t="s">
        <v>712</v>
      </c>
      <c r="F178" s="68">
        <v>-213000</v>
      </c>
      <c r="G178" s="68">
        <v>-1086.0899999999999</v>
      </c>
      <c r="H178" s="68">
        <v>-0.09</v>
      </c>
      <c r="K178" s="166"/>
      <c r="L178" s="166"/>
    </row>
    <row r="179" spans="2:12" s="66" customFormat="1" x14ac:dyDescent="0.2">
      <c r="B179" s="66" t="s">
        <v>1256</v>
      </c>
      <c r="C179" s="67" t="s">
        <v>128</v>
      </c>
      <c r="D179" s="66" t="s">
        <v>339</v>
      </c>
      <c r="E179" s="66" t="s">
        <v>340</v>
      </c>
      <c r="F179" s="68">
        <v>-223600</v>
      </c>
      <c r="G179" s="68">
        <v>-1092.51</v>
      </c>
      <c r="H179" s="68">
        <v>-0.09</v>
      </c>
      <c r="K179" s="166"/>
      <c r="L179" s="166"/>
    </row>
    <row r="180" spans="2:12" s="66" customFormat="1" x14ac:dyDescent="0.2">
      <c r="B180" s="66" t="s">
        <v>1257</v>
      </c>
      <c r="C180" s="67" t="s">
        <v>128</v>
      </c>
      <c r="D180" s="66" t="s">
        <v>232</v>
      </c>
      <c r="E180" s="66" t="s">
        <v>873</v>
      </c>
      <c r="F180" s="68">
        <v>-375000</v>
      </c>
      <c r="G180" s="68">
        <v>-1140.94</v>
      </c>
      <c r="H180" s="68">
        <v>-0.1</v>
      </c>
      <c r="K180" s="166"/>
      <c r="L180" s="166"/>
    </row>
    <row r="181" spans="2:12" s="66" customFormat="1" x14ac:dyDescent="0.2">
      <c r="B181" s="66" t="s">
        <v>1258</v>
      </c>
      <c r="C181" s="67" t="s">
        <v>128</v>
      </c>
      <c r="D181" s="66" t="s">
        <v>129</v>
      </c>
      <c r="E181" s="66" t="s">
        <v>371</v>
      </c>
      <c r="F181" s="68">
        <v>-949000</v>
      </c>
      <c r="G181" s="68">
        <v>-1193.3699999999999</v>
      </c>
      <c r="H181" s="68">
        <v>-0.1</v>
      </c>
      <c r="K181" s="166"/>
      <c r="L181" s="166"/>
    </row>
    <row r="182" spans="2:12" s="66" customFormat="1" x14ac:dyDescent="0.2">
      <c r="B182" s="66" t="s">
        <v>1259</v>
      </c>
      <c r="C182" s="67" t="s">
        <v>128</v>
      </c>
      <c r="D182" s="66" t="s">
        <v>134</v>
      </c>
      <c r="E182" s="66" t="s">
        <v>158</v>
      </c>
      <c r="F182" s="68">
        <v>-28400</v>
      </c>
      <c r="G182" s="68">
        <v>-1198.3800000000001</v>
      </c>
      <c r="H182" s="68">
        <v>-0.1</v>
      </c>
      <c r="K182" s="166"/>
      <c r="L182" s="166"/>
    </row>
    <row r="183" spans="2:12" s="66" customFormat="1" x14ac:dyDescent="0.2">
      <c r="B183" s="66" t="s">
        <v>1260</v>
      </c>
      <c r="C183" s="67" t="s">
        <v>128</v>
      </c>
      <c r="D183" s="66" t="s">
        <v>160</v>
      </c>
      <c r="E183" s="66" t="s">
        <v>872</v>
      </c>
      <c r="F183" s="68">
        <v>-393700</v>
      </c>
      <c r="G183" s="68">
        <v>-1263.58</v>
      </c>
      <c r="H183" s="68">
        <v>-0.11</v>
      </c>
      <c r="K183" s="166"/>
      <c r="L183" s="166"/>
    </row>
    <row r="184" spans="2:12" s="66" customFormat="1" x14ac:dyDescent="0.2">
      <c r="B184" s="66" t="s">
        <v>1261</v>
      </c>
      <c r="C184" s="67" t="s">
        <v>128</v>
      </c>
      <c r="D184" s="66" t="s">
        <v>167</v>
      </c>
      <c r="E184" s="66" t="s">
        <v>871</v>
      </c>
      <c r="F184" s="68">
        <v>-129200</v>
      </c>
      <c r="G184" s="68">
        <v>-1273.4000000000001</v>
      </c>
      <c r="H184" s="68">
        <v>-0.11</v>
      </c>
      <c r="K184" s="166"/>
      <c r="L184" s="166"/>
    </row>
    <row r="185" spans="2:12" s="66" customFormat="1" x14ac:dyDescent="0.2">
      <c r="B185" s="66" t="s">
        <v>1262</v>
      </c>
      <c r="C185" s="67" t="s">
        <v>128</v>
      </c>
      <c r="D185" s="66" t="s">
        <v>470</v>
      </c>
      <c r="E185" s="66" t="s">
        <v>471</v>
      </c>
      <c r="F185" s="68">
        <v>-4050</v>
      </c>
      <c r="G185" s="68">
        <v>-1292.19</v>
      </c>
      <c r="H185" s="68">
        <v>-0.11</v>
      </c>
      <c r="K185" s="166"/>
      <c r="L185" s="166"/>
    </row>
    <row r="186" spans="2:12" s="66" customFormat="1" x14ac:dyDescent="0.2">
      <c r="B186" s="66" t="s">
        <v>1263</v>
      </c>
      <c r="C186" s="67" t="s">
        <v>128</v>
      </c>
      <c r="D186" s="66" t="s">
        <v>149</v>
      </c>
      <c r="E186" s="66" t="s">
        <v>870</v>
      </c>
      <c r="F186" s="68">
        <v>-8450</v>
      </c>
      <c r="G186" s="68">
        <v>-1314.29</v>
      </c>
      <c r="H186" s="68">
        <v>-0.11</v>
      </c>
      <c r="K186" s="166"/>
      <c r="L186" s="166"/>
    </row>
    <row r="187" spans="2:12" s="66" customFormat="1" x14ac:dyDescent="0.2">
      <c r="B187" s="66" t="s">
        <v>1264</v>
      </c>
      <c r="C187" s="67" t="s">
        <v>128</v>
      </c>
      <c r="D187" s="66" t="s">
        <v>173</v>
      </c>
      <c r="E187" s="66" t="s">
        <v>481</v>
      </c>
      <c r="F187" s="68">
        <v>-63525</v>
      </c>
      <c r="G187" s="68">
        <v>-1378.46</v>
      </c>
      <c r="H187" s="68">
        <v>-0.12</v>
      </c>
      <c r="K187" s="166"/>
      <c r="L187" s="166"/>
    </row>
    <row r="188" spans="2:12" s="66" customFormat="1" x14ac:dyDescent="0.2">
      <c r="B188" s="66" t="s">
        <v>1265</v>
      </c>
      <c r="C188" s="67" t="s">
        <v>128</v>
      </c>
      <c r="D188" s="66" t="s">
        <v>163</v>
      </c>
      <c r="E188" s="66" t="s">
        <v>869</v>
      </c>
      <c r="F188" s="68">
        <v>-636000</v>
      </c>
      <c r="G188" s="68">
        <v>-1523.54</v>
      </c>
      <c r="H188" s="68">
        <v>-0.13</v>
      </c>
      <c r="K188" s="166"/>
      <c r="L188" s="166"/>
    </row>
    <row r="189" spans="2:12" s="66" customFormat="1" x14ac:dyDescent="0.2">
      <c r="B189" s="66" t="s">
        <v>1266</v>
      </c>
      <c r="C189" s="67" t="s">
        <v>128</v>
      </c>
      <c r="D189" s="66" t="s">
        <v>247</v>
      </c>
      <c r="E189" s="66" t="s">
        <v>263</v>
      </c>
      <c r="F189" s="68">
        <v>-879945</v>
      </c>
      <c r="G189" s="68">
        <v>-1674.1</v>
      </c>
      <c r="H189" s="68">
        <v>-0.14000000000000001</v>
      </c>
      <c r="K189" s="166"/>
      <c r="L189" s="166"/>
    </row>
    <row r="190" spans="2:12" s="66" customFormat="1" x14ac:dyDescent="0.2">
      <c r="B190" s="66" t="s">
        <v>1267</v>
      </c>
      <c r="C190" s="67" t="s">
        <v>128</v>
      </c>
      <c r="D190" s="66" t="s">
        <v>149</v>
      </c>
      <c r="E190" s="66" t="s">
        <v>484</v>
      </c>
      <c r="F190" s="68">
        <v>-745000</v>
      </c>
      <c r="G190" s="68">
        <v>-1689.66</v>
      </c>
      <c r="H190" s="68">
        <v>-0.14000000000000001</v>
      </c>
      <c r="K190" s="166"/>
      <c r="L190" s="166"/>
    </row>
    <row r="191" spans="2:12" s="66" customFormat="1" x14ac:dyDescent="0.2">
      <c r="B191" s="66" t="s">
        <v>1268</v>
      </c>
      <c r="C191" s="67" t="s">
        <v>128</v>
      </c>
      <c r="D191" s="66" t="s">
        <v>138</v>
      </c>
      <c r="E191" s="66" t="s">
        <v>265</v>
      </c>
      <c r="F191" s="68">
        <v>-37500</v>
      </c>
      <c r="G191" s="68">
        <v>-1740.02</v>
      </c>
      <c r="H191" s="68">
        <v>-0.15</v>
      </c>
      <c r="K191" s="166"/>
      <c r="L191" s="166"/>
    </row>
    <row r="192" spans="2:12" s="66" customFormat="1" x14ac:dyDescent="0.2">
      <c r="B192" s="66" t="s">
        <v>1269</v>
      </c>
      <c r="C192" s="67" t="s">
        <v>128</v>
      </c>
      <c r="D192" s="66" t="s">
        <v>146</v>
      </c>
      <c r="E192" s="66" t="s">
        <v>147</v>
      </c>
      <c r="F192" s="68">
        <v>-70800</v>
      </c>
      <c r="G192" s="68">
        <v>-1908.38</v>
      </c>
      <c r="H192" s="68">
        <v>-0.16</v>
      </c>
      <c r="K192" s="166"/>
      <c r="L192" s="166"/>
    </row>
    <row r="193" spans="2:12" s="66" customFormat="1" x14ac:dyDescent="0.2">
      <c r="B193" s="66" t="s">
        <v>1270</v>
      </c>
      <c r="C193" s="67" t="s">
        <v>128</v>
      </c>
      <c r="D193" s="66" t="s">
        <v>142</v>
      </c>
      <c r="E193" s="66" t="s">
        <v>143</v>
      </c>
      <c r="F193" s="68">
        <v>-277242</v>
      </c>
      <c r="G193" s="68">
        <v>-1917.13</v>
      </c>
      <c r="H193" s="68">
        <v>-0.16</v>
      </c>
      <c r="K193" s="166"/>
      <c r="L193" s="166"/>
    </row>
    <row r="194" spans="2:12" s="66" customFormat="1" x14ac:dyDescent="0.2">
      <c r="B194" s="66" t="s">
        <v>1271</v>
      </c>
      <c r="C194" s="67" t="s">
        <v>128</v>
      </c>
      <c r="D194" s="66" t="s">
        <v>170</v>
      </c>
      <c r="E194" s="66" t="s">
        <v>279</v>
      </c>
      <c r="F194" s="68">
        <v>-160500</v>
      </c>
      <c r="G194" s="68">
        <v>-1955.77</v>
      </c>
      <c r="H194" s="68">
        <v>-0.16</v>
      </c>
      <c r="K194" s="166"/>
      <c r="L194" s="166"/>
    </row>
    <row r="195" spans="2:12" s="66" customFormat="1" x14ac:dyDescent="0.2">
      <c r="B195" s="66" t="s">
        <v>1272</v>
      </c>
      <c r="C195" s="67" t="s">
        <v>128</v>
      </c>
      <c r="D195" s="66" t="s">
        <v>131</v>
      </c>
      <c r="E195" s="66" t="s">
        <v>404</v>
      </c>
      <c r="F195" s="68">
        <v>-1252400</v>
      </c>
      <c r="G195" s="68">
        <v>-1985.68</v>
      </c>
      <c r="H195" s="68">
        <v>-0.17</v>
      </c>
      <c r="K195" s="166"/>
      <c r="L195" s="166"/>
    </row>
    <row r="196" spans="2:12" s="66" customFormat="1" x14ac:dyDescent="0.2">
      <c r="B196" s="66" t="s">
        <v>1273</v>
      </c>
      <c r="C196" s="67" t="s">
        <v>128</v>
      </c>
      <c r="D196" s="66" t="s">
        <v>339</v>
      </c>
      <c r="E196" s="66" t="s">
        <v>345</v>
      </c>
      <c r="F196" s="68">
        <v>-2261000</v>
      </c>
      <c r="G196" s="68">
        <v>-2124.21</v>
      </c>
      <c r="H196" s="68">
        <v>-0.18</v>
      </c>
      <c r="K196" s="166"/>
      <c r="L196" s="166"/>
    </row>
    <row r="197" spans="2:12" s="66" customFormat="1" x14ac:dyDescent="0.2">
      <c r="B197" s="66" t="s">
        <v>1274</v>
      </c>
      <c r="C197" s="67" t="s">
        <v>128</v>
      </c>
      <c r="D197" s="66" t="s">
        <v>173</v>
      </c>
      <c r="E197" s="66" t="s">
        <v>434</v>
      </c>
      <c r="F197" s="68">
        <v>-216000</v>
      </c>
      <c r="G197" s="68">
        <v>-2155.36</v>
      </c>
      <c r="H197" s="68">
        <v>-0.18</v>
      </c>
      <c r="K197" s="166"/>
      <c r="L197" s="166"/>
    </row>
    <row r="198" spans="2:12" s="66" customFormat="1" x14ac:dyDescent="0.2">
      <c r="B198" s="66" t="s">
        <v>1275</v>
      </c>
      <c r="C198" s="67" t="s">
        <v>128</v>
      </c>
      <c r="D198" s="66" t="s">
        <v>232</v>
      </c>
      <c r="E198" s="66" t="s">
        <v>868</v>
      </c>
      <c r="F198" s="68">
        <v>-134310</v>
      </c>
      <c r="G198" s="68">
        <v>-2156.15</v>
      </c>
      <c r="H198" s="68">
        <v>-0.18</v>
      </c>
      <c r="K198" s="166"/>
      <c r="L198" s="166"/>
    </row>
    <row r="199" spans="2:12" s="66" customFormat="1" x14ac:dyDescent="0.2">
      <c r="B199" s="66" t="s">
        <v>1276</v>
      </c>
      <c r="C199" s="67" t="s">
        <v>128</v>
      </c>
      <c r="D199" s="66" t="s">
        <v>134</v>
      </c>
      <c r="E199" s="66" t="s">
        <v>386</v>
      </c>
      <c r="F199" s="68">
        <v>-71175</v>
      </c>
      <c r="G199" s="68">
        <v>-2222.44</v>
      </c>
      <c r="H199" s="68">
        <v>-0.19</v>
      </c>
      <c r="K199" s="166"/>
      <c r="L199" s="166"/>
    </row>
    <row r="200" spans="2:12" s="66" customFormat="1" x14ac:dyDescent="0.2">
      <c r="B200" s="66" t="s">
        <v>1277</v>
      </c>
      <c r="C200" s="67" t="s">
        <v>128</v>
      </c>
      <c r="D200" s="66" t="s">
        <v>170</v>
      </c>
      <c r="E200" s="66" t="s">
        <v>476</v>
      </c>
      <c r="F200" s="68">
        <v>-228800</v>
      </c>
      <c r="G200" s="68">
        <v>-2326.5500000000002</v>
      </c>
      <c r="H200" s="68">
        <v>-0.19</v>
      </c>
      <c r="K200" s="166"/>
      <c r="L200" s="166"/>
    </row>
    <row r="201" spans="2:12" s="66" customFormat="1" x14ac:dyDescent="0.2">
      <c r="B201" s="66" t="s">
        <v>1278</v>
      </c>
      <c r="C201" s="67" t="s">
        <v>128</v>
      </c>
      <c r="D201" s="66" t="s">
        <v>152</v>
      </c>
      <c r="E201" s="66" t="s">
        <v>732</v>
      </c>
      <c r="F201" s="68">
        <v>-367500</v>
      </c>
      <c r="G201" s="68">
        <v>-2383.42</v>
      </c>
      <c r="H201" s="68">
        <v>-0.2</v>
      </c>
      <c r="K201" s="166"/>
      <c r="L201" s="166"/>
    </row>
    <row r="202" spans="2:12" s="66" customFormat="1" x14ac:dyDescent="0.2">
      <c r="B202" s="66" t="s">
        <v>1279</v>
      </c>
      <c r="C202" s="67" t="s">
        <v>128</v>
      </c>
      <c r="D202" s="66" t="s">
        <v>160</v>
      </c>
      <c r="E202" s="66" t="s">
        <v>172</v>
      </c>
      <c r="F202" s="68">
        <v>-61200</v>
      </c>
      <c r="G202" s="68">
        <v>-2448.86</v>
      </c>
      <c r="H202" s="68">
        <v>-0.2</v>
      </c>
      <c r="K202" s="166"/>
      <c r="L202" s="166"/>
    </row>
    <row r="203" spans="2:12" s="66" customFormat="1" x14ac:dyDescent="0.2">
      <c r="B203" s="66" t="s">
        <v>1280</v>
      </c>
      <c r="C203" s="67" t="s">
        <v>128</v>
      </c>
      <c r="D203" s="66" t="s">
        <v>138</v>
      </c>
      <c r="E203" s="66" t="s">
        <v>384</v>
      </c>
      <c r="F203" s="68">
        <v>-144100</v>
      </c>
      <c r="G203" s="68">
        <v>-2570.17</v>
      </c>
      <c r="H203" s="68">
        <v>-0.21</v>
      </c>
      <c r="K203" s="166"/>
      <c r="L203" s="166"/>
    </row>
    <row r="204" spans="2:12" s="66" customFormat="1" x14ac:dyDescent="0.2">
      <c r="B204" s="66" t="s">
        <v>1281</v>
      </c>
      <c r="C204" s="67" t="s">
        <v>128</v>
      </c>
      <c r="D204" s="66" t="s">
        <v>163</v>
      </c>
      <c r="E204" s="66" t="s">
        <v>164</v>
      </c>
      <c r="F204" s="68">
        <v>-402500</v>
      </c>
      <c r="G204" s="68">
        <v>-2579.42</v>
      </c>
      <c r="H204" s="68">
        <v>-0.22</v>
      </c>
      <c r="K204" s="166"/>
      <c r="L204" s="166"/>
    </row>
    <row r="205" spans="2:12" s="66" customFormat="1" x14ac:dyDescent="0.2">
      <c r="B205" s="66" t="s">
        <v>1282</v>
      </c>
      <c r="C205" s="67" t="s">
        <v>128</v>
      </c>
      <c r="D205" s="66" t="s">
        <v>170</v>
      </c>
      <c r="E205" s="66" t="s">
        <v>187</v>
      </c>
      <c r="F205" s="68">
        <v>-359700</v>
      </c>
      <c r="G205" s="68">
        <v>-2611.96</v>
      </c>
      <c r="H205" s="68">
        <v>-0.22</v>
      </c>
      <c r="K205" s="166"/>
      <c r="L205" s="166"/>
    </row>
    <row r="206" spans="2:12" s="66" customFormat="1" x14ac:dyDescent="0.2">
      <c r="B206" s="66" t="s">
        <v>1283</v>
      </c>
      <c r="C206" s="67" t="s">
        <v>128</v>
      </c>
      <c r="D206" s="66" t="s">
        <v>149</v>
      </c>
      <c r="E206" s="66" t="s">
        <v>867</v>
      </c>
      <c r="F206" s="68">
        <v>-354000</v>
      </c>
      <c r="G206" s="68">
        <v>-2668.81</v>
      </c>
      <c r="H206" s="68">
        <v>-0.22</v>
      </c>
      <c r="K206" s="166"/>
      <c r="L206" s="166"/>
    </row>
    <row r="207" spans="2:12" s="66" customFormat="1" x14ac:dyDescent="0.2">
      <c r="B207" s="66" t="s">
        <v>1284</v>
      </c>
      <c r="C207" s="67" t="s">
        <v>128</v>
      </c>
      <c r="D207" s="66" t="s">
        <v>146</v>
      </c>
      <c r="E207" s="66" t="s">
        <v>372</v>
      </c>
      <c r="F207" s="68">
        <v>-264000</v>
      </c>
      <c r="G207" s="68">
        <v>-2730.82</v>
      </c>
      <c r="H207" s="68">
        <v>-0.23</v>
      </c>
      <c r="K207" s="166"/>
      <c r="L207" s="166"/>
    </row>
    <row r="208" spans="2:12" s="66" customFormat="1" x14ac:dyDescent="0.2">
      <c r="B208" s="66" t="s">
        <v>1285</v>
      </c>
      <c r="C208" s="67" t="s">
        <v>128</v>
      </c>
      <c r="D208" s="66" t="s">
        <v>228</v>
      </c>
      <c r="E208" s="66" t="s">
        <v>266</v>
      </c>
      <c r="F208" s="68">
        <v>-69250</v>
      </c>
      <c r="G208" s="68">
        <v>-2815.74</v>
      </c>
      <c r="H208" s="68">
        <v>-0.24</v>
      </c>
      <c r="K208" s="166"/>
      <c r="L208" s="166"/>
    </row>
    <row r="209" spans="2:12" s="66" customFormat="1" x14ac:dyDescent="0.2">
      <c r="B209" s="66" t="s">
        <v>1286</v>
      </c>
      <c r="C209" s="67" t="s">
        <v>128</v>
      </c>
      <c r="D209" s="66" t="s">
        <v>140</v>
      </c>
      <c r="E209" s="66" t="s">
        <v>866</v>
      </c>
      <c r="F209" s="68">
        <v>-2052200</v>
      </c>
      <c r="G209" s="68">
        <v>-2935.67</v>
      </c>
      <c r="H209" s="68">
        <v>-0.25</v>
      </c>
      <c r="K209" s="166"/>
      <c r="L209" s="166"/>
    </row>
    <row r="210" spans="2:12" s="66" customFormat="1" x14ac:dyDescent="0.2">
      <c r="B210" s="66" t="s">
        <v>1287</v>
      </c>
      <c r="C210" s="67" t="s">
        <v>128</v>
      </c>
      <c r="D210" s="66" t="s">
        <v>176</v>
      </c>
      <c r="E210" s="66" t="s">
        <v>510</v>
      </c>
      <c r="F210" s="68">
        <v>-1224600</v>
      </c>
      <c r="G210" s="68">
        <v>-3028.44</v>
      </c>
      <c r="H210" s="68">
        <v>-0.25</v>
      </c>
      <c r="K210" s="166"/>
      <c r="L210" s="166"/>
    </row>
    <row r="211" spans="2:12" s="66" customFormat="1" x14ac:dyDescent="0.2">
      <c r="B211" s="66" t="s">
        <v>1288</v>
      </c>
      <c r="C211" s="67" t="s">
        <v>128</v>
      </c>
      <c r="D211" s="66" t="s">
        <v>163</v>
      </c>
      <c r="E211" s="66" t="s">
        <v>780</v>
      </c>
      <c r="F211" s="68">
        <v>-278400</v>
      </c>
      <c r="G211" s="68">
        <v>-3031.08</v>
      </c>
      <c r="H211" s="68">
        <v>-0.25</v>
      </c>
      <c r="K211" s="166"/>
      <c r="L211" s="166"/>
    </row>
    <row r="212" spans="2:12" s="66" customFormat="1" x14ac:dyDescent="0.2">
      <c r="B212" s="66" t="s">
        <v>1289</v>
      </c>
      <c r="C212" s="67" t="s">
        <v>128</v>
      </c>
      <c r="D212" s="66" t="s">
        <v>160</v>
      </c>
      <c r="E212" s="66" t="s">
        <v>865</v>
      </c>
      <c r="F212" s="68">
        <v>-98750</v>
      </c>
      <c r="G212" s="68">
        <v>-3053.5</v>
      </c>
      <c r="H212" s="68">
        <v>-0.26</v>
      </c>
      <c r="K212" s="166"/>
      <c r="L212" s="166"/>
    </row>
    <row r="213" spans="2:12" s="66" customFormat="1" x14ac:dyDescent="0.2">
      <c r="B213" s="66" t="s">
        <v>1290</v>
      </c>
      <c r="C213" s="67" t="s">
        <v>128</v>
      </c>
      <c r="D213" s="66" t="s">
        <v>146</v>
      </c>
      <c r="E213" s="66" t="s">
        <v>498</v>
      </c>
      <c r="F213" s="68">
        <v>-191100</v>
      </c>
      <c r="G213" s="68">
        <v>-3194.62</v>
      </c>
      <c r="H213" s="68">
        <v>-0.27</v>
      </c>
      <c r="K213" s="166"/>
      <c r="L213" s="166"/>
    </row>
    <row r="214" spans="2:12" s="66" customFormat="1" x14ac:dyDescent="0.2">
      <c r="B214" s="66" t="s">
        <v>1291</v>
      </c>
      <c r="C214" s="67" t="s">
        <v>128</v>
      </c>
      <c r="D214" s="66" t="s">
        <v>355</v>
      </c>
      <c r="E214" s="66" t="s">
        <v>361</v>
      </c>
      <c r="F214" s="68">
        <v>-404375</v>
      </c>
      <c r="G214" s="68">
        <v>-3228.93</v>
      </c>
      <c r="H214" s="68">
        <v>-0.27</v>
      </c>
      <c r="K214" s="166"/>
      <c r="L214" s="166"/>
    </row>
    <row r="215" spans="2:12" s="66" customFormat="1" x14ac:dyDescent="0.2">
      <c r="B215" s="66" t="s">
        <v>1292</v>
      </c>
      <c r="C215" s="67" t="s">
        <v>128</v>
      </c>
      <c r="D215" s="66" t="s">
        <v>228</v>
      </c>
      <c r="E215" s="66" t="s">
        <v>864</v>
      </c>
      <c r="F215" s="68">
        <v>-1844700</v>
      </c>
      <c r="G215" s="68">
        <v>-3366.58</v>
      </c>
      <c r="H215" s="68">
        <v>-0.28000000000000003</v>
      </c>
      <c r="K215" s="166"/>
      <c r="L215" s="166"/>
    </row>
    <row r="216" spans="2:12" s="66" customFormat="1" x14ac:dyDescent="0.2">
      <c r="B216" s="66" t="s">
        <v>1293</v>
      </c>
      <c r="C216" s="67" t="s">
        <v>128</v>
      </c>
      <c r="D216" s="66" t="s">
        <v>129</v>
      </c>
      <c r="E216" s="66" t="s">
        <v>342</v>
      </c>
      <c r="F216" s="68">
        <v>-1169100</v>
      </c>
      <c r="G216" s="68">
        <v>-3513.15</v>
      </c>
      <c r="H216" s="68">
        <v>-0.28999999999999998</v>
      </c>
      <c r="K216" s="166"/>
      <c r="L216" s="166"/>
    </row>
    <row r="217" spans="2:12" s="66" customFormat="1" x14ac:dyDescent="0.2">
      <c r="B217" s="66" t="s">
        <v>1294</v>
      </c>
      <c r="C217" s="67" t="s">
        <v>128</v>
      </c>
      <c r="D217" s="66" t="s">
        <v>152</v>
      </c>
      <c r="E217" s="66" t="s">
        <v>730</v>
      </c>
      <c r="F217" s="68">
        <v>-220150</v>
      </c>
      <c r="G217" s="68">
        <v>-3659</v>
      </c>
      <c r="H217" s="68">
        <v>-0.31</v>
      </c>
      <c r="K217" s="166"/>
      <c r="L217" s="166"/>
    </row>
    <row r="218" spans="2:12" s="66" customFormat="1" x14ac:dyDescent="0.2">
      <c r="B218" s="66" t="s">
        <v>1295</v>
      </c>
      <c r="C218" s="67" t="s">
        <v>128</v>
      </c>
      <c r="D218" s="66" t="s">
        <v>140</v>
      </c>
      <c r="E218" s="66" t="s">
        <v>863</v>
      </c>
      <c r="F218" s="68">
        <v>-862000</v>
      </c>
      <c r="G218" s="68">
        <v>-3700.14</v>
      </c>
      <c r="H218" s="68">
        <v>-0.31</v>
      </c>
      <c r="K218" s="166"/>
      <c r="L218" s="166"/>
    </row>
    <row r="219" spans="2:12" s="66" customFormat="1" x14ac:dyDescent="0.2">
      <c r="B219" s="66" t="s">
        <v>1296</v>
      </c>
      <c r="C219" s="67" t="s">
        <v>128</v>
      </c>
      <c r="D219" s="66" t="s">
        <v>160</v>
      </c>
      <c r="E219" s="66" t="s">
        <v>862</v>
      </c>
      <c r="F219" s="68">
        <v>-1018900</v>
      </c>
      <c r="G219" s="68">
        <v>-3708.8</v>
      </c>
      <c r="H219" s="68">
        <v>-0.31</v>
      </c>
      <c r="K219" s="166"/>
      <c r="L219" s="166"/>
    </row>
    <row r="220" spans="2:12" s="66" customFormat="1" x14ac:dyDescent="0.2">
      <c r="B220" s="66" t="s">
        <v>1297</v>
      </c>
      <c r="C220" s="67" t="s">
        <v>128</v>
      </c>
      <c r="D220" s="66" t="s">
        <v>193</v>
      </c>
      <c r="E220" s="66" t="s">
        <v>861</v>
      </c>
      <c r="F220" s="68">
        <v>-5817000</v>
      </c>
      <c r="G220" s="68">
        <v>-3775.23</v>
      </c>
      <c r="H220" s="68">
        <v>-0.32</v>
      </c>
      <c r="K220" s="166"/>
      <c r="L220" s="166"/>
    </row>
    <row r="221" spans="2:12" s="66" customFormat="1" x14ac:dyDescent="0.2">
      <c r="B221" s="66" t="s">
        <v>1298</v>
      </c>
      <c r="C221" s="67" t="s">
        <v>128</v>
      </c>
      <c r="D221" s="66" t="s">
        <v>131</v>
      </c>
      <c r="E221" s="66" t="s">
        <v>133</v>
      </c>
      <c r="F221" s="68">
        <v>-237600</v>
      </c>
      <c r="G221" s="68">
        <v>-3801.96</v>
      </c>
      <c r="H221" s="68">
        <v>-0.32</v>
      </c>
      <c r="K221" s="166"/>
      <c r="L221" s="166"/>
    </row>
    <row r="222" spans="2:12" s="66" customFormat="1" x14ac:dyDescent="0.2">
      <c r="B222" s="66" t="s">
        <v>1299</v>
      </c>
      <c r="C222" s="67" t="s">
        <v>128</v>
      </c>
      <c r="D222" s="66" t="s">
        <v>149</v>
      </c>
      <c r="E222" s="66" t="s">
        <v>733</v>
      </c>
      <c r="F222" s="68">
        <v>-149600</v>
      </c>
      <c r="G222" s="68">
        <v>-3807.47</v>
      </c>
      <c r="H222" s="68">
        <v>-0.32</v>
      </c>
      <c r="K222" s="166"/>
      <c r="L222" s="166"/>
    </row>
    <row r="223" spans="2:12" s="66" customFormat="1" x14ac:dyDescent="0.2">
      <c r="B223" s="66" t="s">
        <v>1300</v>
      </c>
      <c r="C223" s="67" t="s">
        <v>128</v>
      </c>
      <c r="D223" s="66" t="s">
        <v>188</v>
      </c>
      <c r="E223" s="66" t="s">
        <v>359</v>
      </c>
      <c r="F223" s="68">
        <v>-123750</v>
      </c>
      <c r="G223" s="68">
        <v>-3942.98</v>
      </c>
      <c r="H223" s="68">
        <v>-0.33</v>
      </c>
      <c r="K223" s="166"/>
      <c r="L223" s="166"/>
    </row>
    <row r="224" spans="2:12" s="66" customFormat="1" x14ac:dyDescent="0.2">
      <c r="B224" s="66" t="s">
        <v>1301</v>
      </c>
      <c r="C224" s="67" t="s">
        <v>128</v>
      </c>
      <c r="D224" s="66" t="s">
        <v>149</v>
      </c>
      <c r="E224" s="66" t="s">
        <v>860</v>
      </c>
      <c r="F224" s="68">
        <v>-2224800</v>
      </c>
      <c r="G224" s="68">
        <v>-3987.95</v>
      </c>
      <c r="H224" s="68">
        <v>-0.33</v>
      </c>
      <c r="K224" s="166"/>
      <c r="L224" s="166"/>
    </row>
    <row r="225" spans="2:12" s="66" customFormat="1" x14ac:dyDescent="0.2">
      <c r="B225" s="66" t="s">
        <v>1302</v>
      </c>
      <c r="C225" s="67" t="s">
        <v>128</v>
      </c>
      <c r="D225" s="66" t="s">
        <v>140</v>
      </c>
      <c r="E225" s="66" t="s">
        <v>859</v>
      </c>
      <c r="F225" s="68">
        <v>-4381684</v>
      </c>
      <c r="G225" s="68">
        <v>-4007.05</v>
      </c>
      <c r="H225" s="68">
        <v>-0.33</v>
      </c>
      <c r="K225" s="166"/>
      <c r="L225" s="166"/>
    </row>
    <row r="226" spans="2:12" s="66" customFormat="1" x14ac:dyDescent="0.2">
      <c r="B226" s="66" t="s">
        <v>1303</v>
      </c>
      <c r="C226" s="67" t="s">
        <v>128</v>
      </c>
      <c r="D226" s="66" t="s">
        <v>160</v>
      </c>
      <c r="E226" s="66" t="s">
        <v>731</v>
      </c>
      <c r="F226" s="68">
        <v>-728200</v>
      </c>
      <c r="G226" s="68">
        <v>-4036.78</v>
      </c>
      <c r="H226" s="68">
        <v>-0.34</v>
      </c>
      <c r="K226" s="166"/>
      <c r="L226" s="166"/>
    </row>
    <row r="227" spans="2:12" s="66" customFormat="1" x14ac:dyDescent="0.2">
      <c r="B227" s="66" t="s">
        <v>1304</v>
      </c>
      <c r="C227" s="67" t="s">
        <v>128</v>
      </c>
      <c r="D227" s="66" t="s">
        <v>154</v>
      </c>
      <c r="E227" s="66" t="s">
        <v>373</v>
      </c>
      <c r="F227" s="68">
        <v>-36500</v>
      </c>
      <c r="G227" s="68">
        <v>-4133.97</v>
      </c>
      <c r="H227" s="68">
        <v>-0.35</v>
      </c>
      <c r="K227" s="166"/>
      <c r="L227" s="166"/>
    </row>
    <row r="228" spans="2:12" s="66" customFormat="1" x14ac:dyDescent="0.2">
      <c r="B228" s="66" t="s">
        <v>1305</v>
      </c>
      <c r="C228" s="67" t="s">
        <v>128</v>
      </c>
      <c r="D228" s="66" t="s">
        <v>154</v>
      </c>
      <c r="E228" s="66" t="s">
        <v>155</v>
      </c>
      <c r="F228" s="68">
        <v>-174000</v>
      </c>
      <c r="G228" s="68">
        <v>-4193.49</v>
      </c>
      <c r="H228" s="68">
        <v>-0.35</v>
      </c>
      <c r="K228" s="166"/>
      <c r="L228" s="166"/>
    </row>
    <row r="229" spans="2:12" s="66" customFormat="1" x14ac:dyDescent="0.2">
      <c r="B229" s="66" t="s">
        <v>1306</v>
      </c>
      <c r="C229" s="67" t="s">
        <v>128</v>
      </c>
      <c r="D229" s="66" t="s">
        <v>131</v>
      </c>
      <c r="E229" s="66" t="s">
        <v>858</v>
      </c>
      <c r="F229" s="68">
        <v>-367500</v>
      </c>
      <c r="G229" s="68">
        <v>-4295.34</v>
      </c>
      <c r="H229" s="68">
        <v>-0.36</v>
      </c>
      <c r="K229" s="166"/>
      <c r="L229" s="166"/>
    </row>
    <row r="230" spans="2:12" s="66" customFormat="1" x14ac:dyDescent="0.2">
      <c r="B230" s="66" t="s">
        <v>1307</v>
      </c>
      <c r="C230" s="67" t="s">
        <v>128</v>
      </c>
      <c r="D230" s="66" t="s">
        <v>131</v>
      </c>
      <c r="E230" s="66" t="s">
        <v>403</v>
      </c>
      <c r="F230" s="68">
        <v>-9139000</v>
      </c>
      <c r="G230" s="68">
        <v>-4377.58</v>
      </c>
      <c r="H230" s="68">
        <v>-0.37</v>
      </c>
      <c r="K230" s="166"/>
      <c r="L230" s="166"/>
    </row>
    <row r="231" spans="2:12" s="66" customFormat="1" x14ac:dyDescent="0.2">
      <c r="B231" s="66" t="s">
        <v>1308</v>
      </c>
      <c r="C231" s="67" t="s">
        <v>128</v>
      </c>
      <c r="D231" s="66" t="s">
        <v>140</v>
      </c>
      <c r="E231" s="66" t="s">
        <v>857</v>
      </c>
      <c r="F231" s="68">
        <v>-2844000</v>
      </c>
      <c r="G231" s="68">
        <v>-4513.43</v>
      </c>
      <c r="H231" s="68">
        <v>-0.38</v>
      </c>
      <c r="K231" s="166"/>
      <c r="L231" s="166"/>
    </row>
    <row r="232" spans="2:12" s="66" customFormat="1" x14ac:dyDescent="0.2">
      <c r="B232" s="66" t="s">
        <v>1309</v>
      </c>
      <c r="C232" s="67" t="s">
        <v>128</v>
      </c>
      <c r="D232" s="66" t="s">
        <v>138</v>
      </c>
      <c r="E232" s="66" t="s">
        <v>139</v>
      </c>
      <c r="F232" s="68">
        <v>-210375</v>
      </c>
      <c r="G232" s="68">
        <v>-4558.72</v>
      </c>
      <c r="H232" s="68">
        <v>-0.38</v>
      </c>
      <c r="K232" s="166"/>
      <c r="L232" s="166"/>
    </row>
    <row r="233" spans="2:12" s="66" customFormat="1" x14ac:dyDescent="0.2">
      <c r="B233" s="66" t="s">
        <v>1310</v>
      </c>
      <c r="C233" s="67" t="s">
        <v>128</v>
      </c>
      <c r="D233" s="66" t="s">
        <v>140</v>
      </c>
      <c r="E233" s="66" t="s">
        <v>141</v>
      </c>
      <c r="F233" s="68">
        <v>-165300</v>
      </c>
      <c r="G233" s="68">
        <v>-4565.17</v>
      </c>
      <c r="H233" s="68">
        <v>-0.38</v>
      </c>
      <c r="K233" s="166"/>
      <c r="L233" s="166"/>
    </row>
    <row r="234" spans="2:12" s="66" customFormat="1" x14ac:dyDescent="0.2">
      <c r="B234" s="66" t="s">
        <v>877</v>
      </c>
      <c r="C234" s="67" t="s">
        <v>128</v>
      </c>
      <c r="D234" s="66" t="s">
        <v>131</v>
      </c>
      <c r="E234" s="66" t="s">
        <v>856</v>
      </c>
      <c r="F234" s="68">
        <v>-2656800</v>
      </c>
      <c r="G234" s="68">
        <v>-4620.18</v>
      </c>
      <c r="H234" s="68">
        <v>-0.39</v>
      </c>
      <c r="K234" s="166"/>
      <c r="L234" s="166"/>
    </row>
    <row r="235" spans="2:12" s="66" customFormat="1" x14ac:dyDescent="0.2">
      <c r="B235" s="66" t="s">
        <v>1311</v>
      </c>
      <c r="C235" s="67" t="s">
        <v>128</v>
      </c>
      <c r="D235" s="66" t="s">
        <v>239</v>
      </c>
      <c r="E235" s="66" t="s">
        <v>714</v>
      </c>
      <c r="F235" s="68">
        <v>-326150</v>
      </c>
      <c r="G235" s="68">
        <v>-4853.93</v>
      </c>
      <c r="H235" s="68">
        <v>-0.41</v>
      </c>
      <c r="K235" s="166"/>
      <c r="L235" s="166"/>
    </row>
    <row r="236" spans="2:12" s="66" customFormat="1" x14ac:dyDescent="0.2">
      <c r="B236" s="66" t="s">
        <v>1312</v>
      </c>
      <c r="C236" s="67" t="s">
        <v>128</v>
      </c>
      <c r="D236" s="66" t="s">
        <v>337</v>
      </c>
      <c r="E236" s="66" t="s">
        <v>688</v>
      </c>
      <c r="F236" s="68">
        <v>-4265500</v>
      </c>
      <c r="G236" s="68">
        <v>-4873.33</v>
      </c>
      <c r="H236" s="68">
        <v>-0.41</v>
      </c>
      <c r="K236" s="166"/>
      <c r="L236" s="166"/>
    </row>
    <row r="237" spans="2:12" s="66" customFormat="1" x14ac:dyDescent="0.2">
      <c r="B237" s="66" t="s">
        <v>878</v>
      </c>
      <c r="C237" s="67" t="s">
        <v>128</v>
      </c>
      <c r="D237" s="66" t="s">
        <v>131</v>
      </c>
      <c r="E237" s="66" t="s">
        <v>854</v>
      </c>
      <c r="F237" s="68">
        <v>-12528000</v>
      </c>
      <c r="G237" s="68">
        <v>-5042.5200000000004</v>
      </c>
      <c r="H237" s="68">
        <v>-0.42</v>
      </c>
      <c r="K237" s="166"/>
      <c r="L237" s="166"/>
    </row>
    <row r="238" spans="2:12" s="66" customFormat="1" x14ac:dyDescent="0.2">
      <c r="B238" s="66" t="s">
        <v>1313</v>
      </c>
      <c r="C238" s="67" t="s">
        <v>128</v>
      </c>
      <c r="D238" s="66" t="s">
        <v>182</v>
      </c>
      <c r="E238" s="66" t="s">
        <v>852</v>
      </c>
      <c r="F238" s="68">
        <v>-252000</v>
      </c>
      <c r="G238" s="68">
        <v>-5102.37</v>
      </c>
      <c r="H238" s="68">
        <v>-0.43</v>
      </c>
      <c r="K238" s="166"/>
      <c r="L238" s="166"/>
    </row>
    <row r="239" spans="2:12" s="66" customFormat="1" x14ac:dyDescent="0.2">
      <c r="B239" s="66" t="s">
        <v>1314</v>
      </c>
      <c r="C239" s="67" t="s">
        <v>128</v>
      </c>
      <c r="D239" s="66" t="s">
        <v>540</v>
      </c>
      <c r="E239" s="66" t="s">
        <v>541</v>
      </c>
      <c r="F239" s="68">
        <v>-2530800</v>
      </c>
      <c r="G239" s="68">
        <v>-5140.05</v>
      </c>
      <c r="H239" s="68">
        <v>-0.43</v>
      </c>
      <c r="K239" s="166"/>
      <c r="L239" s="166"/>
    </row>
    <row r="240" spans="2:12" s="66" customFormat="1" x14ac:dyDescent="0.2">
      <c r="B240" s="66" t="s">
        <v>879</v>
      </c>
      <c r="C240" s="67" t="s">
        <v>128</v>
      </c>
      <c r="D240" s="66" t="s">
        <v>387</v>
      </c>
      <c r="E240" s="66" t="s">
        <v>420</v>
      </c>
      <c r="F240" s="68">
        <v>-3565100</v>
      </c>
      <c r="G240" s="68">
        <v>-5164.05</v>
      </c>
      <c r="H240" s="68">
        <v>-0.43</v>
      </c>
      <c r="K240" s="166"/>
      <c r="L240" s="166"/>
    </row>
    <row r="241" spans="2:12" s="66" customFormat="1" x14ac:dyDescent="0.2">
      <c r="B241" s="66" t="s">
        <v>1315</v>
      </c>
      <c r="C241" s="67" t="s">
        <v>128</v>
      </c>
      <c r="D241" s="66" t="s">
        <v>146</v>
      </c>
      <c r="E241" s="66" t="s">
        <v>180</v>
      </c>
      <c r="F241" s="68">
        <v>-958000</v>
      </c>
      <c r="G241" s="68">
        <v>-5269.48</v>
      </c>
      <c r="H241" s="68">
        <v>-0.44</v>
      </c>
      <c r="K241" s="166"/>
      <c r="L241" s="166"/>
    </row>
    <row r="242" spans="2:12" s="66" customFormat="1" x14ac:dyDescent="0.2">
      <c r="B242" s="66" t="s">
        <v>1316</v>
      </c>
      <c r="C242" s="67" t="s">
        <v>128</v>
      </c>
      <c r="D242" s="66" t="s">
        <v>160</v>
      </c>
      <c r="E242" s="66" t="s">
        <v>443</v>
      </c>
      <c r="F242" s="68">
        <v>-558450</v>
      </c>
      <c r="G242" s="68">
        <v>-5334.59</v>
      </c>
      <c r="H242" s="68">
        <v>-0.45</v>
      </c>
      <c r="K242" s="166"/>
      <c r="L242" s="166"/>
    </row>
    <row r="243" spans="2:12" s="66" customFormat="1" x14ac:dyDescent="0.2">
      <c r="B243" s="66" t="s">
        <v>880</v>
      </c>
      <c r="C243" s="67" t="s">
        <v>128</v>
      </c>
      <c r="D243" s="66" t="s">
        <v>131</v>
      </c>
      <c r="E243" s="66" t="s">
        <v>433</v>
      </c>
      <c r="F243" s="68">
        <v>-6786000</v>
      </c>
      <c r="G243" s="68">
        <v>-5561.13</v>
      </c>
      <c r="H243" s="68">
        <v>-0.46</v>
      </c>
      <c r="K243" s="166"/>
      <c r="L243" s="166"/>
    </row>
    <row r="244" spans="2:12" s="66" customFormat="1" x14ac:dyDescent="0.2">
      <c r="B244" s="66" t="s">
        <v>1317</v>
      </c>
      <c r="C244" s="67" t="s">
        <v>128</v>
      </c>
      <c r="D244" s="66" t="s">
        <v>140</v>
      </c>
      <c r="E244" s="66" t="s">
        <v>851</v>
      </c>
      <c r="F244" s="68">
        <v>-434800</v>
      </c>
      <c r="G244" s="68">
        <v>-5685.88</v>
      </c>
      <c r="H244" s="68">
        <v>-0.47</v>
      </c>
      <c r="K244" s="166"/>
      <c r="L244" s="166"/>
    </row>
    <row r="245" spans="2:12" s="66" customFormat="1" x14ac:dyDescent="0.2">
      <c r="B245" s="66" t="s">
        <v>1318</v>
      </c>
      <c r="C245" s="67" t="s">
        <v>128</v>
      </c>
      <c r="D245" s="66" t="s">
        <v>182</v>
      </c>
      <c r="E245" s="66" t="s">
        <v>673</v>
      </c>
      <c r="F245" s="68">
        <v>-814323</v>
      </c>
      <c r="G245" s="68">
        <v>-5766.22</v>
      </c>
      <c r="H245" s="68">
        <v>-0.48</v>
      </c>
      <c r="K245" s="166"/>
      <c r="L245" s="166"/>
    </row>
    <row r="246" spans="2:12" s="66" customFormat="1" x14ac:dyDescent="0.2">
      <c r="B246" s="66" t="s">
        <v>1319</v>
      </c>
      <c r="C246" s="67" t="s">
        <v>128</v>
      </c>
      <c r="D246" s="66" t="s">
        <v>154</v>
      </c>
      <c r="E246" s="66" t="s">
        <v>850</v>
      </c>
      <c r="F246" s="68">
        <v>-646000</v>
      </c>
      <c r="G246" s="68">
        <v>-5970.01</v>
      </c>
      <c r="H246" s="68">
        <v>-0.5</v>
      </c>
      <c r="K246" s="166"/>
      <c r="L246" s="166"/>
    </row>
    <row r="247" spans="2:12" s="66" customFormat="1" x14ac:dyDescent="0.2">
      <c r="B247" s="66" t="s">
        <v>1320</v>
      </c>
      <c r="C247" s="67" t="s">
        <v>128</v>
      </c>
      <c r="D247" s="66" t="s">
        <v>140</v>
      </c>
      <c r="E247" s="66" t="s">
        <v>285</v>
      </c>
      <c r="F247" s="68">
        <v>-414750</v>
      </c>
      <c r="G247" s="68">
        <v>-6045.19</v>
      </c>
      <c r="H247" s="68">
        <v>-0.5</v>
      </c>
      <c r="K247" s="166"/>
      <c r="L247" s="166"/>
    </row>
    <row r="248" spans="2:12" s="66" customFormat="1" x14ac:dyDescent="0.2">
      <c r="B248" s="66" t="s">
        <v>1321</v>
      </c>
      <c r="C248" s="67" t="s">
        <v>128</v>
      </c>
      <c r="D248" s="66" t="s">
        <v>337</v>
      </c>
      <c r="E248" s="66" t="s">
        <v>341</v>
      </c>
      <c r="F248" s="68">
        <v>-1552500</v>
      </c>
      <c r="G248" s="68">
        <v>-6057.86</v>
      </c>
      <c r="H248" s="68">
        <v>-0.51</v>
      </c>
      <c r="K248" s="166"/>
      <c r="L248" s="166"/>
    </row>
    <row r="249" spans="2:12" s="66" customFormat="1" x14ac:dyDescent="0.2">
      <c r="B249" s="66" t="s">
        <v>1322</v>
      </c>
      <c r="C249" s="67" t="s">
        <v>128</v>
      </c>
      <c r="D249" s="66" t="s">
        <v>182</v>
      </c>
      <c r="E249" s="66" t="s">
        <v>710</v>
      </c>
      <c r="F249" s="68">
        <v>-160875</v>
      </c>
      <c r="G249" s="68">
        <v>-6136.01</v>
      </c>
      <c r="H249" s="68">
        <v>-0.51</v>
      </c>
      <c r="K249" s="166"/>
      <c r="L249" s="166"/>
    </row>
    <row r="250" spans="2:12" s="66" customFormat="1" x14ac:dyDescent="0.2">
      <c r="B250" s="66" t="s">
        <v>1323</v>
      </c>
      <c r="C250" s="67" t="s">
        <v>128</v>
      </c>
      <c r="D250" s="66" t="s">
        <v>131</v>
      </c>
      <c r="E250" s="66" t="s">
        <v>402</v>
      </c>
      <c r="F250" s="68">
        <v>-7350000</v>
      </c>
      <c r="G250" s="68">
        <v>-6232.8</v>
      </c>
      <c r="H250" s="68">
        <v>-0.52</v>
      </c>
      <c r="K250" s="166"/>
      <c r="L250" s="166"/>
    </row>
    <row r="251" spans="2:12" s="66" customFormat="1" x14ac:dyDescent="0.2">
      <c r="B251" s="66" t="s">
        <v>1324</v>
      </c>
      <c r="C251" s="67" t="s">
        <v>128</v>
      </c>
      <c r="D251" s="66" t="s">
        <v>167</v>
      </c>
      <c r="E251" s="66" t="s">
        <v>181</v>
      </c>
      <c r="F251" s="68">
        <v>-276000</v>
      </c>
      <c r="G251" s="68">
        <v>-6244.22</v>
      </c>
      <c r="H251" s="68">
        <v>-0.52</v>
      </c>
      <c r="K251" s="166"/>
      <c r="L251" s="166"/>
    </row>
    <row r="252" spans="2:12" s="66" customFormat="1" x14ac:dyDescent="0.2">
      <c r="B252" s="66" t="s">
        <v>1325</v>
      </c>
      <c r="C252" s="67" t="s">
        <v>128</v>
      </c>
      <c r="D252" s="66" t="s">
        <v>138</v>
      </c>
      <c r="E252" s="66" t="s">
        <v>273</v>
      </c>
      <c r="F252" s="68">
        <v>-467000</v>
      </c>
      <c r="G252" s="68">
        <v>-6448.8</v>
      </c>
      <c r="H252" s="68">
        <v>-0.54</v>
      </c>
      <c r="K252" s="166"/>
      <c r="L252" s="166"/>
    </row>
    <row r="253" spans="2:12" s="66" customFormat="1" x14ac:dyDescent="0.2">
      <c r="B253" s="66" t="s">
        <v>1326</v>
      </c>
      <c r="C253" s="67" t="s">
        <v>128</v>
      </c>
      <c r="D253" s="66" t="s">
        <v>193</v>
      </c>
      <c r="E253" s="66" t="s">
        <v>499</v>
      </c>
      <c r="F253" s="68">
        <v>-304150</v>
      </c>
      <c r="G253" s="68">
        <v>-6491.17</v>
      </c>
      <c r="H253" s="68">
        <v>-0.54</v>
      </c>
      <c r="K253" s="166"/>
      <c r="L253" s="166"/>
    </row>
    <row r="254" spans="2:12" s="66" customFormat="1" x14ac:dyDescent="0.2">
      <c r="B254" s="66" t="s">
        <v>1327</v>
      </c>
      <c r="C254" s="67" t="s">
        <v>128</v>
      </c>
      <c r="D254" s="66" t="s">
        <v>146</v>
      </c>
      <c r="E254" s="66" t="s">
        <v>495</v>
      </c>
      <c r="F254" s="68">
        <v>-1051250</v>
      </c>
      <c r="G254" s="68">
        <v>-6521.43</v>
      </c>
      <c r="H254" s="68">
        <v>-0.54</v>
      </c>
      <c r="K254" s="166"/>
      <c r="L254" s="166"/>
    </row>
    <row r="255" spans="2:12" s="66" customFormat="1" x14ac:dyDescent="0.2">
      <c r="B255" s="66" t="s">
        <v>1328</v>
      </c>
      <c r="C255" s="67" t="s">
        <v>128</v>
      </c>
      <c r="D255" s="66" t="s">
        <v>146</v>
      </c>
      <c r="E255" s="66" t="s">
        <v>849</v>
      </c>
      <c r="F255" s="68">
        <v>-811800</v>
      </c>
      <c r="G255" s="68">
        <v>-6581.67</v>
      </c>
      <c r="H255" s="68">
        <v>-0.55000000000000004</v>
      </c>
      <c r="K255" s="166"/>
      <c r="L255" s="166"/>
    </row>
    <row r="256" spans="2:12" s="66" customFormat="1" x14ac:dyDescent="0.2">
      <c r="B256" s="66" t="s">
        <v>1329</v>
      </c>
      <c r="C256" s="67" t="s">
        <v>128</v>
      </c>
      <c r="D256" s="66" t="s">
        <v>337</v>
      </c>
      <c r="E256" s="66" t="s">
        <v>338</v>
      </c>
      <c r="F256" s="68">
        <v>-532950</v>
      </c>
      <c r="G256" s="68">
        <v>-6891.04</v>
      </c>
      <c r="H256" s="68">
        <v>-0.57999999999999996</v>
      </c>
      <c r="K256" s="166"/>
      <c r="L256" s="166"/>
    </row>
    <row r="257" spans="2:12" s="66" customFormat="1" x14ac:dyDescent="0.2">
      <c r="B257" s="66" t="s">
        <v>1330</v>
      </c>
      <c r="C257" s="67" t="s">
        <v>128</v>
      </c>
      <c r="D257" s="66" t="s">
        <v>149</v>
      </c>
      <c r="E257" s="66" t="s">
        <v>150</v>
      </c>
      <c r="F257" s="68">
        <v>-9130</v>
      </c>
      <c r="G257" s="68">
        <v>-7261.03</v>
      </c>
      <c r="H257" s="68">
        <v>-0.61</v>
      </c>
      <c r="K257" s="166"/>
      <c r="L257" s="166"/>
    </row>
    <row r="258" spans="2:12" s="66" customFormat="1" x14ac:dyDescent="0.2">
      <c r="B258" s="66" t="s">
        <v>1331</v>
      </c>
      <c r="C258" s="67" t="s">
        <v>128</v>
      </c>
      <c r="D258" s="66" t="s">
        <v>173</v>
      </c>
      <c r="E258" s="66" t="s">
        <v>290</v>
      </c>
      <c r="F258" s="68">
        <v>-1006500</v>
      </c>
      <c r="G258" s="68">
        <v>-7453.64</v>
      </c>
      <c r="H258" s="68">
        <v>-0.62</v>
      </c>
      <c r="K258" s="166"/>
      <c r="L258" s="166"/>
    </row>
    <row r="259" spans="2:12" s="66" customFormat="1" x14ac:dyDescent="0.2">
      <c r="B259" s="66" t="s">
        <v>1332</v>
      </c>
      <c r="C259" s="67" t="s">
        <v>128</v>
      </c>
      <c r="D259" s="66" t="s">
        <v>346</v>
      </c>
      <c r="E259" s="66" t="s">
        <v>442</v>
      </c>
      <c r="F259" s="68">
        <v>-5353300</v>
      </c>
      <c r="G259" s="68">
        <v>-7692.69</v>
      </c>
      <c r="H259" s="68">
        <v>-0.64</v>
      </c>
      <c r="K259" s="166"/>
      <c r="L259" s="166"/>
    </row>
    <row r="260" spans="2:12" s="66" customFormat="1" x14ac:dyDescent="0.2">
      <c r="B260" s="66" t="s">
        <v>1333</v>
      </c>
      <c r="C260" s="67" t="s">
        <v>128</v>
      </c>
      <c r="D260" s="66" t="s">
        <v>163</v>
      </c>
      <c r="E260" s="66" t="s">
        <v>186</v>
      </c>
      <c r="F260" s="68">
        <v>-1457500</v>
      </c>
      <c r="G260" s="68">
        <v>-7802.73</v>
      </c>
      <c r="H260" s="68">
        <v>-0.65</v>
      </c>
      <c r="K260" s="166"/>
      <c r="L260" s="166"/>
    </row>
    <row r="261" spans="2:12" s="66" customFormat="1" x14ac:dyDescent="0.2">
      <c r="B261" s="66" t="s">
        <v>1334</v>
      </c>
      <c r="C261" s="67" t="s">
        <v>128</v>
      </c>
      <c r="D261" s="66" t="s">
        <v>140</v>
      </c>
      <c r="E261" s="66" t="s">
        <v>410</v>
      </c>
      <c r="F261" s="68">
        <v>-101875</v>
      </c>
      <c r="G261" s="68">
        <v>-7831.39</v>
      </c>
      <c r="H261" s="68">
        <v>-0.65</v>
      </c>
      <c r="K261" s="166"/>
      <c r="L261" s="166"/>
    </row>
    <row r="262" spans="2:12" s="66" customFormat="1" x14ac:dyDescent="0.2">
      <c r="B262" s="66" t="s">
        <v>1335</v>
      </c>
      <c r="C262" s="67" t="s">
        <v>128</v>
      </c>
      <c r="D262" s="66" t="s">
        <v>131</v>
      </c>
      <c r="E262" s="66" t="s">
        <v>145</v>
      </c>
      <c r="F262" s="68">
        <v>-1022400</v>
      </c>
      <c r="G262" s="68">
        <v>-7876.06</v>
      </c>
      <c r="H262" s="68">
        <v>-0.66</v>
      </c>
      <c r="K262" s="166"/>
      <c r="L262" s="166"/>
    </row>
    <row r="263" spans="2:12" s="66" customFormat="1" x14ac:dyDescent="0.2">
      <c r="B263" s="66" t="s">
        <v>1336</v>
      </c>
      <c r="C263" s="67" t="s">
        <v>128</v>
      </c>
      <c r="D263" s="66" t="s">
        <v>167</v>
      </c>
      <c r="E263" s="66" t="s">
        <v>270</v>
      </c>
      <c r="F263" s="68">
        <v>-1980000</v>
      </c>
      <c r="G263" s="68">
        <v>-7966.53</v>
      </c>
      <c r="H263" s="68">
        <v>-0.67</v>
      </c>
      <c r="K263" s="166"/>
      <c r="L263" s="166"/>
    </row>
    <row r="264" spans="2:12" s="66" customFormat="1" x14ac:dyDescent="0.2">
      <c r="B264" s="66" t="s">
        <v>1337</v>
      </c>
      <c r="C264" s="67" t="s">
        <v>128</v>
      </c>
      <c r="D264" s="66" t="s">
        <v>163</v>
      </c>
      <c r="E264" s="66" t="s">
        <v>350</v>
      </c>
      <c r="F264" s="68">
        <v>-5130100</v>
      </c>
      <c r="G264" s="68">
        <v>-8200.4599999999991</v>
      </c>
      <c r="H264" s="68">
        <v>-0.68</v>
      </c>
      <c r="K264" s="166"/>
      <c r="L264" s="166"/>
    </row>
    <row r="265" spans="2:12" s="66" customFormat="1" x14ac:dyDescent="0.2">
      <c r="B265" s="66" t="s">
        <v>1338</v>
      </c>
      <c r="C265" s="67" t="s">
        <v>128</v>
      </c>
      <c r="D265" s="66" t="s">
        <v>154</v>
      </c>
      <c r="E265" s="66" t="s">
        <v>848</v>
      </c>
      <c r="F265" s="68">
        <v>-346500</v>
      </c>
      <c r="G265" s="68">
        <v>-8271.1299999999992</v>
      </c>
      <c r="H265" s="68">
        <v>-0.69</v>
      </c>
      <c r="K265" s="166"/>
      <c r="L265" s="166"/>
    </row>
    <row r="266" spans="2:12" s="66" customFormat="1" x14ac:dyDescent="0.2">
      <c r="B266" s="66" t="s">
        <v>1339</v>
      </c>
      <c r="C266" s="67" t="s">
        <v>128</v>
      </c>
      <c r="D266" s="66" t="s">
        <v>129</v>
      </c>
      <c r="E266" s="66" t="s">
        <v>353</v>
      </c>
      <c r="F266" s="68">
        <v>-1944000</v>
      </c>
      <c r="G266" s="68">
        <v>-8420.44</v>
      </c>
      <c r="H266" s="68">
        <v>-0.7</v>
      </c>
      <c r="K266" s="166"/>
      <c r="L266" s="166"/>
    </row>
    <row r="267" spans="2:12" s="66" customFormat="1" x14ac:dyDescent="0.2">
      <c r="B267" s="66" t="s">
        <v>1340</v>
      </c>
      <c r="C267" s="67" t="s">
        <v>128</v>
      </c>
      <c r="D267" s="66" t="s">
        <v>276</v>
      </c>
      <c r="E267" s="66" t="s">
        <v>437</v>
      </c>
      <c r="F267" s="68">
        <v>-2016300</v>
      </c>
      <c r="G267" s="68">
        <v>-8454.35</v>
      </c>
      <c r="H267" s="68">
        <v>-0.71</v>
      </c>
      <c r="K267" s="166"/>
      <c r="L267" s="166"/>
    </row>
    <row r="268" spans="2:12" s="66" customFormat="1" x14ac:dyDescent="0.2">
      <c r="B268" s="66" t="s">
        <v>1341</v>
      </c>
      <c r="C268" s="67" t="s">
        <v>128</v>
      </c>
      <c r="D268" s="66" t="s">
        <v>239</v>
      </c>
      <c r="E268" s="66" t="s">
        <v>536</v>
      </c>
      <c r="F268" s="68">
        <v>-6291000</v>
      </c>
      <c r="G268" s="68">
        <v>-8464.5400000000009</v>
      </c>
      <c r="H268" s="68">
        <v>-0.71</v>
      </c>
      <c r="K268" s="166"/>
      <c r="L268" s="166"/>
    </row>
    <row r="269" spans="2:12" s="66" customFormat="1" x14ac:dyDescent="0.2">
      <c r="B269" s="66" t="s">
        <v>1342</v>
      </c>
      <c r="C269" s="67" t="s">
        <v>128</v>
      </c>
      <c r="D269" s="66" t="s">
        <v>167</v>
      </c>
      <c r="E269" s="66" t="s">
        <v>168</v>
      </c>
      <c r="F269" s="68">
        <v>-115100</v>
      </c>
      <c r="G269" s="68">
        <v>-8538.18</v>
      </c>
      <c r="H269" s="68">
        <v>-0.71</v>
      </c>
      <c r="K269" s="166"/>
      <c r="L269" s="166"/>
    </row>
    <row r="270" spans="2:12" s="66" customFormat="1" x14ac:dyDescent="0.2">
      <c r="B270" s="66" t="s">
        <v>1343</v>
      </c>
      <c r="C270" s="67" t="s">
        <v>128</v>
      </c>
      <c r="D270" s="66" t="s">
        <v>188</v>
      </c>
      <c r="E270" s="66" t="s">
        <v>352</v>
      </c>
      <c r="F270" s="68">
        <v>-1257100</v>
      </c>
      <c r="G270" s="68">
        <v>-8935.4699999999993</v>
      </c>
      <c r="H270" s="68">
        <v>-0.75</v>
      </c>
      <c r="K270" s="166"/>
      <c r="L270" s="166"/>
    </row>
    <row r="271" spans="2:12" s="66" customFormat="1" x14ac:dyDescent="0.2">
      <c r="B271" s="66" t="s">
        <v>1344</v>
      </c>
      <c r="C271" s="67" t="s">
        <v>128</v>
      </c>
      <c r="D271" s="66" t="s">
        <v>140</v>
      </c>
      <c r="E271" s="66" t="s">
        <v>468</v>
      </c>
      <c r="F271" s="68">
        <v>-1606250</v>
      </c>
      <c r="G271" s="68">
        <v>-9106.6299999999992</v>
      </c>
      <c r="H271" s="68">
        <v>-0.76</v>
      </c>
      <c r="K271" s="166"/>
      <c r="L271" s="166"/>
    </row>
    <row r="272" spans="2:12" s="66" customFormat="1" x14ac:dyDescent="0.2">
      <c r="B272" s="66" t="s">
        <v>1345</v>
      </c>
      <c r="C272" s="67" t="s">
        <v>128</v>
      </c>
      <c r="D272" s="66" t="s">
        <v>146</v>
      </c>
      <c r="E272" s="66" t="s">
        <v>178</v>
      </c>
      <c r="F272" s="68">
        <v>-1132650</v>
      </c>
      <c r="G272" s="68">
        <v>-9265.08</v>
      </c>
      <c r="H272" s="68">
        <v>-0.77</v>
      </c>
      <c r="K272" s="166"/>
      <c r="L272" s="166"/>
    </row>
    <row r="273" spans="2:12" s="66" customFormat="1" x14ac:dyDescent="0.2">
      <c r="B273" s="66" t="s">
        <v>1346</v>
      </c>
      <c r="C273" s="67" t="s">
        <v>128</v>
      </c>
      <c r="D273" s="66" t="s">
        <v>146</v>
      </c>
      <c r="E273" s="66" t="s">
        <v>169</v>
      </c>
      <c r="F273" s="68">
        <v>-1100000</v>
      </c>
      <c r="G273" s="68">
        <v>-9423.15</v>
      </c>
      <c r="H273" s="68">
        <v>-0.79</v>
      </c>
      <c r="K273" s="166"/>
      <c r="L273" s="166"/>
    </row>
    <row r="274" spans="2:12" s="66" customFormat="1" x14ac:dyDescent="0.2">
      <c r="B274" s="66" t="s">
        <v>1347</v>
      </c>
      <c r="C274" s="67" t="s">
        <v>128</v>
      </c>
      <c r="D274" s="66" t="s">
        <v>239</v>
      </c>
      <c r="E274" s="66" t="s">
        <v>424</v>
      </c>
      <c r="F274" s="68">
        <v>-336600</v>
      </c>
      <c r="G274" s="68">
        <v>-9582.67</v>
      </c>
      <c r="H274" s="68">
        <v>-0.8</v>
      </c>
      <c r="K274" s="166"/>
      <c r="L274" s="166"/>
    </row>
    <row r="275" spans="2:12" s="66" customFormat="1" x14ac:dyDescent="0.2">
      <c r="B275" s="66" t="s">
        <v>1348</v>
      </c>
      <c r="C275" s="67" t="s">
        <v>128</v>
      </c>
      <c r="D275" s="66" t="s">
        <v>146</v>
      </c>
      <c r="E275" s="66" t="s">
        <v>411</v>
      </c>
      <c r="F275" s="68">
        <v>-303900</v>
      </c>
      <c r="G275" s="68">
        <v>-9890.1200000000008</v>
      </c>
      <c r="H275" s="68">
        <v>-0.83</v>
      </c>
      <c r="K275" s="166"/>
      <c r="L275" s="166"/>
    </row>
    <row r="276" spans="2:12" s="66" customFormat="1" x14ac:dyDescent="0.2">
      <c r="B276" s="66" t="s">
        <v>1349</v>
      </c>
      <c r="C276" s="67" t="s">
        <v>128</v>
      </c>
      <c r="D276" s="66" t="s">
        <v>346</v>
      </c>
      <c r="E276" s="66" t="s">
        <v>347</v>
      </c>
      <c r="F276" s="68">
        <v>-5455800</v>
      </c>
      <c r="G276" s="68">
        <v>-10155.969999999999</v>
      </c>
      <c r="H276" s="68">
        <v>-0.85</v>
      </c>
      <c r="K276" s="166"/>
      <c r="L276" s="166"/>
    </row>
    <row r="277" spans="2:12" s="66" customFormat="1" x14ac:dyDescent="0.2">
      <c r="B277" s="66" t="s">
        <v>1350</v>
      </c>
      <c r="C277" s="67" t="s">
        <v>128</v>
      </c>
      <c r="D277" s="66" t="s">
        <v>134</v>
      </c>
      <c r="E277" s="66" t="s">
        <v>383</v>
      </c>
      <c r="F277" s="68">
        <v>-737400</v>
      </c>
      <c r="G277" s="68">
        <v>-10233.64</v>
      </c>
      <c r="H277" s="68">
        <v>-0.85</v>
      </c>
      <c r="K277" s="166"/>
      <c r="L277" s="166"/>
    </row>
    <row r="278" spans="2:12" s="66" customFormat="1" x14ac:dyDescent="0.2">
      <c r="B278" s="66" t="s">
        <v>1351</v>
      </c>
      <c r="C278" s="67" t="s">
        <v>128</v>
      </c>
      <c r="D278" s="66" t="s">
        <v>160</v>
      </c>
      <c r="E278" s="66" t="s">
        <v>559</v>
      </c>
      <c r="F278" s="68">
        <v>-1457950</v>
      </c>
      <c r="G278" s="68">
        <v>-10616.06</v>
      </c>
      <c r="H278" s="68">
        <v>-0.89</v>
      </c>
      <c r="K278" s="166"/>
      <c r="L278" s="166"/>
    </row>
    <row r="279" spans="2:12" s="66" customFormat="1" x14ac:dyDescent="0.2">
      <c r="B279" s="66" t="s">
        <v>1352</v>
      </c>
      <c r="C279" s="67" t="s">
        <v>128</v>
      </c>
      <c r="D279" s="66" t="s">
        <v>152</v>
      </c>
      <c r="E279" s="66" t="s">
        <v>441</v>
      </c>
      <c r="F279" s="68">
        <v>-365000</v>
      </c>
      <c r="G279" s="68">
        <v>-10675.89</v>
      </c>
      <c r="H279" s="68">
        <v>-0.89</v>
      </c>
      <c r="K279" s="166"/>
      <c r="L279" s="166"/>
    </row>
    <row r="280" spans="2:12" s="66" customFormat="1" x14ac:dyDescent="0.2">
      <c r="B280" s="66" t="s">
        <v>1353</v>
      </c>
      <c r="C280" s="67" t="s">
        <v>128</v>
      </c>
      <c r="D280" s="66" t="s">
        <v>160</v>
      </c>
      <c r="E280" s="66" t="s">
        <v>161</v>
      </c>
      <c r="F280" s="68">
        <v>-227200</v>
      </c>
      <c r="G280" s="68">
        <v>-10934.57</v>
      </c>
      <c r="H280" s="68">
        <v>-0.91</v>
      </c>
      <c r="K280" s="166"/>
      <c r="L280" s="166"/>
    </row>
    <row r="281" spans="2:12" s="66" customFormat="1" x14ac:dyDescent="0.2">
      <c r="B281" s="66" t="s">
        <v>1354</v>
      </c>
      <c r="C281" s="67" t="s">
        <v>128</v>
      </c>
      <c r="D281" s="66" t="s">
        <v>176</v>
      </c>
      <c r="E281" s="66" t="s">
        <v>267</v>
      </c>
      <c r="F281" s="68">
        <v>-188875</v>
      </c>
      <c r="G281" s="68">
        <v>-12189.9</v>
      </c>
      <c r="H281" s="68">
        <v>-1.02</v>
      </c>
      <c r="K281" s="166"/>
      <c r="L281" s="166"/>
    </row>
    <row r="282" spans="2:12" s="66" customFormat="1" x14ac:dyDescent="0.2">
      <c r="B282" s="66" t="s">
        <v>1355</v>
      </c>
      <c r="C282" s="67" t="s">
        <v>128</v>
      </c>
      <c r="D282" s="66" t="s">
        <v>165</v>
      </c>
      <c r="E282" s="66" t="s">
        <v>166</v>
      </c>
      <c r="F282" s="68">
        <v>-741175</v>
      </c>
      <c r="G282" s="68">
        <v>-12655.56</v>
      </c>
      <c r="H282" s="68">
        <v>-1.06</v>
      </c>
      <c r="K282" s="166"/>
      <c r="L282" s="166"/>
    </row>
    <row r="283" spans="2:12" s="66" customFormat="1" x14ac:dyDescent="0.2">
      <c r="B283" s="66" t="s">
        <v>1356</v>
      </c>
      <c r="C283" s="67" t="s">
        <v>128</v>
      </c>
      <c r="D283" s="66" t="s">
        <v>167</v>
      </c>
      <c r="E283" s="66" t="s">
        <v>344</v>
      </c>
      <c r="F283" s="68">
        <v>-776625</v>
      </c>
      <c r="G283" s="68">
        <v>-13020.89</v>
      </c>
      <c r="H283" s="68">
        <v>-1.0900000000000001</v>
      </c>
      <c r="K283" s="166"/>
      <c r="L283" s="166"/>
    </row>
    <row r="284" spans="2:12" s="66" customFormat="1" x14ac:dyDescent="0.2">
      <c r="B284" s="66" t="s">
        <v>1357</v>
      </c>
      <c r="C284" s="67" t="s">
        <v>128</v>
      </c>
      <c r="D284" s="66" t="s">
        <v>247</v>
      </c>
      <c r="E284" s="66" t="s">
        <v>358</v>
      </c>
      <c r="F284" s="68">
        <v>-8181000</v>
      </c>
      <c r="G284" s="68">
        <v>-13060.97</v>
      </c>
      <c r="H284" s="68">
        <v>-1.0900000000000001</v>
      </c>
      <c r="K284" s="166"/>
      <c r="L284" s="166"/>
    </row>
    <row r="285" spans="2:12" s="66" customFormat="1" x14ac:dyDescent="0.2">
      <c r="B285" s="66" t="s">
        <v>1358</v>
      </c>
      <c r="C285" s="67" t="s">
        <v>128</v>
      </c>
      <c r="D285" s="66" t="s">
        <v>131</v>
      </c>
      <c r="E285" s="66" t="s">
        <v>132</v>
      </c>
      <c r="F285" s="68">
        <v>-1886500</v>
      </c>
      <c r="G285" s="68">
        <v>-13284.73</v>
      </c>
      <c r="H285" s="68">
        <v>-1.1100000000000001</v>
      </c>
      <c r="K285" s="166"/>
      <c r="L285" s="166"/>
    </row>
    <row r="286" spans="2:12" s="66" customFormat="1" x14ac:dyDescent="0.2">
      <c r="B286" s="66" t="s">
        <v>1359</v>
      </c>
      <c r="C286" s="67" t="s">
        <v>128</v>
      </c>
      <c r="D286" s="66" t="s">
        <v>239</v>
      </c>
      <c r="E286" s="66" t="s">
        <v>412</v>
      </c>
      <c r="F286" s="68">
        <v>-191800</v>
      </c>
      <c r="G286" s="68">
        <v>-14105.74</v>
      </c>
      <c r="H286" s="68">
        <v>-1.18</v>
      </c>
      <c r="K286" s="166"/>
      <c r="L286" s="166"/>
    </row>
    <row r="287" spans="2:12" s="66" customFormat="1" x14ac:dyDescent="0.2">
      <c r="B287" s="66" t="s">
        <v>1360</v>
      </c>
      <c r="C287" s="67" t="s">
        <v>128</v>
      </c>
      <c r="D287" s="66" t="s">
        <v>346</v>
      </c>
      <c r="E287" s="66" t="s">
        <v>847</v>
      </c>
      <c r="F287" s="68">
        <v>-981000</v>
      </c>
      <c r="G287" s="68">
        <v>-14469.26</v>
      </c>
      <c r="H287" s="68">
        <v>-1.21</v>
      </c>
      <c r="K287" s="166"/>
      <c r="L287" s="166"/>
    </row>
    <row r="288" spans="2:12" s="66" customFormat="1" x14ac:dyDescent="0.2">
      <c r="B288" s="66" t="s">
        <v>1361</v>
      </c>
      <c r="C288" s="67" t="s">
        <v>128</v>
      </c>
      <c r="D288" s="66" t="s">
        <v>239</v>
      </c>
      <c r="E288" s="66" t="s">
        <v>413</v>
      </c>
      <c r="F288" s="68">
        <v>-1888600</v>
      </c>
      <c r="G288" s="68">
        <v>-15201.34</v>
      </c>
      <c r="H288" s="68">
        <v>-1.27</v>
      </c>
      <c r="K288" s="166"/>
      <c r="L288" s="166"/>
    </row>
    <row r="289" spans="2:12" s="66" customFormat="1" x14ac:dyDescent="0.2">
      <c r="B289" s="66" t="s">
        <v>1362</v>
      </c>
      <c r="C289" s="67" t="s">
        <v>128</v>
      </c>
      <c r="D289" s="66" t="s">
        <v>170</v>
      </c>
      <c r="E289" s="66" t="s">
        <v>374</v>
      </c>
      <c r="F289" s="68">
        <v>-85800</v>
      </c>
      <c r="G289" s="68">
        <v>-15308.26</v>
      </c>
      <c r="H289" s="68">
        <v>-1.28</v>
      </c>
      <c r="K289" s="166"/>
      <c r="L289" s="166"/>
    </row>
    <row r="290" spans="2:12" s="66" customFormat="1" x14ac:dyDescent="0.2">
      <c r="B290" s="66" t="s">
        <v>1363</v>
      </c>
      <c r="C290" s="67" t="s">
        <v>128</v>
      </c>
      <c r="D290" s="66" t="s">
        <v>216</v>
      </c>
      <c r="E290" s="66" t="s">
        <v>288</v>
      </c>
      <c r="F290" s="68">
        <v>-356000</v>
      </c>
      <c r="G290" s="68">
        <v>-15986.54</v>
      </c>
      <c r="H290" s="68">
        <v>-1.34</v>
      </c>
      <c r="K290" s="166"/>
      <c r="L290" s="166"/>
    </row>
    <row r="291" spans="2:12" s="66" customFormat="1" x14ac:dyDescent="0.2">
      <c r="B291" s="66" t="s">
        <v>1364</v>
      </c>
      <c r="C291" s="67" t="s">
        <v>128</v>
      </c>
      <c r="D291" s="66" t="s">
        <v>339</v>
      </c>
      <c r="E291" s="66" t="s">
        <v>343</v>
      </c>
      <c r="F291" s="68">
        <v>-5766000</v>
      </c>
      <c r="G291" s="68">
        <v>-16629.14</v>
      </c>
      <c r="H291" s="68">
        <v>-1.39</v>
      </c>
      <c r="K291" s="166"/>
      <c r="L291" s="166"/>
    </row>
    <row r="292" spans="2:12" s="66" customFormat="1" x14ac:dyDescent="0.2">
      <c r="B292" s="66" t="s">
        <v>1365</v>
      </c>
      <c r="C292" s="67" t="s">
        <v>128</v>
      </c>
      <c r="D292" s="66" t="s">
        <v>182</v>
      </c>
      <c r="E292" s="66" t="s">
        <v>418</v>
      </c>
      <c r="F292" s="68">
        <v>-2392500</v>
      </c>
      <c r="G292" s="68">
        <v>-17703.3</v>
      </c>
      <c r="H292" s="68">
        <v>-1.48</v>
      </c>
      <c r="K292" s="166"/>
      <c r="L292" s="166"/>
    </row>
    <row r="293" spans="2:12" s="66" customFormat="1" x14ac:dyDescent="0.2">
      <c r="B293" s="66" t="s">
        <v>1366</v>
      </c>
      <c r="C293" s="67" t="s">
        <v>128</v>
      </c>
      <c r="D293" s="66" t="s">
        <v>160</v>
      </c>
      <c r="E293" s="66" t="s">
        <v>175</v>
      </c>
      <c r="F293" s="68">
        <v>-2210600</v>
      </c>
      <c r="G293" s="68">
        <v>-18178.87</v>
      </c>
      <c r="H293" s="68">
        <v>-1.52</v>
      </c>
      <c r="K293" s="166"/>
      <c r="L293" s="166"/>
    </row>
    <row r="294" spans="2:12" s="66" customFormat="1" x14ac:dyDescent="0.2">
      <c r="B294" s="66" t="s">
        <v>1367</v>
      </c>
      <c r="C294" s="67" t="s">
        <v>128</v>
      </c>
      <c r="D294" s="66" t="s">
        <v>239</v>
      </c>
      <c r="E294" s="66" t="s">
        <v>417</v>
      </c>
      <c r="F294" s="68">
        <v>-5540400</v>
      </c>
      <c r="G294" s="68">
        <v>-18513.25</v>
      </c>
      <c r="H294" s="68">
        <v>-1.55</v>
      </c>
      <c r="K294" s="166"/>
      <c r="L294" s="166"/>
    </row>
    <row r="295" spans="2:12" s="66" customFormat="1" x14ac:dyDescent="0.2">
      <c r="B295" s="66" t="s">
        <v>1368</v>
      </c>
      <c r="C295" s="67" t="s">
        <v>128</v>
      </c>
      <c r="D295" s="66" t="s">
        <v>134</v>
      </c>
      <c r="E295" s="66" t="s">
        <v>136</v>
      </c>
      <c r="F295" s="68">
        <v>-503100</v>
      </c>
      <c r="G295" s="68">
        <v>-18984.23</v>
      </c>
      <c r="H295" s="68">
        <v>-1.59</v>
      </c>
      <c r="K295" s="166"/>
      <c r="L295" s="166"/>
    </row>
    <row r="296" spans="2:12" s="66" customFormat="1" x14ac:dyDescent="0.2">
      <c r="B296" s="66" t="s">
        <v>1369</v>
      </c>
      <c r="C296" s="67" t="s">
        <v>128</v>
      </c>
      <c r="D296" s="66" t="s">
        <v>337</v>
      </c>
      <c r="E296" s="66" t="s">
        <v>416</v>
      </c>
      <c r="F296" s="68">
        <v>-2832300</v>
      </c>
      <c r="G296" s="68">
        <v>-19031.64</v>
      </c>
      <c r="H296" s="68">
        <v>-1.59</v>
      </c>
      <c r="K296" s="166"/>
      <c r="L296" s="166"/>
    </row>
    <row r="297" spans="2:12" s="66" customFormat="1" x14ac:dyDescent="0.2">
      <c r="B297" s="66" t="s">
        <v>1370</v>
      </c>
      <c r="C297" s="67" t="s">
        <v>128</v>
      </c>
      <c r="D297" s="66" t="s">
        <v>239</v>
      </c>
      <c r="E297" s="66" t="s">
        <v>278</v>
      </c>
      <c r="F297" s="68">
        <v>-519500</v>
      </c>
      <c r="G297" s="68">
        <v>-19958.41</v>
      </c>
      <c r="H297" s="68">
        <v>-1.67</v>
      </c>
      <c r="K297" s="166"/>
      <c r="L297" s="166"/>
    </row>
    <row r="298" spans="2:12" s="66" customFormat="1" x14ac:dyDescent="0.2">
      <c r="B298" s="66" t="s">
        <v>444</v>
      </c>
      <c r="C298" s="67" t="s">
        <v>128</v>
      </c>
      <c r="D298" s="66" t="s">
        <v>131</v>
      </c>
      <c r="E298" s="66" t="s">
        <v>281</v>
      </c>
      <c r="F298" s="68">
        <v>-4780500</v>
      </c>
      <c r="G298" s="68">
        <v>-21708.25</v>
      </c>
      <c r="H298" s="68">
        <v>-1.81</v>
      </c>
      <c r="K298" s="166"/>
      <c r="L298" s="166"/>
    </row>
    <row r="299" spans="2:12" s="66" customFormat="1" x14ac:dyDescent="0.2">
      <c r="B299" s="66" t="s">
        <v>1371</v>
      </c>
      <c r="C299" s="67" t="s">
        <v>128</v>
      </c>
      <c r="D299" s="66" t="s">
        <v>146</v>
      </c>
      <c r="E299" s="66" t="s">
        <v>148</v>
      </c>
      <c r="F299" s="68">
        <v>-9619200</v>
      </c>
      <c r="G299" s="68">
        <v>-22783.08</v>
      </c>
      <c r="H299" s="68">
        <v>-1.9</v>
      </c>
      <c r="K299" s="166"/>
      <c r="L299" s="166"/>
    </row>
    <row r="300" spans="2:12" s="66" customFormat="1" x14ac:dyDescent="0.2">
      <c r="B300" s="214" t="s">
        <v>196</v>
      </c>
      <c r="C300" s="215"/>
      <c r="D300" s="214"/>
      <c r="E300" s="214"/>
      <c r="F300" s="78"/>
      <c r="G300" s="78">
        <f>SUM(G16:G157)</f>
        <v>818019.65000000026</v>
      </c>
      <c r="H300" s="78">
        <f>SUM(H16:H157)</f>
        <v>68.240000000000009</v>
      </c>
      <c r="K300" s="166"/>
      <c r="L300" s="166"/>
    </row>
    <row r="301" spans="2:12" s="66" customFormat="1" x14ac:dyDescent="0.2">
      <c r="B301" s="211" t="s">
        <v>96</v>
      </c>
      <c r="C301" s="212" t="s">
        <v>97</v>
      </c>
      <c r="D301" s="211" t="s">
        <v>98</v>
      </c>
      <c r="E301" s="211" t="s">
        <v>99</v>
      </c>
      <c r="F301" s="213" t="s">
        <v>100</v>
      </c>
      <c r="G301" s="213" t="s">
        <v>101</v>
      </c>
      <c r="H301" s="213" t="s">
        <v>102</v>
      </c>
      <c r="K301" s="166"/>
      <c r="L301" s="166"/>
    </row>
    <row r="302" spans="2:12" s="66" customFormat="1" x14ac:dyDescent="0.2">
      <c r="B302" s="214" t="s">
        <v>103</v>
      </c>
      <c r="C302" s="67"/>
      <c r="F302" s="68"/>
      <c r="G302" s="68"/>
      <c r="H302" s="68"/>
      <c r="K302" s="166"/>
      <c r="L302" s="166"/>
    </row>
    <row r="303" spans="2:12" s="66" customFormat="1" x14ac:dyDescent="0.2">
      <c r="B303" s="214" t="s">
        <v>104</v>
      </c>
      <c r="C303" s="67"/>
      <c r="F303" s="68"/>
      <c r="G303" s="68"/>
      <c r="H303" s="68"/>
      <c r="K303" s="166"/>
      <c r="L303" s="166"/>
    </row>
    <row r="304" spans="2:12" s="66" customFormat="1" x14ac:dyDescent="0.2">
      <c r="B304" s="214" t="s">
        <v>105</v>
      </c>
      <c r="C304" s="67"/>
      <c r="F304" s="68"/>
      <c r="G304" s="68"/>
      <c r="H304" s="68"/>
      <c r="K304" s="166"/>
      <c r="L304" s="166"/>
    </row>
    <row r="305" spans="2:12" s="66" customFormat="1" x14ac:dyDescent="0.2">
      <c r="B305" s="66" t="s">
        <v>2488</v>
      </c>
      <c r="C305" s="67">
        <v>4.03</v>
      </c>
      <c r="D305" s="66" t="s">
        <v>107</v>
      </c>
      <c r="E305" s="66" t="s">
        <v>697</v>
      </c>
      <c r="F305" s="68">
        <v>15500000</v>
      </c>
      <c r="G305" s="68">
        <v>16010.73</v>
      </c>
      <c r="H305" s="68">
        <v>1.34</v>
      </c>
      <c r="K305" s="166"/>
      <c r="L305" s="166"/>
    </row>
    <row r="306" spans="2:12" s="66" customFormat="1" x14ac:dyDescent="0.2">
      <c r="B306" s="66" t="s">
        <v>2482</v>
      </c>
      <c r="C306" s="67">
        <v>3.88</v>
      </c>
      <c r="D306" s="66" t="s">
        <v>107</v>
      </c>
      <c r="E306" s="66" t="s">
        <v>689</v>
      </c>
      <c r="F306" s="68">
        <v>13500000</v>
      </c>
      <c r="G306" s="68">
        <v>13960.51</v>
      </c>
      <c r="H306" s="68">
        <v>1.17</v>
      </c>
      <c r="K306" s="166"/>
      <c r="L306" s="166"/>
    </row>
    <row r="307" spans="2:12" s="66" customFormat="1" x14ac:dyDescent="0.2">
      <c r="B307" s="66" t="s">
        <v>2485</v>
      </c>
      <c r="C307" s="67">
        <v>3.85</v>
      </c>
      <c r="D307" s="66" t="s">
        <v>107</v>
      </c>
      <c r="E307" s="66" t="s">
        <v>691</v>
      </c>
      <c r="F307" s="68">
        <v>13500000</v>
      </c>
      <c r="G307" s="68">
        <v>13892.85</v>
      </c>
      <c r="H307" s="68">
        <v>1.1599999999999999</v>
      </c>
      <c r="K307" s="166"/>
      <c r="L307" s="166"/>
    </row>
    <row r="308" spans="2:12" s="66" customFormat="1" x14ac:dyDescent="0.2">
      <c r="B308" s="66" t="s">
        <v>2490</v>
      </c>
      <c r="C308" s="67">
        <v>3.7</v>
      </c>
      <c r="D308" s="66" t="s">
        <v>107</v>
      </c>
      <c r="E308" s="66" t="s">
        <v>597</v>
      </c>
      <c r="F308" s="68">
        <v>13700000</v>
      </c>
      <c r="G308" s="68">
        <v>13799.35</v>
      </c>
      <c r="H308" s="68">
        <v>1.1499999999999999</v>
      </c>
      <c r="K308" s="166"/>
      <c r="L308" s="166"/>
    </row>
    <row r="309" spans="2:12" s="66" customFormat="1" x14ac:dyDescent="0.2">
      <c r="B309" s="66" t="s">
        <v>2479</v>
      </c>
      <c r="C309" s="67">
        <v>3.69</v>
      </c>
      <c r="D309" s="66" t="s">
        <v>107</v>
      </c>
      <c r="E309" s="66" t="s">
        <v>884</v>
      </c>
      <c r="F309" s="68">
        <v>12500000</v>
      </c>
      <c r="G309" s="68">
        <v>12852.33</v>
      </c>
      <c r="H309" s="68">
        <v>1.07</v>
      </c>
      <c r="K309" s="166"/>
      <c r="L309" s="166"/>
    </row>
    <row r="310" spans="2:12" s="66" customFormat="1" x14ac:dyDescent="0.2">
      <c r="B310" s="66" t="s">
        <v>2483</v>
      </c>
      <c r="C310" s="67">
        <v>3.95</v>
      </c>
      <c r="D310" s="66" t="s">
        <v>107</v>
      </c>
      <c r="E310" s="66" t="s">
        <v>695</v>
      </c>
      <c r="F310" s="68">
        <v>7700000</v>
      </c>
      <c r="G310" s="68">
        <v>8004.15</v>
      </c>
      <c r="H310" s="68">
        <v>0.67</v>
      </c>
      <c r="K310" s="166"/>
      <c r="L310" s="166"/>
    </row>
    <row r="311" spans="2:12" s="66" customFormat="1" x14ac:dyDescent="0.2">
      <c r="B311" s="66" t="s">
        <v>2484</v>
      </c>
      <c r="C311" s="67">
        <v>3.39</v>
      </c>
      <c r="D311" s="66" t="s">
        <v>107</v>
      </c>
      <c r="E311" s="66" t="s">
        <v>108</v>
      </c>
      <c r="F311" s="68">
        <v>6500000</v>
      </c>
      <c r="G311" s="68">
        <v>6534.86</v>
      </c>
      <c r="H311" s="68">
        <v>0.55000000000000004</v>
      </c>
      <c r="K311" s="166"/>
      <c r="L311" s="166"/>
    </row>
    <row r="312" spans="2:12" s="66" customFormat="1" x14ac:dyDescent="0.2">
      <c r="B312" s="66" t="s">
        <v>2481</v>
      </c>
      <c r="C312" s="67">
        <v>3.61</v>
      </c>
      <c r="D312" s="66" t="s">
        <v>107</v>
      </c>
      <c r="E312" s="66" t="s">
        <v>784</v>
      </c>
      <c r="F312" s="68">
        <v>6000000</v>
      </c>
      <c r="G312" s="68">
        <v>6099.6</v>
      </c>
      <c r="H312" s="68">
        <v>0.51</v>
      </c>
      <c r="K312" s="166"/>
      <c r="L312" s="166"/>
    </row>
    <row r="313" spans="2:12" s="66" customFormat="1" x14ac:dyDescent="0.2">
      <c r="B313" s="66" t="s">
        <v>2492</v>
      </c>
      <c r="C313" s="67">
        <v>3.97</v>
      </c>
      <c r="D313" s="66" t="s">
        <v>107</v>
      </c>
      <c r="E313" s="66" t="s">
        <v>885</v>
      </c>
      <c r="F313" s="68">
        <v>5500000</v>
      </c>
      <c r="G313" s="68">
        <v>5499.08</v>
      </c>
      <c r="H313" s="68">
        <v>0.46</v>
      </c>
      <c r="K313" s="166"/>
      <c r="L313" s="166"/>
    </row>
    <row r="314" spans="2:12" s="66" customFormat="1" x14ac:dyDescent="0.2">
      <c r="B314" s="66" t="s">
        <v>2478</v>
      </c>
      <c r="C314" s="67">
        <v>4.41</v>
      </c>
      <c r="D314" s="66" t="s">
        <v>107</v>
      </c>
      <c r="E314" s="66" t="s">
        <v>693</v>
      </c>
      <c r="F314" s="68">
        <v>5200000</v>
      </c>
      <c r="G314" s="68">
        <v>5426.49</v>
      </c>
      <c r="H314" s="68">
        <v>0.45</v>
      </c>
      <c r="K314" s="166"/>
      <c r="L314" s="166"/>
    </row>
    <row r="315" spans="2:12" s="66" customFormat="1" x14ac:dyDescent="0.2">
      <c r="B315" s="66" t="s">
        <v>2491</v>
      </c>
      <c r="C315" s="67">
        <v>4.41</v>
      </c>
      <c r="D315" s="66" t="s">
        <v>107</v>
      </c>
      <c r="E315" s="66" t="s">
        <v>886</v>
      </c>
      <c r="F315" s="68">
        <v>4000000</v>
      </c>
      <c r="G315" s="68">
        <v>4005.02</v>
      </c>
      <c r="H315" s="68">
        <v>0.33</v>
      </c>
      <c r="K315" s="166"/>
      <c r="L315" s="166"/>
    </row>
    <row r="316" spans="2:12" s="66" customFormat="1" x14ac:dyDescent="0.2">
      <c r="B316" s="66" t="s">
        <v>2486</v>
      </c>
      <c r="C316" s="67">
        <v>4.4400000000000004</v>
      </c>
      <c r="D316" s="66" t="s">
        <v>107</v>
      </c>
      <c r="E316" s="66" t="s">
        <v>786</v>
      </c>
      <c r="F316" s="68">
        <v>3500000</v>
      </c>
      <c r="G316" s="68">
        <v>3648.33</v>
      </c>
      <c r="H316" s="68">
        <v>0.3</v>
      </c>
      <c r="K316" s="166"/>
      <c r="L316" s="166"/>
    </row>
    <row r="317" spans="2:12" s="66" customFormat="1" x14ac:dyDescent="0.2">
      <c r="B317" s="66" t="s">
        <v>2493</v>
      </c>
      <c r="C317" s="67">
        <v>4.26</v>
      </c>
      <c r="D317" s="66" t="s">
        <v>107</v>
      </c>
      <c r="E317" s="66" t="s">
        <v>887</v>
      </c>
      <c r="F317" s="68">
        <v>3500000</v>
      </c>
      <c r="G317" s="68">
        <v>3499.79</v>
      </c>
      <c r="H317" s="68">
        <v>0.28999999999999998</v>
      </c>
      <c r="K317" s="166"/>
      <c r="L317" s="166"/>
    </row>
    <row r="318" spans="2:12" s="66" customFormat="1" x14ac:dyDescent="0.2">
      <c r="B318" s="66" t="s">
        <v>2487</v>
      </c>
      <c r="C318" s="67">
        <v>4.59</v>
      </c>
      <c r="D318" s="66" t="s">
        <v>107</v>
      </c>
      <c r="E318" s="66" t="s">
        <v>888</v>
      </c>
      <c r="F318" s="68">
        <v>2500000</v>
      </c>
      <c r="G318" s="68">
        <v>2714.21</v>
      </c>
      <c r="H318" s="68">
        <v>0.23</v>
      </c>
      <c r="K318" s="166"/>
      <c r="L318" s="166"/>
    </row>
    <row r="319" spans="2:12" s="66" customFormat="1" x14ac:dyDescent="0.2">
      <c r="B319" s="66" t="s">
        <v>2489</v>
      </c>
      <c r="C319" s="67">
        <v>4.6900000000000004</v>
      </c>
      <c r="D319" s="66" t="s">
        <v>107</v>
      </c>
      <c r="E319" s="66" t="s">
        <v>448</v>
      </c>
      <c r="F319" s="68">
        <v>2300000</v>
      </c>
      <c r="G319" s="68">
        <v>2431.3200000000002</v>
      </c>
      <c r="H319" s="68">
        <v>0.2</v>
      </c>
      <c r="K319" s="166"/>
      <c r="L319" s="166"/>
    </row>
    <row r="320" spans="2:12" s="66" customFormat="1" x14ac:dyDescent="0.2">
      <c r="B320" s="66" t="s">
        <v>2480</v>
      </c>
      <c r="C320" s="67">
        <v>4.34</v>
      </c>
      <c r="D320" s="66" t="s">
        <v>107</v>
      </c>
      <c r="E320" s="66" t="s">
        <v>889</v>
      </c>
      <c r="F320" s="68">
        <v>500000</v>
      </c>
      <c r="G320" s="68">
        <v>514.29</v>
      </c>
      <c r="H320" s="68">
        <v>0.04</v>
      </c>
      <c r="K320" s="166"/>
      <c r="L320" s="166"/>
    </row>
    <row r="321" spans="2:12" s="66" customFormat="1" x14ac:dyDescent="0.2">
      <c r="B321" s="214" t="s">
        <v>109</v>
      </c>
      <c r="C321" s="215"/>
      <c r="D321" s="214"/>
      <c r="E321" s="214"/>
      <c r="F321" s="78"/>
      <c r="G321" s="78">
        <f>SUM(G305:G320)</f>
        <v>118892.91</v>
      </c>
      <c r="H321" s="78">
        <f>SUM(H305:H320)</f>
        <v>9.9199999999999982</v>
      </c>
      <c r="K321" s="166"/>
      <c r="L321" s="166"/>
    </row>
    <row r="322" spans="2:12" s="66" customFormat="1" x14ac:dyDescent="0.2">
      <c r="B322" s="214" t="s">
        <v>304</v>
      </c>
      <c r="C322" s="67"/>
      <c r="F322" s="68"/>
      <c r="G322" s="68"/>
      <c r="H322" s="68"/>
      <c r="K322" s="166"/>
      <c r="L322" s="166"/>
    </row>
    <row r="323" spans="2:12" s="66" customFormat="1" x14ac:dyDescent="0.2">
      <c r="B323" s="66" t="s">
        <v>1372</v>
      </c>
      <c r="C323" s="67">
        <v>4.22</v>
      </c>
      <c r="D323" s="66" t="s">
        <v>305</v>
      </c>
      <c r="E323" s="66" t="s">
        <v>890</v>
      </c>
      <c r="F323" s="68">
        <v>500</v>
      </c>
      <c r="G323" s="68">
        <v>5032.6499999999996</v>
      </c>
      <c r="H323" s="68">
        <v>0.42</v>
      </c>
      <c r="K323" s="166"/>
      <c r="L323" s="166"/>
    </row>
    <row r="324" spans="2:12" s="66" customFormat="1" x14ac:dyDescent="0.2">
      <c r="B324" s="66" t="s">
        <v>891</v>
      </c>
      <c r="C324" s="67">
        <v>4.22</v>
      </c>
      <c r="D324" s="66" t="s">
        <v>305</v>
      </c>
      <c r="E324" s="66" t="s">
        <v>892</v>
      </c>
      <c r="F324" s="68">
        <v>250</v>
      </c>
      <c r="G324" s="68">
        <v>2559.94</v>
      </c>
      <c r="H324" s="68">
        <v>0.21</v>
      </c>
      <c r="K324" s="166"/>
      <c r="L324" s="166"/>
    </row>
    <row r="325" spans="2:12" s="66" customFormat="1" x14ac:dyDescent="0.2">
      <c r="B325" s="66" t="s">
        <v>893</v>
      </c>
      <c r="C325" s="67">
        <v>3.7</v>
      </c>
      <c r="D325" s="66" t="s">
        <v>305</v>
      </c>
      <c r="E325" s="66" t="s">
        <v>894</v>
      </c>
      <c r="F325" s="68">
        <v>250</v>
      </c>
      <c r="G325" s="68">
        <v>2538.6999999999998</v>
      </c>
      <c r="H325" s="68">
        <v>0.21</v>
      </c>
      <c r="K325" s="166"/>
      <c r="L325" s="166"/>
    </row>
    <row r="326" spans="2:12" s="66" customFormat="1" x14ac:dyDescent="0.2">
      <c r="B326" s="66" t="s">
        <v>1373</v>
      </c>
      <c r="C326" s="67">
        <v>4.21</v>
      </c>
      <c r="D326" s="66" t="s">
        <v>305</v>
      </c>
      <c r="E326" s="66" t="s">
        <v>895</v>
      </c>
      <c r="F326" s="68">
        <v>250</v>
      </c>
      <c r="G326" s="68">
        <v>2538.21</v>
      </c>
      <c r="H326" s="68">
        <v>0.21</v>
      </c>
      <c r="K326" s="166"/>
      <c r="L326" s="166"/>
    </row>
    <row r="327" spans="2:12" s="66" customFormat="1" x14ac:dyDescent="0.2">
      <c r="B327" s="66" t="s">
        <v>1374</v>
      </c>
      <c r="C327" s="67">
        <v>4.5</v>
      </c>
      <c r="D327" s="66" t="s">
        <v>305</v>
      </c>
      <c r="E327" s="66" t="s">
        <v>896</v>
      </c>
      <c r="F327" s="68">
        <v>250</v>
      </c>
      <c r="G327" s="68">
        <v>2499.6</v>
      </c>
      <c r="H327" s="68">
        <v>0.21</v>
      </c>
      <c r="K327" s="166"/>
      <c r="L327" s="166"/>
    </row>
    <row r="328" spans="2:12" s="66" customFormat="1" x14ac:dyDescent="0.2">
      <c r="B328" s="66" t="s">
        <v>1375</v>
      </c>
      <c r="C328" s="67">
        <v>4.16</v>
      </c>
      <c r="D328" s="66" t="s">
        <v>305</v>
      </c>
      <c r="E328" s="66" t="s">
        <v>826</v>
      </c>
      <c r="F328" s="68">
        <v>200</v>
      </c>
      <c r="G328" s="68">
        <v>2033.55</v>
      </c>
      <c r="H328" s="68">
        <v>0.17</v>
      </c>
      <c r="K328" s="166"/>
      <c r="L328" s="166"/>
    </row>
    <row r="329" spans="2:12" s="66" customFormat="1" x14ac:dyDescent="0.2">
      <c r="B329" s="66" t="s">
        <v>1376</v>
      </c>
      <c r="C329" s="67">
        <v>4.46</v>
      </c>
      <c r="D329" s="66" t="s">
        <v>305</v>
      </c>
      <c r="E329" s="66" t="s">
        <v>897</v>
      </c>
      <c r="F329" s="68">
        <v>150</v>
      </c>
      <c r="G329" s="68">
        <v>1538.15</v>
      </c>
      <c r="H329" s="68">
        <v>0.13</v>
      </c>
      <c r="K329" s="166"/>
      <c r="L329" s="166"/>
    </row>
    <row r="330" spans="2:12" s="66" customFormat="1" x14ac:dyDescent="0.2">
      <c r="B330" s="66" t="s">
        <v>1377</v>
      </c>
      <c r="C330" s="67">
        <v>4.16</v>
      </c>
      <c r="D330" s="66" t="s">
        <v>317</v>
      </c>
      <c r="E330" s="66" t="s">
        <v>898</v>
      </c>
      <c r="F330" s="68">
        <v>150</v>
      </c>
      <c r="G330" s="68">
        <v>1535.72</v>
      </c>
      <c r="H330" s="68">
        <v>0.13</v>
      </c>
      <c r="K330" s="166"/>
      <c r="L330" s="166"/>
    </row>
    <row r="331" spans="2:12" s="66" customFormat="1" x14ac:dyDescent="0.2">
      <c r="B331" s="66" t="s">
        <v>1378</v>
      </c>
      <c r="C331" s="67">
        <v>3.96</v>
      </c>
      <c r="D331" s="66" t="s">
        <v>305</v>
      </c>
      <c r="E331" s="66" t="s">
        <v>899</v>
      </c>
      <c r="F331" s="68">
        <v>150</v>
      </c>
      <c r="G331" s="68">
        <v>1518.76</v>
      </c>
      <c r="H331" s="68">
        <v>0.13</v>
      </c>
      <c r="K331" s="166"/>
      <c r="L331" s="166"/>
    </row>
    <row r="332" spans="2:12" s="66" customFormat="1" x14ac:dyDescent="0.2">
      <c r="B332" s="66" t="s">
        <v>1379</v>
      </c>
      <c r="C332" s="67">
        <v>4.26</v>
      </c>
      <c r="D332" s="66" t="s">
        <v>317</v>
      </c>
      <c r="E332" s="66" t="s">
        <v>900</v>
      </c>
      <c r="F332" s="68">
        <v>100</v>
      </c>
      <c r="G332" s="68">
        <v>1025.08</v>
      </c>
      <c r="H332" s="68">
        <v>0.09</v>
      </c>
      <c r="K332" s="166"/>
      <c r="L332" s="166"/>
    </row>
    <row r="333" spans="2:12" s="66" customFormat="1" x14ac:dyDescent="0.2">
      <c r="B333" s="66" t="s">
        <v>1380</v>
      </c>
      <c r="C333" s="67">
        <v>3.61</v>
      </c>
      <c r="D333" s="66" t="s">
        <v>305</v>
      </c>
      <c r="E333" s="66" t="s">
        <v>901</v>
      </c>
      <c r="F333" s="68">
        <v>100</v>
      </c>
      <c r="G333" s="68">
        <v>1006.38</v>
      </c>
      <c r="H333" s="68">
        <v>0.08</v>
      </c>
      <c r="K333" s="166"/>
      <c r="L333" s="166"/>
    </row>
    <row r="334" spans="2:12" s="66" customFormat="1" x14ac:dyDescent="0.2">
      <c r="B334" s="66" t="s">
        <v>1381</v>
      </c>
      <c r="C334" s="67">
        <v>4.83</v>
      </c>
      <c r="D334" s="66" t="s">
        <v>305</v>
      </c>
      <c r="E334" s="66" t="s">
        <v>902</v>
      </c>
      <c r="F334" s="68">
        <v>50</v>
      </c>
      <c r="G334" s="68">
        <v>528.6</v>
      </c>
      <c r="H334" s="68">
        <v>0.04</v>
      </c>
      <c r="K334" s="166"/>
      <c r="L334" s="166"/>
    </row>
    <row r="335" spans="2:12" s="66" customFormat="1" x14ac:dyDescent="0.2">
      <c r="B335" s="66" t="s">
        <v>1382</v>
      </c>
      <c r="C335" s="67">
        <v>5.48</v>
      </c>
      <c r="D335" s="66" t="s">
        <v>305</v>
      </c>
      <c r="E335" s="66" t="s">
        <v>628</v>
      </c>
      <c r="F335" s="68">
        <v>50</v>
      </c>
      <c r="G335" s="68">
        <v>512.30999999999995</v>
      </c>
      <c r="H335" s="68">
        <v>0.04</v>
      </c>
      <c r="K335" s="166"/>
      <c r="L335" s="166"/>
    </row>
    <row r="336" spans="2:12" s="66" customFormat="1" x14ac:dyDescent="0.2">
      <c r="B336" s="66" t="s">
        <v>1383</v>
      </c>
      <c r="C336" s="67">
        <v>3.61</v>
      </c>
      <c r="D336" s="66" t="s">
        <v>305</v>
      </c>
      <c r="E336" s="66" t="s">
        <v>903</v>
      </c>
      <c r="F336" s="68">
        <v>50</v>
      </c>
      <c r="G336" s="68">
        <v>505.06</v>
      </c>
      <c r="H336" s="68">
        <v>0.04</v>
      </c>
      <c r="K336" s="166"/>
      <c r="L336" s="166"/>
    </row>
    <row r="337" spans="2:12" s="66" customFormat="1" x14ac:dyDescent="0.2">
      <c r="B337" s="214" t="s">
        <v>325</v>
      </c>
      <c r="C337" s="215"/>
      <c r="D337" s="214"/>
      <c r="E337" s="214"/>
      <c r="F337" s="78"/>
      <c r="G337" s="78">
        <f>SUM(G323:G336)</f>
        <v>25372.710000000003</v>
      </c>
      <c r="H337" s="78">
        <f>SUM(H323:H336)</f>
        <v>2.11</v>
      </c>
      <c r="K337" s="166"/>
      <c r="L337" s="166"/>
    </row>
    <row r="338" spans="2:12" s="66" customFormat="1" x14ac:dyDescent="0.2">
      <c r="B338" s="214" t="s">
        <v>110</v>
      </c>
      <c r="C338" s="67"/>
      <c r="F338" s="68"/>
      <c r="G338" s="68"/>
      <c r="H338" s="68"/>
      <c r="K338" s="166"/>
      <c r="L338" s="166"/>
    </row>
    <row r="339" spans="2:12" s="66" customFormat="1" x14ac:dyDescent="0.2">
      <c r="B339" s="66" t="s">
        <v>1384</v>
      </c>
      <c r="C339" s="67">
        <v>4.67</v>
      </c>
      <c r="D339" s="66" t="s">
        <v>111</v>
      </c>
      <c r="E339" s="66" t="s">
        <v>904</v>
      </c>
      <c r="F339" s="68">
        <v>2000</v>
      </c>
      <c r="G339" s="68">
        <v>9739.84</v>
      </c>
      <c r="H339" s="68">
        <v>0.81</v>
      </c>
      <c r="K339" s="166"/>
      <c r="L339" s="166"/>
    </row>
    <row r="340" spans="2:12" s="66" customFormat="1" x14ac:dyDescent="0.2">
      <c r="B340" s="66" t="s">
        <v>2496</v>
      </c>
      <c r="C340" s="67">
        <v>3.44</v>
      </c>
      <c r="D340" s="66" t="s">
        <v>107</v>
      </c>
      <c r="E340" s="66" t="s">
        <v>905</v>
      </c>
      <c r="F340" s="68">
        <v>8500000</v>
      </c>
      <c r="G340" s="68">
        <v>8423</v>
      </c>
      <c r="H340" s="68">
        <v>0.7</v>
      </c>
      <c r="K340" s="166"/>
      <c r="L340" s="166"/>
    </row>
    <row r="341" spans="2:12" s="66" customFormat="1" x14ac:dyDescent="0.2">
      <c r="B341" s="66" t="s">
        <v>2494</v>
      </c>
      <c r="C341" s="67">
        <v>3.4</v>
      </c>
      <c r="D341" s="66" t="s">
        <v>107</v>
      </c>
      <c r="E341" s="66" t="s">
        <v>906</v>
      </c>
      <c r="F341" s="68">
        <v>8000000</v>
      </c>
      <c r="G341" s="68">
        <v>7948.91</v>
      </c>
      <c r="H341" s="68">
        <v>0.66</v>
      </c>
      <c r="K341" s="166"/>
      <c r="L341" s="166"/>
    </row>
    <row r="342" spans="2:12" s="66" customFormat="1" x14ac:dyDescent="0.2">
      <c r="B342" s="66" t="s">
        <v>2503</v>
      </c>
      <c r="C342" s="67">
        <v>3.53</v>
      </c>
      <c r="D342" s="66" t="s">
        <v>107</v>
      </c>
      <c r="E342" s="66" t="s">
        <v>907</v>
      </c>
      <c r="F342" s="68">
        <v>7000000</v>
      </c>
      <c r="G342" s="68">
        <v>6880.23</v>
      </c>
      <c r="H342" s="68">
        <v>0.56999999999999995</v>
      </c>
      <c r="K342" s="166"/>
      <c r="L342" s="166"/>
    </row>
    <row r="343" spans="2:12" s="66" customFormat="1" x14ac:dyDescent="0.2">
      <c r="B343" s="66" t="s">
        <v>2502</v>
      </c>
      <c r="C343" s="67">
        <v>3.53</v>
      </c>
      <c r="D343" s="66" t="s">
        <v>107</v>
      </c>
      <c r="E343" s="66" t="s">
        <v>908</v>
      </c>
      <c r="F343" s="68">
        <v>4000000</v>
      </c>
      <c r="G343" s="68">
        <v>3933.8</v>
      </c>
      <c r="H343" s="68">
        <v>0.33</v>
      </c>
      <c r="K343" s="166"/>
      <c r="L343" s="166"/>
    </row>
    <row r="344" spans="2:12" s="66" customFormat="1" x14ac:dyDescent="0.2">
      <c r="B344" s="66" t="s">
        <v>2506</v>
      </c>
      <c r="C344" s="67">
        <v>3.26</v>
      </c>
      <c r="D344" s="66" t="s">
        <v>107</v>
      </c>
      <c r="E344" s="66" t="s">
        <v>909</v>
      </c>
      <c r="F344" s="68">
        <v>3000000</v>
      </c>
      <c r="G344" s="68">
        <v>2994.65</v>
      </c>
      <c r="H344" s="68">
        <v>0.25</v>
      </c>
      <c r="K344" s="166"/>
      <c r="L344" s="166"/>
    </row>
    <row r="345" spans="2:12" s="66" customFormat="1" x14ac:dyDescent="0.2">
      <c r="B345" s="66" t="s">
        <v>2504</v>
      </c>
      <c r="C345" s="67">
        <v>3.2</v>
      </c>
      <c r="D345" s="66" t="s">
        <v>107</v>
      </c>
      <c r="E345" s="66" t="s">
        <v>910</v>
      </c>
      <c r="F345" s="68">
        <v>2500000</v>
      </c>
      <c r="G345" s="68">
        <v>2498.69</v>
      </c>
      <c r="H345" s="68">
        <v>0.21</v>
      </c>
      <c r="K345" s="166"/>
      <c r="L345" s="166"/>
    </row>
    <row r="346" spans="2:12" s="66" customFormat="1" x14ac:dyDescent="0.2">
      <c r="B346" s="66" t="s">
        <v>2501</v>
      </c>
      <c r="C346" s="67">
        <v>3.53</v>
      </c>
      <c r="D346" s="66" t="s">
        <v>107</v>
      </c>
      <c r="E346" s="66" t="s">
        <v>911</v>
      </c>
      <c r="F346" s="68">
        <v>2500000</v>
      </c>
      <c r="G346" s="68">
        <v>2460.27</v>
      </c>
      <c r="H346" s="68">
        <v>0.21</v>
      </c>
      <c r="K346" s="166"/>
      <c r="L346" s="166"/>
    </row>
    <row r="347" spans="2:12" s="66" customFormat="1" x14ac:dyDescent="0.2">
      <c r="B347" s="66" t="s">
        <v>2498</v>
      </c>
      <c r="C347" s="67">
        <v>3.5</v>
      </c>
      <c r="D347" s="66" t="s">
        <v>107</v>
      </c>
      <c r="E347" s="66" t="s">
        <v>912</v>
      </c>
      <c r="F347" s="68">
        <v>2000000</v>
      </c>
      <c r="G347" s="68">
        <v>1976.35</v>
      </c>
      <c r="H347" s="68">
        <v>0.17</v>
      </c>
      <c r="K347" s="166"/>
      <c r="L347" s="166"/>
    </row>
    <row r="348" spans="2:12" s="66" customFormat="1" x14ac:dyDescent="0.2">
      <c r="B348" s="66" t="s">
        <v>2499</v>
      </c>
      <c r="C348" s="67">
        <v>3.5</v>
      </c>
      <c r="D348" s="66" t="s">
        <v>107</v>
      </c>
      <c r="E348" s="66" t="s">
        <v>913</v>
      </c>
      <c r="F348" s="68">
        <v>2000000</v>
      </c>
      <c r="G348" s="68">
        <v>1975.04</v>
      </c>
      <c r="H348" s="68">
        <v>0.16</v>
      </c>
      <c r="K348" s="166"/>
      <c r="L348" s="166"/>
    </row>
    <row r="349" spans="2:12" s="66" customFormat="1" x14ac:dyDescent="0.2">
      <c r="B349" s="66" t="s">
        <v>2495</v>
      </c>
      <c r="C349" s="67">
        <v>3.42</v>
      </c>
      <c r="D349" s="66" t="s">
        <v>107</v>
      </c>
      <c r="E349" s="66" t="s">
        <v>914</v>
      </c>
      <c r="F349" s="68">
        <v>1500000</v>
      </c>
      <c r="G349" s="68">
        <v>1487.46</v>
      </c>
      <c r="H349" s="68">
        <v>0.12</v>
      </c>
      <c r="K349" s="166"/>
      <c r="L349" s="166"/>
    </row>
    <row r="350" spans="2:12" s="66" customFormat="1" x14ac:dyDescent="0.2">
      <c r="B350" s="66" t="s">
        <v>2497</v>
      </c>
      <c r="C350" s="67">
        <v>3.46</v>
      </c>
      <c r="D350" s="66" t="s">
        <v>107</v>
      </c>
      <c r="E350" s="66" t="s">
        <v>915</v>
      </c>
      <c r="F350" s="68">
        <v>1500000</v>
      </c>
      <c r="G350" s="68">
        <v>1485.38</v>
      </c>
      <c r="H350" s="68">
        <v>0.12</v>
      </c>
      <c r="K350" s="166"/>
      <c r="L350" s="166"/>
    </row>
    <row r="351" spans="2:12" s="66" customFormat="1" x14ac:dyDescent="0.2">
      <c r="B351" s="66" t="s">
        <v>2500</v>
      </c>
      <c r="C351" s="67">
        <v>3.5</v>
      </c>
      <c r="D351" s="66" t="s">
        <v>107</v>
      </c>
      <c r="E351" s="66" t="s">
        <v>916</v>
      </c>
      <c r="F351" s="68">
        <v>1500000</v>
      </c>
      <c r="G351" s="68">
        <v>1479.32</v>
      </c>
      <c r="H351" s="68">
        <v>0.12</v>
      </c>
      <c r="K351" s="166"/>
      <c r="L351" s="166"/>
    </row>
    <row r="352" spans="2:12" s="66" customFormat="1" x14ac:dyDescent="0.2">
      <c r="B352" s="66" t="s">
        <v>2507</v>
      </c>
      <c r="C352" s="67">
        <v>3.35</v>
      </c>
      <c r="D352" s="66" t="s">
        <v>107</v>
      </c>
      <c r="E352" s="66" t="s">
        <v>917</v>
      </c>
      <c r="F352" s="68">
        <v>1000000</v>
      </c>
      <c r="G352" s="68">
        <v>996.16</v>
      </c>
      <c r="H352" s="68">
        <v>0.08</v>
      </c>
      <c r="K352" s="166"/>
      <c r="L352" s="166"/>
    </row>
    <row r="353" spans="2:12" s="66" customFormat="1" x14ac:dyDescent="0.2">
      <c r="B353" s="66" t="s">
        <v>2505</v>
      </c>
      <c r="C353" s="67">
        <v>3.23</v>
      </c>
      <c r="D353" s="66" t="s">
        <v>107</v>
      </c>
      <c r="E353" s="66" t="s">
        <v>919</v>
      </c>
      <c r="F353" s="68">
        <v>500000</v>
      </c>
      <c r="G353" s="68">
        <v>499.42</v>
      </c>
      <c r="H353" s="68">
        <v>0.04</v>
      </c>
      <c r="K353" s="166"/>
      <c r="L353" s="166"/>
    </row>
    <row r="354" spans="2:12" s="66" customFormat="1" x14ac:dyDescent="0.2">
      <c r="B354" s="214" t="s">
        <v>113</v>
      </c>
      <c r="C354" s="215"/>
      <c r="D354" s="214"/>
      <c r="E354" s="214"/>
      <c r="F354" s="78"/>
      <c r="G354" s="78">
        <f>SUM(G339:G353)</f>
        <v>54778.52</v>
      </c>
      <c r="H354" s="78">
        <f>SUM(H339:H353)</f>
        <v>4.55</v>
      </c>
      <c r="K354" s="166"/>
      <c r="L354" s="166"/>
    </row>
    <row r="355" spans="2:12" s="66" customFormat="1" x14ac:dyDescent="0.2">
      <c r="B355" s="214" t="s">
        <v>1081</v>
      </c>
      <c r="C355" s="215"/>
      <c r="D355" s="214"/>
      <c r="E355" s="214"/>
      <c r="F355" s="78"/>
      <c r="G355" s="78"/>
      <c r="H355" s="78"/>
      <c r="K355" s="166"/>
      <c r="L355" s="166"/>
    </row>
    <row r="356" spans="2:12" s="66" customFormat="1" x14ac:dyDescent="0.2">
      <c r="B356" s="66" t="s">
        <v>21</v>
      </c>
      <c r="C356" s="67" t="s">
        <v>128</v>
      </c>
      <c r="D356" s="66" t="s">
        <v>445</v>
      </c>
      <c r="E356" s="66" t="s">
        <v>881</v>
      </c>
      <c r="F356" s="68">
        <v>1793158.2879999999</v>
      </c>
      <c r="G356" s="68">
        <v>67174.14</v>
      </c>
      <c r="H356" s="68">
        <v>5.61</v>
      </c>
      <c r="K356" s="166"/>
      <c r="L356" s="166"/>
    </row>
    <row r="357" spans="2:12" s="66" customFormat="1" x14ac:dyDescent="0.2">
      <c r="B357" s="66" t="s">
        <v>28</v>
      </c>
      <c r="C357" s="67" t="s">
        <v>128</v>
      </c>
      <c r="D357" s="66" t="s">
        <v>445</v>
      </c>
      <c r="E357" s="66" t="s">
        <v>882</v>
      </c>
      <c r="F357" s="68">
        <v>794618</v>
      </c>
      <c r="G357" s="68">
        <v>25327.17</v>
      </c>
      <c r="H357" s="68">
        <v>2.12</v>
      </c>
      <c r="K357" s="166"/>
      <c r="L357" s="166"/>
    </row>
    <row r="358" spans="2:12" s="66" customFormat="1" x14ac:dyDescent="0.2">
      <c r="B358" s="66" t="s">
        <v>94</v>
      </c>
      <c r="C358" s="67" t="s">
        <v>128</v>
      </c>
      <c r="D358" s="66" t="s">
        <v>445</v>
      </c>
      <c r="E358" s="66" t="s">
        <v>446</v>
      </c>
      <c r="F358" s="68">
        <v>678787.73400000005</v>
      </c>
      <c r="G358" s="68">
        <v>22407.9</v>
      </c>
      <c r="H358" s="68">
        <v>1.87</v>
      </c>
      <c r="K358" s="166"/>
      <c r="L358" s="166"/>
    </row>
    <row r="359" spans="2:12" s="66" customFormat="1" x14ac:dyDescent="0.2">
      <c r="B359" s="66" t="s">
        <v>30</v>
      </c>
      <c r="C359" s="67" t="s">
        <v>128</v>
      </c>
      <c r="D359" s="66" t="s">
        <v>445</v>
      </c>
      <c r="E359" s="66" t="s">
        <v>595</v>
      </c>
      <c r="F359" s="68">
        <v>85721143.964000002</v>
      </c>
      <c r="G359" s="68">
        <v>10001.17</v>
      </c>
      <c r="H359" s="68">
        <v>0.84</v>
      </c>
      <c r="K359" s="166"/>
      <c r="L359" s="166"/>
    </row>
    <row r="360" spans="2:12" s="66" customFormat="1" x14ac:dyDescent="0.2">
      <c r="B360" s="214" t="s">
        <v>1082</v>
      </c>
      <c r="C360" s="215"/>
      <c r="D360" s="214"/>
      <c r="E360" s="214"/>
      <c r="F360" s="78"/>
      <c r="G360" s="78">
        <f>SUM(G356:G359)</f>
        <v>124910.37999999999</v>
      </c>
      <c r="H360" s="78">
        <f>SUM(H356:H359)</f>
        <v>10.440000000000001</v>
      </c>
      <c r="K360" s="166"/>
      <c r="L360" s="166"/>
    </row>
    <row r="361" spans="2:12" s="66" customFormat="1" x14ac:dyDescent="0.2">
      <c r="B361" s="214" t="s">
        <v>1080</v>
      </c>
      <c r="C361" s="67"/>
      <c r="F361" s="68"/>
      <c r="G361" s="68"/>
      <c r="H361" s="68"/>
      <c r="K361" s="166"/>
      <c r="L361" s="166"/>
    </row>
    <row r="362" spans="2:12" s="66" customFormat="1" x14ac:dyDescent="0.2">
      <c r="B362" s="66" t="s">
        <v>920</v>
      </c>
      <c r="C362" s="67"/>
      <c r="F362" s="68"/>
      <c r="G362" s="68">
        <v>975</v>
      </c>
      <c r="H362" s="68">
        <v>8.1436665580795264E-2</v>
      </c>
      <c r="K362" s="68"/>
      <c r="L362" s="216"/>
    </row>
    <row r="363" spans="2:12" s="66" customFormat="1" x14ac:dyDescent="0.2">
      <c r="B363" s="66" t="s">
        <v>853</v>
      </c>
      <c r="C363" s="67"/>
      <c r="F363" s="68"/>
      <c r="G363" s="68">
        <v>195</v>
      </c>
      <c r="H363" s="68">
        <v>1.6287333116159052E-2</v>
      </c>
      <c r="K363" s="68"/>
      <c r="L363" s="216"/>
    </row>
    <row r="364" spans="2:12" s="66" customFormat="1" x14ac:dyDescent="0.2">
      <c r="B364" s="66" t="s">
        <v>1146</v>
      </c>
      <c r="C364" s="67"/>
      <c r="F364" s="68"/>
      <c r="G364" s="68">
        <v>9183</v>
      </c>
      <c r="H364" s="68">
        <v>0.76700810259327479</v>
      </c>
      <c r="K364" s="68"/>
      <c r="L364" s="216"/>
    </row>
    <row r="365" spans="2:12" s="66" customFormat="1" x14ac:dyDescent="0.2">
      <c r="B365" s="66" t="s">
        <v>1171</v>
      </c>
      <c r="C365" s="67"/>
      <c r="F365" s="68"/>
      <c r="G365" s="68">
        <v>6072</v>
      </c>
      <c r="H365" s="68">
        <v>0.50716249580162953</v>
      </c>
      <c r="K365" s="68"/>
      <c r="L365" s="217"/>
    </row>
    <row r="366" spans="2:12" s="66" customFormat="1" x14ac:dyDescent="0.2">
      <c r="B366" s="214" t="s">
        <v>1079</v>
      </c>
      <c r="C366" s="215"/>
      <c r="D366" s="214"/>
      <c r="E366" s="214"/>
      <c r="F366" s="78"/>
      <c r="G366" s="78">
        <f>SUM(G362:G365)</f>
        <v>16425</v>
      </c>
      <c r="H366" s="78">
        <f>SUM(H362:H365)</f>
        <v>1.3718945970918588</v>
      </c>
      <c r="K366" s="166"/>
      <c r="L366" s="166"/>
    </row>
    <row r="367" spans="2:12" s="66" customFormat="1" x14ac:dyDescent="0.2">
      <c r="B367" s="214" t="s">
        <v>837</v>
      </c>
      <c r="C367" s="215"/>
      <c r="D367" s="214"/>
      <c r="E367" s="214"/>
      <c r="F367" s="78"/>
      <c r="G367" s="78">
        <v>25000</v>
      </c>
      <c r="H367" s="78">
        <v>2.09</v>
      </c>
      <c r="K367" s="166"/>
      <c r="L367" s="166"/>
    </row>
    <row r="368" spans="2:12" s="66" customFormat="1" x14ac:dyDescent="0.2">
      <c r="B368" s="214" t="s">
        <v>838</v>
      </c>
      <c r="C368" s="215"/>
      <c r="D368" s="214"/>
      <c r="E368" s="214"/>
      <c r="F368" s="78"/>
      <c r="G368" s="78">
        <v>979.14</v>
      </c>
      <c r="H368" s="78">
        <v>0.08</v>
      </c>
      <c r="K368" s="166"/>
      <c r="L368" s="166"/>
    </row>
    <row r="369" spans="2:12" s="66" customFormat="1" x14ac:dyDescent="0.2">
      <c r="B369" s="214" t="s">
        <v>114</v>
      </c>
      <c r="C369" s="215"/>
      <c r="D369" s="214"/>
      <c r="E369" s="214"/>
      <c r="F369" s="78"/>
      <c r="G369" s="78">
        <v>1184378.3099999998</v>
      </c>
      <c r="H369" s="78">
        <v>98.92</v>
      </c>
      <c r="K369" s="166"/>
      <c r="L369" s="166"/>
    </row>
    <row r="370" spans="2:12" s="66" customFormat="1" x14ac:dyDescent="0.2">
      <c r="B370" s="214" t="s">
        <v>115</v>
      </c>
      <c r="C370" s="215"/>
      <c r="D370" s="214"/>
      <c r="E370" s="214"/>
      <c r="F370" s="78"/>
      <c r="G370" s="78">
        <f>+G371-G369</f>
        <v>12871.102222900139</v>
      </c>
      <c r="H370" s="78">
        <f>+G370*100/G371</f>
        <v>1.0750560485974863</v>
      </c>
      <c r="K370" s="166"/>
      <c r="L370" s="166"/>
    </row>
    <row r="371" spans="2:12" s="66" customFormat="1" x14ac:dyDescent="0.2">
      <c r="B371" s="214" t="s">
        <v>116</v>
      </c>
      <c r="C371" s="215"/>
      <c r="D371" s="214"/>
      <c r="E371" s="214"/>
      <c r="F371" s="78"/>
      <c r="G371" s="78">
        <v>1197249.4122229</v>
      </c>
      <c r="H371" s="78">
        <v>100</v>
      </c>
      <c r="K371" s="166"/>
      <c r="L371" s="166"/>
    </row>
    <row r="372" spans="2:12" s="66" customFormat="1" x14ac:dyDescent="0.2">
      <c r="B372" s="66" t="s">
        <v>117</v>
      </c>
      <c r="C372" s="67"/>
      <c r="F372" s="68"/>
      <c r="G372" s="68"/>
      <c r="H372" s="68"/>
      <c r="K372" s="166"/>
      <c r="L372" s="166"/>
    </row>
    <row r="373" spans="2:12" s="66" customFormat="1" x14ac:dyDescent="0.2">
      <c r="B373" s="66" t="s">
        <v>118</v>
      </c>
      <c r="C373" s="67"/>
      <c r="F373" s="68"/>
      <c r="G373" s="78"/>
      <c r="H373" s="78"/>
      <c r="K373" s="166"/>
      <c r="L373" s="166"/>
    </row>
    <row r="374" spans="2:12" s="66" customFormat="1" x14ac:dyDescent="0.2">
      <c r="B374" s="214" t="s">
        <v>1088</v>
      </c>
      <c r="C374" s="67"/>
      <c r="F374" s="68"/>
      <c r="G374" s="68"/>
      <c r="H374" s="68"/>
      <c r="K374" s="166"/>
      <c r="L374" s="166"/>
    </row>
    <row r="375" spans="2:12" s="66" customFormat="1" ht="25.5" x14ac:dyDescent="0.2">
      <c r="B375" s="218" t="s">
        <v>119</v>
      </c>
      <c r="C375" s="67" t="s">
        <v>120</v>
      </c>
      <c r="F375" s="68"/>
      <c r="G375" s="68"/>
      <c r="H375" s="68"/>
      <c r="K375" s="166"/>
      <c r="L375" s="166"/>
    </row>
    <row r="376" spans="2:12" s="66" customFormat="1" x14ac:dyDescent="0.2">
      <c r="B376" s="214"/>
      <c r="C376" s="67"/>
      <c r="F376" s="68"/>
      <c r="G376" s="68"/>
      <c r="H376" s="68"/>
      <c r="K376" s="166"/>
      <c r="L376" s="166"/>
    </row>
    <row r="377" spans="2:12" s="66" customFormat="1" x14ac:dyDescent="0.2">
      <c r="B377" s="214" t="s">
        <v>121</v>
      </c>
      <c r="C377" s="67"/>
      <c r="F377" s="68"/>
      <c r="G377" s="68"/>
      <c r="H377" s="68"/>
      <c r="K377" s="166"/>
      <c r="L377" s="166"/>
    </row>
    <row r="378" spans="2:12" s="66" customFormat="1" x14ac:dyDescent="0.2">
      <c r="B378" s="214" t="s">
        <v>199</v>
      </c>
      <c r="C378" s="67"/>
      <c r="F378" s="68"/>
      <c r="G378" s="68"/>
      <c r="H378" s="68"/>
      <c r="K378" s="166"/>
      <c r="L378" s="166"/>
    </row>
    <row r="379" spans="2:12" s="66" customFormat="1" x14ac:dyDescent="0.2">
      <c r="B379" s="214" t="s">
        <v>3857</v>
      </c>
      <c r="C379" s="67"/>
      <c r="F379" s="68"/>
      <c r="G379" s="68"/>
      <c r="H379" s="68"/>
      <c r="K379" s="166"/>
      <c r="L379" s="166"/>
    </row>
    <row r="380" spans="2:12" s="66" customFormat="1" x14ac:dyDescent="0.2">
      <c r="B380" s="214" t="s">
        <v>921</v>
      </c>
      <c r="C380" s="215"/>
      <c r="F380" s="68"/>
      <c r="G380" s="68"/>
      <c r="H380" s="68"/>
      <c r="K380" s="166"/>
      <c r="L380" s="166"/>
    </row>
    <row r="381" spans="2:12" s="66" customFormat="1" x14ac:dyDescent="0.2">
      <c r="B381" s="214" t="s">
        <v>922</v>
      </c>
      <c r="C381" s="215"/>
      <c r="F381" s="68"/>
      <c r="G381" s="68"/>
      <c r="H381" s="68"/>
      <c r="K381" s="166"/>
      <c r="L381" s="166"/>
    </row>
    <row r="382" spans="2:12" s="66" customFormat="1" x14ac:dyDescent="0.2">
      <c r="B382" s="214" t="s">
        <v>923</v>
      </c>
      <c r="C382" s="215"/>
      <c r="F382" s="68"/>
      <c r="G382" s="68"/>
      <c r="H382" s="68"/>
      <c r="K382" s="166"/>
      <c r="L382" s="166"/>
    </row>
    <row r="383" spans="2:12" s="66" customFormat="1" x14ac:dyDescent="0.2">
      <c r="B383" s="214" t="s">
        <v>924</v>
      </c>
      <c r="C383" s="215"/>
      <c r="F383" s="68"/>
      <c r="G383" s="68"/>
      <c r="H383" s="68"/>
      <c r="K383" s="166"/>
      <c r="L383" s="166"/>
    </row>
    <row r="384" spans="2:12" s="66" customFormat="1" x14ac:dyDescent="0.2">
      <c r="B384" s="214" t="s">
        <v>925</v>
      </c>
      <c r="C384" s="215"/>
      <c r="F384" s="68"/>
      <c r="G384" s="68"/>
      <c r="H384" s="68"/>
      <c r="K384" s="166"/>
      <c r="L384" s="166"/>
    </row>
    <row r="385" spans="2:12" s="66" customFormat="1" x14ac:dyDescent="0.2">
      <c r="B385" s="214" t="s">
        <v>926</v>
      </c>
      <c r="C385" s="215"/>
      <c r="F385" s="68"/>
      <c r="G385" s="68"/>
      <c r="H385" s="68"/>
      <c r="K385" s="166"/>
      <c r="L385" s="166"/>
    </row>
    <row r="386" spans="2:12" s="66" customFormat="1" x14ac:dyDescent="0.2">
      <c r="B386" s="214" t="s">
        <v>927</v>
      </c>
      <c r="C386" s="215"/>
      <c r="F386" s="68"/>
      <c r="G386" s="68"/>
      <c r="H386" s="68"/>
      <c r="K386" s="166"/>
      <c r="L386" s="166"/>
    </row>
    <row r="387" spans="2:12" s="66" customFormat="1" x14ac:dyDescent="0.2">
      <c r="B387" s="214" t="s">
        <v>928</v>
      </c>
      <c r="C387" s="215"/>
      <c r="F387" s="68"/>
      <c r="G387" s="68"/>
      <c r="H387" s="68"/>
      <c r="K387" s="166"/>
      <c r="L387" s="166"/>
    </row>
    <row r="388" spans="2:12" s="66" customFormat="1" x14ac:dyDescent="0.2">
      <c r="B388" s="214" t="s">
        <v>3809</v>
      </c>
      <c r="C388" s="215"/>
      <c r="F388" s="68"/>
      <c r="G388" s="68"/>
      <c r="H388" s="68"/>
      <c r="K388" s="166"/>
      <c r="L388" s="166"/>
    </row>
    <row r="389" spans="2:12" s="66" customFormat="1" x14ac:dyDescent="0.2">
      <c r="B389" s="214" t="s">
        <v>123</v>
      </c>
      <c r="C389" s="67"/>
      <c r="F389" s="68"/>
      <c r="G389" s="68"/>
      <c r="H389" s="68"/>
      <c r="K389" s="166"/>
      <c r="L389" s="166"/>
    </row>
    <row r="390" spans="2:12" s="66" customFormat="1" x14ac:dyDescent="0.2">
      <c r="B390" s="214" t="s">
        <v>3826</v>
      </c>
      <c r="C390" s="67"/>
      <c r="F390" s="68"/>
      <c r="G390" s="68"/>
      <c r="H390" s="68"/>
      <c r="K390" s="166"/>
      <c r="L390" s="166"/>
    </row>
    <row r="391" spans="2:12" s="66" customFormat="1" x14ac:dyDescent="0.2">
      <c r="B391" s="214" t="s">
        <v>124</v>
      </c>
      <c r="C391" s="67"/>
      <c r="F391" s="68"/>
      <c r="G391" s="68"/>
      <c r="H391" s="68"/>
      <c r="K391" s="166"/>
      <c r="L391" s="166"/>
    </row>
    <row r="392" spans="2:12" s="66" customFormat="1" x14ac:dyDescent="0.2">
      <c r="C392" s="67"/>
      <c r="F392" s="68"/>
      <c r="G392" s="68"/>
      <c r="H392" s="68"/>
      <c r="K392" s="166"/>
      <c r="L392" s="166"/>
    </row>
    <row r="393" spans="2:12" s="66" customFormat="1" ht="14.25" x14ac:dyDescent="0.2">
      <c r="B393" s="219" t="s">
        <v>2521</v>
      </c>
      <c r="C393" s="220"/>
      <c r="F393" s="68"/>
      <c r="G393" s="68"/>
      <c r="H393" s="68"/>
      <c r="K393" s="166"/>
      <c r="L393" s="166"/>
    </row>
    <row r="394" spans="2:12" s="66" customFormat="1" ht="25.5" x14ac:dyDescent="0.2">
      <c r="B394" s="221" t="s">
        <v>2513</v>
      </c>
      <c r="C394" s="221" t="s">
        <v>2514</v>
      </c>
      <c r="F394" s="68"/>
      <c r="G394" s="68"/>
      <c r="H394" s="68"/>
      <c r="K394" s="166"/>
      <c r="L394" s="166"/>
    </row>
    <row r="395" spans="2:12" s="66" customFormat="1" x14ac:dyDescent="0.2">
      <c r="B395" s="222" t="s">
        <v>2515</v>
      </c>
      <c r="C395" s="223">
        <v>0</v>
      </c>
      <c r="F395" s="68"/>
      <c r="G395" s="68"/>
      <c r="H395" s="68"/>
      <c r="K395" s="166"/>
      <c r="L395" s="166"/>
    </row>
    <row r="396" spans="2:12" s="66" customFormat="1" x14ac:dyDescent="0.2">
      <c r="B396" s="222" t="s">
        <v>2516</v>
      </c>
      <c r="C396" s="223">
        <v>16425</v>
      </c>
      <c r="F396" s="68"/>
      <c r="G396" s="68"/>
      <c r="H396" s="68"/>
      <c r="K396" s="166"/>
      <c r="L396" s="166"/>
    </row>
    <row r="397" spans="2:12" s="66" customFormat="1" x14ac:dyDescent="0.2">
      <c r="B397" s="222" t="s">
        <v>2517</v>
      </c>
      <c r="C397" s="223">
        <v>113900</v>
      </c>
      <c r="F397" s="68"/>
      <c r="G397" s="68"/>
      <c r="H397" s="68"/>
      <c r="K397" s="166"/>
      <c r="L397" s="166"/>
    </row>
    <row r="398" spans="2:12" s="66" customFormat="1" x14ac:dyDescent="0.2">
      <c r="B398" s="222" t="s">
        <v>2518</v>
      </c>
      <c r="C398" s="223">
        <v>45500</v>
      </c>
      <c r="F398" s="68"/>
      <c r="G398" s="68"/>
      <c r="H398" s="68"/>
      <c r="K398" s="166"/>
      <c r="L398" s="166"/>
    </row>
    <row r="399" spans="2:12" s="66" customFormat="1" x14ac:dyDescent="0.2">
      <c r="B399" s="224" t="s">
        <v>2519</v>
      </c>
      <c r="C399" s="223">
        <v>114897.16343</v>
      </c>
      <c r="F399" s="68"/>
      <c r="G399" s="68"/>
      <c r="H399" s="68"/>
      <c r="K399" s="166"/>
      <c r="L399" s="166"/>
    </row>
    <row r="400" spans="2:12" s="66" customFormat="1" x14ac:dyDescent="0.2">
      <c r="B400" s="225" t="s">
        <v>2520</v>
      </c>
      <c r="C400" s="226">
        <f>SUM(C395:C399)</f>
        <v>290722.16343000002</v>
      </c>
      <c r="F400" s="68"/>
      <c r="G400" s="68"/>
      <c r="H400" s="68"/>
      <c r="K400" s="166"/>
      <c r="L400" s="166"/>
    </row>
    <row r="401" spans="2:12" s="66" customFormat="1" x14ac:dyDescent="0.2">
      <c r="C401" s="67"/>
      <c r="F401" s="68"/>
      <c r="G401" s="68"/>
      <c r="H401" s="68"/>
      <c r="K401" s="166"/>
      <c r="L401" s="166"/>
    </row>
    <row r="402" spans="2:12" s="66" customFormat="1" x14ac:dyDescent="0.2">
      <c r="C402" s="67"/>
      <c r="F402" s="68"/>
      <c r="G402" s="68"/>
      <c r="H402" s="68"/>
      <c r="K402" s="166"/>
      <c r="L402" s="166"/>
    </row>
    <row r="403" spans="2:12" s="66" customFormat="1" ht="15" x14ac:dyDescent="0.2">
      <c r="B403" s="227" t="s">
        <v>2522</v>
      </c>
      <c r="C403" s="228">
        <v>44469</v>
      </c>
      <c r="F403" s="68"/>
      <c r="G403" s="68"/>
      <c r="H403" s="68"/>
      <c r="K403" s="166"/>
      <c r="L403" s="166"/>
    </row>
    <row r="404" spans="2:12" s="66" customFormat="1" ht="45" x14ac:dyDescent="0.2">
      <c r="B404" s="229" t="s">
        <v>2523</v>
      </c>
      <c r="C404" s="229" t="s">
        <v>2524</v>
      </c>
      <c r="D404" s="143" t="s">
        <v>2525</v>
      </c>
      <c r="E404" s="229" t="s">
        <v>2526</v>
      </c>
      <c r="F404" s="230" t="s">
        <v>2527</v>
      </c>
      <c r="G404" s="68"/>
      <c r="H404" s="68"/>
      <c r="K404" s="166"/>
      <c r="L404" s="166"/>
    </row>
    <row r="405" spans="2:12" s="66" customFormat="1" x14ac:dyDescent="0.2">
      <c r="B405" s="206" t="s">
        <v>2528</v>
      </c>
      <c r="C405" s="231">
        <v>-276000</v>
      </c>
      <c r="D405" s="232">
        <v>2312.8530999999998</v>
      </c>
      <c r="E405" s="233">
        <v>2262.4</v>
      </c>
      <c r="F405" s="414">
        <v>290722.16343000002</v>
      </c>
      <c r="G405" s="68"/>
      <c r="H405" s="68"/>
      <c r="K405" s="166"/>
      <c r="L405" s="166"/>
    </row>
    <row r="406" spans="2:12" s="66" customFormat="1" x14ac:dyDescent="0.2">
      <c r="B406" s="206" t="s">
        <v>2529</v>
      </c>
      <c r="C406" s="231">
        <v>-981000</v>
      </c>
      <c r="D406" s="232">
        <v>1498.9346</v>
      </c>
      <c r="E406" s="233">
        <v>1474.95</v>
      </c>
      <c r="F406" s="415"/>
      <c r="G406" s="68"/>
      <c r="H406" s="68"/>
      <c r="K406" s="166"/>
      <c r="L406" s="166"/>
    </row>
    <row r="407" spans="2:12" s="66" customFormat="1" x14ac:dyDescent="0.2">
      <c r="B407" s="206" t="s">
        <v>2530</v>
      </c>
      <c r="C407" s="231">
        <v>-2392500</v>
      </c>
      <c r="D407" s="232">
        <v>754.08159999999998</v>
      </c>
      <c r="E407" s="233">
        <v>739.95</v>
      </c>
      <c r="F407" s="415"/>
      <c r="G407" s="68"/>
      <c r="H407" s="68"/>
      <c r="K407" s="166"/>
      <c r="L407" s="166"/>
    </row>
    <row r="408" spans="2:12" s="66" customFormat="1" x14ac:dyDescent="0.2">
      <c r="B408" s="206" t="s">
        <v>2531</v>
      </c>
      <c r="C408" s="231">
        <v>-1224600</v>
      </c>
      <c r="D408" s="232">
        <v>228.21340000000001</v>
      </c>
      <c r="E408" s="233">
        <v>247.3</v>
      </c>
      <c r="F408" s="415"/>
      <c r="G408" s="68"/>
      <c r="H408" s="68"/>
      <c r="K408" s="166"/>
      <c r="L408" s="166"/>
    </row>
    <row r="409" spans="2:12" s="66" customFormat="1" x14ac:dyDescent="0.2">
      <c r="B409" s="206" t="s">
        <v>2532</v>
      </c>
      <c r="C409" s="231">
        <v>-61200</v>
      </c>
      <c r="D409" s="232">
        <v>3983.7188999999998</v>
      </c>
      <c r="E409" s="233">
        <v>4001.4</v>
      </c>
      <c r="F409" s="415"/>
      <c r="G409" s="68"/>
      <c r="H409" s="68"/>
      <c r="K409" s="166"/>
      <c r="L409" s="166"/>
    </row>
    <row r="410" spans="2:12" s="66" customFormat="1" x14ac:dyDescent="0.2">
      <c r="B410" s="206" t="s">
        <v>2533</v>
      </c>
      <c r="C410" s="231">
        <v>-354000</v>
      </c>
      <c r="D410" s="232">
        <v>745.66769999999997</v>
      </c>
      <c r="E410" s="233">
        <v>753.9</v>
      </c>
      <c r="F410" s="415"/>
      <c r="G410" s="68"/>
      <c r="H410" s="68"/>
      <c r="K410" s="166"/>
      <c r="L410" s="166"/>
    </row>
    <row r="411" spans="2:12" s="66" customFormat="1" x14ac:dyDescent="0.2">
      <c r="B411" s="206" t="s">
        <v>2534</v>
      </c>
      <c r="C411" s="231">
        <v>-1980000</v>
      </c>
      <c r="D411" s="232">
        <v>408.50029999999998</v>
      </c>
      <c r="E411" s="233">
        <v>402.35</v>
      </c>
      <c r="F411" s="415"/>
      <c r="G411" s="68"/>
      <c r="H411" s="68"/>
      <c r="K411" s="166"/>
      <c r="L411" s="166"/>
    </row>
    <row r="412" spans="2:12" s="66" customFormat="1" x14ac:dyDescent="0.2">
      <c r="B412" s="206" t="s">
        <v>2535</v>
      </c>
      <c r="C412" s="231">
        <v>-356000</v>
      </c>
      <c r="D412" s="232">
        <v>4531.8917000000001</v>
      </c>
      <c r="E412" s="233">
        <v>4490.6000000000004</v>
      </c>
      <c r="F412" s="415"/>
      <c r="G412" s="68"/>
      <c r="H412" s="68"/>
      <c r="K412" s="166"/>
      <c r="L412" s="166"/>
    </row>
    <row r="413" spans="2:12" s="66" customFormat="1" x14ac:dyDescent="0.2">
      <c r="B413" s="206" t="s">
        <v>2536</v>
      </c>
      <c r="C413" s="231">
        <v>-745000</v>
      </c>
      <c r="D413" s="232">
        <v>231.65389999999999</v>
      </c>
      <c r="E413" s="233">
        <v>226.8</v>
      </c>
      <c r="F413" s="415"/>
      <c r="G413" s="68"/>
      <c r="H413" s="68"/>
      <c r="K413" s="166"/>
      <c r="L413" s="166"/>
    </row>
    <row r="414" spans="2:12" s="66" customFormat="1" x14ac:dyDescent="0.2">
      <c r="B414" s="206" t="s">
        <v>2537</v>
      </c>
      <c r="C414" s="231">
        <v>-6291000</v>
      </c>
      <c r="D414" s="232">
        <v>130.69890000000001</v>
      </c>
      <c r="E414" s="233">
        <v>134.55000000000001</v>
      </c>
      <c r="F414" s="415"/>
      <c r="G414" s="68"/>
      <c r="H414" s="68"/>
      <c r="K414" s="166"/>
      <c r="L414" s="166"/>
    </row>
    <row r="415" spans="2:12" s="66" customFormat="1" x14ac:dyDescent="0.2">
      <c r="B415" s="206" t="s">
        <v>2538</v>
      </c>
      <c r="C415" s="231">
        <v>-303900</v>
      </c>
      <c r="D415" s="232">
        <v>3345.9746</v>
      </c>
      <c r="E415" s="233">
        <v>3254.4</v>
      </c>
      <c r="F415" s="415"/>
      <c r="G415" s="68"/>
      <c r="H415" s="68"/>
      <c r="K415" s="166"/>
      <c r="L415" s="166"/>
    </row>
    <row r="416" spans="2:12" s="66" customFormat="1" x14ac:dyDescent="0.2">
      <c r="B416" s="206" t="s">
        <v>2539</v>
      </c>
      <c r="C416" s="231">
        <v>-63525</v>
      </c>
      <c r="D416" s="232">
        <v>2109.2860999999998</v>
      </c>
      <c r="E416" s="233">
        <v>2169.9499999999998</v>
      </c>
      <c r="F416" s="415"/>
      <c r="G416" s="68"/>
      <c r="H416" s="68"/>
      <c r="K416" s="166"/>
      <c r="L416" s="166"/>
    </row>
    <row r="417" spans="2:12" s="66" customFormat="1" x14ac:dyDescent="0.2">
      <c r="B417" s="206" t="s">
        <v>2540</v>
      </c>
      <c r="C417" s="231">
        <v>-367500</v>
      </c>
      <c r="D417" s="232">
        <v>1167.6626000000001</v>
      </c>
      <c r="E417" s="233">
        <v>1168.8</v>
      </c>
      <c r="F417" s="415"/>
      <c r="G417" s="68"/>
      <c r="H417" s="68"/>
      <c r="K417" s="166"/>
      <c r="L417" s="166"/>
    </row>
    <row r="418" spans="2:12" s="66" customFormat="1" x14ac:dyDescent="0.2">
      <c r="B418" s="206" t="s">
        <v>2541</v>
      </c>
      <c r="C418" s="231">
        <v>-1457950</v>
      </c>
      <c r="D418" s="232">
        <v>729.27719999999999</v>
      </c>
      <c r="E418" s="233">
        <v>728.15</v>
      </c>
      <c r="F418" s="415"/>
      <c r="G418" s="68"/>
      <c r="H418" s="68"/>
      <c r="K418" s="166"/>
      <c r="L418" s="166"/>
    </row>
    <row r="419" spans="2:12" s="66" customFormat="1" x14ac:dyDescent="0.2">
      <c r="B419" s="206" t="s">
        <v>2542</v>
      </c>
      <c r="C419" s="231">
        <v>-1022400</v>
      </c>
      <c r="D419" s="232">
        <v>790.34469999999999</v>
      </c>
      <c r="E419" s="233">
        <v>770.35</v>
      </c>
      <c r="F419" s="415"/>
      <c r="G419" s="68"/>
      <c r="H419" s="68"/>
      <c r="K419" s="166"/>
      <c r="L419" s="166"/>
    </row>
    <row r="420" spans="2:12" s="66" customFormat="1" x14ac:dyDescent="0.2">
      <c r="B420" s="206" t="s">
        <v>2543</v>
      </c>
      <c r="C420" s="231">
        <v>-519500</v>
      </c>
      <c r="D420" s="232">
        <v>3890.6012999999998</v>
      </c>
      <c r="E420" s="233">
        <v>3841.85</v>
      </c>
      <c r="F420" s="415"/>
      <c r="G420" s="68"/>
      <c r="H420" s="68"/>
      <c r="K420" s="166"/>
      <c r="L420" s="166"/>
    </row>
    <row r="421" spans="2:12" s="66" customFormat="1" x14ac:dyDescent="0.2">
      <c r="B421" s="206" t="s">
        <v>2544</v>
      </c>
      <c r="C421" s="231">
        <v>-101875</v>
      </c>
      <c r="D421" s="232">
        <v>7676.9836999999998</v>
      </c>
      <c r="E421" s="233">
        <v>7687.25</v>
      </c>
      <c r="F421" s="415"/>
      <c r="G421" s="68"/>
      <c r="H421" s="68"/>
      <c r="K421" s="166"/>
      <c r="L421" s="166"/>
    </row>
    <row r="422" spans="2:12" s="66" customFormat="1" x14ac:dyDescent="0.2">
      <c r="B422" s="206" t="s">
        <v>2545</v>
      </c>
      <c r="C422" s="231">
        <v>-85800</v>
      </c>
      <c r="D422" s="232">
        <v>17673.634600000001</v>
      </c>
      <c r="E422" s="233">
        <v>17841.8</v>
      </c>
      <c r="F422" s="415"/>
      <c r="G422" s="68"/>
      <c r="H422" s="68"/>
      <c r="K422" s="166"/>
      <c r="L422" s="166"/>
    </row>
    <row r="423" spans="2:12" s="66" customFormat="1" x14ac:dyDescent="0.2">
      <c r="B423" s="206" t="s">
        <v>2546</v>
      </c>
      <c r="C423" s="231">
        <v>-149600</v>
      </c>
      <c r="D423" s="232">
        <v>2576.4872</v>
      </c>
      <c r="E423" s="233">
        <v>2545.1</v>
      </c>
      <c r="F423" s="415"/>
      <c r="G423" s="68"/>
      <c r="H423" s="68"/>
      <c r="K423" s="166"/>
      <c r="L423" s="166"/>
    </row>
    <row r="424" spans="2:12" s="66" customFormat="1" x14ac:dyDescent="0.2">
      <c r="B424" s="206" t="s">
        <v>2547</v>
      </c>
      <c r="C424" s="231">
        <v>-6786000</v>
      </c>
      <c r="D424" s="232">
        <v>79.128900000000002</v>
      </c>
      <c r="E424" s="233">
        <v>81.95</v>
      </c>
      <c r="F424" s="415"/>
      <c r="G424" s="68"/>
      <c r="H424" s="68"/>
      <c r="K424" s="166"/>
      <c r="L424" s="166"/>
    </row>
    <row r="425" spans="2:12" s="66" customFormat="1" x14ac:dyDescent="0.2">
      <c r="B425" s="206" t="s">
        <v>2548</v>
      </c>
      <c r="C425" s="231">
        <v>-144100</v>
      </c>
      <c r="D425" s="232">
        <v>1794.2639999999999</v>
      </c>
      <c r="E425" s="233">
        <v>1783.6</v>
      </c>
      <c r="F425" s="415"/>
      <c r="G425" s="68"/>
      <c r="H425" s="68"/>
      <c r="K425" s="166"/>
      <c r="L425" s="166"/>
    </row>
    <row r="426" spans="2:12" s="66" customFormat="1" x14ac:dyDescent="0.2">
      <c r="B426" s="206" t="s">
        <v>2549</v>
      </c>
      <c r="C426" s="231">
        <v>-811800</v>
      </c>
      <c r="D426" s="232">
        <v>821.15160000000003</v>
      </c>
      <c r="E426" s="233">
        <v>810.75</v>
      </c>
      <c r="F426" s="415"/>
      <c r="G426" s="68"/>
      <c r="H426" s="68"/>
      <c r="K426" s="166"/>
      <c r="L426" s="166"/>
    </row>
    <row r="427" spans="2:12" s="66" customFormat="1" x14ac:dyDescent="0.2">
      <c r="B427" s="206" t="s">
        <v>2550</v>
      </c>
      <c r="C427" s="231">
        <v>-2530800</v>
      </c>
      <c r="D427" s="232">
        <v>207.2955</v>
      </c>
      <c r="E427" s="233">
        <v>203.1</v>
      </c>
      <c r="F427" s="415"/>
      <c r="G427" s="68"/>
      <c r="H427" s="68"/>
      <c r="K427" s="166"/>
      <c r="L427" s="166"/>
    </row>
    <row r="428" spans="2:12" s="66" customFormat="1" x14ac:dyDescent="0.2">
      <c r="B428" s="206" t="s">
        <v>2551</v>
      </c>
      <c r="C428" s="231">
        <v>-1006500</v>
      </c>
      <c r="D428" s="232">
        <v>759.96079999999995</v>
      </c>
      <c r="E428" s="233">
        <v>740.55</v>
      </c>
      <c r="F428" s="415"/>
      <c r="G428" s="68"/>
      <c r="H428" s="68"/>
      <c r="K428" s="166"/>
      <c r="L428" s="166"/>
    </row>
    <row r="429" spans="2:12" s="66" customFormat="1" x14ac:dyDescent="0.2">
      <c r="B429" s="206" t="s">
        <v>2552</v>
      </c>
      <c r="C429" s="231">
        <v>-5817000</v>
      </c>
      <c r="D429" s="232">
        <v>59.490099999999998</v>
      </c>
      <c r="E429" s="233">
        <v>64.900000000000006</v>
      </c>
      <c r="F429" s="415"/>
      <c r="G429" s="68"/>
      <c r="H429" s="68"/>
      <c r="K429" s="166"/>
      <c r="L429" s="166"/>
    </row>
    <row r="430" spans="2:12" s="66" customFormat="1" x14ac:dyDescent="0.2">
      <c r="B430" s="206" t="s">
        <v>2553</v>
      </c>
      <c r="C430" s="231">
        <v>-1944000</v>
      </c>
      <c r="D430" s="232">
        <v>425.00150000000002</v>
      </c>
      <c r="E430" s="233">
        <v>433.15</v>
      </c>
      <c r="F430" s="415"/>
      <c r="G430" s="68"/>
      <c r="H430" s="68"/>
      <c r="K430" s="166"/>
      <c r="L430" s="166"/>
    </row>
    <row r="431" spans="2:12" s="66" customFormat="1" x14ac:dyDescent="0.2">
      <c r="B431" s="206" t="s">
        <v>2554</v>
      </c>
      <c r="C431" s="231">
        <v>-277242</v>
      </c>
      <c r="D431" s="232">
        <v>692.25919999999996</v>
      </c>
      <c r="E431" s="233">
        <v>691.5</v>
      </c>
      <c r="F431" s="415"/>
      <c r="G431" s="68"/>
      <c r="H431" s="68"/>
      <c r="K431" s="166"/>
      <c r="L431" s="166"/>
    </row>
    <row r="432" spans="2:12" s="66" customFormat="1" x14ac:dyDescent="0.2">
      <c r="B432" s="206" t="s">
        <v>2555</v>
      </c>
      <c r="C432" s="231">
        <v>-1018900</v>
      </c>
      <c r="D432" s="232">
        <v>362.37060000000002</v>
      </c>
      <c r="E432" s="233">
        <v>364</v>
      </c>
      <c r="F432" s="415"/>
      <c r="G432" s="68"/>
      <c r="H432" s="68"/>
      <c r="K432" s="166"/>
      <c r="L432" s="166"/>
    </row>
    <row r="433" spans="2:12" s="66" customFormat="1" x14ac:dyDescent="0.2">
      <c r="B433" s="206" t="s">
        <v>2556</v>
      </c>
      <c r="C433" s="231">
        <v>-8450</v>
      </c>
      <c r="D433" s="232">
        <v>15732.060799999999</v>
      </c>
      <c r="E433" s="233">
        <v>15553.75</v>
      </c>
      <c r="F433" s="415"/>
      <c r="G433" s="68"/>
      <c r="H433" s="68"/>
      <c r="K433" s="166"/>
      <c r="L433" s="166"/>
    </row>
    <row r="434" spans="2:12" s="66" customFormat="1" x14ac:dyDescent="0.2">
      <c r="B434" s="206" t="s">
        <v>2557</v>
      </c>
      <c r="C434" s="231">
        <v>-728200</v>
      </c>
      <c r="D434" s="232">
        <v>558.06500000000005</v>
      </c>
      <c r="E434" s="233">
        <v>554.35</v>
      </c>
      <c r="F434" s="415"/>
      <c r="G434" s="68"/>
      <c r="H434" s="68"/>
      <c r="K434" s="166"/>
      <c r="L434" s="166"/>
    </row>
    <row r="435" spans="2:12" s="66" customFormat="1" x14ac:dyDescent="0.2">
      <c r="B435" s="206" t="s">
        <v>2558</v>
      </c>
      <c r="C435" s="231">
        <v>-2656800</v>
      </c>
      <c r="D435" s="232">
        <v>165.3903</v>
      </c>
      <c r="E435" s="233">
        <v>173.9</v>
      </c>
      <c r="F435" s="415"/>
      <c r="G435" s="68"/>
      <c r="H435" s="68"/>
      <c r="K435" s="166"/>
      <c r="L435" s="166"/>
    </row>
    <row r="436" spans="2:12" s="66" customFormat="1" x14ac:dyDescent="0.2">
      <c r="B436" s="206" t="s">
        <v>2559</v>
      </c>
      <c r="C436" s="231">
        <v>-1606250</v>
      </c>
      <c r="D436" s="232">
        <v>568.47760000000005</v>
      </c>
      <c r="E436" s="233">
        <v>566.95000000000005</v>
      </c>
      <c r="F436" s="415"/>
      <c r="G436" s="68"/>
      <c r="H436" s="68"/>
      <c r="K436" s="166"/>
      <c r="L436" s="166"/>
    </row>
    <row r="437" spans="2:12" s="66" customFormat="1" x14ac:dyDescent="0.2">
      <c r="B437" s="206" t="s">
        <v>2560</v>
      </c>
      <c r="C437" s="231">
        <v>-20800</v>
      </c>
      <c r="D437" s="232">
        <v>965.91089999999997</v>
      </c>
      <c r="E437" s="233">
        <v>985.9</v>
      </c>
      <c r="F437" s="415"/>
      <c r="G437" s="68"/>
      <c r="H437" s="68"/>
      <c r="K437" s="166"/>
      <c r="L437" s="166"/>
    </row>
    <row r="438" spans="2:12" s="66" customFormat="1" x14ac:dyDescent="0.2">
      <c r="B438" s="206" t="s">
        <v>2561</v>
      </c>
      <c r="C438" s="231">
        <v>-1252400</v>
      </c>
      <c r="D438" s="232">
        <v>152.5951</v>
      </c>
      <c r="E438" s="233">
        <v>158.55000000000001</v>
      </c>
      <c r="F438" s="415"/>
      <c r="G438" s="68"/>
      <c r="H438" s="68"/>
      <c r="K438" s="166"/>
      <c r="L438" s="166"/>
    </row>
    <row r="439" spans="2:12" s="66" customFormat="1" x14ac:dyDescent="0.2">
      <c r="B439" s="206" t="s">
        <v>2562</v>
      </c>
      <c r="C439" s="231">
        <v>-5455800</v>
      </c>
      <c r="D439" s="232">
        <v>177.91390000000001</v>
      </c>
      <c r="E439" s="233">
        <v>186.15</v>
      </c>
      <c r="F439" s="415"/>
      <c r="G439" s="68"/>
      <c r="H439" s="68"/>
      <c r="K439" s="166"/>
      <c r="L439" s="166"/>
    </row>
    <row r="440" spans="2:12" s="66" customFormat="1" x14ac:dyDescent="0.2">
      <c r="B440" s="206" t="s">
        <v>2563</v>
      </c>
      <c r="C440" s="231">
        <v>-16000</v>
      </c>
      <c r="D440" s="232">
        <v>5375.2233999999999</v>
      </c>
      <c r="E440" s="233">
        <v>5244.55</v>
      </c>
      <c r="F440" s="415"/>
      <c r="G440" s="68"/>
      <c r="H440" s="68"/>
      <c r="K440" s="166"/>
      <c r="L440" s="166"/>
    </row>
    <row r="441" spans="2:12" s="66" customFormat="1" x14ac:dyDescent="0.2">
      <c r="B441" s="206" t="s">
        <v>2564</v>
      </c>
      <c r="C441" s="231">
        <v>-191100</v>
      </c>
      <c r="D441" s="232">
        <v>1681.8827000000001</v>
      </c>
      <c r="E441" s="233">
        <v>1671.7</v>
      </c>
      <c r="F441" s="415"/>
      <c r="G441" s="68"/>
      <c r="H441" s="68"/>
      <c r="K441" s="166"/>
      <c r="L441" s="166"/>
    </row>
    <row r="442" spans="2:12" s="66" customFormat="1" x14ac:dyDescent="0.2">
      <c r="B442" s="206" t="s">
        <v>2565</v>
      </c>
      <c r="C442" s="231">
        <v>-814323</v>
      </c>
      <c r="D442" s="232">
        <v>706.52279999999996</v>
      </c>
      <c r="E442" s="233">
        <v>708.1</v>
      </c>
      <c r="F442" s="415"/>
      <c r="G442" s="68"/>
      <c r="H442" s="68"/>
      <c r="K442" s="166"/>
      <c r="L442" s="166"/>
    </row>
    <row r="443" spans="2:12" s="66" customFormat="1" x14ac:dyDescent="0.2">
      <c r="B443" s="206" t="s">
        <v>2566</v>
      </c>
      <c r="C443" s="231">
        <v>-404375</v>
      </c>
      <c r="D443" s="232">
        <v>804.96040000000005</v>
      </c>
      <c r="E443" s="233">
        <v>798.5</v>
      </c>
      <c r="F443" s="415"/>
      <c r="G443" s="68"/>
      <c r="H443" s="68"/>
      <c r="K443" s="166"/>
      <c r="L443" s="166"/>
    </row>
    <row r="444" spans="2:12" s="66" customFormat="1" x14ac:dyDescent="0.2">
      <c r="B444" s="206" t="s">
        <v>2567</v>
      </c>
      <c r="C444" s="231">
        <v>-216000</v>
      </c>
      <c r="D444" s="232">
        <v>1002.7578999999999</v>
      </c>
      <c r="E444" s="233">
        <v>997.85</v>
      </c>
      <c r="F444" s="415"/>
      <c r="G444" s="68"/>
      <c r="H444" s="68"/>
      <c r="K444" s="166"/>
      <c r="L444" s="166"/>
    </row>
    <row r="445" spans="2:12" s="66" customFormat="1" x14ac:dyDescent="0.2">
      <c r="B445" s="206" t="s">
        <v>2568</v>
      </c>
      <c r="C445" s="231">
        <v>-1051250</v>
      </c>
      <c r="D445" s="232">
        <v>626.34829999999999</v>
      </c>
      <c r="E445" s="233">
        <v>620.35</v>
      </c>
      <c r="F445" s="415"/>
      <c r="G445" s="68"/>
      <c r="H445" s="68"/>
      <c r="K445" s="166"/>
      <c r="L445" s="166"/>
    </row>
    <row r="446" spans="2:12" s="66" customFormat="1" x14ac:dyDescent="0.2">
      <c r="B446" s="206" t="s">
        <v>2569</v>
      </c>
      <c r="C446" s="231">
        <v>-174000</v>
      </c>
      <c r="D446" s="232">
        <v>2473.7600000000002</v>
      </c>
      <c r="E446" s="233">
        <v>2410.0500000000002</v>
      </c>
      <c r="F446" s="415"/>
      <c r="G446" s="68"/>
      <c r="H446" s="68"/>
      <c r="K446" s="166"/>
      <c r="L446" s="166"/>
    </row>
    <row r="447" spans="2:12" s="66" customFormat="1" x14ac:dyDescent="0.2">
      <c r="B447" s="206" t="s">
        <v>2570</v>
      </c>
      <c r="C447" s="231">
        <v>-227200</v>
      </c>
      <c r="D447" s="232">
        <v>4880.3073000000004</v>
      </c>
      <c r="E447" s="233">
        <v>4812.75</v>
      </c>
      <c r="F447" s="415"/>
      <c r="G447" s="68"/>
      <c r="H447" s="68"/>
      <c r="K447" s="166"/>
      <c r="L447" s="166"/>
    </row>
    <row r="448" spans="2:12" s="66" customFormat="1" x14ac:dyDescent="0.2">
      <c r="B448" s="206" t="s">
        <v>2571</v>
      </c>
      <c r="C448" s="231">
        <v>-37500</v>
      </c>
      <c r="D448" s="232">
        <v>4530.4485999999997</v>
      </c>
      <c r="E448" s="233">
        <v>4640.05</v>
      </c>
      <c r="F448" s="415"/>
      <c r="G448" s="68"/>
      <c r="H448" s="68"/>
      <c r="K448" s="166"/>
      <c r="L448" s="166"/>
    </row>
    <row r="449" spans="2:12" s="66" customFormat="1" x14ac:dyDescent="0.2">
      <c r="B449" s="206" t="s">
        <v>2572</v>
      </c>
      <c r="C449" s="231">
        <v>-2016300</v>
      </c>
      <c r="D449" s="232">
        <v>412.87860000000001</v>
      </c>
      <c r="E449" s="233">
        <v>419.3</v>
      </c>
      <c r="F449" s="415"/>
      <c r="G449" s="68"/>
      <c r="H449" s="68"/>
      <c r="K449" s="166"/>
      <c r="L449" s="166"/>
    </row>
    <row r="450" spans="2:12" s="66" customFormat="1" x14ac:dyDescent="0.2">
      <c r="B450" s="206" t="s">
        <v>2573</v>
      </c>
      <c r="C450" s="231">
        <v>-3750</v>
      </c>
      <c r="D450" s="232">
        <v>4831.7660999999998</v>
      </c>
      <c r="E450" s="233">
        <v>4901.6499999999996</v>
      </c>
      <c r="F450" s="415"/>
      <c r="G450" s="68"/>
      <c r="H450" s="68"/>
      <c r="K450" s="166"/>
      <c r="L450" s="166"/>
    </row>
    <row r="451" spans="2:12" s="66" customFormat="1" x14ac:dyDescent="0.2">
      <c r="B451" s="206" t="s">
        <v>2574</v>
      </c>
      <c r="C451" s="231">
        <v>-326150</v>
      </c>
      <c r="D451" s="232">
        <v>1487.7968000000001</v>
      </c>
      <c r="E451" s="233">
        <v>1488.25</v>
      </c>
      <c r="F451" s="415"/>
      <c r="G451" s="68"/>
      <c r="H451" s="68"/>
      <c r="K451" s="166"/>
      <c r="L451" s="166"/>
    </row>
    <row r="452" spans="2:12" s="66" customFormat="1" x14ac:dyDescent="0.2">
      <c r="B452" s="206" t="s">
        <v>2575</v>
      </c>
      <c r="C452" s="231">
        <v>-2224800</v>
      </c>
      <c r="D452" s="232">
        <v>181.84350000000001</v>
      </c>
      <c r="E452" s="233">
        <v>179.25</v>
      </c>
      <c r="F452" s="415"/>
      <c r="G452" s="68"/>
      <c r="H452" s="68"/>
      <c r="K452" s="166"/>
      <c r="L452" s="166"/>
    </row>
    <row r="453" spans="2:12" s="66" customFormat="1" x14ac:dyDescent="0.2">
      <c r="B453" s="206" t="s">
        <v>2576</v>
      </c>
      <c r="C453" s="231">
        <v>-7350000</v>
      </c>
      <c r="D453" s="232">
        <v>81.772599999999997</v>
      </c>
      <c r="E453" s="233">
        <v>84.8</v>
      </c>
      <c r="F453" s="415"/>
      <c r="G453" s="68"/>
      <c r="H453" s="68"/>
      <c r="K453" s="166"/>
      <c r="L453" s="166"/>
    </row>
    <row r="454" spans="2:12" s="66" customFormat="1" x14ac:dyDescent="0.2">
      <c r="B454" s="206" t="s">
        <v>2577</v>
      </c>
      <c r="C454" s="231">
        <v>-5130100</v>
      </c>
      <c r="D454" s="232">
        <v>157.35470000000001</v>
      </c>
      <c r="E454" s="233">
        <v>159.85</v>
      </c>
      <c r="F454" s="415"/>
      <c r="G454" s="68"/>
      <c r="H454" s="68"/>
      <c r="K454" s="166"/>
      <c r="L454" s="166"/>
    </row>
    <row r="455" spans="2:12" s="66" customFormat="1" x14ac:dyDescent="0.2">
      <c r="B455" s="206" t="s">
        <v>2578</v>
      </c>
      <c r="C455" s="231">
        <v>-44850</v>
      </c>
      <c r="D455" s="232">
        <v>505.89640000000003</v>
      </c>
      <c r="E455" s="233">
        <v>512.9</v>
      </c>
      <c r="F455" s="415"/>
      <c r="G455" s="68"/>
      <c r="H455" s="68"/>
      <c r="K455" s="166"/>
      <c r="L455" s="166"/>
    </row>
    <row r="456" spans="2:12" s="66" customFormat="1" x14ac:dyDescent="0.2">
      <c r="B456" s="206" t="s">
        <v>2579</v>
      </c>
      <c r="C456" s="231">
        <v>-264000</v>
      </c>
      <c r="D456" s="232">
        <v>1053.6923999999999</v>
      </c>
      <c r="E456" s="233">
        <v>1034.4000000000001</v>
      </c>
      <c r="F456" s="415"/>
      <c r="G456" s="68"/>
      <c r="H456" s="68"/>
      <c r="K456" s="166"/>
      <c r="L456" s="166"/>
    </row>
    <row r="457" spans="2:12" s="66" customFormat="1" x14ac:dyDescent="0.2">
      <c r="B457" s="206" t="s">
        <v>2580</v>
      </c>
      <c r="C457" s="231">
        <v>-393700</v>
      </c>
      <c r="D457" s="232">
        <v>323.68740000000003</v>
      </c>
      <c r="E457" s="233">
        <v>320.95</v>
      </c>
      <c r="F457" s="415"/>
      <c r="G457" s="68"/>
      <c r="H457" s="68"/>
      <c r="K457" s="166"/>
      <c r="L457" s="166"/>
    </row>
    <row r="458" spans="2:12" s="66" customFormat="1" x14ac:dyDescent="0.2">
      <c r="B458" s="206" t="s">
        <v>2581</v>
      </c>
      <c r="C458" s="231">
        <v>-776625</v>
      </c>
      <c r="D458" s="232">
        <v>1649.318</v>
      </c>
      <c r="E458" s="233">
        <v>1676.6</v>
      </c>
      <c r="F458" s="415"/>
      <c r="G458" s="68"/>
      <c r="H458" s="68"/>
      <c r="K458" s="166"/>
      <c r="L458" s="166"/>
    </row>
    <row r="459" spans="2:12" s="66" customFormat="1" x14ac:dyDescent="0.2">
      <c r="B459" s="206" t="s">
        <v>2582</v>
      </c>
      <c r="C459" s="231">
        <v>-402500</v>
      </c>
      <c r="D459" s="232">
        <v>624.49680000000001</v>
      </c>
      <c r="E459" s="233">
        <v>640.85</v>
      </c>
      <c r="F459" s="415"/>
      <c r="G459" s="68"/>
      <c r="H459" s="68"/>
      <c r="K459" s="166"/>
      <c r="L459" s="166"/>
    </row>
    <row r="460" spans="2:12" s="66" customFormat="1" x14ac:dyDescent="0.2">
      <c r="B460" s="206" t="s">
        <v>2583</v>
      </c>
      <c r="C460" s="231">
        <v>-467000</v>
      </c>
      <c r="D460" s="232">
        <v>1389.8639000000001</v>
      </c>
      <c r="E460" s="233">
        <v>1380.9</v>
      </c>
      <c r="F460" s="415"/>
      <c r="G460" s="68"/>
      <c r="H460" s="68"/>
      <c r="K460" s="166"/>
      <c r="L460" s="166"/>
    </row>
    <row r="461" spans="2:12" s="66" customFormat="1" x14ac:dyDescent="0.2">
      <c r="B461" s="206" t="s">
        <v>2584</v>
      </c>
      <c r="C461" s="231">
        <v>-365000</v>
      </c>
      <c r="D461" s="232">
        <v>2999.8827000000001</v>
      </c>
      <c r="E461" s="233">
        <v>2924.9</v>
      </c>
      <c r="F461" s="415"/>
      <c r="G461" s="68"/>
      <c r="H461" s="68"/>
      <c r="K461" s="166"/>
      <c r="L461" s="166"/>
    </row>
    <row r="462" spans="2:12" s="66" customFormat="1" x14ac:dyDescent="0.2">
      <c r="B462" s="206" t="s">
        <v>2585</v>
      </c>
      <c r="C462" s="231">
        <v>-237600</v>
      </c>
      <c r="D462" s="232">
        <v>1612.1423</v>
      </c>
      <c r="E462" s="233">
        <v>1600.15</v>
      </c>
      <c r="F462" s="415"/>
      <c r="G462" s="68"/>
      <c r="H462" s="68"/>
      <c r="K462" s="166"/>
      <c r="L462" s="166"/>
    </row>
    <row r="463" spans="2:12" s="66" customFormat="1" x14ac:dyDescent="0.2">
      <c r="B463" s="206" t="s">
        <v>2586</v>
      </c>
      <c r="C463" s="231">
        <v>-359700</v>
      </c>
      <c r="D463" s="232">
        <v>727.78250000000003</v>
      </c>
      <c r="E463" s="233">
        <v>726.15</v>
      </c>
      <c r="F463" s="415"/>
      <c r="G463" s="68"/>
      <c r="H463" s="68"/>
      <c r="K463" s="166"/>
      <c r="L463" s="166"/>
    </row>
    <row r="464" spans="2:12" s="66" customFormat="1" x14ac:dyDescent="0.2">
      <c r="B464" s="206" t="s">
        <v>2587</v>
      </c>
      <c r="C464" s="231">
        <v>-336600</v>
      </c>
      <c r="D464" s="232">
        <v>2902.2809000000002</v>
      </c>
      <c r="E464" s="233">
        <v>2846.9</v>
      </c>
      <c r="F464" s="415"/>
      <c r="G464" s="68"/>
      <c r="H464" s="68"/>
      <c r="K464" s="166"/>
      <c r="L464" s="166"/>
    </row>
    <row r="465" spans="2:12" s="66" customFormat="1" x14ac:dyDescent="0.2">
      <c r="B465" s="206" t="s">
        <v>2588</v>
      </c>
      <c r="C465" s="231">
        <v>-223600</v>
      </c>
      <c r="D465" s="232">
        <v>477.34949999999998</v>
      </c>
      <c r="E465" s="233">
        <v>488.6</v>
      </c>
      <c r="F465" s="415"/>
      <c r="G465" s="68"/>
      <c r="H465" s="68"/>
      <c r="K465" s="166"/>
      <c r="L465" s="166"/>
    </row>
    <row r="466" spans="2:12" s="66" customFormat="1" x14ac:dyDescent="0.2">
      <c r="B466" s="206" t="s">
        <v>2589</v>
      </c>
      <c r="C466" s="231">
        <v>-1169100</v>
      </c>
      <c r="D466" s="232">
        <v>293.5908</v>
      </c>
      <c r="E466" s="233">
        <v>300.5</v>
      </c>
      <c r="F466" s="415"/>
      <c r="G466" s="68"/>
      <c r="H466" s="68"/>
      <c r="K466" s="166"/>
      <c r="L466" s="166"/>
    </row>
    <row r="467" spans="2:12" s="66" customFormat="1" x14ac:dyDescent="0.2">
      <c r="B467" s="206" t="s">
        <v>2590</v>
      </c>
      <c r="C467" s="231">
        <v>-70800</v>
      </c>
      <c r="D467" s="232">
        <v>2707.6902</v>
      </c>
      <c r="E467" s="233">
        <v>2695.45</v>
      </c>
      <c r="F467" s="415"/>
      <c r="G467" s="68"/>
      <c r="H467" s="68"/>
      <c r="K467" s="166"/>
      <c r="L467" s="166"/>
    </row>
    <row r="468" spans="2:12" s="66" customFormat="1" x14ac:dyDescent="0.2">
      <c r="B468" s="206" t="s">
        <v>2591</v>
      </c>
      <c r="C468" s="231">
        <v>-165300</v>
      </c>
      <c r="D468" s="232">
        <v>2821.6176</v>
      </c>
      <c r="E468" s="233">
        <v>2761.75</v>
      </c>
      <c r="F468" s="415"/>
      <c r="G468" s="68"/>
      <c r="H468" s="68"/>
      <c r="K468" s="166"/>
      <c r="L468" s="166"/>
    </row>
    <row r="469" spans="2:12" s="66" customFormat="1" x14ac:dyDescent="0.2">
      <c r="B469" s="206" t="s">
        <v>2592</v>
      </c>
      <c r="C469" s="231">
        <v>-1886500</v>
      </c>
      <c r="D469" s="232">
        <v>725.25160000000005</v>
      </c>
      <c r="E469" s="233">
        <v>704.2</v>
      </c>
      <c r="F469" s="415"/>
      <c r="G469" s="68"/>
      <c r="H469" s="68"/>
      <c r="K469" s="166"/>
      <c r="L469" s="166"/>
    </row>
    <row r="470" spans="2:12" s="66" customFormat="1" x14ac:dyDescent="0.2">
      <c r="B470" s="206" t="s">
        <v>2593</v>
      </c>
      <c r="C470" s="231">
        <v>-9139000</v>
      </c>
      <c r="D470" s="232">
        <v>47.317599999999999</v>
      </c>
      <c r="E470" s="233">
        <v>47.9</v>
      </c>
      <c r="F470" s="415"/>
      <c r="G470" s="68"/>
      <c r="H470" s="68"/>
      <c r="K470" s="166"/>
      <c r="L470" s="166"/>
    </row>
    <row r="471" spans="2:12" s="66" customFormat="1" x14ac:dyDescent="0.2">
      <c r="B471" s="206" t="s">
        <v>2594</v>
      </c>
      <c r="C471" s="231">
        <v>-21700</v>
      </c>
      <c r="D471" s="232">
        <v>233.53899999999999</v>
      </c>
      <c r="E471" s="233">
        <v>232.65</v>
      </c>
      <c r="F471" s="415"/>
      <c r="G471" s="68"/>
      <c r="H471" s="68"/>
      <c r="K471" s="166"/>
      <c r="L471" s="166"/>
    </row>
    <row r="472" spans="2:12" s="66" customFormat="1" x14ac:dyDescent="0.2">
      <c r="B472" s="206" t="s">
        <v>2595</v>
      </c>
      <c r="C472" s="231">
        <v>-367500</v>
      </c>
      <c r="D472" s="232">
        <v>603.80129999999997</v>
      </c>
      <c r="E472" s="233">
        <v>648.54999999999995</v>
      </c>
      <c r="F472" s="415"/>
      <c r="G472" s="68"/>
      <c r="H472" s="68"/>
      <c r="K472" s="166"/>
      <c r="L472" s="166"/>
    </row>
    <row r="473" spans="2:12" s="66" customFormat="1" x14ac:dyDescent="0.2">
      <c r="B473" s="206" t="s">
        <v>2596</v>
      </c>
      <c r="C473" s="231">
        <v>-1844700</v>
      </c>
      <c r="D473" s="232">
        <v>186.59909999999999</v>
      </c>
      <c r="E473" s="233">
        <v>182.5</v>
      </c>
      <c r="F473" s="415"/>
      <c r="G473" s="68"/>
      <c r="H473" s="68"/>
      <c r="K473" s="166"/>
      <c r="L473" s="166"/>
    </row>
    <row r="474" spans="2:12" s="66" customFormat="1" x14ac:dyDescent="0.2">
      <c r="B474" s="206" t="s">
        <v>2597</v>
      </c>
      <c r="C474" s="231">
        <v>-949000</v>
      </c>
      <c r="D474" s="232">
        <v>122.7204</v>
      </c>
      <c r="E474" s="233">
        <v>125.75</v>
      </c>
      <c r="F474" s="415"/>
      <c r="G474" s="68"/>
      <c r="H474" s="68"/>
      <c r="K474" s="166"/>
      <c r="L474" s="166"/>
    </row>
    <row r="475" spans="2:12" s="66" customFormat="1" x14ac:dyDescent="0.2">
      <c r="B475" s="206" t="s">
        <v>2598</v>
      </c>
      <c r="C475" s="231">
        <v>-160875</v>
      </c>
      <c r="D475" s="232">
        <v>3868.5198999999998</v>
      </c>
      <c r="E475" s="233">
        <v>3814.15</v>
      </c>
      <c r="F475" s="415"/>
      <c r="G475" s="68"/>
      <c r="H475" s="68"/>
      <c r="K475" s="166"/>
      <c r="L475" s="166"/>
    </row>
    <row r="476" spans="2:12" s="66" customFormat="1" x14ac:dyDescent="0.2">
      <c r="B476" s="206" t="s">
        <v>2599</v>
      </c>
      <c r="C476" s="231">
        <v>-1457500</v>
      </c>
      <c r="D476" s="232">
        <v>526.83669999999995</v>
      </c>
      <c r="E476" s="233">
        <v>535.35</v>
      </c>
      <c r="F476" s="415"/>
      <c r="G476" s="68"/>
      <c r="H476" s="68"/>
      <c r="K476" s="166"/>
      <c r="L476" s="166"/>
    </row>
    <row r="477" spans="2:12" s="66" customFormat="1" x14ac:dyDescent="0.2">
      <c r="B477" s="206" t="s">
        <v>2600</v>
      </c>
      <c r="C477" s="231">
        <v>-188875</v>
      </c>
      <c r="D477" s="232">
        <v>6571.5751</v>
      </c>
      <c r="E477" s="233">
        <v>6453.95</v>
      </c>
      <c r="F477" s="415"/>
      <c r="G477" s="68"/>
      <c r="H477" s="68"/>
      <c r="K477" s="166"/>
      <c r="L477" s="166"/>
    </row>
    <row r="478" spans="2:12" s="66" customFormat="1" x14ac:dyDescent="0.2">
      <c r="B478" s="206" t="s">
        <v>2601</v>
      </c>
      <c r="C478" s="231">
        <v>-252000</v>
      </c>
      <c r="D478" s="232">
        <v>2044.8570999999999</v>
      </c>
      <c r="E478" s="233">
        <v>2024.75</v>
      </c>
      <c r="F478" s="415"/>
      <c r="G478" s="68"/>
      <c r="H478" s="68"/>
      <c r="K478" s="166"/>
      <c r="L478" s="166"/>
    </row>
    <row r="479" spans="2:12" s="66" customFormat="1" x14ac:dyDescent="0.2">
      <c r="B479" s="206" t="s">
        <v>2602</v>
      </c>
      <c r="C479" s="231">
        <v>-12825</v>
      </c>
      <c r="D479" s="232">
        <v>2417.4683</v>
      </c>
      <c r="E479" s="233">
        <v>2422.85</v>
      </c>
      <c r="F479" s="415"/>
      <c r="G479" s="68"/>
      <c r="H479" s="68"/>
      <c r="K479" s="166"/>
      <c r="L479" s="166"/>
    </row>
    <row r="480" spans="2:12" s="66" customFormat="1" x14ac:dyDescent="0.2">
      <c r="B480" s="206" t="s">
        <v>2603</v>
      </c>
      <c r="C480" s="231">
        <v>-9619200</v>
      </c>
      <c r="D480" s="232">
        <v>240.07820000000001</v>
      </c>
      <c r="E480" s="233">
        <v>236.85</v>
      </c>
      <c r="F480" s="415"/>
      <c r="G480" s="68"/>
      <c r="H480" s="68"/>
      <c r="K480" s="166"/>
      <c r="L480" s="166"/>
    </row>
    <row r="481" spans="2:12" s="66" customFormat="1" x14ac:dyDescent="0.2">
      <c r="B481" s="206" t="s">
        <v>2604</v>
      </c>
      <c r="C481" s="231">
        <v>-1552500</v>
      </c>
      <c r="D481" s="232">
        <v>364.74489999999997</v>
      </c>
      <c r="E481" s="233">
        <v>390.2</v>
      </c>
      <c r="F481" s="415"/>
      <c r="G481" s="68"/>
      <c r="H481" s="68"/>
      <c r="K481" s="166"/>
      <c r="L481" s="166"/>
    </row>
    <row r="482" spans="2:12" s="66" customFormat="1" x14ac:dyDescent="0.2">
      <c r="B482" s="206" t="s">
        <v>2605</v>
      </c>
      <c r="C482" s="231">
        <v>-2832300</v>
      </c>
      <c r="D482" s="232">
        <v>668.44619999999998</v>
      </c>
      <c r="E482" s="233">
        <v>671.95</v>
      </c>
      <c r="F482" s="415"/>
      <c r="G482" s="68"/>
      <c r="H482" s="68"/>
      <c r="K482" s="166"/>
      <c r="L482" s="166"/>
    </row>
    <row r="483" spans="2:12" s="66" customFormat="1" x14ac:dyDescent="0.2">
      <c r="B483" s="206" t="s">
        <v>2606</v>
      </c>
      <c r="C483" s="231">
        <v>-69250</v>
      </c>
      <c r="D483" s="232">
        <v>4071.2822000000001</v>
      </c>
      <c r="E483" s="233">
        <v>4066.05</v>
      </c>
      <c r="F483" s="415"/>
      <c r="G483" s="68"/>
      <c r="H483" s="68"/>
      <c r="K483" s="166"/>
      <c r="L483" s="166"/>
    </row>
    <row r="484" spans="2:12" s="66" customFormat="1" x14ac:dyDescent="0.2">
      <c r="B484" s="206" t="s">
        <v>2607</v>
      </c>
      <c r="C484" s="231">
        <v>-4381684</v>
      </c>
      <c r="D484" s="232">
        <v>88.485200000000006</v>
      </c>
      <c r="E484" s="233">
        <v>91.45</v>
      </c>
      <c r="F484" s="415"/>
      <c r="G484" s="68"/>
      <c r="H484" s="68"/>
      <c r="K484" s="166"/>
      <c r="L484" s="166"/>
    </row>
    <row r="485" spans="2:12" s="66" customFormat="1" x14ac:dyDescent="0.2">
      <c r="B485" s="206" t="s">
        <v>2608</v>
      </c>
      <c r="C485" s="231">
        <v>-9200</v>
      </c>
      <c r="D485" s="232">
        <v>4731.3689000000004</v>
      </c>
      <c r="E485" s="233">
        <v>4714.8999999999996</v>
      </c>
      <c r="F485" s="415"/>
      <c r="G485" s="68"/>
      <c r="H485" s="68"/>
      <c r="K485" s="166"/>
      <c r="L485" s="166"/>
    </row>
    <row r="486" spans="2:12" s="66" customFormat="1" x14ac:dyDescent="0.2">
      <c r="B486" s="206" t="s">
        <v>2609</v>
      </c>
      <c r="C486" s="231">
        <v>-741175</v>
      </c>
      <c r="D486" s="232">
        <v>1757.8007</v>
      </c>
      <c r="E486" s="233">
        <v>1707.5</v>
      </c>
      <c r="F486" s="415"/>
      <c r="G486" s="68"/>
      <c r="H486" s="68"/>
      <c r="K486" s="166"/>
      <c r="L486" s="166"/>
    </row>
    <row r="487" spans="2:12" s="66" customFormat="1" x14ac:dyDescent="0.2">
      <c r="B487" s="206" t="s">
        <v>2610</v>
      </c>
      <c r="C487" s="231">
        <v>-862000</v>
      </c>
      <c r="D487" s="232">
        <v>437.2432</v>
      </c>
      <c r="E487" s="233">
        <v>429.25</v>
      </c>
      <c r="F487" s="415"/>
      <c r="G487" s="68"/>
      <c r="H487" s="68"/>
      <c r="K487" s="166"/>
      <c r="L487" s="166"/>
    </row>
    <row r="488" spans="2:12" s="66" customFormat="1" x14ac:dyDescent="0.2">
      <c r="B488" s="206" t="s">
        <v>2611</v>
      </c>
      <c r="C488" s="231">
        <v>-558450</v>
      </c>
      <c r="D488" s="232">
        <v>943.9375</v>
      </c>
      <c r="E488" s="233">
        <v>955.25</v>
      </c>
      <c r="F488" s="415"/>
      <c r="G488" s="68"/>
      <c r="H488" s="68"/>
      <c r="K488" s="166"/>
      <c r="L488" s="166"/>
    </row>
    <row r="489" spans="2:12" s="66" customFormat="1" x14ac:dyDescent="0.2">
      <c r="B489" s="206" t="s">
        <v>2612</v>
      </c>
      <c r="C489" s="231">
        <v>-278400</v>
      </c>
      <c r="D489" s="232">
        <v>1089.8873000000001</v>
      </c>
      <c r="E489" s="233">
        <v>1088.75</v>
      </c>
      <c r="F489" s="415"/>
      <c r="G489" s="68"/>
      <c r="H489" s="68"/>
      <c r="K489" s="166"/>
      <c r="L489" s="166"/>
    </row>
    <row r="490" spans="2:12" s="66" customFormat="1" x14ac:dyDescent="0.2">
      <c r="B490" s="206" t="s">
        <v>2613</v>
      </c>
      <c r="C490" s="231">
        <v>-1888600</v>
      </c>
      <c r="D490" s="232">
        <v>808.55280000000005</v>
      </c>
      <c r="E490" s="233">
        <v>804.9</v>
      </c>
      <c r="F490" s="415"/>
      <c r="G490" s="68"/>
      <c r="H490" s="68"/>
      <c r="K490" s="166"/>
      <c r="L490" s="166"/>
    </row>
    <row r="491" spans="2:12" s="66" customFormat="1" x14ac:dyDescent="0.2">
      <c r="B491" s="206" t="s">
        <v>2614</v>
      </c>
      <c r="C491" s="231">
        <v>-416000</v>
      </c>
      <c r="D491" s="232">
        <v>181.75819999999999</v>
      </c>
      <c r="E491" s="233">
        <v>185.7</v>
      </c>
      <c r="F491" s="415"/>
      <c r="G491" s="68"/>
      <c r="H491" s="68"/>
      <c r="K491" s="166"/>
      <c r="L491" s="166"/>
    </row>
    <row r="492" spans="2:12" s="66" customFormat="1" x14ac:dyDescent="0.2">
      <c r="B492" s="206" t="s">
        <v>2615</v>
      </c>
      <c r="C492" s="231">
        <v>-42000</v>
      </c>
      <c r="D492" s="232">
        <v>171.76089999999999</v>
      </c>
      <c r="E492" s="233">
        <v>169.95</v>
      </c>
      <c r="F492" s="415"/>
      <c r="G492" s="68"/>
      <c r="H492" s="68"/>
      <c r="K492" s="166"/>
      <c r="L492" s="166"/>
    </row>
    <row r="493" spans="2:12" s="66" customFormat="1" x14ac:dyDescent="0.2">
      <c r="B493" s="206" t="s">
        <v>2616</v>
      </c>
      <c r="C493" s="231">
        <v>-958000</v>
      </c>
      <c r="D493" s="232">
        <v>555.38260000000002</v>
      </c>
      <c r="E493" s="233">
        <v>550.04999999999995</v>
      </c>
      <c r="F493" s="415"/>
      <c r="G493" s="68"/>
      <c r="H493" s="68"/>
      <c r="K493" s="166"/>
      <c r="L493" s="166"/>
    </row>
    <row r="494" spans="2:12" s="66" customFormat="1" x14ac:dyDescent="0.2">
      <c r="B494" s="206" t="s">
        <v>2617</v>
      </c>
      <c r="C494" s="231">
        <v>-191800</v>
      </c>
      <c r="D494" s="232">
        <v>7244.2906000000003</v>
      </c>
      <c r="E494" s="233">
        <v>7354.4</v>
      </c>
      <c r="F494" s="415"/>
      <c r="G494" s="68"/>
      <c r="H494" s="68"/>
      <c r="K494" s="166"/>
      <c r="L494" s="166"/>
    </row>
    <row r="495" spans="2:12" s="66" customFormat="1" x14ac:dyDescent="0.2">
      <c r="B495" s="206" t="s">
        <v>2618</v>
      </c>
      <c r="C495" s="231">
        <v>-228800</v>
      </c>
      <c r="D495" s="232">
        <v>1011.5524</v>
      </c>
      <c r="E495" s="233">
        <v>1016.85</v>
      </c>
      <c r="F495" s="415"/>
      <c r="G495" s="68"/>
      <c r="H495" s="68"/>
      <c r="K495" s="166"/>
      <c r="L495" s="166"/>
    </row>
    <row r="496" spans="2:12" s="66" customFormat="1" x14ac:dyDescent="0.2">
      <c r="B496" s="206" t="s">
        <v>2619</v>
      </c>
      <c r="C496" s="231">
        <v>-28400</v>
      </c>
      <c r="D496" s="232">
        <v>4254.6136999999999</v>
      </c>
      <c r="E496" s="233">
        <v>4219.6499999999996</v>
      </c>
      <c r="F496" s="415"/>
      <c r="G496" s="68"/>
      <c r="H496" s="68"/>
      <c r="K496" s="166"/>
      <c r="L496" s="166"/>
    </row>
    <row r="497" spans="2:12" s="66" customFormat="1" x14ac:dyDescent="0.2">
      <c r="B497" s="206" t="s">
        <v>2620</v>
      </c>
      <c r="C497" s="231">
        <v>-71175</v>
      </c>
      <c r="D497" s="232">
        <v>3212.3843999999999</v>
      </c>
      <c r="E497" s="233">
        <v>3122.5</v>
      </c>
      <c r="F497" s="415"/>
      <c r="G497" s="68"/>
      <c r="H497" s="68"/>
      <c r="K497" s="166"/>
      <c r="L497" s="166"/>
    </row>
    <row r="498" spans="2:12" s="66" customFormat="1" x14ac:dyDescent="0.2">
      <c r="B498" s="206" t="s">
        <v>2621</v>
      </c>
      <c r="C498" s="231">
        <v>-9130</v>
      </c>
      <c r="D498" s="232">
        <v>80656.843999999997</v>
      </c>
      <c r="E498" s="233">
        <v>79529.399999999994</v>
      </c>
      <c r="F498" s="415"/>
      <c r="G498" s="68"/>
      <c r="H498" s="68"/>
      <c r="K498" s="166"/>
      <c r="L498" s="166"/>
    </row>
    <row r="499" spans="2:12" s="66" customFormat="1" x14ac:dyDescent="0.2">
      <c r="B499" s="206" t="s">
        <v>2622</v>
      </c>
      <c r="C499" s="231">
        <v>-220150</v>
      </c>
      <c r="D499" s="232">
        <v>1676.8031000000001</v>
      </c>
      <c r="E499" s="233">
        <v>1662.05</v>
      </c>
      <c r="F499" s="415"/>
      <c r="G499" s="68"/>
      <c r="H499" s="68"/>
      <c r="K499" s="166"/>
      <c r="L499" s="166"/>
    </row>
    <row r="500" spans="2:12" s="66" customFormat="1" x14ac:dyDescent="0.2">
      <c r="B500" s="206" t="s">
        <v>2623</v>
      </c>
      <c r="C500" s="231">
        <v>-414750</v>
      </c>
      <c r="D500" s="232">
        <v>1490.3458000000001</v>
      </c>
      <c r="E500" s="233">
        <v>1457.55</v>
      </c>
      <c r="F500" s="415"/>
      <c r="G500" s="68"/>
      <c r="H500" s="68"/>
      <c r="K500" s="166"/>
      <c r="L500" s="166"/>
    </row>
    <row r="501" spans="2:12" s="66" customFormat="1" x14ac:dyDescent="0.2">
      <c r="B501" s="206" t="s">
        <v>2624</v>
      </c>
      <c r="C501" s="231">
        <v>-2261000</v>
      </c>
      <c r="D501" s="232">
        <v>91.266000000000005</v>
      </c>
      <c r="E501" s="233">
        <v>93.95</v>
      </c>
      <c r="F501" s="415"/>
      <c r="G501" s="68"/>
      <c r="H501" s="68"/>
      <c r="K501" s="166"/>
      <c r="L501" s="166"/>
    </row>
    <row r="502" spans="2:12" s="66" customFormat="1" x14ac:dyDescent="0.2">
      <c r="B502" s="206" t="s">
        <v>2625</v>
      </c>
      <c r="C502" s="231">
        <v>-2700</v>
      </c>
      <c r="D502" s="232">
        <v>3687.5122999999999</v>
      </c>
      <c r="E502" s="233">
        <v>3695.9</v>
      </c>
      <c r="F502" s="415"/>
      <c r="G502" s="68"/>
      <c r="H502" s="68"/>
      <c r="K502" s="166"/>
      <c r="L502" s="166"/>
    </row>
    <row r="503" spans="2:12" s="66" customFormat="1" x14ac:dyDescent="0.2">
      <c r="B503" s="206" t="s">
        <v>2626</v>
      </c>
      <c r="C503" s="231">
        <v>-5353300</v>
      </c>
      <c r="D503" s="232">
        <v>141.9273</v>
      </c>
      <c r="E503" s="233">
        <v>143.69999999999999</v>
      </c>
      <c r="F503" s="415"/>
      <c r="G503" s="68"/>
      <c r="H503" s="68"/>
      <c r="K503" s="166"/>
      <c r="L503" s="166"/>
    </row>
    <row r="504" spans="2:12" s="66" customFormat="1" x14ac:dyDescent="0.2">
      <c r="B504" s="206" t="s">
        <v>2627</v>
      </c>
      <c r="C504" s="231">
        <v>-655500</v>
      </c>
      <c r="D504" s="232">
        <v>130.0213</v>
      </c>
      <c r="E504" s="233">
        <v>141.69999999999999</v>
      </c>
      <c r="F504" s="415"/>
      <c r="G504" s="68"/>
      <c r="H504" s="68"/>
      <c r="K504" s="166"/>
      <c r="L504" s="166"/>
    </row>
    <row r="505" spans="2:12" s="66" customFormat="1" x14ac:dyDescent="0.2">
      <c r="B505" s="206" t="s">
        <v>2628</v>
      </c>
      <c r="C505" s="231">
        <v>-3565100</v>
      </c>
      <c r="D505" s="232">
        <v>139.04570000000001</v>
      </c>
      <c r="E505" s="233">
        <v>144.85</v>
      </c>
      <c r="F505" s="415"/>
      <c r="G505" s="68"/>
      <c r="H505" s="68"/>
      <c r="K505" s="166"/>
      <c r="L505" s="166"/>
    </row>
    <row r="506" spans="2:12" s="66" customFormat="1" x14ac:dyDescent="0.2">
      <c r="B506" s="206" t="s">
        <v>2629</v>
      </c>
      <c r="C506" s="231">
        <v>-14500</v>
      </c>
      <c r="D506" s="232">
        <v>4671.6324000000004</v>
      </c>
      <c r="E506" s="233">
        <v>4583.55</v>
      </c>
      <c r="F506" s="415"/>
      <c r="G506" s="68"/>
      <c r="H506" s="68"/>
      <c r="K506" s="166"/>
      <c r="L506" s="166"/>
    </row>
    <row r="507" spans="2:12" s="66" customFormat="1" x14ac:dyDescent="0.2">
      <c r="B507" s="206" t="s">
        <v>2630</v>
      </c>
      <c r="C507" s="231">
        <v>-4050</v>
      </c>
      <c r="D507" s="232">
        <v>33369.451699999998</v>
      </c>
      <c r="E507" s="233">
        <v>31905.9</v>
      </c>
      <c r="F507" s="415"/>
      <c r="G507" s="68"/>
      <c r="H507" s="68"/>
      <c r="K507" s="166"/>
      <c r="L507" s="166"/>
    </row>
    <row r="508" spans="2:12" s="66" customFormat="1" x14ac:dyDescent="0.2">
      <c r="B508" s="206" t="s">
        <v>2631</v>
      </c>
      <c r="C508" s="231">
        <v>-636000</v>
      </c>
      <c r="D508" s="232">
        <v>238.94730000000001</v>
      </c>
      <c r="E508" s="233">
        <v>239.55</v>
      </c>
      <c r="F508" s="415"/>
      <c r="G508" s="68"/>
      <c r="H508" s="68"/>
      <c r="K508" s="166"/>
      <c r="L508" s="166"/>
    </row>
    <row r="509" spans="2:12" s="66" customFormat="1" x14ac:dyDescent="0.2">
      <c r="B509" s="206" t="s">
        <v>2632</v>
      </c>
      <c r="C509" s="231">
        <v>-2625</v>
      </c>
      <c r="D509" s="232">
        <v>5609.3540999999996</v>
      </c>
      <c r="E509" s="233">
        <v>5609.65</v>
      </c>
      <c r="F509" s="415"/>
      <c r="G509" s="68"/>
      <c r="H509" s="68"/>
      <c r="K509" s="166"/>
      <c r="L509" s="166"/>
    </row>
    <row r="510" spans="2:12" s="66" customFormat="1" x14ac:dyDescent="0.2">
      <c r="B510" s="206" t="s">
        <v>2633</v>
      </c>
      <c r="C510" s="231">
        <v>-123750</v>
      </c>
      <c r="D510" s="232">
        <v>3177.8294999999998</v>
      </c>
      <c r="E510" s="233">
        <v>3186.25</v>
      </c>
      <c r="F510" s="415"/>
      <c r="G510" s="68"/>
      <c r="H510" s="68"/>
      <c r="K510" s="166"/>
      <c r="L510" s="166"/>
    </row>
    <row r="511" spans="2:12" s="66" customFormat="1" x14ac:dyDescent="0.2">
      <c r="B511" s="206" t="s">
        <v>2634</v>
      </c>
      <c r="C511" s="231">
        <v>-346500</v>
      </c>
      <c r="D511" s="232">
        <v>2416.9503</v>
      </c>
      <c r="E511" s="233">
        <v>2387.0500000000002</v>
      </c>
      <c r="F511" s="415"/>
      <c r="G511" s="68"/>
      <c r="H511" s="68"/>
      <c r="K511" s="166"/>
      <c r="L511" s="166"/>
    </row>
    <row r="512" spans="2:12" s="66" customFormat="1" x14ac:dyDescent="0.2">
      <c r="B512" s="206" t="s">
        <v>2635</v>
      </c>
      <c r="C512" s="231">
        <v>-37500</v>
      </c>
      <c r="D512" s="232">
        <v>2394.9546</v>
      </c>
      <c r="E512" s="233">
        <v>2404</v>
      </c>
      <c r="F512" s="415"/>
      <c r="G512" s="68"/>
      <c r="H512" s="68"/>
      <c r="K512" s="166"/>
      <c r="L512" s="166"/>
    </row>
    <row r="513" spans="2:12" s="66" customFormat="1" x14ac:dyDescent="0.2">
      <c r="B513" s="206" t="s">
        <v>2636</v>
      </c>
      <c r="C513" s="231">
        <v>-2052200</v>
      </c>
      <c r="D513" s="232">
        <v>141.92619999999999</v>
      </c>
      <c r="E513" s="233">
        <v>143.05000000000001</v>
      </c>
      <c r="F513" s="415"/>
      <c r="G513" s="68"/>
      <c r="H513" s="68"/>
      <c r="K513" s="166"/>
      <c r="L513" s="166"/>
    </row>
    <row r="514" spans="2:12" s="66" customFormat="1" x14ac:dyDescent="0.2">
      <c r="B514" s="206" t="s">
        <v>2637</v>
      </c>
      <c r="C514" s="231">
        <v>-879945</v>
      </c>
      <c r="D514" s="232">
        <v>181.23480000000001</v>
      </c>
      <c r="E514" s="233">
        <v>190.25</v>
      </c>
      <c r="F514" s="415"/>
      <c r="G514" s="68"/>
      <c r="H514" s="68"/>
      <c r="K514" s="166"/>
      <c r="L514" s="166"/>
    </row>
    <row r="515" spans="2:12" s="66" customFormat="1" x14ac:dyDescent="0.2">
      <c r="B515" s="206" t="s">
        <v>2638</v>
      </c>
      <c r="C515" s="231">
        <v>-12528000</v>
      </c>
      <c r="D515" s="232">
        <v>39.757599999999996</v>
      </c>
      <c r="E515" s="233">
        <v>40.25</v>
      </c>
      <c r="F515" s="415"/>
      <c r="G515" s="68"/>
      <c r="H515" s="68"/>
      <c r="K515" s="166"/>
      <c r="L515" s="166"/>
    </row>
    <row r="516" spans="2:12" s="66" customFormat="1" x14ac:dyDescent="0.2">
      <c r="B516" s="206" t="s">
        <v>2639</v>
      </c>
      <c r="C516" s="231">
        <v>-134310</v>
      </c>
      <c r="D516" s="232">
        <v>1602.8100999999999</v>
      </c>
      <c r="E516" s="233">
        <v>1605.35</v>
      </c>
      <c r="F516" s="415"/>
      <c r="G516" s="68"/>
      <c r="H516" s="68"/>
      <c r="K516" s="166"/>
      <c r="L516" s="166"/>
    </row>
    <row r="517" spans="2:12" s="66" customFormat="1" x14ac:dyDescent="0.2">
      <c r="B517" s="206" t="s">
        <v>2640</v>
      </c>
      <c r="C517" s="231">
        <v>-516200</v>
      </c>
      <c r="D517" s="232">
        <v>190.05520000000001</v>
      </c>
      <c r="E517" s="233">
        <v>191.25</v>
      </c>
      <c r="F517" s="415"/>
      <c r="G517" s="68"/>
      <c r="H517" s="68"/>
      <c r="K517" s="166"/>
      <c r="L517" s="166"/>
    </row>
    <row r="518" spans="2:12" s="66" customFormat="1" x14ac:dyDescent="0.2">
      <c r="B518" s="206" t="s">
        <v>2641</v>
      </c>
      <c r="C518" s="231">
        <v>-2844000</v>
      </c>
      <c r="D518" s="232">
        <v>160.14940000000001</v>
      </c>
      <c r="E518" s="233">
        <v>158.69999999999999</v>
      </c>
      <c r="F518" s="415"/>
      <c r="G518" s="68"/>
      <c r="H518" s="68"/>
      <c r="K518" s="166"/>
      <c r="L518" s="166"/>
    </row>
    <row r="519" spans="2:12" s="66" customFormat="1" x14ac:dyDescent="0.2">
      <c r="B519" s="206" t="s">
        <v>2642</v>
      </c>
      <c r="C519" s="231">
        <v>-160500</v>
      </c>
      <c r="D519" s="232">
        <v>1215.2397000000001</v>
      </c>
      <c r="E519" s="233">
        <v>1218.55</v>
      </c>
      <c r="F519" s="415"/>
      <c r="G519" s="68"/>
      <c r="H519" s="68"/>
      <c r="K519" s="166"/>
      <c r="L519" s="166"/>
    </row>
    <row r="520" spans="2:12" s="66" customFormat="1" x14ac:dyDescent="0.2">
      <c r="B520" s="206" t="s">
        <v>2643</v>
      </c>
      <c r="C520" s="231">
        <v>-1750</v>
      </c>
      <c r="D520" s="232">
        <v>29527.103599999999</v>
      </c>
      <c r="E520" s="233">
        <v>28995.599999999999</v>
      </c>
      <c r="F520" s="415"/>
      <c r="G520" s="68"/>
      <c r="H520" s="68"/>
      <c r="K520" s="166"/>
      <c r="L520" s="166"/>
    </row>
    <row r="521" spans="2:12" s="66" customFormat="1" x14ac:dyDescent="0.2">
      <c r="B521" s="206" t="s">
        <v>2644</v>
      </c>
      <c r="C521" s="231">
        <v>-434800</v>
      </c>
      <c r="D521" s="232">
        <v>1320.3212000000001</v>
      </c>
      <c r="E521" s="233">
        <v>1307.7</v>
      </c>
      <c r="F521" s="415"/>
      <c r="G521" s="68"/>
      <c r="H521" s="68"/>
      <c r="K521" s="166"/>
      <c r="L521" s="166"/>
    </row>
    <row r="522" spans="2:12" s="66" customFormat="1" x14ac:dyDescent="0.2">
      <c r="B522" s="206" t="s">
        <v>2645</v>
      </c>
      <c r="C522" s="231">
        <v>-304150</v>
      </c>
      <c r="D522" s="232">
        <v>2126.6208000000001</v>
      </c>
      <c r="E522" s="233">
        <v>2134.1999999999998</v>
      </c>
      <c r="F522" s="415"/>
      <c r="G522" s="68"/>
      <c r="H522" s="68"/>
      <c r="K522" s="166"/>
      <c r="L522" s="166"/>
    </row>
    <row r="523" spans="2:12" s="66" customFormat="1" x14ac:dyDescent="0.2">
      <c r="B523" s="206" t="s">
        <v>2646</v>
      </c>
      <c r="C523" s="231">
        <v>-36500</v>
      </c>
      <c r="D523" s="232">
        <v>11148.0358</v>
      </c>
      <c r="E523" s="233">
        <v>11325.95</v>
      </c>
      <c r="F523" s="415"/>
      <c r="G523" s="68"/>
      <c r="H523" s="68"/>
      <c r="K523" s="166"/>
      <c r="L523" s="166"/>
    </row>
    <row r="524" spans="2:12" s="66" customFormat="1" x14ac:dyDescent="0.2">
      <c r="B524" s="206" t="s">
        <v>2647</v>
      </c>
      <c r="C524" s="231">
        <v>-4780500</v>
      </c>
      <c r="D524" s="232">
        <v>451.52480000000003</v>
      </c>
      <c r="E524" s="233">
        <v>454.1</v>
      </c>
      <c r="F524" s="415"/>
      <c r="G524" s="68"/>
      <c r="H524" s="68"/>
      <c r="K524" s="166"/>
      <c r="L524" s="166"/>
    </row>
    <row r="525" spans="2:12" s="66" customFormat="1" x14ac:dyDescent="0.2">
      <c r="B525" s="206" t="s">
        <v>2648</v>
      </c>
      <c r="C525" s="231">
        <v>-4265500</v>
      </c>
      <c r="D525" s="232">
        <v>113.01</v>
      </c>
      <c r="E525" s="233">
        <v>114.25</v>
      </c>
      <c r="F525" s="415"/>
      <c r="G525" s="68"/>
      <c r="H525" s="68"/>
      <c r="K525" s="166"/>
      <c r="L525" s="166"/>
    </row>
    <row r="526" spans="2:12" s="66" customFormat="1" x14ac:dyDescent="0.2">
      <c r="B526" s="206" t="s">
        <v>2649</v>
      </c>
      <c r="C526" s="231">
        <v>-2210600</v>
      </c>
      <c r="D526" s="232">
        <v>784.90750000000003</v>
      </c>
      <c r="E526" s="233">
        <v>822.35</v>
      </c>
      <c r="F526" s="415"/>
      <c r="G526" s="68"/>
      <c r="H526" s="68"/>
      <c r="K526" s="166"/>
      <c r="L526" s="166"/>
    </row>
    <row r="527" spans="2:12" s="66" customFormat="1" x14ac:dyDescent="0.2">
      <c r="B527" s="206" t="s">
        <v>2650</v>
      </c>
      <c r="C527" s="231">
        <v>-213000</v>
      </c>
      <c r="D527" s="232">
        <v>520.7568</v>
      </c>
      <c r="E527" s="233">
        <v>509.9</v>
      </c>
      <c r="F527" s="415"/>
      <c r="G527" s="68"/>
      <c r="H527" s="68"/>
      <c r="K527" s="166"/>
      <c r="L527" s="166"/>
    </row>
    <row r="528" spans="2:12" s="66" customFormat="1" x14ac:dyDescent="0.2">
      <c r="B528" s="206" t="s">
        <v>2651</v>
      </c>
      <c r="C528" s="231">
        <v>-646000</v>
      </c>
      <c r="D528" s="232">
        <v>907.61839999999995</v>
      </c>
      <c r="E528" s="233">
        <v>924.15</v>
      </c>
      <c r="F528" s="415"/>
      <c r="G528" s="68"/>
      <c r="H528" s="68"/>
      <c r="K528" s="166"/>
      <c r="L528" s="166"/>
    </row>
    <row r="529" spans="2:12" s="66" customFormat="1" x14ac:dyDescent="0.2">
      <c r="B529" s="206" t="s">
        <v>2652</v>
      </c>
      <c r="C529" s="231">
        <v>-503100</v>
      </c>
      <c r="D529" s="232">
        <v>3800.7058999999999</v>
      </c>
      <c r="E529" s="233">
        <v>3773.45</v>
      </c>
      <c r="F529" s="415"/>
      <c r="G529" s="68"/>
      <c r="H529" s="68"/>
      <c r="K529" s="166"/>
      <c r="L529" s="166"/>
    </row>
    <row r="530" spans="2:12" s="66" customFormat="1" x14ac:dyDescent="0.2">
      <c r="B530" s="206" t="s">
        <v>2653</v>
      </c>
      <c r="C530" s="231">
        <v>-1132650</v>
      </c>
      <c r="D530" s="232">
        <v>832.01379999999995</v>
      </c>
      <c r="E530" s="233">
        <v>818</v>
      </c>
      <c r="F530" s="415"/>
      <c r="G530" s="68"/>
      <c r="H530" s="68"/>
      <c r="K530" s="166"/>
      <c r="L530" s="166"/>
    </row>
    <row r="531" spans="2:12" s="66" customFormat="1" x14ac:dyDescent="0.2">
      <c r="B531" s="206" t="s">
        <v>2654</v>
      </c>
      <c r="C531" s="231">
        <v>-5540400</v>
      </c>
      <c r="D531" s="232">
        <v>326.75689999999997</v>
      </c>
      <c r="E531" s="233">
        <v>334.15</v>
      </c>
      <c r="F531" s="415"/>
      <c r="G531" s="68"/>
      <c r="H531" s="68"/>
      <c r="K531" s="166"/>
      <c r="L531" s="166"/>
    </row>
    <row r="532" spans="2:12" s="66" customFormat="1" x14ac:dyDescent="0.2">
      <c r="B532" s="206" t="s">
        <v>2655</v>
      </c>
      <c r="C532" s="231">
        <v>-8181000</v>
      </c>
      <c r="D532" s="232">
        <v>141.1994</v>
      </c>
      <c r="E532" s="233">
        <v>159.65</v>
      </c>
      <c r="F532" s="415"/>
      <c r="G532" s="68"/>
      <c r="H532" s="68"/>
      <c r="K532" s="166"/>
      <c r="L532" s="166"/>
    </row>
    <row r="533" spans="2:12" s="66" customFormat="1" x14ac:dyDescent="0.2">
      <c r="B533" s="206" t="s">
        <v>2656</v>
      </c>
      <c r="C533" s="231">
        <v>-532950</v>
      </c>
      <c r="D533" s="232">
        <v>1284.9339</v>
      </c>
      <c r="E533" s="233">
        <v>1293</v>
      </c>
      <c r="F533" s="415"/>
      <c r="G533" s="68"/>
      <c r="H533" s="68"/>
      <c r="K533" s="166"/>
      <c r="L533" s="166"/>
    </row>
    <row r="534" spans="2:12" s="66" customFormat="1" x14ac:dyDescent="0.2">
      <c r="B534" s="206" t="s">
        <v>2657</v>
      </c>
      <c r="C534" s="231">
        <v>-737400</v>
      </c>
      <c r="D534" s="232">
        <v>1446.7811999999999</v>
      </c>
      <c r="E534" s="233">
        <v>1387.8</v>
      </c>
      <c r="F534" s="415"/>
      <c r="G534" s="68"/>
      <c r="H534" s="68"/>
      <c r="K534" s="166"/>
      <c r="L534" s="166"/>
    </row>
    <row r="535" spans="2:12" s="66" customFormat="1" x14ac:dyDescent="0.2">
      <c r="B535" s="206" t="s">
        <v>2658</v>
      </c>
      <c r="C535" s="231">
        <v>-129200</v>
      </c>
      <c r="D535" s="232">
        <v>979.75649999999996</v>
      </c>
      <c r="E535" s="233">
        <v>985.6</v>
      </c>
      <c r="F535" s="415"/>
      <c r="G535" s="68"/>
      <c r="H535" s="68"/>
      <c r="K535" s="166"/>
      <c r="L535" s="166"/>
    </row>
    <row r="536" spans="2:12" s="66" customFormat="1" x14ac:dyDescent="0.2">
      <c r="B536" s="206" t="s">
        <v>2659</v>
      </c>
      <c r="C536" s="231">
        <v>-210375</v>
      </c>
      <c r="D536" s="232">
        <v>2128.3476999999998</v>
      </c>
      <c r="E536" s="233">
        <v>2166.9499999999998</v>
      </c>
      <c r="F536" s="415"/>
      <c r="G536" s="68"/>
      <c r="H536" s="68"/>
      <c r="K536" s="166"/>
      <c r="L536" s="166"/>
    </row>
    <row r="537" spans="2:12" s="66" customFormat="1" x14ac:dyDescent="0.2">
      <c r="B537" s="206" t="s">
        <v>2660</v>
      </c>
      <c r="C537" s="231">
        <v>-98750</v>
      </c>
      <c r="D537" s="232">
        <v>3131.7419</v>
      </c>
      <c r="E537" s="233">
        <v>3092.15</v>
      </c>
      <c r="F537" s="415"/>
      <c r="G537" s="68"/>
      <c r="H537" s="68"/>
      <c r="K537" s="166"/>
      <c r="L537" s="166"/>
    </row>
    <row r="538" spans="2:12" s="66" customFormat="1" x14ac:dyDescent="0.2">
      <c r="B538" s="206" t="s">
        <v>2661</v>
      </c>
      <c r="C538" s="231">
        <v>-84100</v>
      </c>
      <c r="D538" s="232">
        <v>1004.2722</v>
      </c>
      <c r="E538" s="233">
        <v>1029.7</v>
      </c>
      <c r="F538" s="415"/>
      <c r="G538" s="68"/>
      <c r="H538" s="68"/>
      <c r="K538" s="166"/>
      <c r="L538" s="166"/>
    </row>
    <row r="539" spans="2:12" s="66" customFormat="1" x14ac:dyDescent="0.2">
      <c r="B539" s="206" t="s">
        <v>2662</v>
      </c>
      <c r="C539" s="231">
        <v>-115100</v>
      </c>
      <c r="D539" s="232">
        <v>7563.8648000000003</v>
      </c>
      <c r="E539" s="233">
        <v>7418.05</v>
      </c>
      <c r="F539" s="415"/>
      <c r="G539" s="68"/>
      <c r="H539" s="68"/>
      <c r="K539" s="166"/>
      <c r="L539" s="166"/>
    </row>
    <row r="540" spans="2:12" s="66" customFormat="1" x14ac:dyDescent="0.2">
      <c r="B540" s="206" t="s">
        <v>2663</v>
      </c>
      <c r="C540" s="231">
        <v>-1100000</v>
      </c>
      <c r="D540" s="232">
        <v>829.50689999999997</v>
      </c>
      <c r="E540" s="233">
        <v>856.65</v>
      </c>
      <c r="F540" s="415"/>
      <c r="G540" s="68"/>
      <c r="H540" s="68"/>
      <c r="K540" s="166"/>
      <c r="L540" s="166"/>
    </row>
    <row r="541" spans="2:12" s="66" customFormat="1" x14ac:dyDescent="0.2">
      <c r="B541" s="206" t="s">
        <v>2664</v>
      </c>
      <c r="C541" s="231">
        <v>-1257100</v>
      </c>
      <c r="D541" s="232">
        <v>726.02620000000002</v>
      </c>
      <c r="E541" s="233">
        <v>710.8</v>
      </c>
      <c r="F541" s="415"/>
      <c r="G541" s="68"/>
      <c r="H541" s="68"/>
      <c r="K541" s="166"/>
      <c r="L541" s="166"/>
    </row>
    <row r="542" spans="2:12" s="66" customFormat="1" x14ac:dyDescent="0.2">
      <c r="B542" s="206" t="s">
        <v>2665</v>
      </c>
      <c r="C542" s="231">
        <v>-5766000</v>
      </c>
      <c r="D542" s="232">
        <v>293.16919999999999</v>
      </c>
      <c r="E542" s="233">
        <v>288.39999999999998</v>
      </c>
      <c r="F542" s="415"/>
      <c r="G542" s="68"/>
      <c r="H542" s="68"/>
      <c r="K542" s="166"/>
      <c r="L542" s="166"/>
    </row>
    <row r="543" spans="2:12" s="66" customFormat="1" x14ac:dyDescent="0.2">
      <c r="B543" s="206" t="s">
        <v>2666</v>
      </c>
      <c r="C543" s="231">
        <v>-3430000</v>
      </c>
      <c r="D543" s="232">
        <v>11.954800000000001</v>
      </c>
      <c r="E543" s="232">
        <v>12</v>
      </c>
      <c r="F543" s="415"/>
      <c r="G543" s="68"/>
      <c r="H543" s="68"/>
      <c r="K543" s="166"/>
      <c r="L543" s="166"/>
    </row>
    <row r="544" spans="2:12" s="66" customFormat="1" x14ac:dyDescent="0.2">
      <c r="B544" s="206" t="s">
        <v>2667</v>
      </c>
      <c r="C544" s="231">
        <v>-74000</v>
      </c>
      <c r="D544" s="206">
        <v>1219.5081</v>
      </c>
      <c r="E544" s="206">
        <v>1225.3</v>
      </c>
      <c r="F544" s="415"/>
      <c r="G544" s="68"/>
      <c r="H544" s="68"/>
      <c r="K544" s="166"/>
      <c r="L544" s="166"/>
    </row>
    <row r="545" spans="2:12" s="66" customFormat="1" x14ac:dyDescent="0.2">
      <c r="B545" s="206" t="s">
        <v>2668</v>
      </c>
      <c r="C545" s="231">
        <v>-137600</v>
      </c>
      <c r="D545" s="206">
        <v>653.38850000000002</v>
      </c>
      <c r="E545" s="206">
        <v>637.65</v>
      </c>
      <c r="F545" s="415"/>
      <c r="G545" s="68"/>
      <c r="H545" s="68"/>
      <c r="K545" s="166"/>
      <c r="L545" s="166"/>
    </row>
    <row r="546" spans="2:12" s="66" customFormat="1" x14ac:dyDescent="0.2">
      <c r="B546" s="206" t="s">
        <v>2669</v>
      </c>
      <c r="C546" s="231">
        <v>-375000</v>
      </c>
      <c r="D546" s="206">
        <v>294.29719999999998</v>
      </c>
      <c r="E546" s="206">
        <v>304.25</v>
      </c>
      <c r="F546" s="416"/>
      <c r="G546" s="68"/>
      <c r="H546" s="68"/>
      <c r="K546" s="166"/>
      <c r="L546" s="166"/>
    </row>
    <row r="547" spans="2:12" s="66" customFormat="1" x14ac:dyDescent="0.2">
      <c r="C547" s="67"/>
      <c r="F547" s="68"/>
      <c r="G547" s="68"/>
      <c r="H547" s="68"/>
      <c r="K547" s="166"/>
      <c r="L547" s="166"/>
    </row>
    <row r="548" spans="2:12" s="66" customFormat="1" x14ac:dyDescent="0.2">
      <c r="C548" s="67"/>
      <c r="F548" s="68"/>
      <c r="G548" s="68"/>
      <c r="H548" s="68"/>
      <c r="K548" s="166"/>
      <c r="L548" s="166"/>
    </row>
    <row r="549" spans="2:12" s="66" customFormat="1" ht="15" x14ac:dyDescent="0.25">
      <c r="B549" s="198" t="s">
        <v>2674</v>
      </c>
      <c r="C549" s="199">
        <v>0.68240000000000001</v>
      </c>
      <c r="F549" s="68"/>
      <c r="G549" s="68"/>
      <c r="H549" s="68"/>
      <c r="K549" s="166"/>
      <c r="L549" s="166"/>
    </row>
    <row r="550" spans="2:12" s="66" customFormat="1" ht="15" x14ac:dyDescent="0.25">
      <c r="B550" s="196"/>
      <c r="C550" s="197"/>
      <c r="F550" s="68"/>
      <c r="G550" s="68"/>
      <c r="H550" s="68"/>
      <c r="K550" s="166"/>
      <c r="L550" s="166"/>
    </row>
    <row r="551" spans="2:12" s="66" customFormat="1" ht="15" x14ac:dyDescent="0.25">
      <c r="B551" s="196" t="s">
        <v>2927</v>
      </c>
      <c r="C551" s="197"/>
      <c r="F551" s="68"/>
      <c r="G551" s="68"/>
      <c r="H551" s="68"/>
      <c r="K551" s="166"/>
      <c r="L551" s="166"/>
    </row>
    <row r="552" spans="2:12" s="66" customFormat="1" ht="15.75" x14ac:dyDescent="0.25">
      <c r="B552" s="234" t="s">
        <v>2675</v>
      </c>
      <c r="C552" s="235" t="s">
        <v>2676</v>
      </c>
      <c r="F552" s="68"/>
      <c r="G552" s="68"/>
      <c r="H552" s="68"/>
      <c r="K552" s="166"/>
      <c r="L552" s="166"/>
    </row>
    <row r="553" spans="2:12" s="237" customFormat="1" ht="15" x14ac:dyDescent="0.25">
      <c r="B553" s="180" t="s">
        <v>2928</v>
      </c>
      <c r="C553" s="236">
        <v>21</v>
      </c>
      <c r="F553" s="238"/>
      <c r="G553" s="238"/>
      <c r="H553" s="238"/>
      <c r="K553" s="239"/>
      <c r="L553" s="239"/>
    </row>
    <row r="554" spans="2:12" s="237" customFormat="1" ht="15" x14ac:dyDescent="0.25">
      <c r="B554" s="180" t="s">
        <v>2929</v>
      </c>
      <c r="C554" s="236">
        <v>12</v>
      </c>
      <c r="F554" s="238"/>
      <c r="G554" s="238"/>
      <c r="H554" s="238"/>
      <c r="K554" s="239"/>
      <c r="L554" s="239"/>
    </row>
    <row r="555" spans="2:12" s="237" customFormat="1" ht="15" x14ac:dyDescent="0.25">
      <c r="B555" s="180" t="s">
        <v>2930</v>
      </c>
      <c r="C555" s="236">
        <v>3</v>
      </c>
      <c r="F555" s="238"/>
      <c r="G555" s="238"/>
      <c r="H555" s="238"/>
      <c r="K555" s="239"/>
      <c r="L555" s="239"/>
    </row>
    <row r="556" spans="2:12" s="237" customFormat="1" ht="15" x14ac:dyDescent="0.25">
      <c r="B556" s="180" t="s">
        <v>2931</v>
      </c>
      <c r="C556" s="236">
        <v>27</v>
      </c>
      <c r="F556" s="238"/>
      <c r="G556" s="238"/>
      <c r="H556" s="238"/>
      <c r="K556" s="239"/>
      <c r="L556" s="239"/>
    </row>
    <row r="557" spans="2:12" s="237" customFormat="1" ht="15" x14ac:dyDescent="0.25">
      <c r="B557" s="180" t="s">
        <v>2932</v>
      </c>
      <c r="C557" s="236">
        <v>8</v>
      </c>
      <c r="F557" s="238"/>
      <c r="G557" s="238"/>
      <c r="H557" s="238"/>
      <c r="K557" s="239"/>
      <c r="L557" s="239"/>
    </row>
    <row r="558" spans="2:12" s="237" customFormat="1" ht="15" x14ac:dyDescent="0.25">
      <c r="B558" s="180" t="s">
        <v>2933</v>
      </c>
      <c r="C558" s="236">
        <v>11</v>
      </c>
      <c r="F558" s="238"/>
      <c r="G558" s="238"/>
      <c r="H558" s="238"/>
      <c r="K558" s="239"/>
      <c r="L558" s="239"/>
    </row>
    <row r="559" spans="2:12" s="237" customFormat="1" ht="15" x14ac:dyDescent="0.25">
      <c r="B559" s="180" t="s">
        <v>2934</v>
      </c>
      <c r="C559" s="236">
        <v>8</v>
      </c>
      <c r="F559" s="238"/>
      <c r="G559" s="238"/>
      <c r="H559" s="238"/>
      <c r="K559" s="239"/>
      <c r="L559" s="239"/>
    </row>
    <row r="560" spans="2:12" s="237" customFormat="1" ht="15" x14ac:dyDescent="0.25">
      <c r="B560" s="180" t="s">
        <v>2935</v>
      </c>
      <c r="C560" s="236">
        <v>12</v>
      </c>
      <c r="F560" s="238"/>
      <c r="G560" s="238"/>
      <c r="H560" s="238"/>
      <c r="K560" s="239"/>
      <c r="L560" s="239"/>
    </row>
    <row r="561" spans="2:12" s="237" customFormat="1" ht="15" x14ac:dyDescent="0.25">
      <c r="B561" s="180" t="s">
        <v>2936</v>
      </c>
      <c r="C561" s="236">
        <v>18</v>
      </c>
      <c r="F561" s="238"/>
      <c r="G561" s="238"/>
      <c r="H561" s="238"/>
      <c r="K561" s="239"/>
      <c r="L561" s="239"/>
    </row>
    <row r="562" spans="2:12" s="237" customFormat="1" ht="15" x14ac:dyDescent="0.25">
      <c r="B562" s="180" t="s">
        <v>2937</v>
      </c>
      <c r="C562" s="236">
        <v>16</v>
      </c>
      <c r="F562" s="238"/>
      <c r="G562" s="238"/>
      <c r="H562" s="238"/>
      <c r="K562" s="239"/>
      <c r="L562" s="239"/>
    </row>
    <row r="563" spans="2:12" s="237" customFormat="1" ht="15" x14ac:dyDescent="0.25">
      <c r="B563" s="180" t="s">
        <v>2938</v>
      </c>
      <c r="C563" s="236">
        <v>5</v>
      </c>
      <c r="F563" s="238"/>
      <c r="G563" s="238"/>
      <c r="H563" s="238"/>
      <c r="K563" s="239"/>
      <c r="L563" s="239"/>
    </row>
    <row r="564" spans="2:12" s="237" customFormat="1" ht="15" x14ac:dyDescent="0.25">
      <c r="B564" s="180" t="s">
        <v>2939</v>
      </c>
      <c r="C564" s="236">
        <v>6</v>
      </c>
      <c r="F564" s="238"/>
      <c r="G564" s="238"/>
      <c r="H564" s="238"/>
      <c r="K564" s="239"/>
      <c r="L564" s="239"/>
    </row>
    <row r="565" spans="2:12" s="237" customFormat="1" ht="15" x14ac:dyDescent="0.25">
      <c r="B565" s="180" t="s">
        <v>2940</v>
      </c>
      <c r="C565" s="236">
        <v>26</v>
      </c>
      <c r="F565" s="238"/>
      <c r="G565" s="238"/>
      <c r="H565" s="238"/>
      <c r="K565" s="239"/>
      <c r="L565" s="239"/>
    </row>
    <row r="566" spans="2:12" s="237" customFormat="1" ht="15" x14ac:dyDescent="0.25">
      <c r="B566" s="180" t="s">
        <v>2941</v>
      </c>
      <c r="C566" s="236">
        <v>8</v>
      </c>
      <c r="F566" s="238"/>
      <c r="G566" s="238"/>
      <c r="H566" s="238"/>
      <c r="K566" s="239"/>
      <c r="L566" s="239"/>
    </row>
    <row r="567" spans="2:12" s="237" customFormat="1" ht="15" x14ac:dyDescent="0.25">
      <c r="B567" s="180" t="s">
        <v>2942</v>
      </c>
      <c r="C567" s="236">
        <v>4</v>
      </c>
      <c r="F567" s="238"/>
      <c r="G567" s="238"/>
      <c r="H567" s="238"/>
      <c r="K567" s="239"/>
      <c r="L567" s="239"/>
    </row>
    <row r="568" spans="2:12" s="237" customFormat="1" ht="15" x14ac:dyDescent="0.25">
      <c r="B568" s="180" t="s">
        <v>2943</v>
      </c>
      <c r="C568" s="236">
        <v>10</v>
      </c>
      <c r="F568" s="238"/>
      <c r="G568" s="238"/>
      <c r="H568" s="238"/>
      <c r="K568" s="239"/>
      <c r="L568" s="239"/>
    </row>
    <row r="569" spans="2:12" s="237" customFormat="1" ht="15" x14ac:dyDescent="0.25">
      <c r="B569" s="180" t="s">
        <v>2944</v>
      </c>
      <c r="C569" s="236">
        <v>15</v>
      </c>
      <c r="F569" s="238"/>
      <c r="G569" s="238"/>
      <c r="H569" s="238"/>
      <c r="K569" s="239"/>
      <c r="L569" s="239"/>
    </row>
    <row r="570" spans="2:12" s="237" customFormat="1" ht="15" x14ac:dyDescent="0.25">
      <c r="B570" s="180" t="s">
        <v>2945</v>
      </c>
      <c r="C570" s="236">
        <v>15</v>
      </c>
      <c r="F570" s="238"/>
      <c r="G570" s="238"/>
      <c r="H570" s="238"/>
      <c r="K570" s="239"/>
      <c r="L570" s="239"/>
    </row>
    <row r="571" spans="2:12" s="237" customFormat="1" ht="15" x14ac:dyDescent="0.25">
      <c r="B571" s="180" t="s">
        <v>2946</v>
      </c>
      <c r="C571" s="236">
        <v>23</v>
      </c>
      <c r="F571" s="238"/>
      <c r="G571" s="238"/>
      <c r="H571" s="238"/>
      <c r="K571" s="239"/>
      <c r="L571" s="239"/>
    </row>
    <row r="572" spans="2:12" s="237" customFormat="1" ht="15" x14ac:dyDescent="0.25">
      <c r="B572" s="180" t="s">
        <v>2947</v>
      </c>
      <c r="C572" s="236">
        <v>12</v>
      </c>
      <c r="F572" s="238"/>
      <c r="G572" s="238"/>
      <c r="H572" s="238"/>
      <c r="K572" s="239"/>
      <c r="L572" s="239"/>
    </row>
    <row r="573" spans="2:12" s="237" customFormat="1" ht="15" x14ac:dyDescent="0.25">
      <c r="B573" s="180" t="s">
        <v>2948</v>
      </c>
      <c r="C573" s="236">
        <v>12</v>
      </c>
      <c r="F573" s="238"/>
      <c r="G573" s="238"/>
      <c r="H573" s="238"/>
      <c r="K573" s="239"/>
      <c r="L573" s="239"/>
    </row>
    <row r="574" spans="2:12" s="237" customFormat="1" ht="15" x14ac:dyDescent="0.25">
      <c r="B574" s="180" t="s">
        <v>2949</v>
      </c>
      <c r="C574" s="236">
        <v>7</v>
      </c>
      <c r="F574" s="238"/>
      <c r="G574" s="238"/>
      <c r="H574" s="238"/>
      <c r="K574" s="239"/>
      <c r="L574" s="239"/>
    </row>
    <row r="575" spans="2:12" s="237" customFormat="1" ht="15" x14ac:dyDescent="0.25">
      <c r="B575" s="180" t="s">
        <v>2950</v>
      </c>
      <c r="C575" s="236">
        <v>10</v>
      </c>
      <c r="F575" s="238"/>
      <c r="G575" s="238"/>
      <c r="H575" s="238"/>
      <c r="K575" s="239"/>
      <c r="L575" s="239"/>
    </row>
    <row r="576" spans="2:12" s="237" customFormat="1" ht="15" x14ac:dyDescent="0.25">
      <c r="B576" s="180" t="s">
        <v>2951</v>
      </c>
      <c r="C576" s="236">
        <v>11</v>
      </c>
      <c r="F576" s="238"/>
      <c r="G576" s="238"/>
      <c r="H576" s="238"/>
      <c r="K576" s="239"/>
      <c r="L576" s="239"/>
    </row>
    <row r="577" spans="2:12" s="237" customFormat="1" ht="15" x14ac:dyDescent="0.25">
      <c r="B577" s="180" t="s">
        <v>2952</v>
      </c>
      <c r="C577" s="236">
        <v>4</v>
      </c>
      <c r="F577" s="238"/>
      <c r="G577" s="238"/>
      <c r="H577" s="238"/>
      <c r="K577" s="239"/>
      <c r="L577" s="239"/>
    </row>
    <row r="578" spans="2:12" s="237" customFormat="1" ht="15" x14ac:dyDescent="0.25">
      <c r="B578" s="180" t="s">
        <v>2953</v>
      </c>
      <c r="C578" s="236">
        <v>11</v>
      </c>
      <c r="F578" s="238"/>
      <c r="G578" s="238"/>
      <c r="H578" s="238"/>
      <c r="K578" s="239"/>
      <c r="L578" s="239"/>
    </row>
    <row r="579" spans="2:12" s="237" customFormat="1" ht="15" x14ac:dyDescent="0.25">
      <c r="B579" s="180" t="s">
        <v>2954</v>
      </c>
      <c r="C579" s="236">
        <v>19</v>
      </c>
      <c r="F579" s="238"/>
      <c r="G579" s="238"/>
      <c r="H579" s="238"/>
      <c r="K579" s="239"/>
      <c r="L579" s="239"/>
    </row>
    <row r="580" spans="2:12" s="237" customFormat="1" ht="15" x14ac:dyDescent="0.25">
      <c r="B580" s="180" t="s">
        <v>2955</v>
      </c>
      <c r="C580" s="236">
        <v>9</v>
      </c>
      <c r="F580" s="238"/>
      <c r="G580" s="238"/>
      <c r="H580" s="238"/>
      <c r="K580" s="239"/>
      <c r="L580" s="239"/>
    </row>
    <row r="581" spans="2:12" s="237" customFormat="1" ht="15" x14ac:dyDescent="0.25">
      <c r="B581" s="180" t="s">
        <v>2956</v>
      </c>
      <c r="C581" s="236">
        <v>2</v>
      </c>
      <c r="F581" s="238"/>
      <c r="G581" s="238"/>
      <c r="H581" s="238"/>
      <c r="K581" s="239"/>
      <c r="L581" s="239"/>
    </row>
    <row r="582" spans="2:12" s="237" customFormat="1" ht="15" x14ac:dyDescent="0.25">
      <c r="B582" s="180" t="s">
        <v>2957</v>
      </c>
      <c r="C582" s="236">
        <v>15</v>
      </c>
      <c r="F582" s="238"/>
      <c r="G582" s="238"/>
      <c r="H582" s="238"/>
      <c r="K582" s="239"/>
      <c r="L582" s="239"/>
    </row>
    <row r="583" spans="2:12" s="237" customFormat="1" ht="15" x14ac:dyDescent="0.25">
      <c r="B583" s="180" t="s">
        <v>2958</v>
      </c>
      <c r="C583" s="236">
        <v>17</v>
      </c>
      <c r="F583" s="238"/>
      <c r="G583" s="238"/>
      <c r="H583" s="238"/>
      <c r="K583" s="239"/>
      <c r="L583" s="239"/>
    </row>
    <row r="584" spans="2:12" s="237" customFormat="1" ht="15" x14ac:dyDescent="0.25">
      <c r="B584" s="180" t="s">
        <v>2959</v>
      </c>
      <c r="C584" s="236">
        <v>10</v>
      </c>
      <c r="F584" s="238"/>
      <c r="G584" s="238"/>
      <c r="H584" s="238"/>
      <c r="K584" s="239"/>
      <c r="L584" s="239"/>
    </row>
    <row r="585" spans="2:12" s="237" customFormat="1" ht="15" x14ac:dyDescent="0.25">
      <c r="B585" s="180" t="s">
        <v>2960</v>
      </c>
      <c r="C585" s="236">
        <v>12</v>
      </c>
      <c r="F585" s="238"/>
      <c r="G585" s="238"/>
      <c r="H585" s="238"/>
      <c r="K585" s="239"/>
      <c r="L585" s="239"/>
    </row>
    <row r="586" spans="2:12" s="237" customFormat="1" ht="15" x14ac:dyDescent="0.25">
      <c r="B586" s="180" t="s">
        <v>2961</v>
      </c>
      <c r="C586" s="236">
        <v>19</v>
      </c>
      <c r="F586" s="238"/>
      <c r="G586" s="238"/>
      <c r="H586" s="238"/>
      <c r="K586" s="239"/>
      <c r="L586" s="239"/>
    </row>
    <row r="587" spans="2:12" s="237" customFormat="1" ht="15" x14ac:dyDescent="0.25">
      <c r="B587" s="180" t="s">
        <v>2962</v>
      </c>
      <c r="C587" s="236">
        <v>18</v>
      </c>
      <c r="F587" s="238"/>
      <c r="G587" s="238"/>
      <c r="H587" s="238"/>
      <c r="K587" s="239"/>
      <c r="L587" s="239"/>
    </row>
    <row r="588" spans="2:12" s="237" customFormat="1" ht="15" x14ac:dyDescent="0.25">
      <c r="B588" s="180" t="s">
        <v>2963</v>
      </c>
      <c r="C588" s="236">
        <v>15</v>
      </c>
      <c r="F588" s="238"/>
      <c r="G588" s="238"/>
      <c r="H588" s="238"/>
      <c r="K588" s="239"/>
      <c r="L588" s="239"/>
    </row>
    <row r="589" spans="2:12" s="237" customFormat="1" ht="15" x14ac:dyDescent="0.25">
      <c r="B589" s="180" t="s">
        <v>2964</v>
      </c>
      <c r="C589" s="236">
        <v>5</v>
      </c>
      <c r="F589" s="238"/>
      <c r="G589" s="238"/>
      <c r="H589" s="238"/>
      <c r="K589" s="239"/>
      <c r="L589" s="239"/>
    </row>
    <row r="590" spans="2:12" s="237" customFormat="1" ht="15" x14ac:dyDescent="0.25">
      <c r="B590" s="180" t="s">
        <v>2965</v>
      </c>
      <c r="C590" s="236">
        <v>14</v>
      </c>
      <c r="F590" s="238"/>
      <c r="G590" s="238"/>
      <c r="H590" s="238"/>
      <c r="K590" s="239"/>
      <c r="L590" s="239"/>
    </row>
    <row r="591" spans="2:12" s="237" customFormat="1" ht="15" x14ac:dyDescent="0.25">
      <c r="B591" s="180" t="s">
        <v>2966</v>
      </c>
      <c r="C591" s="236">
        <v>15</v>
      </c>
      <c r="F591" s="238"/>
      <c r="G591" s="238"/>
      <c r="H591" s="238"/>
      <c r="K591" s="239"/>
      <c r="L591" s="239"/>
    </row>
    <row r="592" spans="2:12" s="237" customFormat="1" ht="15" x14ac:dyDescent="0.25">
      <c r="B592" s="180" t="s">
        <v>2967</v>
      </c>
      <c r="C592" s="236">
        <v>19</v>
      </c>
      <c r="F592" s="238"/>
      <c r="G592" s="238"/>
      <c r="H592" s="238"/>
      <c r="K592" s="239"/>
      <c r="L592" s="239"/>
    </row>
    <row r="593" spans="2:12" s="237" customFormat="1" ht="15" x14ac:dyDescent="0.25">
      <c r="B593" s="180" t="s">
        <v>2968</v>
      </c>
      <c r="C593" s="236">
        <v>10</v>
      </c>
      <c r="F593" s="238"/>
      <c r="G593" s="238"/>
      <c r="H593" s="238"/>
      <c r="K593" s="239"/>
      <c r="L593" s="239"/>
    </row>
    <row r="594" spans="2:12" s="237" customFormat="1" ht="15" x14ac:dyDescent="0.25">
      <c r="B594" s="180" t="s">
        <v>2969</v>
      </c>
      <c r="C594" s="236">
        <v>13</v>
      </c>
      <c r="F594" s="238"/>
      <c r="G594" s="238"/>
      <c r="H594" s="238"/>
      <c r="K594" s="239"/>
      <c r="L594" s="239"/>
    </row>
    <row r="595" spans="2:12" s="237" customFormat="1" ht="15" x14ac:dyDescent="0.25">
      <c r="B595" s="180" t="s">
        <v>2970</v>
      </c>
      <c r="C595" s="236">
        <v>16</v>
      </c>
      <c r="F595" s="238"/>
      <c r="G595" s="238"/>
      <c r="H595" s="238"/>
      <c r="K595" s="239"/>
      <c r="L595" s="239"/>
    </row>
    <row r="596" spans="2:12" s="237" customFormat="1" ht="15" x14ac:dyDescent="0.25">
      <c r="B596" s="180" t="s">
        <v>2971</v>
      </c>
      <c r="C596" s="236">
        <v>7</v>
      </c>
      <c r="F596" s="238"/>
      <c r="G596" s="238"/>
      <c r="H596" s="238"/>
      <c r="K596" s="239"/>
      <c r="L596" s="239"/>
    </row>
    <row r="597" spans="2:12" s="237" customFormat="1" ht="15" x14ac:dyDescent="0.25">
      <c r="B597" s="180" t="s">
        <v>2972</v>
      </c>
      <c r="C597" s="236">
        <v>9</v>
      </c>
      <c r="F597" s="238"/>
      <c r="G597" s="238"/>
      <c r="H597" s="238"/>
      <c r="K597" s="239"/>
      <c r="L597" s="239"/>
    </row>
    <row r="598" spans="2:12" s="237" customFormat="1" ht="15" x14ac:dyDescent="0.25">
      <c r="B598" s="180" t="s">
        <v>2973</v>
      </c>
      <c r="C598" s="236">
        <v>20</v>
      </c>
      <c r="F598" s="238"/>
      <c r="G598" s="238"/>
      <c r="H598" s="238"/>
      <c r="K598" s="239"/>
      <c r="L598" s="239"/>
    </row>
    <row r="599" spans="2:12" s="237" customFormat="1" ht="15" x14ac:dyDescent="0.25">
      <c r="B599" s="180" t="s">
        <v>2974</v>
      </c>
      <c r="C599" s="236">
        <v>13</v>
      </c>
      <c r="F599" s="238"/>
      <c r="G599" s="238"/>
      <c r="H599" s="238"/>
      <c r="K599" s="239"/>
      <c r="L599" s="239"/>
    </row>
    <row r="600" spans="2:12" s="237" customFormat="1" ht="15" x14ac:dyDescent="0.25">
      <c r="B600" s="180" t="s">
        <v>2975</v>
      </c>
      <c r="C600" s="236">
        <v>14</v>
      </c>
      <c r="F600" s="238"/>
      <c r="G600" s="238"/>
      <c r="H600" s="238"/>
      <c r="K600" s="239"/>
      <c r="L600" s="239"/>
    </row>
    <row r="601" spans="2:12" s="237" customFormat="1" ht="15" x14ac:dyDescent="0.25">
      <c r="B601" s="180" t="s">
        <v>2976</v>
      </c>
      <c r="C601" s="236">
        <v>6</v>
      </c>
      <c r="F601" s="238"/>
      <c r="G601" s="238"/>
      <c r="H601" s="238"/>
      <c r="K601" s="239"/>
      <c r="L601" s="239"/>
    </row>
    <row r="602" spans="2:12" s="237" customFormat="1" ht="15" x14ac:dyDescent="0.25">
      <c r="B602" s="180" t="s">
        <v>2977</v>
      </c>
      <c r="C602" s="236">
        <v>10</v>
      </c>
      <c r="F602" s="238"/>
      <c r="G602" s="238"/>
      <c r="H602" s="238"/>
      <c r="K602" s="239"/>
      <c r="L602" s="239"/>
    </row>
    <row r="603" spans="2:12" s="237" customFormat="1" ht="15" x14ac:dyDescent="0.25">
      <c r="B603" s="180" t="s">
        <v>2978</v>
      </c>
      <c r="C603" s="236">
        <v>14</v>
      </c>
      <c r="F603" s="238"/>
      <c r="G603" s="238"/>
      <c r="H603" s="238"/>
      <c r="K603" s="239"/>
      <c r="L603" s="239"/>
    </row>
    <row r="604" spans="2:12" s="237" customFormat="1" ht="15" x14ac:dyDescent="0.25">
      <c r="B604" s="180" t="s">
        <v>2979</v>
      </c>
      <c r="C604" s="236">
        <v>12</v>
      </c>
      <c r="F604" s="238"/>
      <c r="G604" s="238"/>
      <c r="H604" s="238"/>
      <c r="K604" s="239"/>
      <c r="L604" s="239"/>
    </row>
    <row r="605" spans="2:12" s="237" customFormat="1" ht="15" x14ac:dyDescent="0.25">
      <c r="B605" s="180" t="s">
        <v>2980</v>
      </c>
      <c r="C605" s="236">
        <v>2</v>
      </c>
      <c r="F605" s="238"/>
      <c r="G605" s="238"/>
      <c r="H605" s="238"/>
      <c r="K605" s="239"/>
      <c r="L605" s="239"/>
    </row>
    <row r="606" spans="2:12" s="237" customFormat="1" ht="15" x14ac:dyDescent="0.25">
      <c r="B606" s="180" t="s">
        <v>2981</v>
      </c>
      <c r="C606" s="236">
        <v>9</v>
      </c>
      <c r="F606" s="238"/>
      <c r="G606" s="238"/>
      <c r="H606" s="238"/>
      <c r="K606" s="239"/>
      <c r="L606" s="239"/>
    </row>
    <row r="607" spans="2:12" s="237" customFormat="1" ht="15" x14ac:dyDescent="0.25">
      <c r="B607" s="180" t="s">
        <v>2982</v>
      </c>
      <c r="C607" s="236">
        <v>4</v>
      </c>
      <c r="F607" s="238"/>
      <c r="G607" s="238"/>
      <c r="H607" s="238"/>
      <c r="K607" s="239"/>
      <c r="L607" s="239"/>
    </row>
    <row r="608" spans="2:12" s="237" customFormat="1" ht="15" x14ac:dyDescent="0.25">
      <c r="B608" s="180" t="s">
        <v>2983</v>
      </c>
      <c r="C608" s="236">
        <v>19</v>
      </c>
      <c r="F608" s="238"/>
      <c r="G608" s="238"/>
      <c r="H608" s="238"/>
      <c r="K608" s="239"/>
      <c r="L608" s="239"/>
    </row>
    <row r="609" spans="2:12" s="237" customFormat="1" ht="15" x14ac:dyDescent="0.25">
      <c r="B609" s="180" t="s">
        <v>2984</v>
      </c>
      <c r="C609" s="236">
        <v>16</v>
      </c>
      <c r="F609" s="238"/>
      <c r="G609" s="238"/>
      <c r="H609" s="238"/>
      <c r="K609" s="239"/>
      <c r="L609" s="239"/>
    </row>
    <row r="610" spans="2:12" s="237" customFormat="1" ht="15" x14ac:dyDescent="0.25">
      <c r="B610" s="180" t="s">
        <v>2985</v>
      </c>
      <c r="C610" s="236">
        <v>15</v>
      </c>
      <c r="F610" s="238"/>
      <c r="G610" s="238"/>
      <c r="H610" s="238"/>
      <c r="K610" s="239"/>
      <c r="L610" s="239"/>
    </row>
    <row r="611" spans="2:12" s="237" customFormat="1" ht="15" x14ac:dyDescent="0.25">
      <c r="B611" s="180" t="s">
        <v>2986</v>
      </c>
      <c r="C611" s="236">
        <v>17</v>
      </c>
      <c r="F611" s="238"/>
      <c r="G611" s="238"/>
      <c r="H611" s="238"/>
      <c r="K611" s="239"/>
      <c r="L611" s="239"/>
    </row>
    <row r="612" spans="2:12" s="237" customFormat="1" ht="15" x14ac:dyDescent="0.25">
      <c r="B612" s="180" t="s">
        <v>2987</v>
      </c>
      <c r="C612" s="236">
        <v>21</v>
      </c>
      <c r="F612" s="238"/>
      <c r="G612" s="238"/>
      <c r="H612" s="238"/>
      <c r="K612" s="239"/>
      <c r="L612" s="239"/>
    </row>
    <row r="613" spans="2:12" s="237" customFormat="1" ht="15" x14ac:dyDescent="0.25">
      <c r="B613" s="180" t="s">
        <v>2988</v>
      </c>
      <c r="C613" s="236">
        <v>7</v>
      </c>
      <c r="F613" s="238"/>
      <c r="G613" s="238"/>
      <c r="H613" s="238"/>
      <c r="K613" s="239"/>
      <c r="L613" s="239"/>
    </row>
    <row r="614" spans="2:12" s="237" customFormat="1" ht="15" x14ac:dyDescent="0.25">
      <c r="B614" s="180" t="s">
        <v>2989</v>
      </c>
      <c r="C614" s="236">
        <v>20</v>
      </c>
      <c r="F614" s="238"/>
      <c r="G614" s="238"/>
      <c r="H614" s="238"/>
      <c r="K614" s="239"/>
      <c r="L614" s="239"/>
    </row>
    <row r="615" spans="2:12" s="237" customFormat="1" ht="15" x14ac:dyDescent="0.25">
      <c r="B615" s="180" t="s">
        <v>2990</v>
      </c>
      <c r="C615" s="236">
        <v>17</v>
      </c>
      <c r="F615" s="238"/>
      <c r="G615" s="238"/>
      <c r="H615" s="238"/>
      <c r="K615" s="239"/>
      <c r="L615" s="239"/>
    </row>
    <row r="616" spans="2:12" s="237" customFormat="1" ht="15" x14ac:dyDescent="0.25">
      <c r="B616" s="180" t="s">
        <v>2991</v>
      </c>
      <c r="C616" s="236">
        <v>12</v>
      </c>
      <c r="F616" s="238"/>
      <c r="G616" s="238"/>
      <c r="H616" s="238"/>
      <c r="K616" s="239"/>
      <c r="L616" s="239"/>
    </row>
    <row r="617" spans="2:12" s="237" customFormat="1" ht="15" x14ac:dyDescent="0.25">
      <c r="B617" s="180" t="s">
        <v>2992</v>
      </c>
      <c r="C617" s="236">
        <v>19</v>
      </c>
      <c r="F617" s="238"/>
      <c r="G617" s="238"/>
      <c r="H617" s="238"/>
      <c r="K617" s="239"/>
      <c r="L617" s="239"/>
    </row>
    <row r="618" spans="2:12" s="237" customFormat="1" ht="15" x14ac:dyDescent="0.25">
      <c r="B618" s="180" t="s">
        <v>2993</v>
      </c>
      <c r="C618" s="236">
        <v>19</v>
      </c>
      <c r="F618" s="238"/>
      <c r="G618" s="238"/>
      <c r="H618" s="238"/>
      <c r="K618" s="239"/>
      <c r="L618" s="239"/>
    </row>
    <row r="619" spans="2:12" s="237" customFormat="1" ht="15" x14ac:dyDescent="0.25">
      <c r="B619" s="180" t="s">
        <v>2994</v>
      </c>
      <c r="C619" s="236">
        <v>7</v>
      </c>
      <c r="F619" s="238"/>
      <c r="G619" s="238"/>
      <c r="H619" s="238"/>
      <c r="K619" s="239"/>
      <c r="L619" s="239"/>
    </row>
    <row r="620" spans="2:12" s="237" customFormat="1" ht="15" x14ac:dyDescent="0.25">
      <c r="B620" s="180" t="s">
        <v>2995</v>
      </c>
      <c r="C620" s="236">
        <v>16</v>
      </c>
      <c r="F620" s="238"/>
      <c r="G620" s="238"/>
      <c r="H620" s="238"/>
      <c r="K620" s="239"/>
      <c r="L620" s="239"/>
    </row>
    <row r="621" spans="2:12" s="237" customFormat="1" ht="15" x14ac:dyDescent="0.25">
      <c r="B621" s="180" t="s">
        <v>2996</v>
      </c>
      <c r="C621" s="236">
        <v>13</v>
      </c>
      <c r="F621" s="238"/>
      <c r="G621" s="238"/>
      <c r="H621" s="238"/>
      <c r="K621" s="239"/>
      <c r="L621" s="239"/>
    </row>
    <row r="622" spans="2:12" s="237" customFormat="1" ht="15" x14ac:dyDescent="0.25">
      <c r="B622" s="180" t="s">
        <v>2997</v>
      </c>
      <c r="C622" s="236">
        <v>7</v>
      </c>
      <c r="F622" s="238"/>
      <c r="G622" s="238"/>
      <c r="H622" s="238"/>
      <c r="K622" s="239"/>
      <c r="L622" s="239"/>
    </row>
    <row r="623" spans="2:12" s="237" customFormat="1" ht="15" x14ac:dyDescent="0.25">
      <c r="B623" s="180" t="s">
        <v>2998</v>
      </c>
      <c r="C623" s="236">
        <v>2</v>
      </c>
      <c r="F623" s="238"/>
      <c r="G623" s="238"/>
      <c r="H623" s="238"/>
      <c r="K623" s="239"/>
      <c r="L623" s="239"/>
    </row>
    <row r="624" spans="2:12" s="237" customFormat="1" ht="15" x14ac:dyDescent="0.25">
      <c r="B624" s="180" t="s">
        <v>2999</v>
      </c>
      <c r="C624" s="236">
        <v>7</v>
      </c>
      <c r="F624" s="238"/>
      <c r="G624" s="238"/>
      <c r="H624" s="238"/>
      <c r="K624" s="239"/>
      <c r="L624" s="239"/>
    </row>
    <row r="625" spans="2:12" s="237" customFormat="1" ht="15" x14ac:dyDescent="0.25">
      <c r="B625" s="180" t="s">
        <v>3000</v>
      </c>
      <c r="C625" s="236">
        <v>10</v>
      </c>
      <c r="F625" s="238"/>
      <c r="G625" s="238"/>
      <c r="H625" s="238"/>
      <c r="K625" s="239"/>
      <c r="L625" s="239"/>
    </row>
    <row r="626" spans="2:12" s="237" customFormat="1" ht="15" x14ac:dyDescent="0.25">
      <c r="B626" s="180" t="s">
        <v>3001</v>
      </c>
      <c r="C626" s="236">
        <v>15</v>
      </c>
      <c r="F626" s="238"/>
      <c r="G626" s="238"/>
      <c r="H626" s="238"/>
      <c r="K626" s="239"/>
      <c r="L626" s="239"/>
    </row>
    <row r="627" spans="2:12" s="237" customFormat="1" ht="15" x14ac:dyDescent="0.25">
      <c r="B627" s="180" t="s">
        <v>3002</v>
      </c>
      <c r="C627" s="236">
        <v>17</v>
      </c>
      <c r="F627" s="238"/>
      <c r="G627" s="238"/>
      <c r="H627" s="238"/>
      <c r="K627" s="239"/>
      <c r="L627" s="239"/>
    </row>
    <row r="628" spans="2:12" s="237" customFormat="1" ht="15" x14ac:dyDescent="0.25">
      <c r="B628" s="180" t="s">
        <v>3003</v>
      </c>
      <c r="C628" s="236">
        <v>10</v>
      </c>
      <c r="F628" s="238"/>
      <c r="G628" s="238"/>
      <c r="H628" s="238"/>
      <c r="K628" s="239"/>
      <c r="L628" s="239"/>
    </row>
    <row r="629" spans="2:12" s="237" customFormat="1" ht="15" x14ac:dyDescent="0.25">
      <c r="B629" s="180" t="s">
        <v>3004</v>
      </c>
      <c r="C629" s="236">
        <v>4</v>
      </c>
      <c r="F629" s="238"/>
      <c r="G629" s="238"/>
      <c r="H629" s="238"/>
      <c r="K629" s="239"/>
      <c r="L629" s="239"/>
    </row>
    <row r="630" spans="2:12" s="237" customFormat="1" ht="15" x14ac:dyDescent="0.25">
      <c r="B630" s="180" t="s">
        <v>3005</v>
      </c>
      <c r="C630" s="236">
        <v>8</v>
      </c>
      <c r="F630" s="238"/>
      <c r="G630" s="238"/>
      <c r="H630" s="238"/>
      <c r="K630" s="239"/>
      <c r="L630" s="239"/>
    </row>
    <row r="631" spans="2:12" s="237" customFormat="1" ht="15" x14ac:dyDescent="0.25">
      <c r="B631" s="180" t="s">
        <v>3006</v>
      </c>
      <c r="C631" s="236">
        <v>8</v>
      </c>
      <c r="F631" s="238"/>
      <c r="G631" s="238"/>
      <c r="H631" s="238"/>
      <c r="K631" s="239"/>
      <c r="L631" s="239"/>
    </row>
    <row r="632" spans="2:12" s="237" customFormat="1" ht="15" x14ac:dyDescent="0.25">
      <c r="B632" s="180" t="s">
        <v>3007</v>
      </c>
      <c r="C632" s="236">
        <v>11</v>
      </c>
      <c r="F632" s="238"/>
      <c r="G632" s="238"/>
      <c r="H632" s="238"/>
      <c r="K632" s="239"/>
      <c r="L632" s="239"/>
    </row>
    <row r="633" spans="2:12" s="237" customFormat="1" ht="15" x14ac:dyDescent="0.25">
      <c r="B633" s="180" t="s">
        <v>3008</v>
      </c>
      <c r="C633" s="236">
        <v>4</v>
      </c>
      <c r="F633" s="238"/>
      <c r="G633" s="238"/>
      <c r="H633" s="238"/>
      <c r="K633" s="239"/>
      <c r="L633" s="239"/>
    </row>
    <row r="634" spans="2:12" s="237" customFormat="1" ht="15" x14ac:dyDescent="0.25">
      <c r="B634" s="180" t="s">
        <v>3009</v>
      </c>
      <c r="C634" s="236">
        <v>6</v>
      </c>
      <c r="F634" s="238"/>
      <c r="G634" s="238"/>
      <c r="H634" s="238"/>
      <c r="K634" s="239"/>
      <c r="L634" s="239"/>
    </row>
    <row r="635" spans="2:12" s="237" customFormat="1" ht="15" x14ac:dyDescent="0.25">
      <c r="B635" s="180" t="s">
        <v>3010</v>
      </c>
      <c r="C635" s="236">
        <v>11</v>
      </c>
      <c r="F635" s="238"/>
      <c r="G635" s="238"/>
      <c r="H635" s="238"/>
      <c r="K635" s="239"/>
      <c r="L635" s="239"/>
    </row>
    <row r="636" spans="2:12" s="237" customFormat="1" ht="15" x14ac:dyDescent="0.25">
      <c r="B636" s="180" t="s">
        <v>3011</v>
      </c>
      <c r="C636" s="236">
        <v>10</v>
      </c>
      <c r="F636" s="238"/>
      <c r="G636" s="238"/>
      <c r="H636" s="238"/>
      <c r="K636" s="239"/>
      <c r="L636" s="239"/>
    </row>
    <row r="637" spans="2:12" s="237" customFormat="1" ht="15" x14ac:dyDescent="0.25">
      <c r="B637" s="180" t="s">
        <v>3012</v>
      </c>
      <c r="C637" s="236">
        <v>8</v>
      </c>
      <c r="F637" s="238"/>
      <c r="G637" s="238"/>
      <c r="H637" s="238"/>
      <c r="K637" s="239"/>
      <c r="L637" s="239"/>
    </row>
    <row r="638" spans="2:12" s="237" customFormat="1" ht="15" x14ac:dyDescent="0.25">
      <c r="B638" s="180" t="s">
        <v>3013</v>
      </c>
      <c r="C638" s="236">
        <v>6</v>
      </c>
      <c r="F638" s="238"/>
      <c r="G638" s="238"/>
      <c r="H638" s="238"/>
      <c r="K638" s="239"/>
      <c r="L638" s="239"/>
    </row>
    <row r="639" spans="2:12" s="237" customFormat="1" ht="15" x14ac:dyDescent="0.25">
      <c r="B639" s="180" t="s">
        <v>3014</v>
      </c>
      <c r="C639" s="236">
        <v>11</v>
      </c>
      <c r="F639" s="238"/>
      <c r="G639" s="238"/>
      <c r="H639" s="238"/>
      <c r="K639" s="239"/>
      <c r="L639" s="239"/>
    </row>
    <row r="640" spans="2:12" s="237" customFormat="1" ht="15" x14ac:dyDescent="0.25">
      <c r="B640" s="180" t="s">
        <v>3015</v>
      </c>
      <c r="C640" s="236">
        <v>6</v>
      </c>
      <c r="F640" s="238"/>
      <c r="G640" s="238"/>
      <c r="H640" s="238"/>
      <c r="K640" s="239"/>
      <c r="L640" s="239"/>
    </row>
    <row r="641" spans="2:12" s="237" customFormat="1" ht="15" x14ac:dyDescent="0.25">
      <c r="B641" s="180" t="s">
        <v>3016</v>
      </c>
      <c r="C641" s="236">
        <v>9</v>
      </c>
      <c r="F641" s="238"/>
      <c r="G641" s="238"/>
      <c r="H641" s="238"/>
      <c r="K641" s="239"/>
      <c r="L641" s="239"/>
    </row>
    <row r="642" spans="2:12" s="237" customFormat="1" ht="15" x14ac:dyDescent="0.25">
      <c r="B642" s="180" t="s">
        <v>3017</v>
      </c>
      <c r="C642" s="236">
        <v>11</v>
      </c>
      <c r="F642" s="238"/>
      <c r="G642" s="238"/>
      <c r="H642" s="238"/>
      <c r="K642" s="239"/>
      <c r="L642" s="239"/>
    </row>
    <row r="643" spans="2:12" s="237" customFormat="1" ht="15" x14ac:dyDescent="0.25">
      <c r="B643" s="180" t="s">
        <v>3018</v>
      </c>
      <c r="C643" s="236">
        <v>15</v>
      </c>
      <c r="F643" s="238"/>
      <c r="G643" s="238"/>
      <c r="H643" s="238"/>
      <c r="K643" s="239"/>
      <c r="L643" s="239"/>
    </row>
    <row r="644" spans="2:12" s="237" customFormat="1" ht="15" x14ac:dyDescent="0.25">
      <c r="B644" s="180" t="s">
        <v>3019</v>
      </c>
      <c r="C644" s="236">
        <v>13</v>
      </c>
      <c r="F644" s="238"/>
      <c r="G644" s="238"/>
      <c r="H644" s="238"/>
      <c r="K644" s="239"/>
      <c r="L644" s="239"/>
    </row>
    <row r="645" spans="2:12" s="237" customFormat="1" ht="15" x14ac:dyDescent="0.25">
      <c r="B645" s="180" t="s">
        <v>3020</v>
      </c>
      <c r="C645" s="236">
        <v>12</v>
      </c>
      <c r="F645" s="238"/>
      <c r="G645" s="238"/>
      <c r="H645" s="238"/>
      <c r="K645" s="239"/>
      <c r="L645" s="239"/>
    </row>
    <row r="646" spans="2:12" s="237" customFormat="1" ht="15" x14ac:dyDescent="0.25">
      <c r="B646" s="180" t="s">
        <v>3021</v>
      </c>
      <c r="C646" s="236">
        <v>10</v>
      </c>
      <c r="F646" s="238"/>
      <c r="G646" s="238"/>
      <c r="H646" s="238"/>
      <c r="K646" s="239"/>
      <c r="L646" s="239"/>
    </row>
    <row r="647" spans="2:12" s="237" customFormat="1" ht="15" x14ac:dyDescent="0.25">
      <c r="B647" s="180" t="s">
        <v>3022</v>
      </c>
      <c r="C647" s="236">
        <v>7</v>
      </c>
      <c r="F647" s="238"/>
      <c r="G647" s="238"/>
      <c r="H647" s="238"/>
      <c r="K647" s="239"/>
      <c r="L647" s="239"/>
    </row>
    <row r="648" spans="2:12" s="237" customFormat="1" ht="15" x14ac:dyDescent="0.25">
      <c r="B648" s="180" t="s">
        <v>3023</v>
      </c>
      <c r="C648" s="236">
        <v>16</v>
      </c>
      <c r="F648" s="238"/>
      <c r="G648" s="238"/>
      <c r="H648" s="238"/>
      <c r="K648" s="239"/>
      <c r="L648" s="239"/>
    </row>
    <row r="649" spans="2:12" s="237" customFormat="1" ht="15" x14ac:dyDescent="0.25">
      <c r="B649" s="180" t="s">
        <v>3024</v>
      </c>
      <c r="C649" s="236">
        <v>10</v>
      </c>
      <c r="F649" s="238"/>
      <c r="G649" s="238"/>
      <c r="H649" s="238"/>
      <c r="K649" s="239"/>
      <c r="L649" s="239"/>
    </row>
    <row r="650" spans="2:12" s="237" customFormat="1" ht="15" x14ac:dyDescent="0.25">
      <c r="B650" s="180" t="s">
        <v>3025</v>
      </c>
      <c r="C650" s="236">
        <v>15</v>
      </c>
      <c r="F650" s="238"/>
      <c r="G650" s="238"/>
      <c r="H650" s="238"/>
      <c r="K650" s="239"/>
      <c r="L650" s="239"/>
    </row>
    <row r="651" spans="2:12" s="237" customFormat="1" ht="15" x14ac:dyDescent="0.25">
      <c r="B651" s="180" t="s">
        <v>3026</v>
      </c>
      <c r="C651" s="236">
        <v>8</v>
      </c>
      <c r="F651" s="238"/>
      <c r="G651" s="238"/>
      <c r="H651" s="238"/>
      <c r="K651" s="239"/>
      <c r="L651" s="239"/>
    </row>
    <row r="652" spans="2:12" s="237" customFormat="1" ht="15" x14ac:dyDescent="0.25">
      <c r="B652" s="180" t="s">
        <v>3027</v>
      </c>
      <c r="C652" s="236">
        <v>10</v>
      </c>
      <c r="F652" s="238"/>
      <c r="G652" s="238"/>
      <c r="H652" s="238"/>
      <c r="K652" s="239"/>
      <c r="L652" s="239"/>
    </row>
    <row r="653" spans="2:12" s="237" customFormat="1" ht="15" x14ac:dyDescent="0.25">
      <c r="B653" s="180" t="s">
        <v>3028</v>
      </c>
      <c r="C653" s="236">
        <v>12</v>
      </c>
      <c r="F653" s="238"/>
      <c r="G653" s="238"/>
      <c r="H653" s="238"/>
      <c r="K653" s="239"/>
      <c r="L653" s="239"/>
    </row>
    <row r="654" spans="2:12" s="237" customFormat="1" ht="15" x14ac:dyDescent="0.25">
      <c r="B654" s="180" t="s">
        <v>3029</v>
      </c>
      <c r="C654" s="236">
        <v>5</v>
      </c>
      <c r="F654" s="238"/>
      <c r="G654" s="238"/>
      <c r="H654" s="238"/>
      <c r="K654" s="239"/>
      <c r="L654" s="239"/>
    </row>
    <row r="655" spans="2:12" s="237" customFormat="1" ht="15" x14ac:dyDescent="0.25">
      <c r="B655" s="180" t="s">
        <v>3030</v>
      </c>
      <c r="C655" s="236">
        <v>8</v>
      </c>
      <c r="F655" s="238"/>
      <c r="G655" s="238"/>
      <c r="H655" s="238"/>
      <c r="K655" s="239"/>
      <c r="L655" s="239"/>
    </row>
    <row r="656" spans="2:12" s="237" customFormat="1" ht="15" x14ac:dyDescent="0.25">
      <c r="B656" s="180" t="s">
        <v>3031</v>
      </c>
      <c r="C656" s="236">
        <v>7</v>
      </c>
      <c r="F656" s="238"/>
      <c r="G656" s="238"/>
      <c r="H656" s="238"/>
      <c r="K656" s="239"/>
      <c r="L656" s="239"/>
    </row>
    <row r="657" spans="2:12" s="237" customFormat="1" ht="15" x14ac:dyDescent="0.25">
      <c r="B657" s="180" t="s">
        <v>3032</v>
      </c>
      <c r="C657" s="236">
        <v>11</v>
      </c>
      <c r="F657" s="238"/>
      <c r="G657" s="238"/>
      <c r="H657" s="238"/>
      <c r="K657" s="239"/>
      <c r="L657" s="239"/>
    </row>
    <row r="658" spans="2:12" s="237" customFormat="1" ht="15" x14ac:dyDescent="0.25">
      <c r="B658" s="180" t="s">
        <v>3033</v>
      </c>
      <c r="C658" s="236">
        <v>3</v>
      </c>
      <c r="F658" s="238"/>
      <c r="G658" s="238"/>
      <c r="H658" s="238"/>
      <c r="K658" s="239"/>
      <c r="L658" s="239"/>
    </row>
    <row r="659" spans="2:12" s="237" customFormat="1" ht="15" x14ac:dyDescent="0.25">
      <c r="B659" s="180" t="s">
        <v>3034</v>
      </c>
      <c r="C659" s="236">
        <v>8</v>
      </c>
      <c r="F659" s="238"/>
      <c r="G659" s="238"/>
      <c r="H659" s="238"/>
      <c r="K659" s="239"/>
      <c r="L659" s="239"/>
    </row>
    <row r="660" spans="2:12" s="237" customFormat="1" ht="15" x14ac:dyDescent="0.25">
      <c r="B660" s="180" t="s">
        <v>3035</v>
      </c>
      <c r="C660" s="236">
        <v>4</v>
      </c>
      <c r="F660" s="238"/>
      <c r="G660" s="238"/>
      <c r="H660" s="238"/>
      <c r="K660" s="239"/>
      <c r="L660" s="239"/>
    </row>
    <row r="661" spans="2:12" s="237" customFormat="1" ht="15" x14ac:dyDescent="0.25">
      <c r="B661" s="180" t="s">
        <v>3036</v>
      </c>
      <c r="C661" s="236">
        <v>5</v>
      </c>
      <c r="F661" s="238"/>
      <c r="G661" s="238"/>
      <c r="H661" s="238"/>
      <c r="K661" s="239"/>
      <c r="L661" s="239"/>
    </row>
    <row r="662" spans="2:12" s="237" customFormat="1" ht="15" x14ac:dyDescent="0.25">
      <c r="B662" s="180" t="s">
        <v>3037</v>
      </c>
      <c r="C662" s="236">
        <v>5</v>
      </c>
      <c r="F662" s="238"/>
      <c r="G662" s="238"/>
      <c r="H662" s="238"/>
      <c r="K662" s="239"/>
      <c r="L662" s="239"/>
    </row>
    <row r="663" spans="2:12" s="237" customFormat="1" ht="15" x14ac:dyDescent="0.25">
      <c r="B663" s="180" t="s">
        <v>3038</v>
      </c>
      <c r="C663" s="236">
        <v>4</v>
      </c>
      <c r="F663" s="238"/>
      <c r="G663" s="238"/>
      <c r="H663" s="238"/>
      <c r="K663" s="239"/>
      <c r="L663" s="239"/>
    </row>
    <row r="664" spans="2:12" s="237" customFormat="1" ht="15" x14ac:dyDescent="0.25">
      <c r="B664" s="180" t="s">
        <v>3039</v>
      </c>
      <c r="C664" s="236">
        <v>4</v>
      </c>
      <c r="F664" s="238"/>
      <c r="G664" s="238"/>
      <c r="H664" s="238"/>
      <c r="K664" s="239"/>
      <c r="L664" s="239"/>
    </row>
    <row r="665" spans="2:12" s="237" customFormat="1" ht="15" x14ac:dyDescent="0.25">
      <c r="B665" s="180" t="s">
        <v>3040</v>
      </c>
      <c r="C665" s="236">
        <v>3</v>
      </c>
      <c r="F665" s="238"/>
      <c r="G665" s="238"/>
      <c r="H665" s="238"/>
      <c r="K665" s="239"/>
      <c r="L665" s="239"/>
    </row>
    <row r="666" spans="2:12" s="237" customFormat="1" ht="15" x14ac:dyDescent="0.25">
      <c r="B666" s="180" t="s">
        <v>3041</v>
      </c>
      <c r="C666" s="236">
        <v>3</v>
      </c>
      <c r="F666" s="238"/>
      <c r="G666" s="238"/>
      <c r="H666" s="238"/>
      <c r="K666" s="239"/>
      <c r="L666" s="239"/>
    </row>
    <row r="667" spans="2:12" s="237" customFormat="1" ht="15" x14ac:dyDescent="0.25">
      <c r="B667" s="180" t="s">
        <v>3042</v>
      </c>
      <c r="C667" s="236">
        <v>5</v>
      </c>
      <c r="F667" s="238"/>
      <c r="G667" s="238"/>
      <c r="H667" s="238"/>
      <c r="K667" s="239"/>
      <c r="L667" s="239"/>
    </row>
    <row r="668" spans="2:12" s="237" customFormat="1" ht="15" x14ac:dyDescent="0.25">
      <c r="B668" s="180" t="s">
        <v>3043</v>
      </c>
      <c r="C668" s="236">
        <v>5</v>
      </c>
      <c r="F668" s="238"/>
      <c r="G668" s="238"/>
      <c r="H668" s="238"/>
      <c r="K668" s="239"/>
      <c r="L668" s="239"/>
    </row>
    <row r="669" spans="2:12" s="237" customFormat="1" ht="15" x14ac:dyDescent="0.25">
      <c r="B669" s="180" t="s">
        <v>3044</v>
      </c>
      <c r="C669" s="236">
        <v>4</v>
      </c>
      <c r="F669" s="238"/>
      <c r="G669" s="238"/>
      <c r="H669" s="238"/>
      <c r="K669" s="239"/>
      <c r="L669" s="239"/>
    </row>
    <row r="670" spans="2:12" s="237" customFormat="1" ht="15" x14ac:dyDescent="0.25">
      <c r="B670" s="180" t="s">
        <v>3045</v>
      </c>
      <c r="C670" s="236">
        <v>3</v>
      </c>
      <c r="F670" s="238"/>
      <c r="G670" s="238"/>
      <c r="H670" s="238"/>
      <c r="K670" s="239"/>
      <c r="L670" s="239"/>
    </row>
    <row r="671" spans="2:12" s="237" customFormat="1" ht="15" x14ac:dyDescent="0.25">
      <c r="B671" s="180" t="s">
        <v>3046</v>
      </c>
      <c r="C671" s="236">
        <v>2</v>
      </c>
      <c r="F671" s="238"/>
      <c r="G671" s="238"/>
      <c r="H671" s="238"/>
      <c r="K671" s="239"/>
      <c r="L671" s="239"/>
    </row>
    <row r="672" spans="2:12" s="237" customFormat="1" ht="15" x14ac:dyDescent="0.25">
      <c r="B672" s="180" t="s">
        <v>3047</v>
      </c>
      <c r="C672" s="236">
        <v>3</v>
      </c>
      <c r="F672" s="238"/>
      <c r="G672" s="238"/>
      <c r="H672" s="238"/>
      <c r="K672" s="239"/>
      <c r="L672" s="239"/>
    </row>
    <row r="673" spans="2:12" s="237" customFormat="1" ht="15" x14ac:dyDescent="0.25">
      <c r="B673" s="180" t="s">
        <v>3048</v>
      </c>
      <c r="C673" s="236">
        <v>4</v>
      </c>
      <c r="F673" s="238"/>
      <c r="G673" s="238"/>
      <c r="H673" s="238"/>
      <c r="K673" s="239"/>
      <c r="L673" s="239"/>
    </row>
    <row r="674" spans="2:12" s="237" customFormat="1" ht="15" x14ac:dyDescent="0.25">
      <c r="B674" s="180" t="s">
        <v>3049</v>
      </c>
      <c r="C674" s="236">
        <v>4</v>
      </c>
      <c r="F674" s="238"/>
      <c r="G674" s="238"/>
      <c r="H674" s="238"/>
      <c r="K674" s="239"/>
      <c r="L674" s="239"/>
    </row>
    <row r="675" spans="2:12" s="237" customFormat="1" ht="15" x14ac:dyDescent="0.25">
      <c r="B675" s="180" t="s">
        <v>3050</v>
      </c>
      <c r="C675" s="236">
        <v>3</v>
      </c>
      <c r="F675" s="238"/>
      <c r="G675" s="238"/>
      <c r="H675" s="238"/>
      <c r="K675" s="239"/>
      <c r="L675" s="239"/>
    </row>
    <row r="676" spans="2:12" s="237" customFormat="1" ht="15" x14ac:dyDescent="0.25">
      <c r="B676" s="180" t="s">
        <v>3051</v>
      </c>
      <c r="C676" s="236">
        <v>2</v>
      </c>
      <c r="F676" s="238"/>
      <c r="G676" s="238"/>
      <c r="H676" s="238"/>
      <c r="K676" s="239"/>
      <c r="L676" s="239"/>
    </row>
    <row r="677" spans="2:12" s="237" customFormat="1" ht="15" x14ac:dyDescent="0.25">
      <c r="B677" s="180" t="s">
        <v>3052</v>
      </c>
      <c r="C677" s="236">
        <v>5</v>
      </c>
      <c r="F677" s="238"/>
      <c r="G677" s="238"/>
      <c r="H677" s="238"/>
      <c r="K677" s="239"/>
      <c r="L677" s="239"/>
    </row>
    <row r="678" spans="2:12" s="237" customFormat="1" ht="15" x14ac:dyDescent="0.25">
      <c r="B678" s="180" t="s">
        <v>3053</v>
      </c>
      <c r="C678" s="236">
        <v>5</v>
      </c>
      <c r="F678" s="238"/>
      <c r="G678" s="238"/>
      <c r="H678" s="238"/>
      <c r="K678" s="239"/>
      <c r="L678" s="239"/>
    </row>
    <row r="679" spans="2:12" s="237" customFormat="1" ht="15" x14ac:dyDescent="0.25">
      <c r="B679" s="180" t="s">
        <v>3054</v>
      </c>
      <c r="C679" s="236">
        <v>4</v>
      </c>
      <c r="F679" s="238"/>
      <c r="G679" s="238"/>
      <c r="H679" s="238"/>
      <c r="K679" s="239"/>
      <c r="L679" s="239"/>
    </row>
    <row r="680" spans="2:12" s="237" customFormat="1" ht="15" x14ac:dyDescent="0.25">
      <c r="B680" s="180" t="s">
        <v>3055</v>
      </c>
      <c r="C680" s="236">
        <v>5</v>
      </c>
      <c r="F680" s="238"/>
      <c r="G680" s="238"/>
      <c r="H680" s="238"/>
      <c r="K680" s="239"/>
      <c r="L680" s="239"/>
    </row>
    <row r="681" spans="2:12" s="237" customFormat="1" ht="15" x14ac:dyDescent="0.25">
      <c r="B681" s="180" t="s">
        <v>3056</v>
      </c>
      <c r="C681" s="236">
        <v>4</v>
      </c>
      <c r="F681" s="238"/>
      <c r="G681" s="238"/>
      <c r="H681" s="238"/>
      <c r="K681" s="239"/>
      <c r="L681" s="239"/>
    </row>
    <row r="682" spans="2:12" s="237" customFormat="1" ht="15" x14ac:dyDescent="0.25">
      <c r="B682" s="180" t="s">
        <v>3057</v>
      </c>
      <c r="C682" s="236">
        <v>5</v>
      </c>
      <c r="F682" s="238"/>
      <c r="G682" s="238"/>
      <c r="H682" s="238"/>
      <c r="K682" s="239"/>
      <c r="L682" s="239"/>
    </row>
    <row r="683" spans="2:12" s="237" customFormat="1" ht="15" x14ac:dyDescent="0.25">
      <c r="B683" s="180" t="s">
        <v>3058</v>
      </c>
      <c r="C683" s="236">
        <v>2</v>
      </c>
      <c r="F683" s="238"/>
      <c r="G683" s="238"/>
      <c r="H683" s="238"/>
      <c r="K683" s="239"/>
      <c r="L683" s="239"/>
    </row>
    <row r="684" spans="2:12" s="237" customFormat="1" ht="15" x14ac:dyDescent="0.25">
      <c r="B684" s="180" t="s">
        <v>3059</v>
      </c>
      <c r="C684" s="236">
        <v>1</v>
      </c>
      <c r="F684" s="238"/>
      <c r="G684" s="238"/>
      <c r="H684" s="238"/>
      <c r="K684" s="239"/>
      <c r="L684" s="239"/>
    </row>
    <row r="685" spans="2:12" s="237" customFormat="1" ht="15" x14ac:dyDescent="0.25">
      <c r="B685" s="180" t="s">
        <v>3060</v>
      </c>
      <c r="C685" s="236">
        <v>2</v>
      </c>
      <c r="F685" s="238"/>
      <c r="G685" s="238"/>
      <c r="H685" s="238"/>
      <c r="K685" s="239"/>
      <c r="L685" s="239"/>
    </row>
    <row r="686" spans="2:12" s="237" customFormat="1" ht="15" x14ac:dyDescent="0.25">
      <c r="B686" s="180" t="s">
        <v>3061</v>
      </c>
      <c r="C686" s="236">
        <v>2</v>
      </c>
      <c r="F686" s="238"/>
      <c r="G686" s="238"/>
      <c r="H686" s="238"/>
      <c r="K686" s="239"/>
      <c r="L686" s="239"/>
    </row>
    <row r="687" spans="2:12" s="237" customFormat="1" ht="15" x14ac:dyDescent="0.25">
      <c r="B687" s="180" t="s">
        <v>3062</v>
      </c>
      <c r="C687" s="236">
        <v>1</v>
      </c>
      <c r="F687" s="238"/>
      <c r="G687" s="238"/>
      <c r="H687" s="238"/>
      <c r="K687" s="239"/>
      <c r="L687" s="239"/>
    </row>
    <row r="688" spans="2:12" s="237" customFormat="1" ht="15" x14ac:dyDescent="0.25">
      <c r="B688" s="180" t="s">
        <v>3063</v>
      </c>
      <c r="C688" s="236">
        <v>2</v>
      </c>
      <c r="F688" s="238"/>
      <c r="G688" s="238"/>
      <c r="H688" s="238"/>
      <c r="K688" s="239"/>
      <c r="L688" s="239"/>
    </row>
    <row r="689" spans="2:12" s="237" customFormat="1" ht="15" x14ac:dyDescent="0.25">
      <c r="B689" s="180" t="s">
        <v>3064</v>
      </c>
      <c r="C689" s="236">
        <v>3</v>
      </c>
      <c r="F689" s="238"/>
      <c r="G689" s="238"/>
      <c r="H689" s="238"/>
      <c r="K689" s="239"/>
      <c r="L689" s="239"/>
    </row>
    <row r="690" spans="2:12" s="237" customFormat="1" ht="15" x14ac:dyDescent="0.25">
      <c r="B690" s="180" t="s">
        <v>3065</v>
      </c>
      <c r="C690" s="236">
        <v>4</v>
      </c>
      <c r="F690" s="238"/>
      <c r="G690" s="238"/>
      <c r="H690" s="238"/>
      <c r="K690" s="239"/>
      <c r="L690" s="239"/>
    </row>
    <row r="691" spans="2:12" s="237" customFormat="1" ht="15" x14ac:dyDescent="0.25">
      <c r="B691" s="180" t="s">
        <v>3066</v>
      </c>
      <c r="C691" s="236">
        <v>1</v>
      </c>
      <c r="F691" s="238"/>
      <c r="G691" s="238"/>
      <c r="H691" s="238"/>
      <c r="K691" s="239"/>
      <c r="L691" s="239"/>
    </row>
    <row r="692" spans="2:12" s="237" customFormat="1" ht="15" x14ac:dyDescent="0.25">
      <c r="B692" s="180" t="s">
        <v>3067</v>
      </c>
      <c r="C692" s="236">
        <v>2</v>
      </c>
      <c r="F692" s="238"/>
      <c r="G692" s="238"/>
      <c r="H692" s="238"/>
      <c r="K692" s="239"/>
      <c r="L692" s="239"/>
    </row>
    <row r="693" spans="2:12" s="237" customFormat="1" ht="15" x14ac:dyDescent="0.25">
      <c r="B693" s="180" t="s">
        <v>3068</v>
      </c>
      <c r="C693" s="236">
        <v>2</v>
      </c>
      <c r="F693" s="238"/>
      <c r="G693" s="238"/>
      <c r="H693" s="238"/>
      <c r="K693" s="239"/>
      <c r="L693" s="239"/>
    </row>
    <row r="694" spans="2:12" s="237" customFormat="1" ht="15" x14ac:dyDescent="0.25">
      <c r="B694" s="180" t="s">
        <v>3069</v>
      </c>
      <c r="C694" s="236">
        <v>5</v>
      </c>
      <c r="F694" s="238"/>
      <c r="G694" s="238"/>
      <c r="H694" s="238"/>
      <c r="K694" s="239"/>
      <c r="L694" s="239"/>
    </row>
    <row r="695" spans="2:12" s="237" customFormat="1" ht="15" x14ac:dyDescent="0.25">
      <c r="B695" s="180" t="s">
        <v>3070</v>
      </c>
      <c r="C695" s="236">
        <v>3</v>
      </c>
      <c r="F695" s="238"/>
      <c r="G695" s="238"/>
      <c r="H695" s="238"/>
      <c r="K695" s="239"/>
      <c r="L695" s="239"/>
    </row>
    <row r="696" spans="2:12" s="237" customFormat="1" ht="15" x14ac:dyDescent="0.25">
      <c r="B696" s="180" t="s">
        <v>3071</v>
      </c>
      <c r="C696" s="236">
        <v>2</v>
      </c>
      <c r="F696" s="238"/>
      <c r="G696" s="238"/>
      <c r="H696" s="238"/>
      <c r="K696" s="239"/>
      <c r="L696" s="239"/>
    </row>
    <row r="697" spans="2:12" s="237" customFormat="1" ht="15" x14ac:dyDescent="0.25">
      <c r="B697" s="180" t="s">
        <v>3072</v>
      </c>
      <c r="C697" s="236">
        <v>1</v>
      </c>
      <c r="F697" s="238"/>
      <c r="G697" s="238"/>
      <c r="H697" s="238"/>
      <c r="K697" s="239"/>
      <c r="L697" s="239"/>
    </row>
    <row r="698" spans="2:12" s="237" customFormat="1" ht="15" x14ac:dyDescent="0.25">
      <c r="B698" s="180" t="s">
        <v>3073</v>
      </c>
      <c r="C698" s="236">
        <v>2</v>
      </c>
      <c r="F698" s="238"/>
      <c r="G698" s="238"/>
      <c r="H698" s="238"/>
      <c r="K698" s="239"/>
      <c r="L698" s="239"/>
    </row>
    <row r="699" spans="2:12" s="237" customFormat="1" ht="15" x14ac:dyDescent="0.25">
      <c r="B699" s="180" t="s">
        <v>3074</v>
      </c>
      <c r="C699" s="236">
        <v>3</v>
      </c>
      <c r="F699" s="238"/>
      <c r="G699" s="238"/>
      <c r="H699" s="238"/>
      <c r="K699" s="239"/>
      <c r="L699" s="239"/>
    </row>
    <row r="700" spans="2:12" s="237" customFormat="1" ht="15" x14ac:dyDescent="0.25">
      <c r="B700" s="180" t="s">
        <v>3075</v>
      </c>
      <c r="C700" s="236">
        <v>1</v>
      </c>
      <c r="F700" s="238"/>
      <c r="G700" s="238"/>
      <c r="H700" s="238"/>
      <c r="K700" s="239"/>
      <c r="L700" s="239"/>
    </row>
    <row r="701" spans="2:12" s="237" customFormat="1" ht="15" x14ac:dyDescent="0.25">
      <c r="B701" s="180" t="s">
        <v>3076</v>
      </c>
      <c r="C701" s="236">
        <v>2</v>
      </c>
      <c r="F701" s="238"/>
      <c r="G701" s="238"/>
      <c r="H701" s="238"/>
      <c r="K701" s="239"/>
      <c r="L701" s="239"/>
    </row>
    <row r="702" spans="2:12" s="237" customFormat="1" ht="15" x14ac:dyDescent="0.25">
      <c r="B702" s="180" t="s">
        <v>3077</v>
      </c>
      <c r="C702" s="236">
        <v>3</v>
      </c>
      <c r="F702" s="238"/>
      <c r="G702" s="238"/>
      <c r="H702" s="238"/>
      <c r="K702" s="239"/>
      <c r="L702" s="239"/>
    </row>
    <row r="703" spans="2:12" s="237" customFormat="1" ht="15" x14ac:dyDescent="0.25">
      <c r="B703" s="180" t="s">
        <v>3078</v>
      </c>
      <c r="C703" s="236">
        <v>2</v>
      </c>
      <c r="F703" s="238"/>
      <c r="G703" s="238"/>
      <c r="H703" s="238"/>
      <c r="K703" s="239"/>
      <c r="L703" s="239"/>
    </row>
    <row r="704" spans="2:12" s="237" customFormat="1" ht="15" x14ac:dyDescent="0.25">
      <c r="B704" s="180" t="s">
        <v>3079</v>
      </c>
      <c r="C704" s="236">
        <v>1</v>
      </c>
      <c r="F704" s="238"/>
      <c r="G704" s="238"/>
      <c r="H704" s="238"/>
      <c r="K704" s="239"/>
      <c r="L704" s="239"/>
    </row>
    <row r="705" spans="2:12" s="237" customFormat="1" ht="15" x14ac:dyDescent="0.25">
      <c r="B705" s="180" t="s">
        <v>3080</v>
      </c>
      <c r="C705" s="236">
        <v>2</v>
      </c>
      <c r="F705" s="238"/>
      <c r="G705" s="238"/>
      <c r="H705" s="238"/>
      <c r="K705" s="239"/>
      <c r="L705" s="239"/>
    </row>
    <row r="706" spans="2:12" s="237" customFormat="1" ht="15" x14ac:dyDescent="0.25">
      <c r="B706" s="180" t="s">
        <v>3081</v>
      </c>
      <c r="C706" s="236">
        <v>1</v>
      </c>
      <c r="F706" s="238"/>
      <c r="G706" s="238"/>
      <c r="H706" s="238"/>
      <c r="K706" s="239"/>
      <c r="L706" s="239"/>
    </row>
    <row r="707" spans="2:12" s="237" customFormat="1" ht="15" x14ac:dyDescent="0.25">
      <c r="B707" s="180" t="s">
        <v>3082</v>
      </c>
      <c r="C707" s="236">
        <v>1</v>
      </c>
      <c r="F707" s="238"/>
      <c r="G707" s="238"/>
      <c r="H707" s="238"/>
      <c r="K707" s="239"/>
      <c r="L707" s="239"/>
    </row>
    <row r="708" spans="2:12" s="237" customFormat="1" ht="15" x14ac:dyDescent="0.25">
      <c r="B708" s="180" t="s">
        <v>3083</v>
      </c>
      <c r="C708" s="236">
        <v>2</v>
      </c>
      <c r="F708" s="238"/>
      <c r="G708" s="238"/>
      <c r="H708" s="238"/>
      <c r="K708" s="239"/>
      <c r="L708" s="239"/>
    </row>
    <row r="709" spans="2:12" s="237" customFormat="1" ht="15" x14ac:dyDescent="0.25">
      <c r="B709" s="180" t="s">
        <v>3084</v>
      </c>
      <c r="C709" s="236">
        <v>1</v>
      </c>
      <c r="F709" s="238"/>
      <c r="G709" s="238"/>
      <c r="H709" s="238"/>
      <c r="K709" s="239"/>
      <c r="L709" s="239"/>
    </row>
    <row r="710" spans="2:12" s="237" customFormat="1" ht="15" x14ac:dyDescent="0.25">
      <c r="B710" s="180" t="s">
        <v>3085</v>
      </c>
      <c r="C710" s="236">
        <v>1</v>
      </c>
      <c r="F710" s="238"/>
      <c r="G710" s="238"/>
      <c r="H710" s="238"/>
      <c r="K710" s="239"/>
      <c r="L710" s="239"/>
    </row>
    <row r="711" spans="2:12" s="237" customFormat="1" ht="15" x14ac:dyDescent="0.25">
      <c r="B711" s="180" t="s">
        <v>3086</v>
      </c>
      <c r="C711" s="236">
        <v>1</v>
      </c>
      <c r="F711" s="238"/>
      <c r="G711" s="238"/>
      <c r="H711" s="238"/>
      <c r="K711" s="239"/>
      <c r="L711" s="239"/>
    </row>
    <row r="712" spans="2:12" s="237" customFormat="1" ht="15" x14ac:dyDescent="0.25">
      <c r="B712" s="180" t="s">
        <v>3087</v>
      </c>
      <c r="C712" s="236">
        <v>1</v>
      </c>
      <c r="F712" s="238"/>
      <c r="G712" s="238"/>
      <c r="H712" s="238"/>
      <c r="K712" s="239"/>
      <c r="L712" s="239"/>
    </row>
    <row r="713" spans="2:12" s="237" customFormat="1" ht="15" x14ac:dyDescent="0.25">
      <c r="B713" s="180" t="s">
        <v>3088</v>
      </c>
      <c r="C713" s="236">
        <v>1</v>
      </c>
      <c r="F713" s="238"/>
      <c r="G713" s="238"/>
      <c r="H713" s="238"/>
      <c r="K713" s="239"/>
      <c r="L713" s="239"/>
    </row>
    <row r="714" spans="2:12" s="237" customFormat="1" ht="15" x14ac:dyDescent="0.25">
      <c r="B714" s="180" t="s">
        <v>3089</v>
      </c>
      <c r="C714" s="236">
        <v>1</v>
      </c>
      <c r="F714" s="238"/>
      <c r="G714" s="238"/>
      <c r="H714" s="238"/>
      <c r="K714" s="239"/>
      <c r="L714" s="239"/>
    </row>
    <row r="715" spans="2:12" s="237" customFormat="1" ht="15" x14ac:dyDescent="0.25">
      <c r="B715" s="180" t="s">
        <v>3085</v>
      </c>
      <c r="C715" s="236">
        <v>295</v>
      </c>
      <c r="F715" s="238"/>
      <c r="G715" s="238"/>
      <c r="H715" s="238"/>
      <c r="K715" s="239"/>
      <c r="L715" s="239"/>
    </row>
    <row r="716" spans="2:12" s="237" customFormat="1" ht="15" x14ac:dyDescent="0.25">
      <c r="B716" s="180" t="s">
        <v>3090</v>
      </c>
      <c r="C716" s="236">
        <v>38</v>
      </c>
      <c r="F716" s="238"/>
      <c r="G716" s="238"/>
      <c r="H716" s="238"/>
      <c r="K716" s="239"/>
      <c r="L716" s="239"/>
    </row>
    <row r="717" spans="2:12" s="237" customFormat="1" ht="15" x14ac:dyDescent="0.25">
      <c r="B717" s="180" t="s">
        <v>3086</v>
      </c>
      <c r="C717" s="236">
        <v>304</v>
      </c>
      <c r="F717" s="238"/>
      <c r="G717" s="238"/>
      <c r="H717" s="238"/>
      <c r="K717" s="239"/>
      <c r="L717" s="239"/>
    </row>
    <row r="718" spans="2:12" s="237" customFormat="1" ht="15" x14ac:dyDescent="0.25">
      <c r="B718" s="180" t="s">
        <v>3091</v>
      </c>
      <c r="C718" s="236">
        <v>58</v>
      </c>
      <c r="F718" s="238"/>
      <c r="G718" s="238"/>
      <c r="H718" s="238"/>
      <c r="K718" s="239"/>
      <c r="L718" s="239"/>
    </row>
    <row r="719" spans="2:12" s="237" customFormat="1" ht="15" x14ac:dyDescent="0.25">
      <c r="B719" s="180" t="s">
        <v>3062</v>
      </c>
      <c r="C719" s="236">
        <v>503</v>
      </c>
      <c r="F719" s="238"/>
      <c r="G719" s="238"/>
      <c r="H719" s="238"/>
      <c r="K719" s="239"/>
      <c r="L719" s="239"/>
    </row>
    <row r="720" spans="2:12" s="237" customFormat="1" ht="15" x14ac:dyDescent="0.25">
      <c r="B720" s="180" t="s">
        <v>3092</v>
      </c>
      <c r="C720" s="236">
        <v>164</v>
      </c>
      <c r="F720" s="238"/>
      <c r="G720" s="238"/>
      <c r="H720" s="238"/>
      <c r="K720" s="239"/>
      <c r="L720" s="239"/>
    </row>
    <row r="721" spans="2:12" s="237" customFormat="1" ht="15" x14ac:dyDescent="0.25">
      <c r="B721" s="180" t="s">
        <v>3093</v>
      </c>
      <c r="C721" s="236">
        <v>362</v>
      </c>
      <c r="F721" s="238"/>
      <c r="G721" s="238"/>
      <c r="H721" s="238"/>
      <c r="K721" s="239"/>
      <c r="L721" s="239"/>
    </row>
    <row r="722" spans="2:12" s="237" customFormat="1" ht="15" x14ac:dyDescent="0.25">
      <c r="B722" s="180" t="s">
        <v>3094</v>
      </c>
      <c r="C722" s="236">
        <v>92</v>
      </c>
      <c r="F722" s="238"/>
      <c r="G722" s="238"/>
      <c r="H722" s="238"/>
      <c r="K722" s="239"/>
      <c r="L722" s="239"/>
    </row>
    <row r="723" spans="2:12" s="237" customFormat="1" ht="15" x14ac:dyDescent="0.25">
      <c r="B723" s="180" t="s">
        <v>3095</v>
      </c>
      <c r="C723" s="236">
        <v>1256</v>
      </c>
      <c r="F723" s="238"/>
      <c r="G723" s="238"/>
      <c r="H723" s="238"/>
      <c r="K723" s="239"/>
      <c r="L723" s="239"/>
    </row>
    <row r="724" spans="2:12" s="237" customFormat="1" ht="15" x14ac:dyDescent="0.25">
      <c r="B724" s="180" t="s">
        <v>3096</v>
      </c>
      <c r="C724" s="236">
        <v>50</v>
      </c>
      <c r="F724" s="238"/>
      <c r="G724" s="238"/>
      <c r="H724" s="238"/>
      <c r="K724" s="239"/>
      <c r="L724" s="239"/>
    </row>
    <row r="725" spans="2:12" s="237" customFormat="1" ht="15" x14ac:dyDescent="0.25">
      <c r="B725" s="180" t="s">
        <v>3097</v>
      </c>
      <c r="C725" s="236">
        <v>530</v>
      </c>
      <c r="F725" s="238"/>
      <c r="G725" s="238"/>
      <c r="H725" s="238"/>
      <c r="K725" s="239"/>
      <c r="L725" s="239"/>
    </row>
    <row r="726" spans="2:12" s="237" customFormat="1" ht="15" x14ac:dyDescent="0.25">
      <c r="B726" s="180" t="s">
        <v>3098</v>
      </c>
      <c r="C726" s="236">
        <v>407</v>
      </c>
      <c r="F726" s="238"/>
      <c r="G726" s="238"/>
      <c r="H726" s="238"/>
      <c r="K726" s="239"/>
      <c r="L726" s="239"/>
    </row>
    <row r="727" spans="2:12" s="237" customFormat="1" ht="15" x14ac:dyDescent="0.25">
      <c r="B727" s="180" t="s">
        <v>3068</v>
      </c>
      <c r="C727" s="236">
        <v>1232</v>
      </c>
      <c r="F727" s="238"/>
      <c r="G727" s="238"/>
      <c r="H727" s="238"/>
      <c r="K727" s="239"/>
      <c r="L727" s="239"/>
    </row>
    <row r="728" spans="2:12" s="237" customFormat="1" ht="15" x14ac:dyDescent="0.25">
      <c r="B728" s="180" t="s">
        <v>3099</v>
      </c>
      <c r="C728" s="236">
        <v>14</v>
      </c>
      <c r="F728" s="238"/>
      <c r="G728" s="238"/>
      <c r="H728" s="238"/>
      <c r="K728" s="239"/>
      <c r="L728" s="239"/>
    </row>
    <row r="729" spans="2:12" s="237" customFormat="1" ht="15" x14ac:dyDescent="0.25">
      <c r="B729" s="180" t="s">
        <v>3061</v>
      </c>
      <c r="C729" s="236">
        <v>407</v>
      </c>
      <c r="F729" s="238"/>
      <c r="G729" s="238"/>
      <c r="H729" s="238"/>
      <c r="K729" s="239"/>
      <c r="L729" s="239"/>
    </row>
    <row r="730" spans="2:12" s="237" customFormat="1" ht="15" x14ac:dyDescent="0.25">
      <c r="B730" s="180" t="s">
        <v>3100</v>
      </c>
      <c r="C730" s="236">
        <v>370</v>
      </c>
      <c r="F730" s="238"/>
      <c r="G730" s="238"/>
      <c r="H730" s="238"/>
      <c r="K730" s="239"/>
      <c r="L730" s="239"/>
    </row>
    <row r="731" spans="2:12" s="237" customFormat="1" ht="15" x14ac:dyDescent="0.25">
      <c r="B731" s="180" t="s">
        <v>3101</v>
      </c>
      <c r="C731" s="236">
        <v>28</v>
      </c>
      <c r="F731" s="238"/>
      <c r="G731" s="238"/>
      <c r="H731" s="238"/>
      <c r="K731" s="239"/>
      <c r="L731" s="239"/>
    </row>
    <row r="732" spans="2:12" s="237" customFormat="1" ht="15" x14ac:dyDescent="0.25">
      <c r="B732" s="180" t="s">
        <v>3102</v>
      </c>
      <c r="C732" s="236">
        <v>100</v>
      </c>
      <c r="F732" s="238"/>
      <c r="G732" s="238"/>
      <c r="H732" s="238"/>
      <c r="K732" s="239"/>
      <c r="L732" s="239"/>
    </row>
    <row r="733" spans="2:12" s="237" customFormat="1" ht="15" x14ac:dyDescent="0.25">
      <c r="B733" s="180" t="s">
        <v>3103</v>
      </c>
      <c r="C733" s="236">
        <v>179</v>
      </c>
      <c r="F733" s="238"/>
      <c r="G733" s="238"/>
      <c r="H733" s="238"/>
      <c r="K733" s="239"/>
      <c r="L733" s="239"/>
    </row>
    <row r="734" spans="2:12" s="237" customFormat="1" ht="15" x14ac:dyDescent="0.25">
      <c r="B734" s="180" t="s">
        <v>3053</v>
      </c>
      <c r="C734" s="236">
        <v>65</v>
      </c>
      <c r="F734" s="238"/>
      <c r="G734" s="238"/>
      <c r="H734" s="238"/>
      <c r="K734" s="239"/>
      <c r="L734" s="239"/>
    </row>
    <row r="735" spans="2:12" s="237" customFormat="1" ht="15" x14ac:dyDescent="0.25">
      <c r="B735" s="180" t="s">
        <v>3104</v>
      </c>
      <c r="C735" s="236">
        <v>342</v>
      </c>
      <c r="F735" s="238"/>
      <c r="G735" s="238"/>
      <c r="H735" s="238"/>
      <c r="K735" s="239"/>
      <c r="L735" s="239"/>
    </row>
    <row r="736" spans="2:12" s="237" customFormat="1" ht="15" x14ac:dyDescent="0.25">
      <c r="B736" s="180" t="s">
        <v>3105</v>
      </c>
      <c r="C736" s="236">
        <v>147</v>
      </c>
      <c r="F736" s="238"/>
      <c r="G736" s="238"/>
      <c r="H736" s="238"/>
      <c r="K736" s="239"/>
      <c r="L736" s="239"/>
    </row>
    <row r="737" spans="2:12" s="237" customFormat="1" ht="15" x14ac:dyDescent="0.25">
      <c r="B737" s="180" t="s">
        <v>3106</v>
      </c>
      <c r="C737" s="236">
        <v>256</v>
      </c>
      <c r="F737" s="238"/>
      <c r="G737" s="238"/>
      <c r="H737" s="238"/>
      <c r="K737" s="239"/>
      <c r="L737" s="239"/>
    </row>
    <row r="738" spans="2:12" s="237" customFormat="1" ht="15" x14ac:dyDescent="0.25">
      <c r="B738" s="180" t="s">
        <v>3107</v>
      </c>
      <c r="C738" s="236">
        <v>173</v>
      </c>
      <c r="F738" s="238"/>
      <c r="G738" s="238"/>
      <c r="H738" s="238"/>
      <c r="K738" s="239"/>
      <c r="L738" s="239"/>
    </row>
    <row r="739" spans="2:12" s="237" customFormat="1" ht="15" x14ac:dyDescent="0.25">
      <c r="B739" s="180" t="s">
        <v>3108</v>
      </c>
      <c r="C739" s="236">
        <v>109</v>
      </c>
      <c r="F739" s="238"/>
      <c r="G739" s="238"/>
      <c r="H739" s="238"/>
      <c r="K739" s="239"/>
      <c r="L739" s="239"/>
    </row>
    <row r="740" spans="2:12" s="237" customFormat="1" ht="15" x14ac:dyDescent="0.25">
      <c r="B740" s="180" t="s">
        <v>3109</v>
      </c>
      <c r="C740" s="236">
        <v>368</v>
      </c>
      <c r="F740" s="238"/>
      <c r="G740" s="238"/>
      <c r="H740" s="238"/>
      <c r="K740" s="239"/>
      <c r="L740" s="239"/>
    </row>
    <row r="741" spans="2:12" s="237" customFormat="1" ht="15" x14ac:dyDescent="0.25">
      <c r="B741" s="180" t="s">
        <v>3110</v>
      </c>
      <c r="C741" s="236">
        <v>324</v>
      </c>
      <c r="F741" s="238"/>
      <c r="G741" s="238"/>
      <c r="H741" s="238"/>
      <c r="K741" s="239"/>
      <c r="L741" s="239"/>
    </row>
    <row r="742" spans="2:12" s="237" customFormat="1" ht="15" x14ac:dyDescent="0.25">
      <c r="B742" s="180" t="s">
        <v>3111</v>
      </c>
      <c r="C742" s="236">
        <v>905</v>
      </c>
      <c r="F742" s="238"/>
      <c r="G742" s="238"/>
      <c r="H742" s="238"/>
      <c r="K742" s="239"/>
      <c r="L742" s="239"/>
    </row>
    <row r="743" spans="2:12" s="237" customFormat="1" ht="15" x14ac:dyDescent="0.25">
      <c r="B743" s="180" t="s">
        <v>3112</v>
      </c>
      <c r="C743" s="236">
        <v>269</v>
      </c>
      <c r="F743" s="238"/>
      <c r="G743" s="238"/>
      <c r="H743" s="238"/>
      <c r="K743" s="239"/>
      <c r="L743" s="239"/>
    </row>
    <row r="744" spans="2:12" s="237" customFormat="1" ht="15" x14ac:dyDescent="0.25">
      <c r="B744" s="180" t="s">
        <v>3113</v>
      </c>
      <c r="C744" s="236">
        <v>138</v>
      </c>
      <c r="F744" s="238"/>
      <c r="G744" s="238"/>
      <c r="H744" s="238"/>
      <c r="K744" s="239"/>
      <c r="L744" s="239"/>
    </row>
    <row r="745" spans="2:12" s="237" customFormat="1" ht="15" x14ac:dyDescent="0.25">
      <c r="B745" s="180" t="s">
        <v>3114</v>
      </c>
      <c r="C745" s="236">
        <v>347</v>
      </c>
      <c r="F745" s="238"/>
      <c r="G745" s="238"/>
      <c r="H745" s="238"/>
      <c r="K745" s="239"/>
      <c r="L745" s="239"/>
    </row>
    <row r="746" spans="2:12" s="237" customFormat="1" ht="15" x14ac:dyDescent="0.25">
      <c r="B746" s="180" t="s">
        <v>3063</v>
      </c>
      <c r="C746" s="236">
        <v>215</v>
      </c>
      <c r="F746" s="238"/>
      <c r="G746" s="238"/>
      <c r="H746" s="238"/>
      <c r="K746" s="239"/>
      <c r="L746" s="239"/>
    </row>
    <row r="747" spans="2:12" s="237" customFormat="1" ht="15" x14ac:dyDescent="0.25">
      <c r="B747" s="180" t="s">
        <v>3115</v>
      </c>
      <c r="C747" s="236">
        <v>48</v>
      </c>
      <c r="F747" s="238"/>
      <c r="G747" s="238"/>
      <c r="H747" s="238"/>
      <c r="K747" s="239"/>
      <c r="L747" s="239"/>
    </row>
    <row r="748" spans="2:12" s="237" customFormat="1" ht="15" x14ac:dyDescent="0.25">
      <c r="B748" s="180" t="s">
        <v>3116</v>
      </c>
      <c r="C748" s="236">
        <v>294</v>
      </c>
      <c r="F748" s="238"/>
      <c r="G748" s="238"/>
      <c r="H748" s="238"/>
      <c r="K748" s="239"/>
      <c r="L748" s="239"/>
    </row>
    <row r="749" spans="2:12" s="237" customFormat="1" ht="15" x14ac:dyDescent="0.25">
      <c r="B749" s="180" t="s">
        <v>3117</v>
      </c>
      <c r="C749" s="236">
        <v>88</v>
      </c>
      <c r="F749" s="238"/>
      <c r="G749" s="238"/>
      <c r="H749" s="238"/>
      <c r="K749" s="239"/>
      <c r="L749" s="239"/>
    </row>
    <row r="750" spans="2:12" s="237" customFormat="1" ht="15" x14ac:dyDescent="0.25">
      <c r="B750" s="180" t="s">
        <v>3060</v>
      </c>
      <c r="C750" s="236">
        <v>133</v>
      </c>
      <c r="F750" s="238"/>
      <c r="G750" s="238"/>
      <c r="H750" s="238"/>
      <c r="K750" s="239"/>
      <c r="L750" s="239"/>
    </row>
    <row r="751" spans="2:12" s="237" customFormat="1" ht="15" x14ac:dyDescent="0.25">
      <c r="B751" s="180" t="s">
        <v>3118</v>
      </c>
      <c r="C751" s="236">
        <v>288</v>
      </c>
      <c r="F751" s="238"/>
      <c r="G751" s="238"/>
      <c r="H751" s="238"/>
      <c r="K751" s="239"/>
      <c r="L751" s="239"/>
    </row>
    <row r="752" spans="2:12" s="237" customFormat="1" ht="15" x14ac:dyDescent="0.25">
      <c r="B752" s="180" t="s">
        <v>3119</v>
      </c>
      <c r="C752" s="236">
        <v>34</v>
      </c>
      <c r="F752" s="238"/>
      <c r="G752" s="238"/>
      <c r="H752" s="238"/>
      <c r="K752" s="239"/>
      <c r="L752" s="239"/>
    </row>
    <row r="753" spans="2:12" s="237" customFormat="1" ht="15" x14ac:dyDescent="0.25">
      <c r="B753" s="180" t="s">
        <v>3120</v>
      </c>
      <c r="C753" s="236">
        <v>88</v>
      </c>
      <c r="F753" s="238"/>
      <c r="G753" s="238"/>
      <c r="H753" s="238"/>
      <c r="K753" s="239"/>
      <c r="L753" s="239"/>
    </row>
    <row r="754" spans="2:12" s="237" customFormat="1" ht="15" x14ac:dyDescent="0.25">
      <c r="B754" s="180" t="s">
        <v>3121</v>
      </c>
      <c r="C754" s="236">
        <v>31</v>
      </c>
      <c r="F754" s="238"/>
      <c r="G754" s="238"/>
      <c r="H754" s="238"/>
      <c r="K754" s="239"/>
      <c r="L754" s="239"/>
    </row>
    <row r="755" spans="2:12" s="237" customFormat="1" ht="15" x14ac:dyDescent="0.25">
      <c r="B755" s="180" t="s">
        <v>3122</v>
      </c>
      <c r="C755" s="236">
        <v>834</v>
      </c>
      <c r="F755" s="238"/>
      <c r="G755" s="238"/>
      <c r="H755" s="238"/>
      <c r="K755" s="239"/>
      <c r="L755" s="239"/>
    </row>
    <row r="756" spans="2:12" s="237" customFormat="1" ht="15" x14ac:dyDescent="0.25">
      <c r="B756" s="180" t="s">
        <v>3123</v>
      </c>
      <c r="C756" s="236">
        <v>140</v>
      </c>
      <c r="F756" s="238"/>
      <c r="G756" s="238"/>
      <c r="H756" s="238"/>
      <c r="K756" s="239"/>
      <c r="L756" s="239"/>
    </row>
    <row r="757" spans="2:12" s="237" customFormat="1" ht="15" x14ac:dyDescent="0.25">
      <c r="B757" s="180" t="s">
        <v>3078</v>
      </c>
      <c r="C757" s="236">
        <v>380</v>
      </c>
      <c r="F757" s="238"/>
      <c r="G757" s="238"/>
      <c r="H757" s="238"/>
      <c r="K757" s="239"/>
      <c r="L757" s="239"/>
    </row>
    <row r="758" spans="2:12" s="237" customFormat="1" ht="15" x14ac:dyDescent="0.25">
      <c r="B758" s="180" t="s">
        <v>3124</v>
      </c>
      <c r="C758" s="236">
        <v>13</v>
      </c>
      <c r="F758" s="238"/>
      <c r="G758" s="238"/>
      <c r="H758" s="238"/>
      <c r="K758" s="239"/>
      <c r="L758" s="239"/>
    </row>
    <row r="759" spans="2:12" s="237" customFormat="1" ht="15" x14ac:dyDescent="0.25">
      <c r="B759" s="180" t="s">
        <v>3125</v>
      </c>
      <c r="C759" s="236">
        <v>442</v>
      </c>
      <c r="F759" s="238"/>
      <c r="G759" s="238"/>
      <c r="H759" s="238"/>
      <c r="K759" s="239"/>
      <c r="L759" s="239"/>
    </row>
    <row r="760" spans="2:12" s="237" customFormat="1" ht="15" x14ac:dyDescent="0.25">
      <c r="B760" s="180" t="s">
        <v>3126</v>
      </c>
      <c r="C760" s="236">
        <v>201</v>
      </c>
      <c r="F760" s="238"/>
      <c r="G760" s="238"/>
      <c r="H760" s="238"/>
      <c r="K760" s="239"/>
      <c r="L760" s="239"/>
    </row>
    <row r="761" spans="2:12" s="237" customFormat="1" ht="15" x14ac:dyDescent="0.25">
      <c r="B761" s="180" t="s">
        <v>3127</v>
      </c>
      <c r="C761" s="236">
        <v>499</v>
      </c>
      <c r="F761" s="238"/>
      <c r="G761" s="238"/>
      <c r="H761" s="238"/>
      <c r="K761" s="239"/>
      <c r="L761" s="239"/>
    </row>
    <row r="762" spans="2:12" s="237" customFormat="1" ht="15" x14ac:dyDescent="0.25">
      <c r="B762" s="180" t="s">
        <v>3128</v>
      </c>
      <c r="C762" s="236">
        <v>392</v>
      </c>
      <c r="F762" s="238"/>
      <c r="G762" s="238"/>
      <c r="H762" s="238"/>
      <c r="K762" s="239"/>
      <c r="L762" s="239"/>
    </row>
    <row r="763" spans="2:12" s="237" customFormat="1" ht="15" x14ac:dyDescent="0.25">
      <c r="B763" s="180" t="s">
        <v>3129</v>
      </c>
      <c r="C763" s="236">
        <v>14</v>
      </c>
      <c r="F763" s="238"/>
      <c r="G763" s="238"/>
      <c r="H763" s="238"/>
      <c r="K763" s="239"/>
      <c r="L763" s="239"/>
    </row>
    <row r="764" spans="2:12" s="237" customFormat="1" ht="15" x14ac:dyDescent="0.25">
      <c r="B764" s="180" t="s">
        <v>3130</v>
      </c>
      <c r="C764" s="236">
        <v>727</v>
      </c>
      <c r="F764" s="238"/>
      <c r="G764" s="238"/>
      <c r="H764" s="238"/>
      <c r="K764" s="239"/>
      <c r="L764" s="239"/>
    </row>
    <row r="765" spans="2:12" s="237" customFormat="1" ht="15" x14ac:dyDescent="0.25">
      <c r="B765" s="180" t="s">
        <v>3131</v>
      </c>
      <c r="C765" s="236">
        <v>309</v>
      </c>
      <c r="F765" s="238"/>
      <c r="G765" s="238"/>
      <c r="H765" s="238"/>
      <c r="K765" s="239"/>
      <c r="L765" s="239"/>
    </row>
    <row r="766" spans="2:12" s="237" customFormat="1" ht="15" x14ac:dyDescent="0.25">
      <c r="B766" s="180" t="s">
        <v>3132</v>
      </c>
      <c r="C766" s="236">
        <v>20</v>
      </c>
      <c r="F766" s="238"/>
      <c r="G766" s="238"/>
      <c r="H766" s="238"/>
      <c r="K766" s="239"/>
      <c r="L766" s="239"/>
    </row>
    <row r="767" spans="2:12" s="237" customFormat="1" ht="15" x14ac:dyDescent="0.25">
      <c r="B767" s="180" t="s">
        <v>3133</v>
      </c>
      <c r="C767" s="236">
        <v>1265</v>
      </c>
      <c r="F767" s="238"/>
      <c r="G767" s="238"/>
      <c r="H767" s="238"/>
      <c r="K767" s="239"/>
      <c r="L767" s="239"/>
    </row>
    <row r="768" spans="2:12" s="237" customFormat="1" ht="15" x14ac:dyDescent="0.25">
      <c r="B768" s="180" t="s">
        <v>3054</v>
      </c>
      <c r="C768" s="236">
        <v>71</v>
      </c>
      <c r="F768" s="238"/>
      <c r="G768" s="238"/>
      <c r="H768" s="238"/>
      <c r="K768" s="239"/>
      <c r="L768" s="239"/>
    </row>
    <row r="769" spans="2:12" s="237" customFormat="1" ht="15" x14ac:dyDescent="0.25">
      <c r="B769" s="180" t="s">
        <v>3134</v>
      </c>
      <c r="C769" s="236">
        <v>155</v>
      </c>
      <c r="F769" s="238"/>
      <c r="G769" s="238"/>
      <c r="H769" s="238"/>
      <c r="K769" s="239"/>
      <c r="L769" s="239"/>
    </row>
    <row r="770" spans="2:12" s="237" customFormat="1" ht="15" x14ac:dyDescent="0.25">
      <c r="B770" s="180" t="s">
        <v>3135</v>
      </c>
      <c r="C770" s="236">
        <v>557</v>
      </c>
      <c r="F770" s="238"/>
      <c r="G770" s="238"/>
      <c r="H770" s="238"/>
      <c r="K770" s="239"/>
      <c r="L770" s="239"/>
    </row>
    <row r="771" spans="2:12" s="237" customFormat="1" ht="15" x14ac:dyDescent="0.25">
      <c r="B771" s="180" t="s">
        <v>3136</v>
      </c>
      <c r="C771" s="236">
        <v>1</v>
      </c>
      <c r="F771" s="238"/>
      <c r="G771" s="238"/>
      <c r="H771" s="238"/>
      <c r="K771" s="239"/>
      <c r="L771" s="239"/>
    </row>
    <row r="772" spans="2:12" s="237" customFormat="1" ht="15" x14ac:dyDescent="0.25">
      <c r="B772" s="180" t="s">
        <v>3137</v>
      </c>
      <c r="C772" s="236">
        <v>983</v>
      </c>
      <c r="F772" s="238"/>
      <c r="G772" s="238"/>
      <c r="H772" s="238"/>
      <c r="K772" s="239"/>
      <c r="L772" s="239"/>
    </row>
    <row r="773" spans="2:12" s="237" customFormat="1" ht="15" x14ac:dyDescent="0.25">
      <c r="B773" s="180" t="s">
        <v>3138</v>
      </c>
      <c r="C773" s="236">
        <v>38</v>
      </c>
      <c r="F773" s="238"/>
      <c r="G773" s="238"/>
      <c r="H773" s="238"/>
      <c r="K773" s="239"/>
      <c r="L773" s="239"/>
    </row>
    <row r="774" spans="2:12" s="237" customFormat="1" ht="15" x14ac:dyDescent="0.25">
      <c r="B774" s="180" t="s">
        <v>3139</v>
      </c>
      <c r="C774" s="236">
        <v>222</v>
      </c>
      <c r="F774" s="238"/>
      <c r="G774" s="238"/>
      <c r="H774" s="238"/>
      <c r="K774" s="239"/>
      <c r="L774" s="239"/>
    </row>
    <row r="775" spans="2:12" s="237" customFormat="1" ht="15" x14ac:dyDescent="0.25">
      <c r="B775" s="180" t="s">
        <v>3140</v>
      </c>
      <c r="C775" s="236">
        <v>62</v>
      </c>
      <c r="F775" s="238"/>
      <c r="G775" s="238"/>
      <c r="H775" s="238"/>
      <c r="K775" s="239"/>
      <c r="L775" s="239"/>
    </row>
    <row r="776" spans="2:12" s="237" customFormat="1" ht="15" x14ac:dyDescent="0.25">
      <c r="B776" s="180" t="s">
        <v>3069</v>
      </c>
      <c r="C776" s="236">
        <v>98</v>
      </c>
      <c r="F776" s="238"/>
      <c r="G776" s="238"/>
      <c r="H776" s="238"/>
      <c r="K776" s="239"/>
      <c r="L776" s="239"/>
    </row>
    <row r="777" spans="2:12" s="237" customFormat="1" ht="15" x14ac:dyDescent="0.25">
      <c r="B777" s="180" t="s">
        <v>3141</v>
      </c>
      <c r="C777" s="236">
        <v>3</v>
      </c>
      <c r="F777" s="238"/>
      <c r="G777" s="238"/>
      <c r="H777" s="238"/>
      <c r="K777" s="239"/>
      <c r="L777" s="239"/>
    </row>
    <row r="778" spans="2:12" s="237" customFormat="1" ht="15" x14ac:dyDescent="0.25">
      <c r="B778" s="180" t="s">
        <v>3142</v>
      </c>
      <c r="C778" s="236">
        <v>516</v>
      </c>
      <c r="F778" s="238"/>
      <c r="G778" s="238"/>
      <c r="H778" s="238"/>
      <c r="K778" s="239"/>
      <c r="L778" s="239"/>
    </row>
    <row r="779" spans="2:12" s="237" customFormat="1" ht="15" x14ac:dyDescent="0.25">
      <c r="B779" s="180" t="s">
        <v>3067</v>
      </c>
      <c r="C779" s="236">
        <v>508</v>
      </c>
      <c r="F779" s="238"/>
      <c r="G779" s="238"/>
      <c r="H779" s="238"/>
      <c r="K779" s="239"/>
      <c r="L779" s="239"/>
    </row>
    <row r="780" spans="2:12" s="237" customFormat="1" ht="15" x14ac:dyDescent="0.25">
      <c r="B780" s="180" t="s">
        <v>3143</v>
      </c>
      <c r="C780" s="236">
        <v>70</v>
      </c>
      <c r="F780" s="238"/>
      <c r="G780" s="238"/>
      <c r="H780" s="238"/>
      <c r="K780" s="239"/>
      <c r="L780" s="239"/>
    </row>
    <row r="781" spans="2:12" s="237" customFormat="1" ht="15" x14ac:dyDescent="0.25">
      <c r="B781" s="180" t="s">
        <v>3080</v>
      </c>
      <c r="C781" s="236">
        <v>443</v>
      </c>
      <c r="F781" s="238"/>
      <c r="G781" s="238"/>
      <c r="H781" s="238"/>
      <c r="K781" s="239"/>
      <c r="L781" s="239"/>
    </row>
    <row r="782" spans="2:12" s="237" customFormat="1" ht="15" x14ac:dyDescent="0.25">
      <c r="B782" s="180" t="s">
        <v>3144</v>
      </c>
      <c r="C782" s="236">
        <v>42</v>
      </c>
      <c r="F782" s="238"/>
      <c r="G782" s="238"/>
      <c r="H782" s="238"/>
      <c r="K782" s="239"/>
      <c r="L782" s="239"/>
    </row>
    <row r="783" spans="2:12" s="237" customFormat="1" ht="15" x14ac:dyDescent="0.25">
      <c r="B783" s="180" t="s">
        <v>3057</v>
      </c>
      <c r="C783" s="236">
        <v>388</v>
      </c>
      <c r="F783" s="238"/>
      <c r="G783" s="238"/>
      <c r="H783" s="238"/>
      <c r="K783" s="239"/>
      <c r="L783" s="239"/>
    </row>
    <row r="784" spans="2:12" s="237" customFormat="1" ht="15" x14ac:dyDescent="0.25">
      <c r="B784" s="180" t="s">
        <v>3145</v>
      </c>
      <c r="C784" s="236">
        <v>162</v>
      </c>
      <c r="F784" s="238"/>
      <c r="G784" s="238"/>
      <c r="H784" s="238"/>
      <c r="K784" s="239"/>
      <c r="L784" s="239"/>
    </row>
    <row r="785" spans="2:12" s="237" customFormat="1" ht="15" x14ac:dyDescent="0.25">
      <c r="B785" s="180" t="s">
        <v>3146</v>
      </c>
      <c r="C785" s="236">
        <v>598</v>
      </c>
      <c r="F785" s="238"/>
      <c r="G785" s="238"/>
      <c r="H785" s="238"/>
      <c r="K785" s="239"/>
      <c r="L785" s="239"/>
    </row>
    <row r="786" spans="2:12" s="237" customFormat="1" ht="15" x14ac:dyDescent="0.25">
      <c r="B786" s="180" t="s">
        <v>3147</v>
      </c>
      <c r="C786" s="236">
        <v>6</v>
      </c>
      <c r="F786" s="238"/>
      <c r="G786" s="238"/>
      <c r="H786" s="238"/>
      <c r="K786" s="239"/>
      <c r="L786" s="239"/>
    </row>
    <row r="787" spans="2:12" s="237" customFormat="1" ht="15" x14ac:dyDescent="0.25">
      <c r="B787" s="180" t="s">
        <v>3148</v>
      </c>
      <c r="C787" s="236">
        <v>327</v>
      </c>
      <c r="F787" s="238"/>
      <c r="G787" s="238"/>
      <c r="H787" s="238"/>
      <c r="K787" s="239"/>
      <c r="L787" s="239"/>
    </row>
    <row r="788" spans="2:12" s="237" customFormat="1" ht="15" x14ac:dyDescent="0.25">
      <c r="B788" s="180" t="s">
        <v>3149</v>
      </c>
      <c r="C788" s="236">
        <v>540</v>
      </c>
      <c r="F788" s="238"/>
      <c r="G788" s="238"/>
      <c r="H788" s="238"/>
      <c r="K788" s="239"/>
      <c r="L788" s="239"/>
    </row>
    <row r="789" spans="2:12" s="237" customFormat="1" ht="15" x14ac:dyDescent="0.25">
      <c r="B789" s="180" t="s">
        <v>3150</v>
      </c>
      <c r="C789" s="236">
        <v>164</v>
      </c>
      <c r="F789" s="238"/>
      <c r="G789" s="238"/>
      <c r="H789" s="238"/>
      <c r="K789" s="239"/>
      <c r="L789" s="239"/>
    </row>
    <row r="790" spans="2:12" s="237" customFormat="1" ht="15" x14ac:dyDescent="0.25">
      <c r="B790" s="180" t="s">
        <v>3151</v>
      </c>
      <c r="C790" s="236">
        <v>11</v>
      </c>
      <c r="F790" s="238"/>
      <c r="G790" s="238"/>
      <c r="H790" s="238"/>
      <c r="K790" s="239"/>
      <c r="L790" s="239"/>
    </row>
    <row r="791" spans="2:12" s="237" customFormat="1" ht="15" x14ac:dyDescent="0.25">
      <c r="B791" s="180" t="s">
        <v>3152</v>
      </c>
      <c r="C791" s="236">
        <v>467</v>
      </c>
      <c r="F791" s="238"/>
      <c r="G791" s="238"/>
      <c r="H791" s="238"/>
      <c r="K791" s="239"/>
      <c r="L791" s="239"/>
    </row>
    <row r="792" spans="2:12" s="237" customFormat="1" ht="15" x14ac:dyDescent="0.25">
      <c r="B792" s="180" t="s">
        <v>3153</v>
      </c>
      <c r="C792" s="236">
        <v>36</v>
      </c>
      <c r="F792" s="238"/>
      <c r="G792" s="238"/>
      <c r="H792" s="238"/>
      <c r="K792" s="239"/>
      <c r="L792" s="239"/>
    </row>
    <row r="793" spans="2:12" s="237" customFormat="1" ht="15" x14ac:dyDescent="0.25">
      <c r="B793" s="180" t="s">
        <v>3154</v>
      </c>
      <c r="C793" s="236">
        <v>45</v>
      </c>
      <c r="F793" s="238"/>
      <c r="G793" s="238"/>
      <c r="H793" s="238"/>
      <c r="K793" s="239"/>
      <c r="L793" s="239"/>
    </row>
    <row r="794" spans="2:12" s="237" customFormat="1" ht="15" x14ac:dyDescent="0.25">
      <c r="B794" s="180" t="s">
        <v>3155</v>
      </c>
      <c r="C794" s="236">
        <v>7</v>
      </c>
      <c r="F794" s="238"/>
      <c r="G794" s="238"/>
      <c r="H794" s="238"/>
      <c r="K794" s="239"/>
      <c r="L794" s="239"/>
    </row>
    <row r="795" spans="2:12" s="237" customFormat="1" ht="15" x14ac:dyDescent="0.25">
      <c r="B795" s="180" t="s">
        <v>3156</v>
      </c>
      <c r="C795" s="236">
        <v>181</v>
      </c>
      <c r="F795" s="238"/>
      <c r="G795" s="238"/>
      <c r="H795" s="238"/>
      <c r="K795" s="239"/>
      <c r="L795" s="239"/>
    </row>
    <row r="796" spans="2:12" s="237" customFormat="1" ht="15" x14ac:dyDescent="0.25">
      <c r="B796" s="180" t="s">
        <v>3157</v>
      </c>
      <c r="C796" s="236">
        <v>291</v>
      </c>
      <c r="F796" s="238"/>
      <c r="G796" s="238"/>
      <c r="H796" s="238"/>
      <c r="K796" s="239"/>
      <c r="L796" s="239"/>
    </row>
    <row r="797" spans="2:12" s="237" customFormat="1" ht="15" x14ac:dyDescent="0.25">
      <c r="B797" s="180" t="s">
        <v>3158</v>
      </c>
      <c r="C797" s="236">
        <v>30</v>
      </c>
      <c r="F797" s="238"/>
      <c r="G797" s="238"/>
      <c r="H797" s="238"/>
      <c r="K797" s="239"/>
      <c r="L797" s="239"/>
    </row>
    <row r="798" spans="2:12" s="237" customFormat="1" ht="15" x14ac:dyDescent="0.25">
      <c r="B798" s="180" t="s">
        <v>3159</v>
      </c>
      <c r="C798" s="236">
        <v>480</v>
      </c>
      <c r="F798" s="238"/>
      <c r="G798" s="238"/>
      <c r="H798" s="238"/>
      <c r="K798" s="239"/>
      <c r="L798" s="239"/>
    </row>
    <row r="799" spans="2:12" s="237" customFormat="1" ht="15" x14ac:dyDescent="0.25">
      <c r="B799" s="180" t="s">
        <v>3088</v>
      </c>
      <c r="C799" s="236">
        <v>709</v>
      </c>
      <c r="F799" s="238"/>
      <c r="G799" s="238"/>
      <c r="H799" s="238"/>
      <c r="K799" s="239"/>
      <c r="L799" s="239"/>
    </row>
    <row r="800" spans="2:12" s="237" customFormat="1" ht="15" x14ac:dyDescent="0.25">
      <c r="B800" s="180" t="s">
        <v>3160</v>
      </c>
      <c r="C800" s="236">
        <v>4</v>
      </c>
      <c r="F800" s="238"/>
      <c r="G800" s="238"/>
      <c r="H800" s="238"/>
      <c r="K800" s="239"/>
      <c r="L800" s="239"/>
    </row>
    <row r="801" spans="2:12" s="237" customFormat="1" ht="15" x14ac:dyDescent="0.25">
      <c r="B801" s="180" t="s">
        <v>3161</v>
      </c>
      <c r="C801" s="236">
        <v>737</v>
      </c>
      <c r="F801" s="238"/>
      <c r="G801" s="238"/>
      <c r="H801" s="238"/>
      <c r="K801" s="239"/>
      <c r="L801" s="239"/>
    </row>
    <row r="802" spans="2:12" s="237" customFormat="1" ht="15" x14ac:dyDescent="0.25">
      <c r="B802" s="180" t="s">
        <v>3162</v>
      </c>
      <c r="C802" s="236">
        <v>1</v>
      </c>
      <c r="F802" s="238"/>
      <c r="G802" s="238"/>
      <c r="H802" s="238"/>
      <c r="K802" s="239"/>
      <c r="L802" s="239"/>
    </row>
    <row r="803" spans="2:12" s="237" customFormat="1" ht="15" x14ac:dyDescent="0.25">
      <c r="B803" s="180" t="s">
        <v>3163</v>
      </c>
      <c r="C803" s="236">
        <v>1400</v>
      </c>
      <c r="F803" s="238"/>
      <c r="G803" s="238"/>
      <c r="H803" s="238"/>
      <c r="K803" s="239"/>
      <c r="L803" s="239"/>
    </row>
    <row r="804" spans="2:12" s="237" customFormat="1" ht="15" x14ac:dyDescent="0.25">
      <c r="B804" s="180" t="s">
        <v>3164</v>
      </c>
      <c r="C804" s="236">
        <v>102</v>
      </c>
      <c r="F804" s="238"/>
      <c r="G804" s="238"/>
      <c r="H804" s="238"/>
      <c r="K804" s="239"/>
      <c r="L804" s="239"/>
    </row>
    <row r="805" spans="2:12" s="237" customFormat="1" ht="15" x14ac:dyDescent="0.25">
      <c r="B805" s="180" t="s">
        <v>3165</v>
      </c>
      <c r="C805" s="236">
        <v>907</v>
      </c>
      <c r="F805" s="238"/>
      <c r="G805" s="238"/>
      <c r="H805" s="238"/>
      <c r="K805" s="239"/>
      <c r="L805" s="239"/>
    </row>
    <row r="806" spans="2:12" s="237" customFormat="1" ht="15" x14ac:dyDescent="0.25">
      <c r="B806" s="180" t="s">
        <v>3166</v>
      </c>
      <c r="C806" s="236">
        <v>19</v>
      </c>
      <c r="F806" s="238"/>
      <c r="G806" s="238"/>
      <c r="H806" s="238"/>
      <c r="K806" s="239"/>
      <c r="L806" s="239"/>
    </row>
    <row r="807" spans="2:12" s="237" customFormat="1" ht="15" x14ac:dyDescent="0.25">
      <c r="B807" s="180" t="s">
        <v>3167</v>
      </c>
      <c r="C807" s="236">
        <v>393</v>
      </c>
      <c r="F807" s="238"/>
      <c r="G807" s="238"/>
      <c r="H807" s="238"/>
      <c r="K807" s="239"/>
      <c r="L807" s="239"/>
    </row>
    <row r="808" spans="2:12" s="237" customFormat="1" ht="15" x14ac:dyDescent="0.25">
      <c r="B808" s="180" t="s">
        <v>3079</v>
      </c>
      <c r="C808" s="236">
        <v>655</v>
      </c>
      <c r="F808" s="238"/>
      <c r="G808" s="238"/>
      <c r="H808" s="238"/>
      <c r="K808" s="239"/>
      <c r="L808" s="239"/>
    </row>
    <row r="809" spans="2:12" s="237" customFormat="1" ht="15" x14ac:dyDescent="0.25">
      <c r="B809" s="180" t="s">
        <v>3168</v>
      </c>
      <c r="C809" s="236">
        <v>56</v>
      </c>
      <c r="F809" s="238"/>
      <c r="G809" s="238"/>
      <c r="H809" s="238"/>
      <c r="K809" s="239"/>
      <c r="L809" s="239"/>
    </row>
    <row r="810" spans="2:12" s="237" customFormat="1" ht="15" x14ac:dyDescent="0.25">
      <c r="B810" s="180" t="s">
        <v>3169</v>
      </c>
      <c r="C810" s="236">
        <v>589</v>
      </c>
      <c r="F810" s="238"/>
      <c r="G810" s="238"/>
      <c r="H810" s="238"/>
      <c r="K810" s="239"/>
      <c r="L810" s="239"/>
    </row>
    <row r="811" spans="2:12" s="237" customFormat="1" ht="15" x14ac:dyDescent="0.25">
      <c r="B811" s="180" t="s">
        <v>3170</v>
      </c>
      <c r="C811" s="236">
        <v>914</v>
      </c>
      <c r="F811" s="238"/>
      <c r="G811" s="238"/>
      <c r="H811" s="238"/>
      <c r="K811" s="239"/>
      <c r="L811" s="239"/>
    </row>
    <row r="812" spans="2:12" s="237" customFormat="1" ht="15" x14ac:dyDescent="0.25">
      <c r="B812" s="180" t="s">
        <v>3055</v>
      </c>
      <c r="C812" s="236">
        <v>153</v>
      </c>
      <c r="F812" s="238"/>
      <c r="G812" s="238"/>
      <c r="H812" s="238"/>
      <c r="K812" s="239"/>
      <c r="L812" s="239"/>
    </row>
    <row r="813" spans="2:12" s="237" customFormat="1" ht="15" x14ac:dyDescent="0.25">
      <c r="B813" s="180" t="s">
        <v>3171</v>
      </c>
      <c r="C813" s="236">
        <v>639</v>
      </c>
      <c r="F813" s="238"/>
      <c r="G813" s="238"/>
      <c r="H813" s="238"/>
      <c r="K813" s="239"/>
      <c r="L813" s="239"/>
    </row>
    <row r="814" spans="2:12" s="237" customFormat="1" ht="15" x14ac:dyDescent="0.25">
      <c r="B814" s="180" t="s">
        <v>3172</v>
      </c>
      <c r="C814" s="236">
        <v>4</v>
      </c>
      <c r="F814" s="238"/>
      <c r="G814" s="238"/>
      <c r="H814" s="238"/>
      <c r="K814" s="239"/>
      <c r="L814" s="239"/>
    </row>
    <row r="815" spans="2:12" s="237" customFormat="1" ht="15" x14ac:dyDescent="0.25">
      <c r="B815" s="180" t="s">
        <v>3173</v>
      </c>
      <c r="C815" s="236">
        <v>1239</v>
      </c>
      <c r="F815" s="238"/>
      <c r="G815" s="238"/>
      <c r="H815" s="238"/>
      <c r="K815" s="239"/>
      <c r="L815" s="239"/>
    </row>
    <row r="816" spans="2:12" s="237" customFormat="1" ht="15" x14ac:dyDescent="0.25">
      <c r="B816" s="180" t="s">
        <v>3174</v>
      </c>
      <c r="C816" s="236">
        <v>213</v>
      </c>
      <c r="F816" s="238"/>
      <c r="G816" s="238"/>
      <c r="H816" s="238"/>
      <c r="K816" s="239"/>
      <c r="L816" s="239"/>
    </row>
    <row r="817" spans="2:12" s="237" customFormat="1" ht="15" x14ac:dyDescent="0.25">
      <c r="B817" s="180" t="s">
        <v>3175</v>
      </c>
      <c r="C817" s="236">
        <v>483</v>
      </c>
      <c r="F817" s="238"/>
      <c r="G817" s="238"/>
      <c r="H817" s="238"/>
      <c r="K817" s="239"/>
      <c r="L817" s="239"/>
    </row>
    <row r="818" spans="2:12" s="237" customFormat="1" ht="15" x14ac:dyDescent="0.25">
      <c r="B818" s="180" t="s">
        <v>3176</v>
      </c>
      <c r="C818" s="236">
        <v>11</v>
      </c>
      <c r="F818" s="238"/>
      <c r="G818" s="238"/>
      <c r="H818" s="238"/>
      <c r="K818" s="239"/>
      <c r="L818" s="239"/>
    </row>
    <row r="819" spans="2:12" s="237" customFormat="1" ht="15" x14ac:dyDescent="0.25">
      <c r="B819" s="180" t="s">
        <v>3177</v>
      </c>
      <c r="C819" s="236">
        <v>100</v>
      </c>
      <c r="F819" s="238"/>
      <c r="G819" s="238"/>
      <c r="H819" s="238"/>
      <c r="K819" s="239"/>
      <c r="L819" s="239"/>
    </row>
    <row r="820" spans="2:12" s="237" customFormat="1" ht="15" x14ac:dyDescent="0.25">
      <c r="B820" s="180" t="s">
        <v>3178</v>
      </c>
      <c r="C820" s="236">
        <v>163</v>
      </c>
      <c r="F820" s="238"/>
      <c r="G820" s="238"/>
      <c r="H820" s="238"/>
      <c r="K820" s="239"/>
      <c r="L820" s="239"/>
    </row>
    <row r="821" spans="2:12" s="237" customFormat="1" ht="15" x14ac:dyDescent="0.25">
      <c r="B821" s="180" t="s">
        <v>3179</v>
      </c>
      <c r="C821" s="236">
        <v>566</v>
      </c>
      <c r="F821" s="238"/>
      <c r="G821" s="238"/>
      <c r="H821" s="238"/>
      <c r="K821" s="239"/>
      <c r="L821" s="239"/>
    </row>
    <row r="822" spans="2:12" s="237" customFormat="1" ht="15" x14ac:dyDescent="0.25">
      <c r="B822" s="180" t="s">
        <v>3180</v>
      </c>
      <c r="C822" s="236">
        <v>22</v>
      </c>
      <c r="F822" s="238"/>
      <c r="G822" s="238"/>
      <c r="H822" s="238"/>
      <c r="K822" s="239"/>
      <c r="L822" s="239"/>
    </row>
    <row r="823" spans="2:12" s="237" customFormat="1" ht="15" x14ac:dyDescent="0.25">
      <c r="B823" s="180" t="s">
        <v>3181</v>
      </c>
      <c r="C823" s="236">
        <v>231</v>
      </c>
      <c r="F823" s="238"/>
      <c r="G823" s="238"/>
      <c r="H823" s="238"/>
      <c r="K823" s="239"/>
      <c r="L823" s="239"/>
    </row>
    <row r="824" spans="2:12" s="237" customFormat="1" ht="15" x14ac:dyDescent="0.25">
      <c r="B824" s="180" t="s">
        <v>3083</v>
      </c>
      <c r="C824" s="236">
        <v>458</v>
      </c>
      <c r="F824" s="238"/>
      <c r="G824" s="238"/>
      <c r="H824" s="238"/>
      <c r="K824" s="239"/>
      <c r="L824" s="239"/>
    </row>
    <row r="825" spans="2:12" s="237" customFormat="1" ht="15" x14ac:dyDescent="0.25">
      <c r="B825" s="180" t="s">
        <v>3182</v>
      </c>
      <c r="C825" s="236">
        <v>36</v>
      </c>
      <c r="F825" s="238"/>
      <c r="G825" s="238"/>
      <c r="H825" s="238"/>
      <c r="K825" s="239"/>
      <c r="L825" s="239"/>
    </row>
    <row r="826" spans="2:12" s="237" customFormat="1" ht="15" x14ac:dyDescent="0.25">
      <c r="B826" s="180" t="s">
        <v>3183</v>
      </c>
      <c r="C826" s="236">
        <v>131</v>
      </c>
      <c r="F826" s="238"/>
      <c r="G826" s="238"/>
      <c r="H826" s="238"/>
      <c r="K826" s="239"/>
      <c r="L826" s="239"/>
    </row>
    <row r="827" spans="2:12" s="237" customFormat="1" ht="15" x14ac:dyDescent="0.25">
      <c r="B827" s="180" t="s">
        <v>3184</v>
      </c>
      <c r="C827" s="236">
        <v>96</v>
      </c>
      <c r="F827" s="238"/>
      <c r="G827" s="238"/>
      <c r="H827" s="238"/>
      <c r="K827" s="239"/>
      <c r="L827" s="239"/>
    </row>
    <row r="828" spans="2:12" s="237" customFormat="1" ht="15" x14ac:dyDescent="0.25">
      <c r="B828" s="180" t="s">
        <v>3185</v>
      </c>
      <c r="C828" s="236">
        <v>405</v>
      </c>
      <c r="F828" s="238"/>
      <c r="G828" s="238"/>
      <c r="H828" s="238"/>
      <c r="K828" s="239"/>
      <c r="L828" s="239"/>
    </row>
    <row r="829" spans="2:12" s="237" customFormat="1" ht="15" x14ac:dyDescent="0.25">
      <c r="B829" s="180" t="s">
        <v>3056</v>
      </c>
      <c r="C829" s="236">
        <v>449</v>
      </c>
      <c r="F829" s="238"/>
      <c r="G829" s="238"/>
      <c r="H829" s="238"/>
      <c r="K829" s="239"/>
      <c r="L829" s="239"/>
    </row>
    <row r="830" spans="2:12" s="237" customFormat="1" ht="15" x14ac:dyDescent="0.25">
      <c r="B830" s="180" t="s">
        <v>3186</v>
      </c>
      <c r="C830" s="236">
        <v>59</v>
      </c>
      <c r="F830" s="238"/>
      <c r="G830" s="238"/>
      <c r="H830" s="238"/>
      <c r="K830" s="239"/>
      <c r="L830" s="239"/>
    </row>
    <row r="831" spans="2:12" s="237" customFormat="1" ht="15" x14ac:dyDescent="0.25">
      <c r="B831" s="180" t="s">
        <v>3058</v>
      </c>
      <c r="C831" s="236">
        <v>451</v>
      </c>
      <c r="F831" s="238"/>
      <c r="G831" s="238"/>
      <c r="H831" s="238"/>
      <c r="K831" s="239"/>
      <c r="L831" s="239"/>
    </row>
    <row r="832" spans="2:12" s="237" customFormat="1" ht="15" x14ac:dyDescent="0.25">
      <c r="B832" s="180" t="s">
        <v>3187</v>
      </c>
      <c r="C832" s="236">
        <v>35</v>
      </c>
      <c r="F832" s="238"/>
      <c r="G832" s="238"/>
      <c r="H832" s="238"/>
      <c r="K832" s="239"/>
      <c r="L832" s="239"/>
    </row>
    <row r="833" spans="2:12" s="237" customFormat="1" ht="15" x14ac:dyDescent="0.25">
      <c r="B833" s="180" t="s">
        <v>3188</v>
      </c>
      <c r="C833" s="236">
        <v>1255</v>
      </c>
      <c r="F833" s="238"/>
      <c r="G833" s="238"/>
      <c r="H833" s="238"/>
      <c r="K833" s="239"/>
      <c r="L833" s="239"/>
    </row>
    <row r="834" spans="2:12" s="237" customFormat="1" ht="15" x14ac:dyDescent="0.25">
      <c r="B834" s="180" t="s">
        <v>3084</v>
      </c>
      <c r="C834" s="236">
        <v>13</v>
      </c>
      <c r="F834" s="238"/>
      <c r="G834" s="238"/>
      <c r="H834" s="238"/>
      <c r="K834" s="239"/>
      <c r="L834" s="239"/>
    </row>
    <row r="835" spans="2:12" s="237" customFormat="1" ht="15" x14ac:dyDescent="0.25">
      <c r="B835" s="180" t="s">
        <v>3189</v>
      </c>
      <c r="C835" s="236">
        <v>137</v>
      </c>
      <c r="F835" s="238"/>
      <c r="G835" s="238"/>
      <c r="H835" s="238"/>
      <c r="K835" s="239"/>
      <c r="L835" s="239"/>
    </row>
    <row r="836" spans="2:12" s="237" customFormat="1" ht="15" x14ac:dyDescent="0.25">
      <c r="B836" s="180" t="s">
        <v>3190</v>
      </c>
      <c r="C836" s="236">
        <v>902</v>
      </c>
      <c r="F836" s="238"/>
      <c r="G836" s="238"/>
      <c r="H836" s="238"/>
      <c r="K836" s="239"/>
      <c r="L836" s="239"/>
    </row>
    <row r="837" spans="2:12" s="237" customFormat="1" ht="15" x14ac:dyDescent="0.25">
      <c r="B837" s="180" t="s">
        <v>3191</v>
      </c>
      <c r="C837" s="236">
        <v>309</v>
      </c>
      <c r="F837" s="238"/>
      <c r="G837" s="238"/>
      <c r="H837" s="238"/>
      <c r="K837" s="239"/>
      <c r="L837" s="239"/>
    </row>
    <row r="838" spans="2:12" s="237" customFormat="1" ht="15" x14ac:dyDescent="0.25">
      <c r="B838" s="180" t="s">
        <v>3192</v>
      </c>
      <c r="C838" s="236">
        <v>78</v>
      </c>
      <c r="F838" s="238"/>
      <c r="G838" s="238"/>
      <c r="H838" s="238"/>
      <c r="K838" s="239"/>
      <c r="L838" s="239"/>
    </row>
    <row r="839" spans="2:12" s="237" customFormat="1" ht="15" x14ac:dyDescent="0.25">
      <c r="B839" s="180" t="s">
        <v>3193</v>
      </c>
      <c r="C839" s="236">
        <v>477</v>
      </c>
      <c r="F839" s="238"/>
      <c r="G839" s="238"/>
      <c r="H839" s="238"/>
      <c r="K839" s="239"/>
      <c r="L839" s="239"/>
    </row>
    <row r="840" spans="2:12" s="237" customFormat="1" ht="15" x14ac:dyDescent="0.25">
      <c r="B840" s="180" t="s">
        <v>3194</v>
      </c>
      <c r="C840" s="236">
        <v>266</v>
      </c>
      <c r="F840" s="238"/>
      <c r="G840" s="238"/>
      <c r="H840" s="238"/>
      <c r="K840" s="239"/>
      <c r="L840" s="239"/>
    </row>
    <row r="841" spans="2:12" s="237" customFormat="1" ht="15" x14ac:dyDescent="0.25">
      <c r="B841" s="180" t="s">
        <v>3195</v>
      </c>
      <c r="C841" s="236">
        <v>494</v>
      </c>
      <c r="F841" s="238"/>
      <c r="G841" s="238"/>
      <c r="H841" s="238"/>
      <c r="K841" s="239"/>
      <c r="L841" s="239"/>
    </row>
    <row r="842" spans="2:12" s="237" customFormat="1" ht="15" x14ac:dyDescent="0.25">
      <c r="B842" s="180" t="s">
        <v>3087</v>
      </c>
      <c r="C842" s="236">
        <v>151</v>
      </c>
      <c r="F842" s="238"/>
      <c r="G842" s="238"/>
      <c r="H842" s="238"/>
      <c r="K842" s="239"/>
      <c r="L842" s="239"/>
    </row>
    <row r="843" spans="2:12" s="237" customFormat="1" ht="15" x14ac:dyDescent="0.25">
      <c r="B843" s="180" t="s">
        <v>3196</v>
      </c>
      <c r="C843" s="236">
        <v>9</v>
      </c>
      <c r="F843" s="238"/>
      <c r="G843" s="238"/>
      <c r="H843" s="238"/>
      <c r="K843" s="239"/>
      <c r="L843" s="239"/>
    </row>
    <row r="844" spans="2:12" s="237" customFormat="1" ht="15" x14ac:dyDescent="0.25">
      <c r="B844" s="180" t="s">
        <v>3197</v>
      </c>
      <c r="C844" s="236">
        <v>655</v>
      </c>
      <c r="F844" s="238"/>
      <c r="G844" s="238"/>
      <c r="H844" s="238"/>
      <c r="K844" s="239"/>
      <c r="L844" s="239"/>
    </row>
    <row r="845" spans="2:12" s="237" customFormat="1" ht="15" x14ac:dyDescent="0.25">
      <c r="B845" s="180" t="s">
        <v>3198</v>
      </c>
      <c r="C845" s="236">
        <v>3</v>
      </c>
      <c r="F845" s="238"/>
      <c r="G845" s="238"/>
      <c r="H845" s="238"/>
      <c r="K845" s="239"/>
      <c r="L845" s="239"/>
    </row>
    <row r="846" spans="2:12" s="237" customFormat="1" ht="15" x14ac:dyDescent="0.25">
      <c r="B846" s="180" t="s">
        <v>3199</v>
      </c>
      <c r="C846" s="236">
        <v>1303</v>
      </c>
      <c r="F846" s="238"/>
      <c r="G846" s="238"/>
      <c r="H846" s="238"/>
      <c r="K846" s="239"/>
      <c r="L846" s="239"/>
    </row>
    <row r="847" spans="2:12" s="237" customFormat="1" ht="15" x14ac:dyDescent="0.25">
      <c r="B847" s="180" t="s">
        <v>3065</v>
      </c>
      <c r="C847" s="236">
        <v>358</v>
      </c>
      <c r="F847" s="238"/>
      <c r="G847" s="238"/>
      <c r="H847" s="238"/>
      <c r="K847" s="239"/>
      <c r="L847" s="239"/>
    </row>
    <row r="848" spans="2:12" s="237" customFormat="1" ht="15" x14ac:dyDescent="0.25">
      <c r="B848" s="180" t="s">
        <v>3200</v>
      </c>
      <c r="C848" s="236">
        <v>53</v>
      </c>
      <c r="F848" s="238"/>
      <c r="G848" s="238"/>
      <c r="H848" s="238"/>
      <c r="K848" s="239"/>
      <c r="L848" s="239"/>
    </row>
    <row r="849" spans="2:12" s="237" customFormat="1" ht="15" x14ac:dyDescent="0.25">
      <c r="B849" s="180" t="s">
        <v>3201</v>
      </c>
      <c r="C849" s="236">
        <v>58</v>
      </c>
      <c r="F849" s="238"/>
      <c r="G849" s="238"/>
      <c r="H849" s="238"/>
      <c r="K849" s="239"/>
      <c r="L849" s="239"/>
    </row>
    <row r="850" spans="2:12" s="237" customFormat="1" ht="15" x14ac:dyDescent="0.25">
      <c r="B850" s="180" t="s">
        <v>3071</v>
      </c>
      <c r="C850" s="236">
        <v>289</v>
      </c>
      <c r="F850" s="238"/>
      <c r="G850" s="238"/>
      <c r="H850" s="238"/>
      <c r="K850" s="239"/>
      <c r="L850" s="239"/>
    </row>
    <row r="851" spans="2:12" s="237" customFormat="1" ht="15" x14ac:dyDescent="0.25">
      <c r="B851" s="180" t="s">
        <v>3202</v>
      </c>
      <c r="C851" s="236">
        <v>271</v>
      </c>
      <c r="F851" s="238"/>
      <c r="G851" s="238"/>
      <c r="H851" s="238"/>
      <c r="K851" s="239"/>
      <c r="L851" s="239"/>
    </row>
    <row r="852" spans="2:12" s="237" customFormat="1" ht="15" x14ac:dyDescent="0.25">
      <c r="B852" s="180" t="s">
        <v>3203</v>
      </c>
      <c r="C852" s="236">
        <v>618</v>
      </c>
      <c r="F852" s="238"/>
      <c r="G852" s="238"/>
      <c r="H852" s="238"/>
      <c r="K852" s="239"/>
      <c r="L852" s="239"/>
    </row>
    <row r="853" spans="2:12" s="237" customFormat="1" ht="15" x14ac:dyDescent="0.25">
      <c r="B853" s="180" t="s">
        <v>3204</v>
      </c>
      <c r="C853" s="236">
        <v>346</v>
      </c>
      <c r="F853" s="238"/>
      <c r="G853" s="238"/>
      <c r="H853" s="238"/>
      <c r="K853" s="239"/>
      <c r="L853" s="239"/>
    </row>
    <row r="854" spans="2:12" s="237" customFormat="1" ht="15" x14ac:dyDescent="0.25">
      <c r="B854" s="180" t="s">
        <v>3205</v>
      </c>
      <c r="C854" s="236">
        <v>29</v>
      </c>
      <c r="F854" s="238"/>
      <c r="G854" s="238"/>
      <c r="H854" s="238"/>
      <c r="K854" s="239"/>
      <c r="L854" s="239"/>
    </row>
    <row r="855" spans="2:12" s="237" customFormat="1" ht="15" x14ac:dyDescent="0.25">
      <c r="B855" s="180" t="s">
        <v>3206</v>
      </c>
      <c r="C855" s="236">
        <v>48</v>
      </c>
      <c r="F855" s="238"/>
      <c r="G855" s="238"/>
      <c r="H855" s="238"/>
      <c r="K855" s="239"/>
      <c r="L855" s="239"/>
    </row>
    <row r="856" spans="2:12" s="237" customFormat="1" ht="15" x14ac:dyDescent="0.25">
      <c r="B856" s="180" t="s">
        <v>3207</v>
      </c>
      <c r="C856" s="236">
        <v>120</v>
      </c>
      <c r="F856" s="238"/>
      <c r="G856" s="238"/>
      <c r="H856" s="238"/>
      <c r="K856" s="239"/>
      <c r="L856" s="239"/>
    </row>
    <row r="857" spans="2:12" s="237" customFormat="1" ht="15" x14ac:dyDescent="0.25">
      <c r="B857" s="180" t="s">
        <v>3208</v>
      </c>
      <c r="C857" s="236">
        <v>55</v>
      </c>
      <c r="F857" s="238"/>
      <c r="G857" s="238"/>
      <c r="H857" s="238"/>
      <c r="K857" s="239"/>
      <c r="L857" s="239"/>
    </row>
    <row r="858" spans="2:12" s="237" customFormat="1" ht="15" x14ac:dyDescent="0.25">
      <c r="B858" s="180" t="s">
        <v>3209</v>
      </c>
      <c r="C858" s="236">
        <v>149</v>
      </c>
      <c r="F858" s="238"/>
      <c r="G858" s="238"/>
      <c r="H858" s="238"/>
      <c r="K858" s="239"/>
      <c r="L858" s="239"/>
    </row>
    <row r="859" spans="2:12" s="237" customFormat="1" ht="15" x14ac:dyDescent="0.25">
      <c r="B859" s="180" t="s">
        <v>3210</v>
      </c>
      <c r="C859" s="236">
        <v>134</v>
      </c>
      <c r="F859" s="238"/>
      <c r="G859" s="238"/>
      <c r="H859" s="238"/>
      <c r="K859" s="239"/>
      <c r="L859" s="239"/>
    </row>
    <row r="860" spans="2:12" s="237" customFormat="1" ht="15" x14ac:dyDescent="0.25">
      <c r="B860" s="180" t="s">
        <v>3064</v>
      </c>
      <c r="C860" s="236">
        <v>248</v>
      </c>
      <c r="F860" s="238"/>
      <c r="G860" s="238"/>
      <c r="H860" s="238"/>
      <c r="K860" s="239"/>
      <c r="L860" s="239"/>
    </row>
    <row r="861" spans="2:12" s="237" customFormat="1" ht="15" x14ac:dyDescent="0.25">
      <c r="B861" s="180" t="s">
        <v>3211</v>
      </c>
      <c r="C861" s="236">
        <v>214</v>
      </c>
      <c r="F861" s="238"/>
      <c r="G861" s="238"/>
      <c r="H861" s="238"/>
      <c r="K861" s="239"/>
      <c r="L861" s="239"/>
    </row>
    <row r="862" spans="2:12" s="237" customFormat="1" ht="15" x14ac:dyDescent="0.25">
      <c r="B862" s="180" t="s">
        <v>3212</v>
      </c>
      <c r="C862" s="236">
        <v>39</v>
      </c>
      <c r="F862" s="238"/>
      <c r="G862" s="238"/>
      <c r="H862" s="238"/>
      <c r="K862" s="239"/>
      <c r="L862" s="239"/>
    </row>
    <row r="863" spans="2:12" s="237" customFormat="1" ht="15" x14ac:dyDescent="0.25">
      <c r="B863" s="180" t="s">
        <v>3213</v>
      </c>
      <c r="C863" s="236">
        <v>217</v>
      </c>
      <c r="F863" s="238"/>
      <c r="G863" s="238"/>
      <c r="H863" s="238"/>
      <c r="K863" s="239"/>
      <c r="L863" s="239"/>
    </row>
    <row r="864" spans="2:12" s="237" customFormat="1" ht="15" x14ac:dyDescent="0.25">
      <c r="B864" s="180" t="s">
        <v>3214</v>
      </c>
      <c r="C864" s="236">
        <v>17</v>
      </c>
      <c r="F864" s="238"/>
      <c r="G864" s="238"/>
      <c r="H864" s="238"/>
      <c r="K864" s="239"/>
      <c r="L864" s="239"/>
    </row>
    <row r="865" spans="2:12" s="237" customFormat="1" ht="15" x14ac:dyDescent="0.25">
      <c r="B865" s="180" t="s">
        <v>3215</v>
      </c>
      <c r="C865" s="236">
        <v>25</v>
      </c>
      <c r="F865" s="238"/>
      <c r="G865" s="238"/>
      <c r="H865" s="238"/>
      <c r="K865" s="239"/>
      <c r="L865" s="239"/>
    </row>
    <row r="866" spans="2:12" s="237" customFormat="1" ht="15" x14ac:dyDescent="0.25">
      <c r="B866" s="180" t="s">
        <v>3216</v>
      </c>
      <c r="C866" s="236">
        <v>4</v>
      </c>
      <c r="F866" s="238"/>
      <c r="G866" s="238"/>
      <c r="H866" s="238"/>
      <c r="K866" s="239"/>
      <c r="L866" s="239"/>
    </row>
    <row r="867" spans="2:12" s="237" customFormat="1" ht="15" x14ac:dyDescent="0.25">
      <c r="B867" s="180" t="s">
        <v>3217</v>
      </c>
      <c r="C867" s="236">
        <v>195</v>
      </c>
      <c r="F867" s="238"/>
      <c r="G867" s="238"/>
      <c r="H867" s="238"/>
      <c r="K867" s="239"/>
      <c r="L867" s="239"/>
    </row>
    <row r="868" spans="2:12" s="237" customFormat="1" ht="15" x14ac:dyDescent="0.25">
      <c r="B868" s="180" t="s">
        <v>3081</v>
      </c>
      <c r="C868" s="236">
        <v>473</v>
      </c>
      <c r="F868" s="238"/>
      <c r="G868" s="238"/>
      <c r="H868" s="238"/>
      <c r="K868" s="239"/>
      <c r="L868" s="239"/>
    </row>
    <row r="869" spans="2:12" s="237" customFormat="1" ht="15" x14ac:dyDescent="0.25">
      <c r="B869" s="180" t="s">
        <v>3218</v>
      </c>
      <c r="C869" s="236">
        <v>19</v>
      </c>
      <c r="F869" s="238"/>
      <c r="G869" s="238"/>
      <c r="H869" s="238"/>
      <c r="K869" s="239"/>
      <c r="L869" s="239"/>
    </row>
    <row r="870" spans="2:12" s="237" customFormat="1" ht="15" x14ac:dyDescent="0.25">
      <c r="B870" s="180" t="s">
        <v>3059</v>
      </c>
      <c r="C870" s="236">
        <v>387</v>
      </c>
      <c r="F870" s="238"/>
      <c r="G870" s="238"/>
      <c r="H870" s="238"/>
      <c r="K870" s="239"/>
      <c r="L870" s="239"/>
    </row>
    <row r="871" spans="2:12" s="237" customFormat="1" ht="15" x14ac:dyDescent="0.25">
      <c r="B871" s="180" t="s">
        <v>3219</v>
      </c>
      <c r="C871" s="236">
        <v>2</v>
      </c>
      <c r="F871" s="238"/>
      <c r="G871" s="238"/>
      <c r="H871" s="238"/>
      <c r="K871" s="239"/>
      <c r="L871" s="239"/>
    </row>
    <row r="872" spans="2:12" s="237" customFormat="1" ht="15" x14ac:dyDescent="0.25">
      <c r="B872" s="180" t="s">
        <v>3220</v>
      </c>
      <c r="C872" s="236">
        <v>138</v>
      </c>
      <c r="F872" s="238"/>
      <c r="G872" s="238"/>
      <c r="H872" s="238"/>
      <c r="K872" s="239"/>
      <c r="L872" s="239"/>
    </row>
    <row r="873" spans="2:12" s="237" customFormat="1" ht="15" x14ac:dyDescent="0.25">
      <c r="B873" s="180" t="s">
        <v>3221</v>
      </c>
      <c r="C873" s="236">
        <v>1</v>
      </c>
      <c r="F873" s="238"/>
      <c r="G873" s="238"/>
      <c r="H873" s="238"/>
      <c r="K873" s="239"/>
      <c r="L873" s="239"/>
    </row>
    <row r="874" spans="2:12" s="237" customFormat="1" ht="15" x14ac:dyDescent="0.25">
      <c r="B874" s="180" t="s">
        <v>3222</v>
      </c>
      <c r="C874" s="236">
        <v>221</v>
      </c>
      <c r="F874" s="238"/>
      <c r="G874" s="238"/>
      <c r="H874" s="238"/>
      <c r="K874" s="239"/>
      <c r="L874" s="239"/>
    </row>
    <row r="875" spans="2:12" s="237" customFormat="1" ht="15" x14ac:dyDescent="0.25">
      <c r="B875" s="180" t="s">
        <v>3223</v>
      </c>
      <c r="C875" s="236">
        <v>22</v>
      </c>
      <c r="F875" s="238"/>
      <c r="G875" s="238"/>
      <c r="H875" s="238"/>
      <c r="K875" s="239"/>
      <c r="L875" s="239"/>
    </row>
    <row r="876" spans="2:12" s="237" customFormat="1" ht="15" x14ac:dyDescent="0.25">
      <c r="B876" s="180" t="s">
        <v>3082</v>
      </c>
      <c r="C876" s="236">
        <v>831</v>
      </c>
      <c r="F876" s="238"/>
      <c r="G876" s="238"/>
      <c r="H876" s="238"/>
      <c r="K876" s="239"/>
      <c r="L876" s="239"/>
    </row>
    <row r="877" spans="2:12" s="237" customFormat="1" ht="15" x14ac:dyDescent="0.25">
      <c r="B877" s="180" t="s">
        <v>3224</v>
      </c>
      <c r="C877" s="236">
        <v>449</v>
      </c>
      <c r="F877" s="238"/>
      <c r="G877" s="238"/>
      <c r="H877" s="238"/>
      <c r="K877" s="239"/>
      <c r="L877" s="239"/>
    </row>
    <row r="878" spans="2:12" s="237" customFormat="1" ht="15" x14ac:dyDescent="0.25">
      <c r="B878" s="180" t="s">
        <v>3225</v>
      </c>
      <c r="C878" s="236">
        <v>780</v>
      </c>
      <c r="F878" s="238"/>
      <c r="G878" s="238"/>
      <c r="H878" s="238"/>
      <c r="K878" s="239"/>
      <c r="L878" s="239"/>
    </row>
    <row r="879" spans="2:12" s="237" customFormat="1" ht="15" x14ac:dyDescent="0.25">
      <c r="B879" s="180" t="s">
        <v>3226</v>
      </c>
      <c r="C879" s="236">
        <v>2044</v>
      </c>
      <c r="F879" s="238"/>
      <c r="G879" s="238"/>
      <c r="H879" s="238"/>
      <c r="K879" s="239"/>
      <c r="L879" s="239"/>
    </row>
    <row r="880" spans="2:12" s="237" customFormat="1" ht="15" x14ac:dyDescent="0.25">
      <c r="B880" s="180" t="s">
        <v>3227</v>
      </c>
      <c r="C880" s="236">
        <v>21</v>
      </c>
      <c r="F880" s="238"/>
      <c r="G880" s="238"/>
      <c r="H880" s="238"/>
      <c r="K880" s="239"/>
      <c r="L880" s="239"/>
    </row>
    <row r="881" spans="2:12" s="237" customFormat="1" ht="15" x14ac:dyDescent="0.25">
      <c r="B881" s="180" t="s">
        <v>3228</v>
      </c>
      <c r="C881" s="236">
        <v>183</v>
      </c>
      <c r="F881" s="238"/>
      <c r="G881" s="238"/>
      <c r="H881" s="238"/>
      <c r="K881" s="239"/>
      <c r="L881" s="239"/>
    </row>
    <row r="882" spans="2:12" s="237" customFormat="1" ht="15" x14ac:dyDescent="0.25">
      <c r="B882" s="180" t="s">
        <v>3229</v>
      </c>
      <c r="C882" s="236">
        <v>947</v>
      </c>
      <c r="F882" s="238"/>
      <c r="G882" s="238"/>
      <c r="H882" s="238"/>
      <c r="K882" s="239"/>
      <c r="L882" s="239"/>
    </row>
    <row r="883" spans="2:12" s="237" customFormat="1" ht="15" x14ac:dyDescent="0.25">
      <c r="B883" s="180" t="s">
        <v>3230</v>
      </c>
      <c r="C883" s="236">
        <v>938</v>
      </c>
      <c r="F883" s="238"/>
      <c r="G883" s="238"/>
      <c r="H883" s="238"/>
      <c r="K883" s="239"/>
      <c r="L883" s="239"/>
    </row>
    <row r="884" spans="2:12" s="237" customFormat="1" ht="15" x14ac:dyDescent="0.25">
      <c r="B884" s="180" t="s">
        <v>3231</v>
      </c>
      <c r="C884" s="236">
        <v>2</v>
      </c>
      <c r="F884" s="238"/>
      <c r="G884" s="238"/>
      <c r="H884" s="238"/>
      <c r="K884" s="239"/>
      <c r="L884" s="239"/>
    </row>
    <row r="885" spans="2:12" s="237" customFormat="1" ht="15" x14ac:dyDescent="0.25">
      <c r="B885" s="180" t="s">
        <v>3066</v>
      </c>
      <c r="C885" s="236">
        <v>220</v>
      </c>
      <c r="F885" s="238"/>
      <c r="G885" s="238"/>
      <c r="H885" s="238"/>
      <c r="K885" s="239"/>
      <c r="L885" s="239"/>
    </row>
    <row r="886" spans="2:12" s="237" customFormat="1" ht="15" x14ac:dyDescent="0.25">
      <c r="B886" s="180" t="s">
        <v>3232</v>
      </c>
      <c r="C886" s="236">
        <v>31</v>
      </c>
      <c r="F886" s="238"/>
      <c r="G886" s="238"/>
      <c r="H886" s="238"/>
      <c r="K886" s="239"/>
      <c r="L886" s="239"/>
    </row>
    <row r="887" spans="2:12" s="237" customFormat="1" ht="15" x14ac:dyDescent="0.25">
      <c r="B887" s="180" t="s">
        <v>3070</v>
      </c>
      <c r="C887" s="236">
        <v>876</v>
      </c>
      <c r="F887" s="238"/>
      <c r="G887" s="238"/>
      <c r="H887" s="238"/>
      <c r="K887" s="239"/>
      <c r="L887" s="239"/>
    </row>
    <row r="888" spans="2:12" s="237" customFormat="1" ht="15" x14ac:dyDescent="0.25">
      <c r="B888" s="180" t="s">
        <v>3233</v>
      </c>
      <c r="C888" s="236">
        <v>163</v>
      </c>
      <c r="F888" s="238"/>
      <c r="G888" s="238"/>
      <c r="H888" s="238"/>
      <c r="K888" s="239"/>
      <c r="L888" s="239"/>
    </row>
    <row r="889" spans="2:12" s="237" customFormat="1" ht="15" x14ac:dyDescent="0.25">
      <c r="B889" s="180" t="s">
        <v>3234</v>
      </c>
      <c r="C889" s="236">
        <v>491</v>
      </c>
      <c r="F889" s="238"/>
      <c r="G889" s="238"/>
      <c r="H889" s="238"/>
      <c r="K889" s="239"/>
      <c r="L889" s="239"/>
    </row>
    <row r="890" spans="2:12" s="237" customFormat="1" ht="15" x14ac:dyDescent="0.25">
      <c r="B890" s="180" t="s">
        <v>3235</v>
      </c>
      <c r="C890" s="236">
        <v>48</v>
      </c>
      <c r="F890" s="238"/>
      <c r="G890" s="238"/>
      <c r="H890" s="238"/>
      <c r="K890" s="239"/>
      <c r="L890" s="239"/>
    </row>
    <row r="891" spans="2:12" s="237" customFormat="1" ht="15" x14ac:dyDescent="0.25">
      <c r="B891" s="180" t="s">
        <v>3236</v>
      </c>
      <c r="C891" s="236">
        <v>300</v>
      </c>
      <c r="F891" s="238"/>
      <c r="G891" s="238"/>
      <c r="H891" s="238"/>
      <c r="K891" s="239"/>
      <c r="L891" s="239"/>
    </row>
    <row r="892" spans="2:12" s="237" customFormat="1" ht="15" x14ac:dyDescent="0.25">
      <c r="B892" s="180" t="s">
        <v>3052</v>
      </c>
      <c r="C892" s="236">
        <v>607</v>
      </c>
      <c r="F892" s="238"/>
      <c r="G892" s="238"/>
      <c r="H892" s="238"/>
      <c r="K892" s="239"/>
      <c r="L892" s="239"/>
    </row>
    <row r="893" spans="2:12" s="237" customFormat="1" ht="15" x14ac:dyDescent="0.25">
      <c r="B893" s="180" t="s">
        <v>3237</v>
      </c>
      <c r="C893" s="236">
        <v>331</v>
      </c>
      <c r="F893" s="238"/>
      <c r="G893" s="238"/>
      <c r="H893" s="238"/>
      <c r="K893" s="239"/>
      <c r="L893" s="239"/>
    </row>
    <row r="894" spans="2:12" s="237" customFormat="1" ht="15" x14ac:dyDescent="0.25">
      <c r="B894" s="180" t="s">
        <v>3238</v>
      </c>
      <c r="C894" s="236">
        <v>36</v>
      </c>
      <c r="F894" s="238"/>
      <c r="G894" s="238"/>
      <c r="H894" s="238"/>
      <c r="K894" s="239"/>
      <c r="L894" s="239"/>
    </row>
    <row r="895" spans="2:12" s="237" customFormat="1" ht="15" x14ac:dyDescent="0.25">
      <c r="B895" s="180" t="s">
        <v>3072</v>
      </c>
      <c r="C895" s="236">
        <v>253</v>
      </c>
      <c r="F895" s="238"/>
      <c r="G895" s="238"/>
      <c r="H895" s="238"/>
      <c r="K895" s="239"/>
      <c r="L895" s="239"/>
    </row>
    <row r="896" spans="2:12" s="237" customFormat="1" ht="15" x14ac:dyDescent="0.25">
      <c r="B896" s="180" t="s">
        <v>3239</v>
      </c>
      <c r="C896" s="236">
        <v>1013</v>
      </c>
      <c r="F896" s="238"/>
      <c r="G896" s="238"/>
      <c r="H896" s="238"/>
      <c r="K896" s="239"/>
      <c r="L896" s="239"/>
    </row>
    <row r="897" spans="2:12" s="237" customFormat="1" ht="15" x14ac:dyDescent="0.25">
      <c r="B897" s="180" t="s">
        <v>3240</v>
      </c>
      <c r="C897" s="236">
        <v>1</v>
      </c>
      <c r="F897" s="238"/>
      <c r="G897" s="238"/>
      <c r="H897" s="238"/>
      <c r="K897" s="239"/>
      <c r="L897" s="239"/>
    </row>
    <row r="898" spans="2:12" s="237" customFormat="1" ht="15" x14ac:dyDescent="0.25">
      <c r="B898" s="180" t="s">
        <v>3241</v>
      </c>
      <c r="C898" s="236">
        <v>312</v>
      </c>
      <c r="F898" s="238"/>
      <c r="G898" s="238"/>
      <c r="H898" s="238"/>
      <c r="K898" s="239"/>
      <c r="L898" s="239"/>
    </row>
    <row r="899" spans="2:12" s="237" customFormat="1" ht="15" x14ac:dyDescent="0.25">
      <c r="B899" s="180" t="s">
        <v>3073</v>
      </c>
      <c r="C899" s="236">
        <v>372</v>
      </c>
      <c r="F899" s="238"/>
      <c r="G899" s="238"/>
      <c r="H899" s="238"/>
      <c r="K899" s="239"/>
      <c r="L899" s="239"/>
    </row>
    <row r="900" spans="2:12" s="237" customFormat="1" ht="15" x14ac:dyDescent="0.25">
      <c r="B900" s="180" t="s">
        <v>3242</v>
      </c>
      <c r="C900" s="236">
        <v>11</v>
      </c>
      <c r="F900" s="238"/>
      <c r="G900" s="238"/>
      <c r="H900" s="238"/>
      <c r="K900" s="239"/>
      <c r="L900" s="239"/>
    </row>
    <row r="901" spans="2:12" s="237" customFormat="1" ht="15" x14ac:dyDescent="0.25">
      <c r="B901" s="180" t="s">
        <v>3089</v>
      </c>
      <c r="C901" s="236">
        <v>671</v>
      </c>
      <c r="F901" s="238"/>
      <c r="G901" s="238"/>
      <c r="H901" s="238"/>
      <c r="K901" s="239"/>
      <c r="L901" s="239"/>
    </row>
    <row r="902" spans="2:12" s="237" customFormat="1" ht="15" x14ac:dyDescent="0.25">
      <c r="B902" s="180" t="s">
        <v>3243</v>
      </c>
      <c r="C902" s="236">
        <v>115</v>
      </c>
      <c r="F902" s="238"/>
      <c r="G902" s="238"/>
      <c r="H902" s="238"/>
      <c r="K902" s="239"/>
      <c r="L902" s="239"/>
    </row>
    <row r="903" spans="2:12" s="237" customFormat="1" ht="15" x14ac:dyDescent="0.25">
      <c r="B903" s="180" t="s">
        <v>3244</v>
      </c>
      <c r="C903" s="236">
        <v>372</v>
      </c>
      <c r="F903" s="238"/>
      <c r="G903" s="238"/>
      <c r="H903" s="238"/>
      <c r="K903" s="239"/>
      <c r="L903" s="239"/>
    </row>
    <row r="904" spans="2:12" s="237" customFormat="1" ht="15" x14ac:dyDescent="0.25">
      <c r="B904" s="180" t="s">
        <v>3245</v>
      </c>
      <c r="C904" s="236">
        <v>189</v>
      </c>
      <c r="F904" s="238"/>
      <c r="G904" s="238"/>
      <c r="H904" s="238"/>
      <c r="K904" s="239"/>
      <c r="L904" s="239"/>
    </row>
    <row r="905" spans="2:12" s="237" customFormat="1" ht="15" x14ac:dyDescent="0.25">
      <c r="B905" s="180" t="s">
        <v>3246</v>
      </c>
      <c r="C905" s="236">
        <v>307</v>
      </c>
      <c r="F905" s="238"/>
      <c r="G905" s="238"/>
      <c r="H905" s="238"/>
      <c r="K905" s="239"/>
      <c r="L905" s="239"/>
    </row>
    <row r="906" spans="2:12" s="237" customFormat="1" ht="15" x14ac:dyDescent="0.25">
      <c r="B906" s="180" t="s">
        <v>3247</v>
      </c>
      <c r="C906" s="236">
        <v>25</v>
      </c>
      <c r="F906" s="238"/>
      <c r="G906" s="238"/>
      <c r="H906" s="238"/>
      <c r="K906" s="239"/>
      <c r="L906" s="239"/>
    </row>
    <row r="907" spans="2:12" s="237" customFormat="1" ht="15" x14ac:dyDescent="0.25">
      <c r="B907" s="180" t="s">
        <v>3248</v>
      </c>
      <c r="C907" s="236">
        <v>267</v>
      </c>
      <c r="F907" s="238"/>
      <c r="G907" s="238"/>
      <c r="H907" s="238"/>
      <c r="K907" s="239"/>
      <c r="L907" s="239"/>
    </row>
    <row r="908" spans="2:12" s="237" customFormat="1" ht="15" x14ac:dyDescent="0.25">
      <c r="B908" s="180" t="s">
        <v>3249</v>
      </c>
      <c r="C908" s="236">
        <v>5</v>
      </c>
      <c r="F908" s="238"/>
      <c r="G908" s="238"/>
      <c r="H908" s="238"/>
      <c r="K908" s="239"/>
      <c r="L908" s="239"/>
    </row>
    <row r="909" spans="2:12" s="237" customFormat="1" ht="15" x14ac:dyDescent="0.25">
      <c r="B909" s="180" t="s">
        <v>3074</v>
      </c>
      <c r="C909" s="236">
        <v>546</v>
      </c>
      <c r="F909" s="238"/>
      <c r="G909" s="238"/>
      <c r="H909" s="238"/>
      <c r="K909" s="239"/>
      <c r="L909" s="239"/>
    </row>
    <row r="910" spans="2:12" s="237" customFormat="1" ht="15" x14ac:dyDescent="0.25">
      <c r="B910" s="180" t="s">
        <v>3075</v>
      </c>
      <c r="C910" s="236">
        <v>230</v>
      </c>
      <c r="F910" s="238"/>
      <c r="G910" s="238"/>
      <c r="H910" s="238"/>
      <c r="K910" s="239"/>
      <c r="L910" s="239"/>
    </row>
    <row r="911" spans="2:12" s="237" customFormat="1" ht="15" x14ac:dyDescent="0.25">
      <c r="B911" s="180" t="s">
        <v>3250</v>
      </c>
      <c r="C911" s="236">
        <v>599</v>
      </c>
      <c r="F911" s="238"/>
      <c r="G911" s="238"/>
      <c r="H911" s="238"/>
      <c r="K911" s="239"/>
      <c r="L911" s="239"/>
    </row>
    <row r="912" spans="2:12" s="237" customFormat="1" ht="15" x14ac:dyDescent="0.25">
      <c r="B912" s="180" t="s">
        <v>3251</v>
      </c>
      <c r="C912" s="236">
        <v>1</v>
      </c>
      <c r="F912" s="238"/>
      <c r="G912" s="238"/>
      <c r="H912" s="238"/>
      <c r="K912" s="239"/>
      <c r="L912" s="239"/>
    </row>
    <row r="913" spans="2:12" s="237" customFormat="1" ht="15" x14ac:dyDescent="0.25">
      <c r="B913" s="180" t="s">
        <v>3252</v>
      </c>
      <c r="C913" s="236">
        <v>1</v>
      </c>
      <c r="F913" s="238"/>
      <c r="G913" s="238"/>
      <c r="H913" s="238"/>
      <c r="K913" s="239"/>
      <c r="L913" s="239"/>
    </row>
    <row r="914" spans="2:12" s="237" customFormat="1" ht="15" x14ac:dyDescent="0.25">
      <c r="B914" s="180" t="s">
        <v>3253</v>
      </c>
      <c r="C914" s="236">
        <v>905</v>
      </c>
      <c r="F914" s="238"/>
      <c r="G914" s="238"/>
      <c r="H914" s="238"/>
      <c r="K914" s="239"/>
      <c r="L914" s="239"/>
    </row>
    <row r="915" spans="2:12" s="237" customFormat="1" ht="15" x14ac:dyDescent="0.25">
      <c r="B915" s="180" t="s">
        <v>3254</v>
      </c>
      <c r="C915" s="236">
        <v>701</v>
      </c>
      <c r="F915" s="238"/>
      <c r="G915" s="238"/>
      <c r="H915" s="238"/>
      <c r="K915" s="239"/>
      <c r="L915" s="239"/>
    </row>
    <row r="916" spans="2:12" s="237" customFormat="1" ht="15" x14ac:dyDescent="0.25">
      <c r="B916" s="180" t="s">
        <v>3255</v>
      </c>
      <c r="C916" s="236">
        <v>39</v>
      </c>
      <c r="F916" s="238"/>
      <c r="G916" s="238"/>
      <c r="H916" s="238"/>
      <c r="K916" s="239"/>
      <c r="L916" s="239"/>
    </row>
    <row r="917" spans="2:12" s="237" customFormat="1" ht="15" x14ac:dyDescent="0.25">
      <c r="B917" s="180" t="s">
        <v>3256</v>
      </c>
      <c r="C917" s="236">
        <v>645</v>
      </c>
      <c r="F917" s="238"/>
      <c r="G917" s="238"/>
      <c r="H917" s="238"/>
      <c r="K917" s="239"/>
      <c r="L917" s="239"/>
    </row>
    <row r="918" spans="2:12" s="237" customFormat="1" ht="15" x14ac:dyDescent="0.25">
      <c r="B918" s="180" t="s">
        <v>3076</v>
      </c>
      <c r="C918" s="236">
        <v>245</v>
      </c>
      <c r="F918" s="238"/>
      <c r="G918" s="238"/>
      <c r="H918" s="238"/>
      <c r="K918" s="239"/>
      <c r="L918" s="239"/>
    </row>
    <row r="919" spans="2:12" s="237" customFormat="1" ht="15" x14ac:dyDescent="0.25">
      <c r="B919" s="180" t="s">
        <v>3257</v>
      </c>
      <c r="C919" s="236">
        <v>14</v>
      </c>
      <c r="F919" s="238"/>
      <c r="G919" s="238"/>
      <c r="H919" s="238"/>
      <c r="K919" s="239"/>
      <c r="L919" s="239"/>
    </row>
    <row r="920" spans="2:12" s="237" customFormat="1" ht="15" x14ac:dyDescent="0.25">
      <c r="B920" s="180" t="s">
        <v>3258</v>
      </c>
      <c r="C920" s="236">
        <v>1088</v>
      </c>
      <c r="F920" s="238"/>
      <c r="G920" s="238"/>
      <c r="H920" s="238"/>
      <c r="K920" s="239"/>
      <c r="L920" s="239"/>
    </row>
    <row r="921" spans="2:12" s="237" customFormat="1" ht="15" x14ac:dyDescent="0.25">
      <c r="B921" s="180" t="s">
        <v>3259</v>
      </c>
      <c r="C921" s="236">
        <v>13</v>
      </c>
      <c r="F921" s="238"/>
      <c r="G921" s="238"/>
      <c r="H921" s="238"/>
      <c r="K921" s="239"/>
      <c r="L921" s="239"/>
    </row>
    <row r="922" spans="2:12" s="237" customFormat="1" ht="15" x14ac:dyDescent="0.25">
      <c r="B922" s="180" t="s">
        <v>3090</v>
      </c>
      <c r="C922" s="236">
        <v>9</v>
      </c>
      <c r="F922" s="238"/>
      <c r="G922" s="238"/>
      <c r="H922" s="238"/>
      <c r="K922" s="239"/>
      <c r="L922" s="239"/>
    </row>
    <row r="923" spans="2:12" s="237" customFormat="1" ht="15" x14ac:dyDescent="0.25">
      <c r="B923" s="180" t="s">
        <v>3091</v>
      </c>
      <c r="C923" s="236">
        <v>2</v>
      </c>
      <c r="F923" s="238"/>
      <c r="G923" s="238"/>
      <c r="H923" s="238"/>
      <c r="K923" s="239"/>
      <c r="L923" s="239"/>
    </row>
    <row r="924" spans="2:12" s="237" customFormat="1" ht="15" x14ac:dyDescent="0.25">
      <c r="B924" s="180" t="s">
        <v>3092</v>
      </c>
      <c r="C924" s="236">
        <v>1</v>
      </c>
      <c r="F924" s="238"/>
      <c r="G924" s="238"/>
      <c r="H924" s="238"/>
      <c r="K924" s="239"/>
      <c r="L924" s="239"/>
    </row>
    <row r="925" spans="2:12" s="237" customFormat="1" ht="15" x14ac:dyDescent="0.25">
      <c r="B925" s="180" t="s">
        <v>3094</v>
      </c>
      <c r="C925" s="236">
        <v>3</v>
      </c>
      <c r="F925" s="238"/>
      <c r="G925" s="238"/>
      <c r="H925" s="238"/>
      <c r="K925" s="239"/>
      <c r="L925" s="239"/>
    </row>
    <row r="926" spans="2:12" s="237" customFormat="1" ht="15" x14ac:dyDescent="0.25">
      <c r="B926" s="180" t="s">
        <v>3096</v>
      </c>
      <c r="C926" s="236">
        <v>9</v>
      </c>
      <c r="F926" s="238"/>
      <c r="G926" s="238"/>
      <c r="H926" s="238"/>
      <c r="K926" s="239"/>
      <c r="L926" s="239"/>
    </row>
    <row r="927" spans="2:12" s="237" customFormat="1" ht="15" x14ac:dyDescent="0.25">
      <c r="B927" s="180" t="s">
        <v>3098</v>
      </c>
      <c r="C927" s="236">
        <v>9</v>
      </c>
      <c r="F927" s="238"/>
      <c r="G927" s="238"/>
      <c r="H927" s="238"/>
      <c r="K927" s="239"/>
      <c r="L927" s="239"/>
    </row>
    <row r="928" spans="2:12" s="237" customFormat="1" ht="15" x14ac:dyDescent="0.25">
      <c r="B928" s="180" t="s">
        <v>3260</v>
      </c>
      <c r="C928" s="236">
        <v>2</v>
      </c>
      <c r="F928" s="238"/>
      <c r="G928" s="238"/>
      <c r="H928" s="238"/>
      <c r="K928" s="239"/>
      <c r="L928" s="239"/>
    </row>
    <row r="929" spans="2:12" s="237" customFormat="1" ht="15" x14ac:dyDescent="0.25">
      <c r="B929" s="180" t="s">
        <v>3101</v>
      </c>
      <c r="C929" s="236">
        <v>4</v>
      </c>
      <c r="F929" s="238"/>
      <c r="G929" s="238"/>
      <c r="H929" s="238"/>
      <c r="K929" s="239"/>
      <c r="L929" s="239"/>
    </row>
    <row r="930" spans="2:12" s="237" customFormat="1" ht="15" x14ac:dyDescent="0.25">
      <c r="B930" s="180" t="s">
        <v>3261</v>
      </c>
      <c r="C930" s="236">
        <v>10</v>
      </c>
      <c r="F930" s="238"/>
      <c r="G930" s="238"/>
      <c r="H930" s="238"/>
      <c r="K930" s="239"/>
      <c r="L930" s="239"/>
    </row>
    <row r="931" spans="2:12" s="237" customFormat="1" ht="15" x14ac:dyDescent="0.25">
      <c r="B931" s="180" t="s">
        <v>3262</v>
      </c>
      <c r="C931" s="236">
        <v>4</v>
      </c>
      <c r="F931" s="238"/>
      <c r="G931" s="238"/>
      <c r="H931" s="238"/>
      <c r="K931" s="239"/>
      <c r="L931" s="239"/>
    </row>
    <row r="932" spans="2:12" s="237" customFormat="1" ht="15" x14ac:dyDescent="0.25">
      <c r="B932" s="180" t="s">
        <v>3105</v>
      </c>
      <c r="C932" s="236">
        <v>3</v>
      </c>
      <c r="F932" s="238"/>
      <c r="G932" s="238"/>
      <c r="H932" s="238"/>
      <c r="K932" s="239"/>
      <c r="L932" s="239"/>
    </row>
    <row r="933" spans="2:12" s="237" customFormat="1" ht="15" x14ac:dyDescent="0.25">
      <c r="B933" s="180" t="s">
        <v>3263</v>
      </c>
      <c r="C933" s="236">
        <v>9</v>
      </c>
      <c r="F933" s="238"/>
      <c r="G933" s="238"/>
      <c r="H933" s="238"/>
      <c r="K933" s="239"/>
      <c r="L933" s="239"/>
    </row>
    <row r="934" spans="2:12" s="237" customFormat="1" ht="15" x14ac:dyDescent="0.25">
      <c r="B934" s="180" t="s">
        <v>3108</v>
      </c>
      <c r="C934" s="236">
        <v>7</v>
      </c>
      <c r="F934" s="238"/>
      <c r="G934" s="238"/>
      <c r="H934" s="238"/>
      <c r="K934" s="239"/>
      <c r="L934" s="239"/>
    </row>
    <row r="935" spans="2:12" s="237" customFormat="1" ht="15" x14ac:dyDescent="0.25">
      <c r="B935" s="180" t="s">
        <v>3264</v>
      </c>
      <c r="C935" s="236">
        <v>7</v>
      </c>
      <c r="F935" s="238"/>
      <c r="G935" s="238"/>
      <c r="H935" s="238"/>
      <c r="K935" s="239"/>
      <c r="L935" s="239"/>
    </row>
    <row r="936" spans="2:12" s="237" customFormat="1" ht="15" x14ac:dyDescent="0.25">
      <c r="B936" s="180" t="s">
        <v>3265</v>
      </c>
      <c r="C936" s="236">
        <v>13</v>
      </c>
      <c r="F936" s="238"/>
      <c r="G936" s="238"/>
      <c r="H936" s="238"/>
      <c r="K936" s="239"/>
      <c r="L936" s="239"/>
    </row>
    <row r="937" spans="2:12" s="237" customFormat="1" ht="15" x14ac:dyDescent="0.25">
      <c r="B937" s="180" t="s">
        <v>3113</v>
      </c>
      <c r="C937" s="236">
        <v>7</v>
      </c>
      <c r="F937" s="238"/>
      <c r="G937" s="238"/>
      <c r="H937" s="238"/>
      <c r="K937" s="239"/>
      <c r="L937" s="239"/>
    </row>
    <row r="938" spans="2:12" s="237" customFormat="1" ht="15" x14ac:dyDescent="0.25">
      <c r="B938" s="180" t="s">
        <v>3117</v>
      </c>
      <c r="C938" s="236">
        <v>5</v>
      </c>
      <c r="F938" s="238"/>
      <c r="G938" s="238"/>
      <c r="H938" s="238"/>
      <c r="K938" s="239"/>
      <c r="L938" s="239"/>
    </row>
    <row r="939" spans="2:12" s="237" customFormat="1" ht="15" x14ac:dyDescent="0.25">
      <c r="B939" s="180" t="s">
        <v>3266</v>
      </c>
      <c r="C939" s="236">
        <v>5</v>
      </c>
      <c r="F939" s="238"/>
      <c r="G939" s="238"/>
      <c r="H939" s="238"/>
      <c r="K939" s="239"/>
      <c r="L939" s="239"/>
    </row>
    <row r="940" spans="2:12" s="237" customFormat="1" ht="15" x14ac:dyDescent="0.25">
      <c r="B940" s="180" t="s">
        <v>3121</v>
      </c>
      <c r="C940" s="236">
        <v>4</v>
      </c>
      <c r="F940" s="238"/>
      <c r="G940" s="238"/>
      <c r="H940" s="238"/>
      <c r="K940" s="239"/>
      <c r="L940" s="239"/>
    </row>
    <row r="941" spans="2:12" s="237" customFormat="1" ht="15" x14ac:dyDescent="0.25">
      <c r="B941" s="180" t="s">
        <v>3123</v>
      </c>
      <c r="C941" s="236">
        <v>2</v>
      </c>
      <c r="F941" s="238"/>
      <c r="G941" s="238"/>
      <c r="H941" s="238"/>
      <c r="K941" s="239"/>
      <c r="L941" s="239"/>
    </row>
    <row r="942" spans="2:12" s="237" customFormat="1" ht="15" x14ac:dyDescent="0.25">
      <c r="B942" s="180" t="s">
        <v>3126</v>
      </c>
      <c r="C942" s="236">
        <v>7</v>
      </c>
      <c r="F942" s="238"/>
      <c r="G942" s="238"/>
      <c r="H942" s="238"/>
      <c r="K942" s="239"/>
      <c r="L942" s="239"/>
    </row>
    <row r="943" spans="2:12" s="237" customFormat="1" ht="15" x14ac:dyDescent="0.25">
      <c r="B943" s="180" t="s">
        <v>3267</v>
      </c>
      <c r="C943" s="236">
        <v>11</v>
      </c>
      <c r="F943" s="238"/>
      <c r="G943" s="238"/>
      <c r="H943" s="238"/>
      <c r="K943" s="239"/>
      <c r="L943" s="239"/>
    </row>
    <row r="944" spans="2:12" s="237" customFormat="1" ht="15" x14ac:dyDescent="0.25">
      <c r="B944" s="180" t="s">
        <v>3129</v>
      </c>
      <c r="C944" s="236">
        <v>3</v>
      </c>
      <c r="F944" s="238"/>
      <c r="G944" s="238"/>
      <c r="H944" s="238"/>
      <c r="K944" s="239"/>
      <c r="L944" s="239"/>
    </row>
    <row r="945" spans="2:12" s="237" customFormat="1" ht="15" x14ac:dyDescent="0.25">
      <c r="B945" s="180" t="s">
        <v>3268</v>
      </c>
      <c r="C945" s="236">
        <v>1</v>
      </c>
      <c r="F945" s="238"/>
      <c r="G945" s="238"/>
      <c r="H945" s="238"/>
      <c r="K945" s="239"/>
      <c r="L945" s="239"/>
    </row>
    <row r="946" spans="2:12" s="237" customFormat="1" ht="15" x14ac:dyDescent="0.25">
      <c r="B946" s="180" t="s">
        <v>3132</v>
      </c>
      <c r="C946" s="236">
        <v>12</v>
      </c>
      <c r="F946" s="238"/>
      <c r="G946" s="238"/>
      <c r="H946" s="238"/>
      <c r="K946" s="239"/>
      <c r="L946" s="239"/>
    </row>
    <row r="947" spans="2:12" s="237" customFormat="1" ht="15" x14ac:dyDescent="0.25">
      <c r="B947" s="180" t="s">
        <v>3269</v>
      </c>
      <c r="C947" s="236">
        <v>6</v>
      </c>
      <c r="F947" s="238"/>
      <c r="G947" s="238"/>
      <c r="H947" s="238"/>
      <c r="K947" s="239"/>
      <c r="L947" s="239"/>
    </row>
    <row r="948" spans="2:12" s="237" customFormat="1" ht="15" x14ac:dyDescent="0.25">
      <c r="B948" s="180" t="s">
        <v>3134</v>
      </c>
      <c r="C948" s="236">
        <v>15</v>
      </c>
      <c r="F948" s="238"/>
      <c r="G948" s="238"/>
      <c r="H948" s="238"/>
      <c r="K948" s="239"/>
      <c r="L948" s="239"/>
    </row>
    <row r="949" spans="2:12" s="237" customFormat="1" ht="15" x14ac:dyDescent="0.25">
      <c r="B949" s="180" t="s">
        <v>3136</v>
      </c>
      <c r="C949" s="236">
        <v>9</v>
      </c>
      <c r="F949" s="238"/>
      <c r="G949" s="238"/>
      <c r="H949" s="238"/>
      <c r="K949" s="239"/>
      <c r="L949" s="239"/>
    </row>
    <row r="950" spans="2:12" s="237" customFormat="1" ht="15" x14ac:dyDescent="0.25">
      <c r="B950" s="180" t="s">
        <v>3138</v>
      </c>
      <c r="C950" s="236">
        <v>1</v>
      </c>
      <c r="F950" s="238"/>
      <c r="G950" s="238"/>
      <c r="H950" s="238"/>
      <c r="K950" s="239"/>
      <c r="L950" s="239"/>
    </row>
    <row r="951" spans="2:12" s="237" customFormat="1" ht="15" x14ac:dyDescent="0.25">
      <c r="B951" s="180" t="s">
        <v>3270</v>
      </c>
      <c r="C951" s="236">
        <v>8</v>
      </c>
      <c r="F951" s="238"/>
      <c r="G951" s="238"/>
      <c r="H951" s="238"/>
      <c r="K951" s="239"/>
      <c r="L951" s="239"/>
    </row>
    <row r="952" spans="2:12" s="237" customFormat="1" ht="15" x14ac:dyDescent="0.25">
      <c r="B952" s="180" t="s">
        <v>3141</v>
      </c>
      <c r="C952" s="236">
        <v>23</v>
      </c>
      <c r="F952" s="238"/>
      <c r="G952" s="238"/>
      <c r="H952" s="238"/>
      <c r="K952" s="239"/>
      <c r="L952" s="239"/>
    </row>
    <row r="953" spans="2:12" s="237" customFormat="1" ht="15" x14ac:dyDescent="0.25">
      <c r="B953" s="180" t="s">
        <v>3271</v>
      </c>
      <c r="C953" s="236">
        <v>5</v>
      </c>
      <c r="F953" s="238"/>
      <c r="G953" s="238"/>
      <c r="H953" s="238"/>
      <c r="K953" s="239"/>
      <c r="L953" s="239"/>
    </row>
    <row r="954" spans="2:12" s="237" customFormat="1" ht="15" x14ac:dyDescent="0.25">
      <c r="B954" s="180" t="s">
        <v>3144</v>
      </c>
      <c r="C954" s="236">
        <v>12</v>
      </c>
      <c r="F954" s="238"/>
      <c r="G954" s="238"/>
      <c r="H954" s="238"/>
      <c r="K954" s="239"/>
      <c r="L954" s="239"/>
    </row>
    <row r="955" spans="2:12" s="237" customFormat="1" ht="15" x14ac:dyDescent="0.25">
      <c r="B955" s="180" t="s">
        <v>3145</v>
      </c>
      <c r="C955" s="236">
        <v>6</v>
      </c>
      <c r="F955" s="238"/>
      <c r="G955" s="238"/>
      <c r="H955" s="238"/>
      <c r="K955" s="239"/>
      <c r="L955" s="239"/>
    </row>
    <row r="956" spans="2:12" s="237" customFormat="1" ht="15" x14ac:dyDescent="0.25">
      <c r="B956" s="180" t="s">
        <v>3147</v>
      </c>
      <c r="C956" s="236">
        <v>12</v>
      </c>
      <c r="F956" s="238"/>
      <c r="G956" s="238"/>
      <c r="H956" s="238"/>
      <c r="K956" s="239"/>
      <c r="L956" s="239"/>
    </row>
    <row r="957" spans="2:12" s="237" customFormat="1" ht="15" x14ac:dyDescent="0.25">
      <c r="B957" s="180" t="s">
        <v>3272</v>
      </c>
      <c r="C957" s="236">
        <v>6</v>
      </c>
      <c r="F957" s="238"/>
      <c r="G957" s="238"/>
      <c r="H957" s="238"/>
      <c r="K957" s="239"/>
      <c r="L957" s="239"/>
    </row>
    <row r="958" spans="2:12" s="237" customFormat="1" ht="15" x14ac:dyDescent="0.25">
      <c r="B958" s="180" t="s">
        <v>3273</v>
      </c>
      <c r="C958" s="236">
        <v>11</v>
      </c>
      <c r="F958" s="238"/>
      <c r="G958" s="238"/>
      <c r="H958" s="238"/>
      <c r="K958" s="239"/>
      <c r="L958" s="239"/>
    </row>
    <row r="959" spans="2:12" s="237" customFormat="1" ht="15" x14ac:dyDescent="0.25">
      <c r="B959" s="180" t="s">
        <v>3156</v>
      </c>
      <c r="C959" s="236">
        <v>4</v>
      </c>
      <c r="F959" s="238"/>
      <c r="G959" s="238"/>
      <c r="H959" s="238"/>
      <c r="K959" s="239"/>
      <c r="L959" s="239"/>
    </row>
    <row r="960" spans="2:12" s="237" customFormat="1" ht="15" x14ac:dyDescent="0.25">
      <c r="B960" s="180" t="s">
        <v>3158</v>
      </c>
      <c r="C960" s="236">
        <v>11</v>
      </c>
      <c r="F960" s="238"/>
      <c r="G960" s="238"/>
      <c r="H960" s="238"/>
      <c r="K960" s="239"/>
      <c r="L960" s="239"/>
    </row>
    <row r="961" spans="2:12" s="237" customFormat="1" ht="15" x14ac:dyDescent="0.25">
      <c r="B961" s="180" t="s">
        <v>3274</v>
      </c>
      <c r="C961" s="236">
        <v>3</v>
      </c>
      <c r="F961" s="238"/>
      <c r="G961" s="238"/>
      <c r="H961" s="238"/>
      <c r="K961" s="239"/>
      <c r="L961" s="239"/>
    </row>
    <row r="962" spans="2:12" s="237" customFormat="1" ht="15" x14ac:dyDescent="0.25">
      <c r="B962" s="180" t="s">
        <v>3160</v>
      </c>
      <c r="C962" s="236">
        <v>15</v>
      </c>
      <c r="F962" s="238"/>
      <c r="G962" s="238"/>
      <c r="H962" s="238"/>
      <c r="K962" s="239"/>
      <c r="L962" s="239"/>
    </row>
    <row r="963" spans="2:12" s="237" customFormat="1" ht="15" x14ac:dyDescent="0.25">
      <c r="B963" s="180" t="s">
        <v>3162</v>
      </c>
      <c r="C963" s="236">
        <v>10</v>
      </c>
      <c r="F963" s="238"/>
      <c r="G963" s="238"/>
      <c r="H963" s="238"/>
      <c r="K963" s="239"/>
      <c r="L963" s="239"/>
    </row>
    <row r="964" spans="2:12" s="237" customFormat="1" ht="15" x14ac:dyDescent="0.25">
      <c r="B964" s="180" t="s">
        <v>3164</v>
      </c>
      <c r="C964" s="236">
        <v>9</v>
      </c>
      <c r="F964" s="238"/>
      <c r="G964" s="238"/>
      <c r="H964" s="238"/>
      <c r="K964" s="239"/>
      <c r="L964" s="239"/>
    </row>
    <row r="965" spans="2:12" s="237" customFormat="1" ht="15" x14ac:dyDescent="0.25">
      <c r="B965" s="180" t="s">
        <v>3275</v>
      </c>
      <c r="C965" s="236">
        <v>3</v>
      </c>
      <c r="F965" s="238"/>
      <c r="G965" s="238"/>
      <c r="H965" s="238"/>
      <c r="K965" s="239"/>
      <c r="L965" s="239"/>
    </row>
    <row r="966" spans="2:12" s="237" customFormat="1" ht="15" x14ac:dyDescent="0.25">
      <c r="B966" s="180" t="s">
        <v>3168</v>
      </c>
      <c r="C966" s="236">
        <v>9</v>
      </c>
      <c r="F966" s="238"/>
      <c r="G966" s="238"/>
      <c r="H966" s="238"/>
      <c r="K966" s="239"/>
      <c r="L966" s="239"/>
    </row>
    <row r="967" spans="2:12" s="237" customFormat="1" ht="15" x14ac:dyDescent="0.25">
      <c r="B967" s="180" t="s">
        <v>3276</v>
      </c>
      <c r="C967" s="236">
        <v>22</v>
      </c>
      <c r="F967" s="238"/>
      <c r="G967" s="238"/>
      <c r="H967" s="238"/>
      <c r="K967" s="239"/>
      <c r="L967" s="239"/>
    </row>
    <row r="968" spans="2:12" s="237" customFormat="1" ht="15" x14ac:dyDescent="0.25">
      <c r="B968" s="180" t="s">
        <v>3277</v>
      </c>
      <c r="C968" s="236">
        <v>6</v>
      </c>
      <c r="F968" s="238"/>
      <c r="G968" s="238"/>
      <c r="H968" s="238"/>
      <c r="K968" s="239"/>
      <c r="L968" s="239"/>
    </row>
    <row r="969" spans="2:12" s="237" customFormat="1" ht="15" x14ac:dyDescent="0.25">
      <c r="B969" s="180" t="s">
        <v>3172</v>
      </c>
      <c r="C969" s="236">
        <v>3</v>
      </c>
      <c r="F969" s="238"/>
      <c r="G969" s="238"/>
      <c r="H969" s="238"/>
      <c r="K969" s="239"/>
      <c r="L969" s="239"/>
    </row>
    <row r="970" spans="2:12" s="237" customFormat="1" ht="15" x14ac:dyDescent="0.25">
      <c r="B970" s="180" t="s">
        <v>3278</v>
      </c>
      <c r="C970" s="236">
        <v>5</v>
      </c>
      <c r="F970" s="238"/>
      <c r="G970" s="238"/>
      <c r="H970" s="238"/>
      <c r="K970" s="239"/>
      <c r="L970" s="239"/>
    </row>
    <row r="971" spans="2:12" s="237" customFormat="1" ht="15" x14ac:dyDescent="0.25">
      <c r="B971" s="180" t="s">
        <v>3279</v>
      </c>
      <c r="C971" s="236">
        <v>10</v>
      </c>
      <c r="F971" s="238"/>
      <c r="G971" s="238"/>
      <c r="H971" s="238"/>
      <c r="K971" s="239"/>
      <c r="L971" s="239"/>
    </row>
    <row r="972" spans="2:12" s="237" customFormat="1" ht="15" x14ac:dyDescent="0.25">
      <c r="B972" s="180" t="s">
        <v>3178</v>
      </c>
      <c r="C972" s="236">
        <v>1</v>
      </c>
      <c r="F972" s="238"/>
      <c r="G972" s="238"/>
      <c r="H972" s="238"/>
      <c r="K972" s="239"/>
      <c r="L972" s="239"/>
    </row>
    <row r="973" spans="2:12" s="237" customFormat="1" ht="15" x14ac:dyDescent="0.25">
      <c r="B973" s="180" t="s">
        <v>3180</v>
      </c>
      <c r="C973" s="236">
        <v>5</v>
      </c>
      <c r="F973" s="238"/>
      <c r="G973" s="238"/>
      <c r="H973" s="238"/>
      <c r="K973" s="239"/>
      <c r="L973" s="239"/>
    </row>
    <row r="974" spans="2:12" s="237" customFormat="1" ht="15" x14ac:dyDescent="0.25">
      <c r="B974" s="180" t="s">
        <v>3280</v>
      </c>
      <c r="C974" s="236">
        <v>2</v>
      </c>
      <c r="F974" s="238"/>
      <c r="G974" s="238"/>
      <c r="H974" s="238"/>
      <c r="K974" s="239"/>
      <c r="L974" s="239"/>
    </row>
    <row r="975" spans="2:12" s="237" customFormat="1" ht="15" x14ac:dyDescent="0.25">
      <c r="B975" s="180" t="s">
        <v>3281</v>
      </c>
      <c r="C975" s="236">
        <v>8</v>
      </c>
      <c r="F975" s="238"/>
      <c r="G975" s="238"/>
      <c r="H975" s="238"/>
      <c r="K975" s="239"/>
      <c r="L975" s="239"/>
    </row>
    <row r="976" spans="2:12" s="237" customFormat="1" ht="15" x14ac:dyDescent="0.25">
      <c r="B976" s="180" t="s">
        <v>3185</v>
      </c>
      <c r="C976" s="236">
        <v>12</v>
      </c>
      <c r="F976" s="238"/>
      <c r="G976" s="238"/>
      <c r="H976" s="238"/>
      <c r="K976" s="239"/>
      <c r="L976" s="239"/>
    </row>
    <row r="977" spans="2:12" s="237" customFormat="1" ht="15" x14ac:dyDescent="0.25">
      <c r="B977" s="180" t="s">
        <v>3187</v>
      </c>
      <c r="C977" s="236">
        <v>7</v>
      </c>
      <c r="F977" s="238"/>
      <c r="G977" s="238"/>
      <c r="H977" s="238"/>
      <c r="K977" s="239"/>
      <c r="L977" s="239"/>
    </row>
    <row r="978" spans="2:12" s="237" customFormat="1" ht="15" x14ac:dyDescent="0.25">
      <c r="B978" s="180" t="s">
        <v>3189</v>
      </c>
      <c r="C978" s="236">
        <v>21</v>
      </c>
      <c r="F978" s="238"/>
      <c r="G978" s="238"/>
      <c r="H978" s="238"/>
      <c r="K978" s="239"/>
      <c r="L978" s="239"/>
    </row>
    <row r="979" spans="2:12" s="237" customFormat="1" ht="15" x14ac:dyDescent="0.25">
      <c r="B979" s="180" t="s">
        <v>3282</v>
      </c>
      <c r="C979" s="236">
        <v>1</v>
      </c>
      <c r="F979" s="238"/>
      <c r="G979" s="238"/>
      <c r="H979" s="238"/>
      <c r="K979" s="239"/>
      <c r="L979" s="239"/>
    </row>
    <row r="980" spans="2:12" s="237" customFormat="1" ht="15" x14ac:dyDescent="0.25">
      <c r="B980" s="180" t="s">
        <v>3192</v>
      </c>
      <c r="C980" s="236">
        <v>6</v>
      </c>
      <c r="F980" s="238"/>
      <c r="G980" s="238"/>
      <c r="H980" s="238"/>
      <c r="K980" s="239"/>
      <c r="L980" s="239"/>
    </row>
    <row r="981" spans="2:12" s="237" customFormat="1" ht="15" x14ac:dyDescent="0.25">
      <c r="B981" s="180" t="s">
        <v>3194</v>
      </c>
      <c r="C981" s="236">
        <v>1</v>
      </c>
      <c r="F981" s="238"/>
      <c r="G981" s="238"/>
      <c r="H981" s="238"/>
      <c r="K981" s="239"/>
      <c r="L981" s="239"/>
    </row>
    <row r="982" spans="2:12" s="237" customFormat="1" ht="15" x14ac:dyDescent="0.25">
      <c r="B982" s="180" t="s">
        <v>3283</v>
      </c>
      <c r="C982" s="236">
        <v>7</v>
      </c>
      <c r="F982" s="238"/>
      <c r="G982" s="238"/>
      <c r="H982" s="238"/>
      <c r="K982" s="239"/>
      <c r="L982" s="239"/>
    </row>
    <row r="983" spans="2:12" s="237" customFormat="1" ht="15" x14ac:dyDescent="0.25">
      <c r="B983" s="180" t="s">
        <v>3196</v>
      </c>
      <c r="C983" s="236">
        <v>10</v>
      </c>
      <c r="F983" s="238"/>
      <c r="G983" s="238"/>
      <c r="H983" s="238"/>
      <c r="K983" s="239"/>
      <c r="L983" s="239"/>
    </row>
    <row r="984" spans="2:12" s="237" customFormat="1" ht="15" x14ac:dyDescent="0.25">
      <c r="B984" s="180" t="s">
        <v>3198</v>
      </c>
      <c r="C984" s="236">
        <v>25</v>
      </c>
      <c r="F984" s="238"/>
      <c r="G984" s="238"/>
      <c r="H984" s="238"/>
      <c r="K984" s="239"/>
      <c r="L984" s="239"/>
    </row>
    <row r="985" spans="2:12" s="237" customFormat="1" ht="15" x14ac:dyDescent="0.25">
      <c r="B985" s="180" t="s">
        <v>3284</v>
      </c>
      <c r="C985" s="236">
        <v>6</v>
      </c>
      <c r="F985" s="238"/>
      <c r="G985" s="238"/>
      <c r="H985" s="238"/>
      <c r="K985" s="239"/>
      <c r="L985" s="239"/>
    </row>
    <row r="986" spans="2:12" s="237" customFormat="1" ht="15" x14ac:dyDescent="0.25">
      <c r="B986" s="180" t="s">
        <v>3201</v>
      </c>
      <c r="C986" s="236">
        <v>5</v>
      </c>
      <c r="F986" s="238"/>
      <c r="G986" s="238"/>
      <c r="H986" s="238"/>
      <c r="K986" s="239"/>
      <c r="L986" s="239"/>
    </row>
    <row r="987" spans="2:12" s="237" customFormat="1" ht="15" x14ac:dyDescent="0.25">
      <c r="B987" s="180" t="s">
        <v>3285</v>
      </c>
      <c r="C987" s="236">
        <v>1</v>
      </c>
      <c r="F987" s="238"/>
      <c r="G987" s="238"/>
      <c r="H987" s="238"/>
      <c r="K987" s="239"/>
      <c r="L987" s="239"/>
    </row>
    <row r="988" spans="2:12" s="237" customFormat="1" ht="15" x14ac:dyDescent="0.25">
      <c r="B988" s="180" t="s">
        <v>3286</v>
      </c>
      <c r="C988" s="236">
        <v>5</v>
      </c>
      <c r="F988" s="238"/>
      <c r="G988" s="238"/>
      <c r="H988" s="238"/>
      <c r="K988" s="239"/>
      <c r="L988" s="239"/>
    </row>
    <row r="989" spans="2:12" s="237" customFormat="1" ht="15" x14ac:dyDescent="0.25">
      <c r="B989" s="180" t="s">
        <v>3287</v>
      </c>
      <c r="C989" s="236">
        <v>4</v>
      </c>
      <c r="F989" s="238"/>
      <c r="G989" s="238"/>
      <c r="H989" s="238"/>
      <c r="K989" s="239"/>
      <c r="L989" s="239"/>
    </row>
    <row r="990" spans="2:12" s="237" customFormat="1" ht="15" x14ac:dyDescent="0.25">
      <c r="B990" s="180" t="s">
        <v>3208</v>
      </c>
      <c r="C990" s="236">
        <v>3</v>
      </c>
      <c r="F990" s="238"/>
      <c r="G990" s="238"/>
      <c r="H990" s="238"/>
      <c r="K990" s="239"/>
      <c r="L990" s="239"/>
    </row>
    <row r="991" spans="2:12" s="237" customFormat="1" ht="15" x14ac:dyDescent="0.25">
      <c r="B991" s="180" t="s">
        <v>3288</v>
      </c>
      <c r="C991" s="236">
        <v>9</v>
      </c>
      <c r="F991" s="238"/>
      <c r="G991" s="238"/>
      <c r="H991" s="238"/>
      <c r="K991" s="239"/>
      <c r="L991" s="239"/>
    </row>
    <row r="992" spans="2:12" s="237" customFormat="1" ht="15" x14ac:dyDescent="0.25">
      <c r="B992" s="180" t="s">
        <v>3214</v>
      </c>
      <c r="C992" s="236">
        <v>2</v>
      </c>
      <c r="F992" s="238"/>
      <c r="G992" s="238"/>
      <c r="H992" s="238"/>
      <c r="K992" s="239"/>
      <c r="L992" s="239"/>
    </row>
    <row r="993" spans="2:12" s="237" customFormat="1" ht="15" x14ac:dyDescent="0.25">
      <c r="B993" s="180" t="s">
        <v>3216</v>
      </c>
      <c r="C993" s="236">
        <v>7</v>
      </c>
      <c r="F993" s="238"/>
      <c r="G993" s="238"/>
      <c r="H993" s="238"/>
      <c r="K993" s="239"/>
      <c r="L993" s="239"/>
    </row>
    <row r="994" spans="2:12" s="237" customFormat="1" ht="15" x14ac:dyDescent="0.25">
      <c r="B994" s="180" t="s">
        <v>3289</v>
      </c>
      <c r="C994" s="236">
        <v>10</v>
      </c>
      <c r="F994" s="238"/>
      <c r="G994" s="238"/>
      <c r="H994" s="238"/>
      <c r="K994" s="239"/>
      <c r="L994" s="239"/>
    </row>
    <row r="995" spans="2:12" s="237" customFormat="1" ht="15" x14ac:dyDescent="0.25">
      <c r="B995" s="180" t="s">
        <v>3290</v>
      </c>
      <c r="C995" s="236">
        <v>5</v>
      </c>
      <c r="F995" s="238"/>
      <c r="G995" s="238"/>
      <c r="H995" s="238"/>
      <c r="K995" s="239"/>
      <c r="L995" s="239"/>
    </row>
    <row r="996" spans="2:12" s="237" customFormat="1" ht="15" x14ac:dyDescent="0.25">
      <c r="B996" s="180" t="s">
        <v>3291</v>
      </c>
      <c r="C996" s="236">
        <v>16</v>
      </c>
      <c r="F996" s="238"/>
      <c r="G996" s="238"/>
      <c r="H996" s="238"/>
      <c r="K996" s="239"/>
      <c r="L996" s="239"/>
    </row>
    <row r="997" spans="2:12" s="237" customFormat="1" ht="15" x14ac:dyDescent="0.25">
      <c r="B997" s="180" t="s">
        <v>3292</v>
      </c>
      <c r="C997" s="236">
        <v>6</v>
      </c>
      <c r="F997" s="238"/>
      <c r="G997" s="238"/>
      <c r="H997" s="238"/>
      <c r="K997" s="239"/>
      <c r="L997" s="239"/>
    </row>
    <row r="998" spans="2:12" s="237" customFormat="1" ht="15" x14ac:dyDescent="0.25">
      <c r="B998" s="180" t="s">
        <v>3223</v>
      </c>
      <c r="C998" s="236">
        <v>6</v>
      </c>
      <c r="F998" s="238"/>
      <c r="G998" s="238"/>
      <c r="H998" s="238"/>
      <c r="K998" s="239"/>
      <c r="L998" s="239"/>
    </row>
    <row r="999" spans="2:12" s="237" customFormat="1" ht="15" x14ac:dyDescent="0.25">
      <c r="B999" s="180" t="s">
        <v>3293</v>
      </c>
      <c r="C999" s="236">
        <v>9</v>
      </c>
      <c r="F999" s="238"/>
      <c r="G999" s="238"/>
      <c r="H999" s="238"/>
      <c r="K999" s="239"/>
      <c r="L999" s="239"/>
    </row>
    <row r="1000" spans="2:12" s="237" customFormat="1" ht="15" x14ac:dyDescent="0.25">
      <c r="B1000" s="180" t="s">
        <v>3232</v>
      </c>
      <c r="C1000" s="236">
        <v>16</v>
      </c>
      <c r="F1000" s="238"/>
      <c r="G1000" s="238"/>
      <c r="H1000" s="238"/>
      <c r="K1000" s="239"/>
      <c r="L1000" s="239"/>
    </row>
    <row r="1001" spans="2:12" s="237" customFormat="1" ht="15" x14ac:dyDescent="0.25">
      <c r="B1001" s="180" t="s">
        <v>3294</v>
      </c>
      <c r="C1001" s="236">
        <v>15</v>
      </c>
      <c r="F1001" s="238"/>
      <c r="G1001" s="238"/>
      <c r="H1001" s="238"/>
      <c r="K1001" s="239"/>
      <c r="L1001" s="239"/>
    </row>
    <row r="1002" spans="2:12" s="237" customFormat="1" ht="15" x14ac:dyDescent="0.25">
      <c r="B1002" s="180" t="s">
        <v>3295</v>
      </c>
      <c r="C1002" s="236">
        <v>3</v>
      </c>
      <c r="F1002" s="238"/>
      <c r="G1002" s="238"/>
      <c r="H1002" s="238"/>
      <c r="K1002" s="239"/>
      <c r="L1002" s="239"/>
    </row>
    <row r="1003" spans="2:12" s="237" customFormat="1" ht="15" x14ac:dyDescent="0.25">
      <c r="B1003" s="180" t="s">
        <v>3235</v>
      </c>
      <c r="C1003" s="236">
        <v>17</v>
      </c>
      <c r="F1003" s="238"/>
      <c r="G1003" s="238"/>
      <c r="H1003" s="238"/>
      <c r="K1003" s="239"/>
      <c r="L1003" s="239"/>
    </row>
    <row r="1004" spans="2:12" s="237" customFormat="1" ht="15" x14ac:dyDescent="0.25">
      <c r="B1004" s="180" t="s">
        <v>3296</v>
      </c>
      <c r="C1004" s="236">
        <v>6</v>
      </c>
      <c r="F1004" s="238"/>
      <c r="G1004" s="238"/>
      <c r="H1004" s="238"/>
      <c r="K1004" s="239"/>
      <c r="L1004" s="239"/>
    </row>
    <row r="1005" spans="2:12" s="237" customFormat="1" ht="15" x14ac:dyDescent="0.25">
      <c r="B1005" s="180" t="s">
        <v>3297</v>
      </c>
      <c r="C1005" s="236">
        <v>10</v>
      </c>
      <c r="F1005" s="238"/>
      <c r="G1005" s="238"/>
      <c r="H1005" s="238"/>
      <c r="K1005" s="239"/>
      <c r="L1005" s="239"/>
    </row>
    <row r="1006" spans="2:12" s="237" customFormat="1" ht="15" x14ac:dyDescent="0.25">
      <c r="B1006" s="180" t="s">
        <v>3238</v>
      </c>
      <c r="C1006" s="236">
        <v>12</v>
      </c>
      <c r="F1006" s="238"/>
      <c r="G1006" s="238"/>
      <c r="H1006" s="238"/>
      <c r="K1006" s="239"/>
      <c r="L1006" s="239"/>
    </row>
    <row r="1007" spans="2:12" s="237" customFormat="1" ht="15" x14ac:dyDescent="0.25">
      <c r="B1007" s="180" t="s">
        <v>3298</v>
      </c>
      <c r="C1007" s="236">
        <v>7</v>
      </c>
      <c r="F1007" s="238"/>
      <c r="G1007" s="238"/>
      <c r="H1007" s="238"/>
      <c r="K1007" s="239"/>
      <c r="L1007" s="239"/>
    </row>
    <row r="1008" spans="2:12" s="237" customFormat="1" ht="15" x14ac:dyDescent="0.25">
      <c r="B1008" s="180" t="s">
        <v>3240</v>
      </c>
      <c r="C1008" s="236">
        <v>2</v>
      </c>
      <c r="F1008" s="238"/>
      <c r="G1008" s="238"/>
      <c r="H1008" s="238"/>
      <c r="K1008" s="239"/>
      <c r="L1008" s="239"/>
    </row>
    <row r="1009" spans="2:12" s="237" customFormat="1" ht="15" x14ac:dyDescent="0.25">
      <c r="B1009" s="180" t="s">
        <v>3299</v>
      </c>
      <c r="C1009" s="236">
        <v>5</v>
      </c>
      <c r="F1009" s="238"/>
      <c r="G1009" s="238"/>
      <c r="H1009" s="238"/>
      <c r="K1009" s="239"/>
      <c r="L1009" s="239"/>
    </row>
    <row r="1010" spans="2:12" s="237" customFormat="1" ht="15" x14ac:dyDescent="0.25">
      <c r="B1010" s="180" t="s">
        <v>3300</v>
      </c>
      <c r="C1010" s="236">
        <v>6</v>
      </c>
      <c r="F1010" s="238"/>
      <c r="G1010" s="238"/>
      <c r="H1010" s="238"/>
      <c r="K1010" s="239"/>
      <c r="L1010" s="239"/>
    </row>
    <row r="1011" spans="2:12" s="237" customFormat="1" ht="15" x14ac:dyDescent="0.25">
      <c r="B1011" s="180" t="s">
        <v>3301</v>
      </c>
      <c r="C1011" s="236">
        <v>2</v>
      </c>
      <c r="F1011" s="238"/>
      <c r="G1011" s="238"/>
      <c r="H1011" s="238"/>
      <c r="K1011" s="239"/>
      <c r="L1011" s="239"/>
    </row>
    <row r="1012" spans="2:12" s="237" customFormat="1" ht="15" x14ac:dyDescent="0.25">
      <c r="B1012" s="180" t="s">
        <v>3247</v>
      </c>
      <c r="C1012" s="236">
        <v>13</v>
      </c>
      <c r="F1012" s="238"/>
      <c r="G1012" s="238"/>
      <c r="H1012" s="238"/>
      <c r="K1012" s="239"/>
      <c r="L1012" s="239"/>
    </row>
    <row r="1013" spans="2:12" s="237" customFormat="1" ht="15" x14ac:dyDescent="0.25">
      <c r="B1013" s="180" t="s">
        <v>3249</v>
      </c>
      <c r="C1013" s="236">
        <v>2</v>
      </c>
      <c r="F1013" s="238"/>
      <c r="G1013" s="238"/>
      <c r="H1013" s="238"/>
      <c r="K1013" s="239"/>
      <c r="L1013" s="239"/>
    </row>
    <row r="1014" spans="2:12" s="237" customFormat="1" ht="15" x14ac:dyDescent="0.25">
      <c r="B1014" s="180" t="s">
        <v>3302</v>
      </c>
      <c r="C1014" s="236">
        <v>6</v>
      </c>
      <c r="F1014" s="238"/>
      <c r="G1014" s="238"/>
      <c r="H1014" s="238"/>
      <c r="K1014" s="239"/>
      <c r="L1014" s="239"/>
    </row>
    <row r="1015" spans="2:12" s="237" customFormat="1" ht="15" x14ac:dyDescent="0.25">
      <c r="B1015" s="180" t="s">
        <v>3303</v>
      </c>
      <c r="C1015" s="236">
        <v>8</v>
      </c>
      <c r="F1015" s="238"/>
      <c r="G1015" s="238"/>
      <c r="H1015" s="238"/>
      <c r="K1015" s="239"/>
      <c r="L1015" s="239"/>
    </row>
    <row r="1016" spans="2:12" s="237" customFormat="1" ht="15" x14ac:dyDescent="0.25">
      <c r="B1016" s="180" t="s">
        <v>3251</v>
      </c>
      <c r="C1016" s="236">
        <v>3</v>
      </c>
      <c r="F1016" s="238"/>
      <c r="G1016" s="238"/>
      <c r="H1016" s="238"/>
      <c r="K1016" s="239"/>
      <c r="L1016" s="239"/>
    </row>
    <row r="1017" spans="2:12" s="237" customFormat="1" ht="15" x14ac:dyDescent="0.25">
      <c r="B1017" s="180" t="s">
        <v>3304</v>
      </c>
      <c r="C1017" s="236">
        <v>1</v>
      </c>
      <c r="F1017" s="238"/>
      <c r="G1017" s="238"/>
      <c r="H1017" s="238"/>
      <c r="K1017" s="239"/>
      <c r="L1017" s="239"/>
    </row>
    <row r="1018" spans="2:12" s="237" customFormat="1" ht="15" x14ac:dyDescent="0.25">
      <c r="B1018" s="180" t="s">
        <v>3305</v>
      </c>
      <c r="C1018" s="236">
        <v>3</v>
      </c>
      <c r="F1018" s="238"/>
      <c r="G1018" s="238"/>
      <c r="H1018" s="238"/>
      <c r="K1018" s="239"/>
      <c r="L1018" s="239"/>
    </row>
    <row r="1019" spans="2:12" s="237" customFormat="1" ht="15" x14ac:dyDescent="0.25">
      <c r="B1019" s="180" t="s">
        <v>3255</v>
      </c>
      <c r="C1019" s="236">
        <v>7</v>
      </c>
      <c r="F1019" s="238"/>
      <c r="G1019" s="238"/>
      <c r="H1019" s="238"/>
      <c r="K1019" s="239"/>
      <c r="L1019" s="239"/>
    </row>
    <row r="1020" spans="2:12" s="237" customFormat="1" ht="15" x14ac:dyDescent="0.25">
      <c r="B1020" s="180" t="s">
        <v>3257</v>
      </c>
      <c r="C1020" s="236">
        <v>4</v>
      </c>
      <c r="F1020" s="238"/>
      <c r="G1020" s="238"/>
      <c r="H1020" s="238"/>
      <c r="K1020" s="239"/>
      <c r="L1020" s="239"/>
    </row>
    <row r="1021" spans="2:12" s="237" customFormat="1" ht="15" x14ac:dyDescent="0.25">
      <c r="B1021" s="180" t="s">
        <v>3306</v>
      </c>
      <c r="C1021" s="236">
        <v>1</v>
      </c>
      <c r="F1021" s="238"/>
      <c r="G1021" s="238"/>
      <c r="H1021" s="238"/>
      <c r="K1021" s="239"/>
      <c r="L1021" s="239"/>
    </row>
    <row r="1022" spans="2:12" s="237" customFormat="1" ht="15" x14ac:dyDescent="0.25">
      <c r="B1022" s="180" t="s">
        <v>3143</v>
      </c>
      <c r="C1022" s="236">
        <v>1</v>
      </c>
      <c r="F1022" s="238"/>
      <c r="G1022" s="238"/>
      <c r="H1022" s="238"/>
      <c r="K1022" s="239"/>
      <c r="L1022" s="239"/>
    </row>
    <row r="1023" spans="2:12" s="237" customFormat="1" ht="15" x14ac:dyDescent="0.25">
      <c r="B1023" s="180" t="s">
        <v>3245</v>
      </c>
      <c r="C1023" s="236">
        <v>1</v>
      </c>
      <c r="F1023" s="238"/>
      <c r="G1023" s="238"/>
      <c r="H1023" s="238"/>
      <c r="K1023" s="239"/>
      <c r="L1023" s="239"/>
    </row>
    <row r="1024" spans="2:12" s="237" customFormat="1" ht="15" x14ac:dyDescent="0.25">
      <c r="B1024" s="180" t="s">
        <v>3307</v>
      </c>
      <c r="C1024" s="236">
        <v>13</v>
      </c>
      <c r="F1024" s="238"/>
      <c r="G1024" s="238"/>
      <c r="H1024" s="238"/>
      <c r="K1024" s="239"/>
      <c r="L1024" s="239"/>
    </row>
    <row r="1025" spans="2:12" s="237" customFormat="1" ht="15" x14ac:dyDescent="0.25">
      <c r="B1025" s="180" t="s">
        <v>3308</v>
      </c>
      <c r="C1025" s="236">
        <v>9</v>
      </c>
      <c r="F1025" s="238"/>
      <c r="G1025" s="238"/>
      <c r="H1025" s="238"/>
      <c r="K1025" s="239"/>
      <c r="L1025" s="239"/>
    </row>
    <row r="1026" spans="2:12" s="237" customFormat="1" ht="15" x14ac:dyDescent="0.25">
      <c r="B1026" s="180" t="s">
        <v>3309</v>
      </c>
      <c r="C1026" s="236">
        <v>21</v>
      </c>
      <c r="F1026" s="238"/>
      <c r="G1026" s="238"/>
      <c r="H1026" s="238"/>
      <c r="K1026" s="239"/>
      <c r="L1026" s="239"/>
    </row>
    <row r="1027" spans="2:12" s="237" customFormat="1" ht="15" x14ac:dyDescent="0.25">
      <c r="B1027" s="180" t="s">
        <v>3310</v>
      </c>
      <c r="C1027" s="236">
        <v>16</v>
      </c>
      <c r="F1027" s="238"/>
      <c r="G1027" s="238"/>
      <c r="H1027" s="238"/>
      <c r="K1027" s="239"/>
      <c r="L1027" s="239"/>
    </row>
    <row r="1028" spans="2:12" s="237" customFormat="1" ht="15" x14ac:dyDescent="0.25">
      <c r="B1028" s="180" t="s">
        <v>3311</v>
      </c>
      <c r="C1028" s="236">
        <v>5</v>
      </c>
      <c r="F1028" s="238"/>
      <c r="G1028" s="238"/>
      <c r="H1028" s="238"/>
      <c r="K1028" s="239"/>
      <c r="L1028" s="239"/>
    </row>
    <row r="1029" spans="2:12" s="237" customFormat="1" ht="15" x14ac:dyDescent="0.25">
      <c r="B1029" s="180" t="s">
        <v>3312</v>
      </c>
      <c r="C1029" s="236">
        <v>11</v>
      </c>
      <c r="F1029" s="238"/>
      <c r="G1029" s="238"/>
      <c r="H1029" s="238"/>
      <c r="K1029" s="239"/>
      <c r="L1029" s="239"/>
    </row>
    <row r="1030" spans="2:12" s="237" customFormat="1" ht="15" x14ac:dyDescent="0.25">
      <c r="B1030" s="180" t="s">
        <v>3313</v>
      </c>
      <c r="C1030" s="236">
        <v>13</v>
      </c>
      <c r="F1030" s="238"/>
      <c r="G1030" s="238"/>
      <c r="H1030" s="238"/>
      <c r="K1030" s="239"/>
      <c r="L1030" s="239"/>
    </row>
    <row r="1031" spans="2:12" s="237" customFormat="1" ht="15" x14ac:dyDescent="0.25">
      <c r="B1031" s="180" t="s">
        <v>3314</v>
      </c>
      <c r="C1031" s="236">
        <v>13</v>
      </c>
      <c r="F1031" s="238"/>
      <c r="G1031" s="238"/>
      <c r="H1031" s="238"/>
      <c r="K1031" s="239"/>
      <c r="L1031" s="239"/>
    </row>
    <row r="1032" spans="2:12" s="237" customFormat="1" ht="15" x14ac:dyDescent="0.25">
      <c r="B1032" s="180" t="s">
        <v>3315</v>
      </c>
      <c r="C1032" s="236">
        <v>10</v>
      </c>
      <c r="F1032" s="238"/>
      <c r="G1032" s="238"/>
      <c r="H1032" s="238"/>
      <c r="K1032" s="239"/>
      <c r="L1032" s="239"/>
    </row>
    <row r="1033" spans="2:12" s="237" customFormat="1" ht="15" x14ac:dyDescent="0.25">
      <c r="B1033" s="180" t="s">
        <v>3316</v>
      </c>
      <c r="C1033" s="236">
        <v>5</v>
      </c>
      <c r="F1033" s="238"/>
      <c r="G1033" s="238"/>
      <c r="H1033" s="238"/>
      <c r="K1033" s="239"/>
      <c r="L1033" s="239"/>
    </row>
    <row r="1034" spans="2:12" s="237" customFormat="1" ht="15" x14ac:dyDescent="0.25">
      <c r="B1034" s="180" t="s">
        <v>3317</v>
      </c>
      <c r="C1034" s="236">
        <v>7</v>
      </c>
      <c r="F1034" s="238"/>
      <c r="G1034" s="238"/>
      <c r="H1034" s="238"/>
      <c r="K1034" s="239"/>
      <c r="L1034" s="239"/>
    </row>
    <row r="1035" spans="2:12" s="237" customFormat="1" ht="15" x14ac:dyDescent="0.25">
      <c r="B1035" s="180" t="s">
        <v>3318</v>
      </c>
      <c r="C1035" s="236">
        <v>19</v>
      </c>
      <c r="F1035" s="238"/>
      <c r="G1035" s="238"/>
      <c r="H1035" s="238"/>
      <c r="K1035" s="239"/>
      <c r="L1035" s="239"/>
    </row>
    <row r="1036" spans="2:12" s="237" customFormat="1" ht="15" x14ac:dyDescent="0.25">
      <c r="B1036" s="180" t="s">
        <v>3319</v>
      </c>
      <c r="C1036" s="236">
        <v>17</v>
      </c>
      <c r="F1036" s="238"/>
      <c r="G1036" s="238"/>
      <c r="H1036" s="238"/>
      <c r="K1036" s="239"/>
      <c r="L1036" s="239"/>
    </row>
    <row r="1037" spans="2:12" s="237" customFormat="1" ht="15" x14ac:dyDescent="0.25">
      <c r="B1037" s="180" t="s">
        <v>3320</v>
      </c>
      <c r="C1037" s="236">
        <v>16</v>
      </c>
      <c r="F1037" s="238"/>
      <c r="G1037" s="238"/>
      <c r="H1037" s="238"/>
      <c r="K1037" s="239"/>
      <c r="L1037" s="239"/>
    </row>
    <row r="1038" spans="2:12" s="237" customFormat="1" ht="15" x14ac:dyDescent="0.25">
      <c r="B1038" s="180" t="s">
        <v>3321</v>
      </c>
      <c r="C1038" s="236">
        <v>9</v>
      </c>
      <c r="F1038" s="238"/>
      <c r="G1038" s="238"/>
      <c r="H1038" s="238"/>
      <c r="K1038" s="239"/>
      <c r="L1038" s="239"/>
    </row>
    <row r="1039" spans="2:12" s="237" customFormat="1" ht="15" x14ac:dyDescent="0.25">
      <c r="B1039" s="180" t="s">
        <v>3322</v>
      </c>
      <c r="C1039" s="236">
        <v>15</v>
      </c>
      <c r="F1039" s="238"/>
      <c r="G1039" s="238"/>
      <c r="H1039" s="238"/>
      <c r="K1039" s="239"/>
      <c r="L1039" s="239"/>
    </row>
    <row r="1040" spans="2:12" s="237" customFormat="1" ht="15" x14ac:dyDescent="0.25">
      <c r="B1040" s="180" t="s">
        <v>3323</v>
      </c>
      <c r="C1040" s="236">
        <v>26</v>
      </c>
      <c r="F1040" s="238"/>
      <c r="G1040" s="238"/>
      <c r="H1040" s="238"/>
      <c r="K1040" s="239"/>
      <c r="L1040" s="239"/>
    </row>
    <row r="1041" spans="2:12" s="237" customFormat="1" ht="15" x14ac:dyDescent="0.25">
      <c r="B1041" s="180" t="s">
        <v>3324</v>
      </c>
      <c r="C1041" s="236">
        <v>26</v>
      </c>
      <c r="F1041" s="238"/>
      <c r="G1041" s="238"/>
      <c r="H1041" s="238"/>
      <c r="K1041" s="239"/>
      <c r="L1041" s="239"/>
    </row>
    <row r="1042" spans="2:12" s="237" customFormat="1" ht="15" x14ac:dyDescent="0.25">
      <c r="B1042" s="180" t="s">
        <v>3325</v>
      </c>
      <c r="C1042" s="236">
        <v>20</v>
      </c>
      <c r="F1042" s="238"/>
      <c r="G1042" s="238"/>
      <c r="H1042" s="238"/>
      <c r="K1042" s="239"/>
      <c r="L1042" s="239"/>
    </row>
    <row r="1043" spans="2:12" s="237" customFormat="1" ht="15" x14ac:dyDescent="0.25">
      <c r="B1043" s="180" t="s">
        <v>3326</v>
      </c>
      <c r="C1043" s="236">
        <v>18</v>
      </c>
      <c r="F1043" s="238"/>
      <c r="G1043" s="238"/>
      <c r="H1043" s="238"/>
      <c r="K1043" s="239"/>
      <c r="L1043" s="239"/>
    </row>
    <row r="1044" spans="2:12" s="237" customFormat="1" ht="15" x14ac:dyDescent="0.25">
      <c r="B1044" s="180" t="s">
        <v>3327</v>
      </c>
      <c r="C1044" s="236">
        <v>14</v>
      </c>
      <c r="F1044" s="238"/>
      <c r="G1044" s="238"/>
      <c r="H1044" s="238"/>
      <c r="K1044" s="239"/>
      <c r="L1044" s="239"/>
    </row>
    <row r="1045" spans="2:12" s="237" customFormat="1" ht="15" x14ac:dyDescent="0.25">
      <c r="B1045" s="180" t="s">
        <v>3328</v>
      </c>
      <c r="C1045" s="236">
        <v>10</v>
      </c>
      <c r="F1045" s="238"/>
      <c r="G1045" s="238"/>
      <c r="H1045" s="238"/>
      <c r="K1045" s="239"/>
      <c r="L1045" s="239"/>
    </row>
    <row r="1046" spans="2:12" s="237" customFormat="1" ht="15" x14ac:dyDescent="0.25">
      <c r="B1046" s="180" t="s">
        <v>3329</v>
      </c>
      <c r="C1046" s="236">
        <v>3</v>
      </c>
      <c r="F1046" s="238"/>
      <c r="G1046" s="238"/>
      <c r="H1046" s="238"/>
      <c r="K1046" s="239"/>
      <c r="L1046" s="239"/>
    </row>
    <row r="1047" spans="2:12" s="237" customFormat="1" ht="15" x14ac:dyDescent="0.25">
      <c r="B1047" s="180" t="s">
        <v>3330</v>
      </c>
      <c r="C1047" s="236">
        <v>1</v>
      </c>
      <c r="F1047" s="238"/>
      <c r="G1047" s="238"/>
      <c r="H1047" s="238"/>
      <c r="K1047" s="239"/>
      <c r="L1047" s="239"/>
    </row>
    <row r="1048" spans="2:12" s="237" customFormat="1" ht="15" x14ac:dyDescent="0.25">
      <c r="B1048" s="180" t="s">
        <v>3331</v>
      </c>
      <c r="C1048" s="236">
        <v>10</v>
      </c>
      <c r="F1048" s="238"/>
      <c r="G1048" s="238"/>
      <c r="H1048" s="238"/>
      <c r="K1048" s="239"/>
      <c r="L1048" s="239"/>
    </row>
    <row r="1049" spans="2:12" s="237" customFormat="1" ht="15" x14ac:dyDescent="0.25">
      <c r="B1049" s="180" t="s">
        <v>3332</v>
      </c>
      <c r="C1049" s="236">
        <v>4</v>
      </c>
      <c r="F1049" s="238"/>
      <c r="G1049" s="238"/>
      <c r="H1049" s="238"/>
      <c r="K1049" s="239"/>
      <c r="L1049" s="239"/>
    </row>
    <row r="1050" spans="2:12" s="237" customFormat="1" ht="15" x14ac:dyDescent="0.25">
      <c r="B1050" s="180" t="s">
        <v>3333</v>
      </c>
      <c r="C1050" s="236">
        <v>18</v>
      </c>
      <c r="F1050" s="238"/>
      <c r="G1050" s="238"/>
      <c r="H1050" s="238"/>
      <c r="K1050" s="239"/>
      <c r="L1050" s="239"/>
    </row>
    <row r="1051" spans="2:12" s="237" customFormat="1" ht="15" x14ac:dyDescent="0.25">
      <c r="B1051" s="180" t="s">
        <v>3334</v>
      </c>
      <c r="C1051" s="236">
        <v>12</v>
      </c>
      <c r="F1051" s="238"/>
      <c r="G1051" s="238"/>
      <c r="H1051" s="238"/>
      <c r="K1051" s="239"/>
      <c r="L1051" s="239"/>
    </row>
    <row r="1052" spans="2:12" s="237" customFormat="1" ht="15" x14ac:dyDescent="0.25">
      <c r="B1052" s="180" t="s">
        <v>3335</v>
      </c>
      <c r="C1052" s="236">
        <v>5</v>
      </c>
      <c r="F1052" s="238"/>
      <c r="G1052" s="238"/>
      <c r="H1052" s="238"/>
      <c r="K1052" s="239"/>
      <c r="L1052" s="239"/>
    </row>
    <row r="1053" spans="2:12" s="237" customFormat="1" ht="15" x14ac:dyDescent="0.25">
      <c r="B1053" s="180" t="s">
        <v>3336</v>
      </c>
      <c r="C1053" s="236">
        <v>16</v>
      </c>
      <c r="F1053" s="238"/>
      <c r="G1053" s="238"/>
      <c r="H1053" s="238"/>
      <c r="K1053" s="239"/>
      <c r="L1053" s="239"/>
    </row>
    <row r="1054" spans="2:12" s="237" customFormat="1" ht="15" x14ac:dyDescent="0.25">
      <c r="B1054" s="180" t="s">
        <v>3337</v>
      </c>
      <c r="C1054" s="236">
        <v>6</v>
      </c>
      <c r="F1054" s="238"/>
      <c r="G1054" s="238"/>
      <c r="H1054" s="238"/>
      <c r="K1054" s="239"/>
      <c r="L1054" s="239"/>
    </row>
    <row r="1055" spans="2:12" s="237" customFormat="1" ht="15" x14ac:dyDescent="0.25">
      <c r="B1055" s="180" t="s">
        <v>3338</v>
      </c>
      <c r="C1055" s="236">
        <v>11</v>
      </c>
      <c r="F1055" s="238"/>
      <c r="G1055" s="238"/>
      <c r="H1055" s="238"/>
      <c r="K1055" s="239"/>
      <c r="L1055" s="239"/>
    </row>
    <row r="1056" spans="2:12" s="237" customFormat="1" ht="15" x14ac:dyDescent="0.25">
      <c r="B1056" s="180" t="s">
        <v>3339</v>
      </c>
      <c r="C1056" s="236">
        <v>10</v>
      </c>
      <c r="F1056" s="238"/>
      <c r="G1056" s="238"/>
      <c r="H1056" s="238"/>
      <c r="K1056" s="239"/>
      <c r="L1056" s="239"/>
    </row>
    <row r="1057" spans="2:12" s="237" customFormat="1" ht="15" x14ac:dyDescent="0.25">
      <c r="B1057" s="180" t="s">
        <v>3340</v>
      </c>
      <c r="C1057" s="236">
        <v>6</v>
      </c>
      <c r="F1057" s="238"/>
      <c r="G1057" s="238"/>
      <c r="H1057" s="238"/>
      <c r="K1057" s="239"/>
      <c r="L1057" s="239"/>
    </row>
    <row r="1058" spans="2:12" s="237" customFormat="1" ht="15" x14ac:dyDescent="0.25">
      <c r="B1058" s="180" t="s">
        <v>3341</v>
      </c>
      <c r="C1058" s="236">
        <v>20</v>
      </c>
      <c r="F1058" s="238"/>
      <c r="G1058" s="238"/>
      <c r="H1058" s="238"/>
      <c r="K1058" s="239"/>
      <c r="L1058" s="239"/>
    </row>
    <row r="1059" spans="2:12" s="237" customFormat="1" ht="15" x14ac:dyDescent="0.25">
      <c r="B1059" s="180" t="s">
        <v>3342</v>
      </c>
      <c r="C1059" s="236">
        <v>3</v>
      </c>
      <c r="F1059" s="238"/>
      <c r="G1059" s="238"/>
      <c r="H1059" s="238"/>
      <c r="K1059" s="239"/>
      <c r="L1059" s="239"/>
    </row>
    <row r="1060" spans="2:12" s="237" customFormat="1" ht="15" x14ac:dyDescent="0.25">
      <c r="B1060" s="180" t="s">
        <v>3343</v>
      </c>
      <c r="C1060" s="236">
        <v>11</v>
      </c>
      <c r="F1060" s="238"/>
      <c r="G1060" s="238"/>
      <c r="H1060" s="238"/>
      <c r="K1060" s="239"/>
      <c r="L1060" s="239"/>
    </row>
    <row r="1061" spans="2:12" s="237" customFormat="1" ht="15" x14ac:dyDescent="0.25">
      <c r="B1061" s="180" t="s">
        <v>3344</v>
      </c>
      <c r="C1061" s="236">
        <v>2</v>
      </c>
      <c r="F1061" s="238"/>
      <c r="G1061" s="238"/>
      <c r="H1061" s="238"/>
      <c r="K1061" s="239"/>
      <c r="L1061" s="239"/>
    </row>
    <row r="1062" spans="2:12" s="237" customFormat="1" ht="15" x14ac:dyDescent="0.25">
      <c r="B1062" s="180" t="s">
        <v>3345</v>
      </c>
      <c r="C1062" s="236">
        <v>5</v>
      </c>
      <c r="F1062" s="238"/>
      <c r="G1062" s="238"/>
      <c r="H1062" s="238"/>
      <c r="K1062" s="239"/>
      <c r="L1062" s="239"/>
    </row>
    <row r="1063" spans="2:12" s="237" customFormat="1" ht="15" x14ac:dyDescent="0.25">
      <c r="B1063" s="180" t="s">
        <v>3346</v>
      </c>
      <c r="C1063" s="236">
        <v>8</v>
      </c>
      <c r="F1063" s="238"/>
      <c r="G1063" s="238"/>
      <c r="H1063" s="238"/>
      <c r="K1063" s="239"/>
      <c r="L1063" s="239"/>
    </row>
    <row r="1064" spans="2:12" s="237" customFormat="1" ht="15" x14ac:dyDescent="0.25">
      <c r="B1064" s="180" t="s">
        <v>3347</v>
      </c>
      <c r="C1064" s="236">
        <v>22</v>
      </c>
      <c r="F1064" s="238"/>
      <c r="G1064" s="238"/>
      <c r="H1064" s="238"/>
      <c r="K1064" s="239"/>
      <c r="L1064" s="239"/>
    </row>
    <row r="1065" spans="2:12" s="237" customFormat="1" ht="15" x14ac:dyDescent="0.25">
      <c r="B1065" s="180" t="s">
        <v>3348</v>
      </c>
      <c r="C1065" s="236">
        <v>14</v>
      </c>
      <c r="F1065" s="238"/>
      <c r="G1065" s="238"/>
      <c r="H1065" s="238"/>
      <c r="K1065" s="239"/>
      <c r="L1065" s="239"/>
    </row>
    <row r="1066" spans="2:12" s="237" customFormat="1" ht="15" x14ac:dyDescent="0.25">
      <c r="B1066" s="180" t="s">
        <v>3349</v>
      </c>
      <c r="C1066" s="236">
        <v>22</v>
      </c>
      <c r="F1066" s="238"/>
      <c r="G1066" s="238"/>
      <c r="H1066" s="238"/>
      <c r="K1066" s="239"/>
      <c r="L1066" s="239"/>
    </row>
    <row r="1067" spans="2:12" s="237" customFormat="1" ht="15" x14ac:dyDescent="0.25">
      <c r="B1067" s="180" t="s">
        <v>3350</v>
      </c>
      <c r="C1067" s="236">
        <v>5</v>
      </c>
      <c r="F1067" s="238"/>
      <c r="G1067" s="238"/>
      <c r="H1067" s="238"/>
      <c r="K1067" s="239"/>
      <c r="L1067" s="239"/>
    </row>
    <row r="1068" spans="2:12" s="237" customFormat="1" ht="15" x14ac:dyDescent="0.25">
      <c r="B1068" s="180" t="s">
        <v>3351</v>
      </c>
      <c r="C1068" s="236">
        <v>17</v>
      </c>
      <c r="F1068" s="238"/>
      <c r="G1068" s="238"/>
      <c r="H1068" s="238"/>
      <c r="K1068" s="239"/>
      <c r="L1068" s="239"/>
    </row>
    <row r="1069" spans="2:12" s="237" customFormat="1" ht="15" x14ac:dyDescent="0.25">
      <c r="B1069" s="180" t="s">
        <v>3352</v>
      </c>
      <c r="C1069" s="236">
        <v>11</v>
      </c>
      <c r="F1069" s="238"/>
      <c r="G1069" s="238"/>
      <c r="H1069" s="238"/>
      <c r="K1069" s="239"/>
      <c r="L1069" s="239"/>
    </row>
    <row r="1070" spans="2:12" s="237" customFormat="1" ht="15" x14ac:dyDescent="0.25">
      <c r="B1070" s="180" t="s">
        <v>3353</v>
      </c>
      <c r="C1070" s="236">
        <v>17</v>
      </c>
      <c r="F1070" s="238"/>
      <c r="G1070" s="238"/>
      <c r="H1070" s="238"/>
      <c r="K1070" s="239"/>
      <c r="L1070" s="239"/>
    </row>
    <row r="1071" spans="2:12" s="237" customFormat="1" ht="15" x14ac:dyDescent="0.25">
      <c r="B1071" s="180" t="s">
        <v>3354</v>
      </c>
      <c r="C1071" s="236">
        <v>11</v>
      </c>
      <c r="F1071" s="238"/>
      <c r="G1071" s="238"/>
      <c r="H1071" s="238"/>
      <c r="K1071" s="239"/>
      <c r="L1071" s="239"/>
    </row>
    <row r="1072" spans="2:12" s="237" customFormat="1" ht="15" x14ac:dyDescent="0.25">
      <c r="B1072" s="180" t="s">
        <v>3355</v>
      </c>
      <c r="C1072" s="236">
        <v>4</v>
      </c>
      <c r="F1072" s="238"/>
      <c r="G1072" s="238"/>
      <c r="H1072" s="238"/>
      <c r="K1072" s="239"/>
      <c r="L1072" s="239"/>
    </row>
    <row r="1073" spans="2:12" s="237" customFormat="1" ht="15" x14ac:dyDescent="0.25">
      <c r="B1073" s="180" t="s">
        <v>3356</v>
      </c>
      <c r="C1073" s="236">
        <v>5</v>
      </c>
      <c r="F1073" s="238"/>
      <c r="G1073" s="238"/>
      <c r="H1073" s="238"/>
      <c r="K1073" s="239"/>
      <c r="L1073" s="239"/>
    </row>
    <row r="1074" spans="2:12" s="237" customFormat="1" ht="15" x14ac:dyDescent="0.25">
      <c r="B1074" s="180" t="s">
        <v>3357</v>
      </c>
      <c r="C1074" s="236">
        <v>27</v>
      </c>
      <c r="F1074" s="238"/>
      <c r="G1074" s="238"/>
      <c r="H1074" s="238"/>
      <c r="K1074" s="239"/>
      <c r="L1074" s="239"/>
    </row>
    <row r="1075" spans="2:12" s="237" customFormat="1" ht="15" x14ac:dyDescent="0.25">
      <c r="B1075" s="180" t="s">
        <v>3358</v>
      </c>
      <c r="C1075" s="236">
        <v>6</v>
      </c>
      <c r="F1075" s="238"/>
      <c r="G1075" s="238"/>
      <c r="H1075" s="238"/>
      <c r="K1075" s="239"/>
      <c r="L1075" s="239"/>
    </row>
    <row r="1076" spans="2:12" s="237" customFormat="1" ht="15" x14ac:dyDescent="0.25">
      <c r="B1076" s="180" t="s">
        <v>3359</v>
      </c>
      <c r="C1076" s="236">
        <v>21</v>
      </c>
      <c r="F1076" s="238"/>
      <c r="G1076" s="238"/>
      <c r="H1076" s="238"/>
      <c r="K1076" s="239"/>
      <c r="L1076" s="239"/>
    </row>
    <row r="1077" spans="2:12" s="237" customFormat="1" ht="15" x14ac:dyDescent="0.25">
      <c r="B1077" s="180" t="s">
        <v>3360</v>
      </c>
      <c r="C1077" s="236">
        <v>25</v>
      </c>
      <c r="F1077" s="238"/>
      <c r="G1077" s="238"/>
      <c r="H1077" s="238"/>
      <c r="K1077" s="239"/>
      <c r="L1077" s="239"/>
    </row>
    <row r="1078" spans="2:12" s="237" customFormat="1" ht="15" x14ac:dyDescent="0.25">
      <c r="B1078" s="180" t="s">
        <v>3361</v>
      </c>
      <c r="C1078" s="236">
        <v>6</v>
      </c>
      <c r="F1078" s="238"/>
      <c r="G1078" s="238"/>
      <c r="H1078" s="238"/>
      <c r="K1078" s="239"/>
      <c r="L1078" s="239"/>
    </row>
    <row r="1079" spans="2:12" s="237" customFormat="1" ht="15" x14ac:dyDescent="0.25">
      <c r="B1079" s="180" t="s">
        <v>3362</v>
      </c>
      <c r="C1079" s="236">
        <v>16</v>
      </c>
      <c r="F1079" s="238"/>
      <c r="G1079" s="238"/>
      <c r="H1079" s="238"/>
      <c r="K1079" s="239"/>
      <c r="L1079" s="239"/>
    </row>
    <row r="1080" spans="2:12" s="237" customFormat="1" ht="15" x14ac:dyDescent="0.25">
      <c r="B1080" s="180" t="s">
        <v>3363</v>
      </c>
      <c r="C1080" s="236">
        <v>11</v>
      </c>
      <c r="F1080" s="238"/>
      <c r="G1080" s="238"/>
      <c r="H1080" s="238"/>
      <c r="K1080" s="239"/>
      <c r="L1080" s="239"/>
    </row>
    <row r="1081" spans="2:12" s="237" customFormat="1" ht="15" x14ac:dyDescent="0.25">
      <c r="B1081" s="180" t="s">
        <v>3364</v>
      </c>
      <c r="C1081" s="236">
        <v>8</v>
      </c>
      <c r="F1081" s="238"/>
      <c r="G1081" s="238"/>
      <c r="H1081" s="238"/>
      <c r="K1081" s="239"/>
      <c r="L1081" s="239"/>
    </row>
    <row r="1082" spans="2:12" s="237" customFormat="1" ht="15" x14ac:dyDescent="0.25">
      <c r="B1082" s="180" t="s">
        <v>3365</v>
      </c>
      <c r="C1082" s="236">
        <v>15</v>
      </c>
      <c r="F1082" s="238"/>
      <c r="G1082" s="238"/>
      <c r="H1082" s="238"/>
      <c r="K1082" s="239"/>
      <c r="L1082" s="239"/>
    </row>
    <row r="1083" spans="2:12" s="237" customFormat="1" ht="15" x14ac:dyDescent="0.25">
      <c r="B1083" s="180" t="s">
        <v>3366</v>
      </c>
      <c r="C1083" s="236">
        <v>15</v>
      </c>
      <c r="F1083" s="238"/>
      <c r="G1083" s="238"/>
      <c r="H1083" s="238"/>
      <c r="K1083" s="239"/>
      <c r="L1083" s="239"/>
    </row>
    <row r="1084" spans="2:12" s="237" customFormat="1" ht="15" x14ac:dyDescent="0.25">
      <c r="B1084" s="180" t="s">
        <v>3367</v>
      </c>
      <c r="C1084" s="236">
        <v>15</v>
      </c>
      <c r="F1084" s="238"/>
      <c r="G1084" s="238"/>
      <c r="H1084" s="238"/>
      <c r="K1084" s="239"/>
      <c r="L1084" s="239"/>
    </row>
    <row r="1085" spans="2:12" s="237" customFormat="1" ht="15" x14ac:dyDescent="0.25">
      <c r="B1085" s="180" t="s">
        <v>3368</v>
      </c>
      <c r="C1085" s="236">
        <v>22</v>
      </c>
      <c r="F1085" s="238"/>
      <c r="G1085" s="238"/>
      <c r="H1085" s="238"/>
      <c r="K1085" s="239"/>
      <c r="L1085" s="239"/>
    </row>
    <row r="1086" spans="2:12" s="237" customFormat="1" ht="15" x14ac:dyDescent="0.25">
      <c r="B1086" s="180" t="s">
        <v>3369</v>
      </c>
      <c r="C1086" s="236">
        <v>19</v>
      </c>
      <c r="F1086" s="238"/>
      <c r="G1086" s="238"/>
      <c r="H1086" s="238"/>
      <c r="K1086" s="239"/>
      <c r="L1086" s="239"/>
    </row>
    <row r="1087" spans="2:12" s="237" customFormat="1" ht="15" x14ac:dyDescent="0.25">
      <c r="B1087" s="180" t="s">
        <v>3370</v>
      </c>
      <c r="C1087" s="236">
        <v>21</v>
      </c>
      <c r="F1087" s="238"/>
      <c r="G1087" s="238"/>
      <c r="H1087" s="238"/>
      <c r="K1087" s="239"/>
      <c r="L1087" s="239"/>
    </row>
    <row r="1088" spans="2:12" s="237" customFormat="1" ht="15" x14ac:dyDescent="0.25">
      <c r="B1088" s="180" t="s">
        <v>3371</v>
      </c>
      <c r="C1088" s="236">
        <v>16</v>
      </c>
      <c r="F1088" s="238"/>
      <c r="G1088" s="238"/>
      <c r="H1088" s="238"/>
      <c r="K1088" s="239"/>
      <c r="L1088" s="239"/>
    </row>
    <row r="1089" spans="2:12" s="237" customFormat="1" ht="15" x14ac:dyDescent="0.25">
      <c r="B1089" s="180" t="s">
        <v>3372</v>
      </c>
      <c r="C1089" s="236">
        <v>9</v>
      </c>
      <c r="F1089" s="238"/>
      <c r="G1089" s="238"/>
      <c r="H1089" s="238"/>
      <c r="K1089" s="239"/>
      <c r="L1089" s="239"/>
    </row>
    <row r="1090" spans="2:12" s="237" customFormat="1" ht="15" x14ac:dyDescent="0.25">
      <c r="B1090" s="180" t="s">
        <v>3373</v>
      </c>
      <c r="C1090" s="236">
        <v>9</v>
      </c>
      <c r="F1090" s="238"/>
      <c r="G1090" s="238"/>
      <c r="H1090" s="238"/>
      <c r="K1090" s="239"/>
      <c r="L1090" s="239"/>
    </row>
    <row r="1091" spans="2:12" s="237" customFormat="1" ht="15" x14ac:dyDescent="0.25">
      <c r="B1091" s="180" t="s">
        <v>3374</v>
      </c>
      <c r="C1091" s="236">
        <v>15</v>
      </c>
      <c r="F1091" s="238"/>
      <c r="G1091" s="238"/>
      <c r="H1091" s="238"/>
      <c r="K1091" s="239"/>
      <c r="L1091" s="239"/>
    </row>
    <row r="1092" spans="2:12" s="237" customFormat="1" ht="15" x14ac:dyDescent="0.25">
      <c r="B1092" s="180" t="s">
        <v>3375</v>
      </c>
      <c r="C1092" s="236">
        <v>14</v>
      </c>
      <c r="F1092" s="238"/>
      <c r="G1092" s="238"/>
      <c r="H1092" s="238"/>
      <c r="K1092" s="239"/>
      <c r="L1092" s="239"/>
    </row>
    <row r="1093" spans="2:12" s="237" customFormat="1" ht="15" x14ac:dyDescent="0.25">
      <c r="B1093" s="180" t="s">
        <v>3376</v>
      </c>
      <c r="C1093" s="236">
        <v>15</v>
      </c>
      <c r="F1093" s="238"/>
      <c r="G1093" s="238"/>
      <c r="H1093" s="238"/>
      <c r="K1093" s="239"/>
      <c r="L1093" s="239"/>
    </row>
    <row r="1094" spans="2:12" s="237" customFormat="1" ht="15" x14ac:dyDescent="0.25">
      <c r="B1094" s="180" t="s">
        <v>3377</v>
      </c>
      <c r="C1094" s="236">
        <v>29</v>
      </c>
      <c r="F1094" s="238"/>
      <c r="G1094" s="238"/>
      <c r="H1094" s="238"/>
      <c r="K1094" s="239"/>
      <c r="L1094" s="239"/>
    </row>
    <row r="1095" spans="2:12" s="237" customFormat="1" ht="15" x14ac:dyDescent="0.25">
      <c r="B1095" s="180" t="s">
        <v>3378</v>
      </c>
      <c r="C1095" s="236">
        <v>6</v>
      </c>
      <c r="F1095" s="238"/>
      <c r="G1095" s="238"/>
      <c r="H1095" s="238"/>
      <c r="K1095" s="239"/>
      <c r="L1095" s="239"/>
    </row>
    <row r="1096" spans="2:12" s="237" customFormat="1" ht="15" x14ac:dyDescent="0.25">
      <c r="B1096" s="180" t="s">
        <v>3379</v>
      </c>
      <c r="C1096" s="236">
        <v>14</v>
      </c>
      <c r="F1096" s="238"/>
      <c r="G1096" s="238"/>
      <c r="H1096" s="238"/>
      <c r="K1096" s="239"/>
      <c r="L1096" s="239"/>
    </row>
    <row r="1097" spans="2:12" s="237" customFormat="1" ht="15" x14ac:dyDescent="0.25">
      <c r="B1097" s="180" t="s">
        <v>3380</v>
      </c>
      <c r="C1097" s="236">
        <v>5</v>
      </c>
      <c r="F1097" s="238"/>
      <c r="G1097" s="238"/>
      <c r="H1097" s="238"/>
      <c r="K1097" s="239"/>
      <c r="L1097" s="239"/>
    </row>
    <row r="1098" spans="2:12" s="237" customFormat="1" ht="15" x14ac:dyDescent="0.25">
      <c r="B1098" s="180" t="s">
        <v>3381</v>
      </c>
      <c r="C1098" s="236">
        <v>3</v>
      </c>
      <c r="F1098" s="238"/>
      <c r="G1098" s="238"/>
      <c r="H1098" s="238"/>
      <c r="K1098" s="239"/>
      <c r="L1098" s="239"/>
    </row>
    <row r="1099" spans="2:12" s="237" customFormat="1" ht="15" x14ac:dyDescent="0.25">
      <c r="B1099" s="180" t="s">
        <v>3382</v>
      </c>
      <c r="C1099" s="236">
        <v>6</v>
      </c>
      <c r="F1099" s="238"/>
      <c r="G1099" s="238"/>
      <c r="H1099" s="238"/>
      <c r="K1099" s="239"/>
      <c r="L1099" s="239"/>
    </row>
    <row r="1100" spans="2:12" s="237" customFormat="1" ht="15" x14ac:dyDescent="0.25">
      <c r="B1100" s="180" t="s">
        <v>3383</v>
      </c>
      <c r="C1100" s="236">
        <v>17</v>
      </c>
      <c r="F1100" s="238"/>
      <c r="G1100" s="238"/>
      <c r="H1100" s="238"/>
      <c r="K1100" s="239"/>
      <c r="L1100" s="239"/>
    </row>
    <row r="1101" spans="2:12" s="237" customFormat="1" ht="15" x14ac:dyDescent="0.25">
      <c r="B1101" s="180" t="s">
        <v>3384</v>
      </c>
      <c r="C1101" s="236">
        <v>14</v>
      </c>
      <c r="F1101" s="238"/>
      <c r="G1101" s="238"/>
      <c r="H1101" s="238"/>
      <c r="K1101" s="239"/>
      <c r="L1101" s="239"/>
    </row>
    <row r="1102" spans="2:12" s="237" customFormat="1" ht="15" x14ac:dyDescent="0.25">
      <c r="B1102" s="180" t="s">
        <v>3385</v>
      </c>
      <c r="C1102" s="236">
        <v>11</v>
      </c>
      <c r="F1102" s="238"/>
      <c r="G1102" s="238"/>
      <c r="H1102" s="238"/>
      <c r="K1102" s="239"/>
      <c r="L1102" s="239"/>
    </row>
    <row r="1103" spans="2:12" s="237" customFormat="1" ht="15" x14ac:dyDescent="0.25">
      <c r="B1103" s="180" t="s">
        <v>3386</v>
      </c>
      <c r="C1103" s="236">
        <v>12</v>
      </c>
      <c r="F1103" s="238"/>
      <c r="G1103" s="238"/>
      <c r="H1103" s="238"/>
      <c r="K1103" s="239"/>
      <c r="L1103" s="239"/>
    </row>
    <row r="1104" spans="2:12" s="237" customFormat="1" ht="15" x14ac:dyDescent="0.25">
      <c r="B1104" s="180" t="s">
        <v>3387</v>
      </c>
      <c r="C1104" s="236">
        <v>18</v>
      </c>
      <c r="F1104" s="238"/>
      <c r="G1104" s="238"/>
      <c r="H1104" s="238"/>
      <c r="K1104" s="239"/>
      <c r="L1104" s="239"/>
    </row>
    <row r="1105" spans="2:12" s="237" customFormat="1" ht="15" x14ac:dyDescent="0.25">
      <c r="B1105" s="180" t="s">
        <v>3388</v>
      </c>
      <c r="C1105" s="236">
        <v>12</v>
      </c>
      <c r="F1105" s="238"/>
      <c r="G1105" s="238"/>
      <c r="H1105" s="238"/>
      <c r="K1105" s="239"/>
      <c r="L1105" s="239"/>
    </row>
    <row r="1106" spans="2:12" s="237" customFormat="1" ht="15" x14ac:dyDescent="0.25">
      <c r="B1106" s="180" t="s">
        <v>3389</v>
      </c>
      <c r="C1106" s="236">
        <v>15</v>
      </c>
      <c r="F1106" s="238"/>
      <c r="G1106" s="238"/>
      <c r="H1106" s="238"/>
      <c r="K1106" s="239"/>
      <c r="L1106" s="239"/>
    </row>
    <row r="1107" spans="2:12" s="237" customFormat="1" ht="15" x14ac:dyDescent="0.25">
      <c r="B1107" s="180" t="s">
        <v>3390</v>
      </c>
      <c r="C1107" s="236">
        <v>5</v>
      </c>
      <c r="F1107" s="238"/>
      <c r="G1107" s="238"/>
      <c r="H1107" s="238"/>
      <c r="K1107" s="239"/>
      <c r="L1107" s="239"/>
    </row>
    <row r="1108" spans="2:12" s="237" customFormat="1" ht="15" x14ac:dyDescent="0.25">
      <c r="B1108" s="180" t="s">
        <v>3391</v>
      </c>
      <c r="C1108" s="236">
        <v>5</v>
      </c>
      <c r="F1108" s="238"/>
      <c r="G1108" s="238"/>
      <c r="H1108" s="238"/>
      <c r="K1108" s="239"/>
      <c r="L1108" s="239"/>
    </row>
    <row r="1109" spans="2:12" s="237" customFormat="1" ht="15" x14ac:dyDescent="0.25">
      <c r="B1109" s="180" t="s">
        <v>3392</v>
      </c>
      <c r="C1109" s="236">
        <v>10</v>
      </c>
      <c r="F1109" s="238"/>
      <c r="G1109" s="238"/>
      <c r="H1109" s="238"/>
      <c r="K1109" s="239"/>
      <c r="L1109" s="239"/>
    </row>
    <row r="1110" spans="2:12" s="237" customFormat="1" ht="15" x14ac:dyDescent="0.25">
      <c r="B1110" s="180" t="s">
        <v>3393</v>
      </c>
      <c r="C1110" s="236">
        <v>17</v>
      </c>
      <c r="F1110" s="238"/>
      <c r="G1110" s="238"/>
      <c r="H1110" s="238"/>
      <c r="K1110" s="239"/>
      <c r="L1110" s="239"/>
    </row>
    <row r="1111" spans="2:12" s="237" customFormat="1" ht="15" x14ac:dyDescent="0.25">
      <c r="B1111" s="180" t="s">
        <v>3394</v>
      </c>
      <c r="C1111" s="236">
        <v>5</v>
      </c>
      <c r="F1111" s="238"/>
      <c r="G1111" s="238"/>
      <c r="H1111" s="238"/>
      <c r="K1111" s="239"/>
      <c r="L1111" s="239"/>
    </row>
    <row r="1112" spans="2:12" s="237" customFormat="1" ht="15" x14ac:dyDescent="0.25">
      <c r="B1112" s="180" t="s">
        <v>3395</v>
      </c>
      <c r="C1112" s="236">
        <v>5</v>
      </c>
      <c r="F1112" s="238"/>
      <c r="G1112" s="238"/>
      <c r="H1112" s="238"/>
      <c r="K1112" s="239"/>
      <c r="L1112" s="239"/>
    </row>
    <row r="1113" spans="2:12" s="237" customFormat="1" ht="15" x14ac:dyDescent="0.25">
      <c r="B1113" s="180" t="s">
        <v>3396</v>
      </c>
      <c r="C1113" s="236">
        <v>9</v>
      </c>
      <c r="F1113" s="238"/>
      <c r="G1113" s="238"/>
      <c r="H1113" s="238"/>
      <c r="K1113" s="239"/>
      <c r="L1113" s="239"/>
    </row>
    <row r="1114" spans="2:12" s="237" customFormat="1" ht="15" x14ac:dyDescent="0.25">
      <c r="B1114" s="180" t="s">
        <v>3397</v>
      </c>
      <c r="C1114" s="236">
        <v>4</v>
      </c>
      <c r="F1114" s="238"/>
      <c r="G1114" s="238"/>
      <c r="H1114" s="238"/>
      <c r="K1114" s="239"/>
      <c r="L1114" s="239"/>
    </row>
    <row r="1115" spans="2:12" s="237" customFormat="1" ht="15" x14ac:dyDescent="0.25">
      <c r="B1115" s="180" t="s">
        <v>3398</v>
      </c>
      <c r="C1115" s="236">
        <v>4</v>
      </c>
      <c r="F1115" s="238"/>
      <c r="G1115" s="238"/>
      <c r="H1115" s="238"/>
      <c r="K1115" s="239"/>
      <c r="L1115" s="239"/>
    </row>
    <row r="1116" spans="2:12" s="237" customFormat="1" ht="15" x14ac:dyDescent="0.25">
      <c r="B1116" s="180" t="s">
        <v>3399</v>
      </c>
      <c r="C1116" s="236">
        <v>11</v>
      </c>
      <c r="F1116" s="238"/>
      <c r="G1116" s="238"/>
      <c r="H1116" s="238"/>
      <c r="K1116" s="239"/>
      <c r="L1116" s="239"/>
    </row>
    <row r="1117" spans="2:12" s="237" customFormat="1" ht="15" x14ac:dyDescent="0.25">
      <c r="B1117" s="180" t="s">
        <v>3400</v>
      </c>
      <c r="C1117" s="236">
        <v>9</v>
      </c>
      <c r="F1117" s="238"/>
      <c r="G1117" s="238"/>
      <c r="H1117" s="238"/>
      <c r="K1117" s="239"/>
      <c r="L1117" s="239"/>
    </row>
    <row r="1118" spans="2:12" s="237" customFormat="1" ht="15" x14ac:dyDescent="0.25">
      <c r="B1118" s="180" t="s">
        <v>3401</v>
      </c>
      <c r="C1118" s="236">
        <v>9</v>
      </c>
      <c r="F1118" s="238"/>
      <c r="G1118" s="238"/>
      <c r="H1118" s="238"/>
      <c r="K1118" s="239"/>
      <c r="L1118" s="239"/>
    </row>
    <row r="1119" spans="2:12" s="237" customFormat="1" ht="15" x14ac:dyDescent="0.25">
      <c r="B1119" s="180" t="s">
        <v>3402</v>
      </c>
      <c r="C1119" s="236">
        <v>5</v>
      </c>
      <c r="F1119" s="238"/>
      <c r="G1119" s="238"/>
      <c r="H1119" s="238"/>
      <c r="K1119" s="239"/>
      <c r="L1119" s="239"/>
    </row>
    <row r="1120" spans="2:12" s="237" customFormat="1" ht="15" x14ac:dyDescent="0.25">
      <c r="B1120" s="180" t="s">
        <v>3403</v>
      </c>
      <c r="C1120" s="236">
        <v>16</v>
      </c>
      <c r="F1120" s="238"/>
      <c r="G1120" s="238"/>
      <c r="H1120" s="238"/>
      <c r="K1120" s="239"/>
      <c r="L1120" s="239"/>
    </row>
    <row r="1121" spans="2:12" s="237" customFormat="1" ht="15" x14ac:dyDescent="0.25">
      <c r="B1121" s="180" t="s">
        <v>3404</v>
      </c>
      <c r="C1121" s="236">
        <v>14</v>
      </c>
      <c r="F1121" s="238"/>
      <c r="G1121" s="238"/>
      <c r="H1121" s="238"/>
      <c r="K1121" s="239"/>
      <c r="L1121" s="239"/>
    </row>
    <row r="1122" spans="2:12" s="237" customFormat="1" ht="15" x14ac:dyDescent="0.25">
      <c r="B1122" s="180" t="s">
        <v>3405</v>
      </c>
      <c r="C1122" s="236">
        <v>12</v>
      </c>
      <c r="F1122" s="238"/>
      <c r="G1122" s="238"/>
      <c r="H1122" s="238"/>
      <c r="K1122" s="239"/>
      <c r="L1122" s="239"/>
    </row>
    <row r="1123" spans="2:12" s="237" customFormat="1" ht="15" x14ac:dyDescent="0.25">
      <c r="B1123" s="180" t="s">
        <v>3406</v>
      </c>
      <c r="C1123" s="236">
        <v>15</v>
      </c>
      <c r="F1123" s="238"/>
      <c r="G1123" s="238"/>
      <c r="H1123" s="238"/>
      <c r="K1123" s="239"/>
      <c r="L1123" s="239"/>
    </row>
    <row r="1124" spans="2:12" s="237" customFormat="1" ht="15" x14ac:dyDescent="0.25">
      <c r="B1124" s="180" t="s">
        <v>3407</v>
      </c>
      <c r="C1124" s="236">
        <v>13</v>
      </c>
      <c r="F1124" s="238"/>
      <c r="G1124" s="238"/>
      <c r="H1124" s="238"/>
      <c r="K1124" s="239"/>
      <c r="L1124" s="239"/>
    </row>
    <row r="1125" spans="2:12" s="237" customFormat="1" ht="15" x14ac:dyDescent="0.25">
      <c r="B1125" s="180" t="s">
        <v>3408</v>
      </c>
      <c r="C1125" s="236">
        <v>13</v>
      </c>
      <c r="F1125" s="238"/>
      <c r="G1125" s="238"/>
      <c r="H1125" s="238"/>
      <c r="K1125" s="239"/>
      <c r="L1125" s="239"/>
    </row>
    <row r="1126" spans="2:12" s="237" customFormat="1" ht="15" x14ac:dyDescent="0.25">
      <c r="B1126" s="180" t="s">
        <v>3409</v>
      </c>
      <c r="C1126" s="236">
        <v>11</v>
      </c>
      <c r="F1126" s="238"/>
      <c r="G1126" s="238"/>
      <c r="H1126" s="238"/>
      <c r="K1126" s="239"/>
      <c r="L1126" s="239"/>
    </row>
    <row r="1127" spans="2:12" s="237" customFormat="1" ht="15" x14ac:dyDescent="0.25">
      <c r="B1127" s="180" t="s">
        <v>3410</v>
      </c>
      <c r="C1127" s="236">
        <v>9</v>
      </c>
      <c r="F1127" s="238"/>
      <c r="G1127" s="238"/>
      <c r="H1127" s="238"/>
      <c r="K1127" s="239"/>
      <c r="L1127" s="239"/>
    </row>
    <row r="1128" spans="2:12" s="237" customFormat="1" ht="15" x14ac:dyDescent="0.25">
      <c r="B1128" s="180" t="s">
        <v>3411</v>
      </c>
      <c r="C1128" s="236">
        <v>2</v>
      </c>
      <c r="F1128" s="238"/>
      <c r="G1128" s="238"/>
      <c r="H1128" s="238"/>
      <c r="K1128" s="239"/>
      <c r="L1128" s="239"/>
    </row>
    <row r="1129" spans="2:12" s="237" customFormat="1" ht="15" x14ac:dyDescent="0.25">
      <c r="B1129" s="180" t="s">
        <v>3412</v>
      </c>
      <c r="C1129" s="236">
        <v>8</v>
      </c>
      <c r="F1129" s="238"/>
      <c r="G1129" s="238"/>
      <c r="H1129" s="238"/>
      <c r="K1129" s="239"/>
      <c r="L1129" s="239"/>
    </row>
    <row r="1130" spans="2:12" s="237" customFormat="1" ht="15" x14ac:dyDescent="0.25">
      <c r="B1130" s="180" t="s">
        <v>3413</v>
      </c>
      <c r="C1130" s="236">
        <v>4</v>
      </c>
      <c r="F1130" s="238"/>
      <c r="G1130" s="238"/>
      <c r="H1130" s="238"/>
      <c r="K1130" s="239"/>
      <c r="L1130" s="239"/>
    </row>
    <row r="1131" spans="2:12" s="237" customFormat="1" ht="15" x14ac:dyDescent="0.25">
      <c r="B1131" s="180" t="s">
        <v>3414</v>
      </c>
      <c r="C1131" s="236">
        <v>10</v>
      </c>
      <c r="F1131" s="238"/>
      <c r="G1131" s="238"/>
      <c r="H1131" s="238"/>
      <c r="K1131" s="239"/>
      <c r="L1131" s="239"/>
    </row>
    <row r="1132" spans="2:12" s="237" customFormat="1" ht="15" x14ac:dyDescent="0.25">
      <c r="B1132" s="180" t="s">
        <v>3415</v>
      </c>
      <c r="C1132" s="236">
        <v>12</v>
      </c>
      <c r="F1132" s="238"/>
      <c r="G1132" s="238"/>
      <c r="H1132" s="238"/>
      <c r="K1132" s="239"/>
      <c r="L1132" s="239"/>
    </row>
    <row r="1133" spans="2:12" s="237" customFormat="1" ht="15" x14ac:dyDescent="0.25">
      <c r="B1133" s="180" t="s">
        <v>3416</v>
      </c>
      <c r="C1133" s="236">
        <v>7</v>
      </c>
      <c r="F1133" s="238"/>
      <c r="G1133" s="238"/>
      <c r="H1133" s="238"/>
      <c r="K1133" s="239"/>
      <c r="L1133" s="239"/>
    </row>
    <row r="1134" spans="2:12" s="237" customFormat="1" ht="15" x14ac:dyDescent="0.25">
      <c r="B1134" s="180" t="s">
        <v>3417</v>
      </c>
      <c r="C1134" s="236">
        <v>4</v>
      </c>
      <c r="F1134" s="238"/>
      <c r="G1134" s="238"/>
      <c r="H1134" s="238"/>
      <c r="K1134" s="239"/>
      <c r="L1134" s="239"/>
    </row>
    <row r="1135" spans="2:12" s="237" customFormat="1" ht="15" x14ac:dyDescent="0.25">
      <c r="B1135" s="180" t="s">
        <v>3418</v>
      </c>
      <c r="C1135" s="236">
        <v>3</v>
      </c>
      <c r="F1135" s="238"/>
      <c r="G1135" s="238"/>
      <c r="H1135" s="238"/>
      <c r="K1135" s="239"/>
      <c r="L1135" s="239"/>
    </row>
    <row r="1136" spans="2:12" s="237" customFormat="1" ht="15" x14ac:dyDescent="0.25">
      <c r="B1136" s="180" t="s">
        <v>3419</v>
      </c>
      <c r="C1136" s="236">
        <v>9</v>
      </c>
      <c r="F1136" s="238"/>
      <c r="G1136" s="238"/>
      <c r="H1136" s="238"/>
      <c r="K1136" s="239"/>
      <c r="L1136" s="239"/>
    </row>
    <row r="1137" spans="2:12" s="237" customFormat="1" ht="15" x14ac:dyDescent="0.25">
      <c r="B1137" s="180" t="s">
        <v>3420</v>
      </c>
      <c r="C1137" s="236">
        <v>11</v>
      </c>
      <c r="F1137" s="238"/>
      <c r="G1137" s="238"/>
      <c r="H1137" s="238"/>
      <c r="K1137" s="239"/>
      <c r="L1137" s="239"/>
    </row>
    <row r="1138" spans="2:12" s="237" customFormat="1" ht="15" x14ac:dyDescent="0.25">
      <c r="B1138" s="180" t="s">
        <v>3421</v>
      </c>
      <c r="C1138" s="236">
        <v>4</v>
      </c>
      <c r="F1138" s="238"/>
      <c r="G1138" s="238"/>
      <c r="H1138" s="238"/>
      <c r="K1138" s="239"/>
      <c r="L1138" s="239"/>
    </row>
    <row r="1139" spans="2:12" s="237" customFormat="1" ht="15" x14ac:dyDescent="0.25">
      <c r="B1139" s="180" t="s">
        <v>3422</v>
      </c>
      <c r="C1139" s="236">
        <v>7</v>
      </c>
      <c r="F1139" s="238"/>
      <c r="G1139" s="238"/>
      <c r="H1139" s="238"/>
      <c r="K1139" s="239"/>
      <c r="L1139" s="239"/>
    </row>
    <row r="1140" spans="2:12" s="237" customFormat="1" ht="15" x14ac:dyDescent="0.25">
      <c r="B1140" s="180" t="s">
        <v>3423</v>
      </c>
      <c r="C1140" s="236">
        <v>10</v>
      </c>
      <c r="F1140" s="238"/>
      <c r="G1140" s="238"/>
      <c r="H1140" s="238"/>
      <c r="K1140" s="239"/>
      <c r="L1140" s="239"/>
    </row>
    <row r="1141" spans="2:12" s="237" customFormat="1" ht="15" x14ac:dyDescent="0.25">
      <c r="B1141" s="180" t="s">
        <v>3424</v>
      </c>
      <c r="C1141" s="236">
        <v>8</v>
      </c>
      <c r="F1141" s="238"/>
      <c r="G1141" s="238"/>
      <c r="H1141" s="238"/>
      <c r="K1141" s="239"/>
      <c r="L1141" s="239"/>
    </row>
    <row r="1142" spans="2:12" s="237" customFormat="1" ht="15" x14ac:dyDescent="0.25">
      <c r="B1142" s="180" t="s">
        <v>3425</v>
      </c>
      <c r="C1142" s="236">
        <v>9</v>
      </c>
      <c r="F1142" s="238"/>
      <c r="G1142" s="238"/>
      <c r="H1142" s="238"/>
      <c r="K1142" s="239"/>
      <c r="L1142" s="239"/>
    </row>
    <row r="1143" spans="2:12" s="237" customFormat="1" ht="15" x14ac:dyDescent="0.25">
      <c r="B1143" s="180" t="s">
        <v>3426</v>
      </c>
      <c r="C1143" s="236">
        <v>6</v>
      </c>
      <c r="F1143" s="238"/>
      <c r="G1143" s="238"/>
      <c r="H1143" s="238"/>
      <c r="K1143" s="239"/>
      <c r="L1143" s="239"/>
    </row>
    <row r="1144" spans="2:12" s="237" customFormat="1" ht="15" x14ac:dyDescent="0.25">
      <c r="B1144" s="180" t="s">
        <v>3427</v>
      </c>
      <c r="C1144" s="236">
        <v>3</v>
      </c>
      <c r="F1144" s="238"/>
      <c r="G1144" s="238"/>
      <c r="H1144" s="238"/>
      <c r="K1144" s="239"/>
      <c r="L1144" s="239"/>
    </row>
    <row r="1145" spans="2:12" s="237" customFormat="1" ht="15" x14ac:dyDescent="0.25">
      <c r="B1145" s="180" t="s">
        <v>3428</v>
      </c>
      <c r="C1145" s="236">
        <v>5</v>
      </c>
      <c r="F1145" s="238"/>
      <c r="G1145" s="238"/>
      <c r="H1145" s="238"/>
      <c r="K1145" s="239"/>
      <c r="L1145" s="239"/>
    </row>
    <row r="1146" spans="2:12" s="237" customFormat="1" ht="15" x14ac:dyDescent="0.25">
      <c r="B1146" s="180" t="s">
        <v>3429</v>
      </c>
      <c r="C1146" s="236">
        <v>5</v>
      </c>
      <c r="F1146" s="238"/>
      <c r="G1146" s="238"/>
      <c r="H1146" s="238"/>
      <c r="K1146" s="239"/>
      <c r="L1146" s="239"/>
    </row>
    <row r="1147" spans="2:12" s="237" customFormat="1" ht="15" x14ac:dyDescent="0.25">
      <c r="B1147" s="180" t="s">
        <v>3430</v>
      </c>
      <c r="C1147" s="236">
        <v>6</v>
      </c>
      <c r="F1147" s="238"/>
      <c r="G1147" s="238"/>
      <c r="H1147" s="238"/>
      <c r="K1147" s="239"/>
      <c r="L1147" s="239"/>
    </row>
    <row r="1148" spans="2:12" s="237" customFormat="1" ht="15" x14ac:dyDescent="0.25">
      <c r="B1148" s="180" t="s">
        <v>3431</v>
      </c>
      <c r="C1148" s="236">
        <v>4</v>
      </c>
      <c r="F1148" s="238"/>
      <c r="G1148" s="238"/>
      <c r="H1148" s="238"/>
      <c r="K1148" s="239"/>
      <c r="L1148" s="239"/>
    </row>
    <row r="1149" spans="2:12" s="237" customFormat="1" ht="15" x14ac:dyDescent="0.25">
      <c r="B1149" s="180" t="s">
        <v>3432</v>
      </c>
      <c r="C1149" s="236">
        <v>5</v>
      </c>
      <c r="F1149" s="238"/>
      <c r="G1149" s="238"/>
      <c r="H1149" s="238"/>
      <c r="K1149" s="239"/>
      <c r="L1149" s="239"/>
    </row>
    <row r="1150" spans="2:12" s="237" customFormat="1" ht="15" x14ac:dyDescent="0.25">
      <c r="B1150" s="180" t="s">
        <v>3433</v>
      </c>
      <c r="C1150" s="236">
        <v>7</v>
      </c>
      <c r="F1150" s="238"/>
      <c r="G1150" s="238"/>
      <c r="H1150" s="238"/>
      <c r="K1150" s="239"/>
      <c r="L1150" s="239"/>
    </row>
    <row r="1151" spans="2:12" s="237" customFormat="1" ht="15" x14ac:dyDescent="0.25">
      <c r="B1151" s="180" t="s">
        <v>3434</v>
      </c>
      <c r="C1151" s="236">
        <v>4</v>
      </c>
      <c r="F1151" s="238"/>
      <c r="G1151" s="238"/>
      <c r="H1151" s="238"/>
      <c r="K1151" s="239"/>
      <c r="L1151" s="239"/>
    </row>
    <row r="1152" spans="2:12" s="237" customFormat="1" ht="15" x14ac:dyDescent="0.25">
      <c r="B1152" s="180" t="s">
        <v>3435</v>
      </c>
      <c r="C1152" s="236">
        <v>5</v>
      </c>
      <c r="F1152" s="238"/>
      <c r="G1152" s="238"/>
      <c r="H1152" s="238"/>
      <c r="K1152" s="239"/>
      <c r="L1152" s="239"/>
    </row>
    <row r="1153" spans="2:12" s="237" customFormat="1" ht="15" x14ac:dyDescent="0.25">
      <c r="B1153" s="180" t="s">
        <v>3436</v>
      </c>
      <c r="C1153" s="236">
        <v>4</v>
      </c>
      <c r="F1153" s="238"/>
      <c r="G1153" s="238"/>
      <c r="H1153" s="238"/>
      <c r="K1153" s="239"/>
      <c r="L1153" s="239"/>
    </row>
    <row r="1154" spans="2:12" s="237" customFormat="1" ht="15" x14ac:dyDescent="0.25">
      <c r="B1154" s="180" t="s">
        <v>3437</v>
      </c>
      <c r="C1154" s="236">
        <v>4</v>
      </c>
      <c r="F1154" s="238"/>
      <c r="G1154" s="238"/>
      <c r="H1154" s="238"/>
      <c r="K1154" s="239"/>
      <c r="L1154" s="239"/>
    </row>
    <row r="1155" spans="2:12" s="237" customFormat="1" ht="15" x14ac:dyDescent="0.25">
      <c r="B1155" s="180" t="s">
        <v>3438</v>
      </c>
      <c r="C1155" s="236">
        <v>4</v>
      </c>
      <c r="F1155" s="238"/>
      <c r="G1155" s="238"/>
      <c r="H1155" s="238"/>
      <c r="K1155" s="239"/>
      <c r="L1155" s="239"/>
    </row>
    <row r="1156" spans="2:12" s="237" customFormat="1" ht="15" x14ac:dyDescent="0.25">
      <c r="B1156" s="180" t="s">
        <v>3439</v>
      </c>
      <c r="C1156" s="236">
        <v>4</v>
      </c>
      <c r="F1156" s="238"/>
      <c r="G1156" s="238"/>
      <c r="H1156" s="238"/>
      <c r="K1156" s="239"/>
      <c r="L1156" s="239"/>
    </row>
    <row r="1157" spans="2:12" s="237" customFormat="1" ht="15" x14ac:dyDescent="0.25">
      <c r="B1157" s="180" t="s">
        <v>3440</v>
      </c>
      <c r="C1157" s="236">
        <v>3</v>
      </c>
      <c r="F1157" s="238"/>
      <c r="G1157" s="238"/>
      <c r="H1157" s="238"/>
      <c r="K1157" s="239"/>
      <c r="L1157" s="239"/>
    </row>
    <row r="1158" spans="2:12" s="237" customFormat="1" ht="15" x14ac:dyDescent="0.25">
      <c r="B1158" s="180" t="s">
        <v>3441</v>
      </c>
      <c r="C1158" s="236">
        <v>3</v>
      </c>
      <c r="F1158" s="238"/>
      <c r="G1158" s="238"/>
      <c r="H1158" s="238"/>
      <c r="K1158" s="239"/>
      <c r="L1158" s="239"/>
    </row>
    <row r="1159" spans="2:12" s="237" customFormat="1" ht="15" x14ac:dyDescent="0.25">
      <c r="B1159" s="180" t="s">
        <v>3442</v>
      </c>
      <c r="C1159" s="236">
        <v>1</v>
      </c>
      <c r="F1159" s="238"/>
      <c r="G1159" s="238"/>
      <c r="H1159" s="238"/>
      <c r="K1159" s="239"/>
      <c r="L1159" s="239"/>
    </row>
    <row r="1160" spans="2:12" s="237" customFormat="1" ht="15" x14ac:dyDescent="0.25">
      <c r="B1160" s="180" t="s">
        <v>3443</v>
      </c>
      <c r="C1160" s="236">
        <v>3</v>
      </c>
      <c r="F1160" s="238"/>
      <c r="G1160" s="238"/>
      <c r="H1160" s="238"/>
      <c r="K1160" s="239"/>
      <c r="L1160" s="239"/>
    </row>
    <row r="1161" spans="2:12" s="237" customFormat="1" ht="15" x14ac:dyDescent="0.25">
      <c r="B1161" s="180" t="s">
        <v>3444</v>
      </c>
      <c r="C1161" s="236">
        <v>3</v>
      </c>
      <c r="F1161" s="238"/>
      <c r="G1161" s="238"/>
      <c r="H1161" s="238"/>
      <c r="K1161" s="239"/>
      <c r="L1161" s="239"/>
    </row>
    <row r="1162" spans="2:12" s="237" customFormat="1" ht="15" x14ac:dyDescent="0.25">
      <c r="B1162" s="180" t="s">
        <v>3445</v>
      </c>
      <c r="C1162" s="236">
        <v>3</v>
      </c>
      <c r="F1162" s="238"/>
      <c r="G1162" s="238"/>
      <c r="H1162" s="238"/>
      <c r="K1162" s="239"/>
      <c r="L1162" s="239"/>
    </row>
    <row r="1163" spans="2:12" s="237" customFormat="1" ht="15" x14ac:dyDescent="0.25">
      <c r="B1163" s="180" t="s">
        <v>2693</v>
      </c>
      <c r="C1163" s="236">
        <v>1</v>
      </c>
      <c r="F1163" s="238"/>
      <c r="G1163" s="238"/>
      <c r="H1163" s="238"/>
      <c r="K1163" s="239"/>
      <c r="L1163" s="239"/>
    </row>
    <row r="1164" spans="2:12" s="237" customFormat="1" ht="15" x14ac:dyDescent="0.25">
      <c r="B1164" s="180" t="s">
        <v>2704</v>
      </c>
      <c r="C1164" s="236">
        <v>2</v>
      </c>
      <c r="F1164" s="238"/>
      <c r="G1164" s="238"/>
      <c r="H1164" s="238"/>
      <c r="K1164" s="239"/>
      <c r="L1164" s="239"/>
    </row>
    <row r="1165" spans="2:12" s="237" customFormat="1" ht="15" x14ac:dyDescent="0.25">
      <c r="B1165" s="180" t="s">
        <v>2754</v>
      </c>
      <c r="C1165" s="236">
        <v>3</v>
      </c>
      <c r="F1165" s="238"/>
      <c r="G1165" s="238"/>
      <c r="H1165" s="238"/>
      <c r="K1165" s="239"/>
      <c r="L1165" s="239"/>
    </row>
    <row r="1166" spans="2:12" s="237" customFormat="1" ht="15" x14ac:dyDescent="0.25">
      <c r="B1166" s="180" t="s">
        <v>2764</v>
      </c>
      <c r="C1166" s="236">
        <v>2</v>
      </c>
      <c r="F1166" s="238"/>
      <c r="G1166" s="238"/>
      <c r="H1166" s="238"/>
      <c r="K1166" s="239"/>
      <c r="L1166" s="239"/>
    </row>
    <row r="1167" spans="2:12" s="237" customFormat="1" ht="15" x14ac:dyDescent="0.25">
      <c r="B1167" s="180" t="s">
        <v>2803</v>
      </c>
      <c r="C1167" s="236">
        <v>5</v>
      </c>
      <c r="F1167" s="238"/>
      <c r="G1167" s="238"/>
      <c r="H1167" s="238"/>
      <c r="K1167" s="239"/>
      <c r="L1167" s="239"/>
    </row>
    <row r="1168" spans="2:12" s="237" customFormat="1" ht="15" x14ac:dyDescent="0.25">
      <c r="B1168" s="180" t="s">
        <v>2828</v>
      </c>
      <c r="C1168" s="236">
        <v>4</v>
      </c>
      <c r="F1168" s="238"/>
      <c r="G1168" s="238"/>
      <c r="H1168" s="238"/>
      <c r="K1168" s="239"/>
      <c r="L1168" s="239"/>
    </row>
    <row r="1169" spans="2:12" s="237" customFormat="1" ht="15" x14ac:dyDescent="0.25">
      <c r="B1169" s="180" t="s">
        <v>2893</v>
      </c>
      <c r="C1169" s="236">
        <v>3</v>
      </c>
      <c r="F1169" s="238"/>
      <c r="G1169" s="238"/>
      <c r="H1169" s="238"/>
      <c r="K1169" s="239"/>
      <c r="L1169" s="239"/>
    </row>
    <row r="1170" spans="2:12" s="237" customFormat="1" ht="15" x14ac:dyDescent="0.25">
      <c r="B1170" s="180" t="s">
        <v>2711</v>
      </c>
      <c r="C1170" s="236">
        <v>3</v>
      </c>
      <c r="F1170" s="238"/>
      <c r="G1170" s="238"/>
      <c r="H1170" s="238"/>
      <c r="K1170" s="239"/>
      <c r="L1170" s="239"/>
    </row>
    <row r="1171" spans="2:12" s="237" customFormat="1" ht="15" x14ac:dyDescent="0.25">
      <c r="B1171" s="180" t="s">
        <v>2769</v>
      </c>
      <c r="C1171" s="236">
        <v>2</v>
      </c>
      <c r="F1171" s="238"/>
      <c r="G1171" s="238"/>
      <c r="H1171" s="238"/>
      <c r="K1171" s="239"/>
      <c r="L1171" s="239"/>
    </row>
    <row r="1172" spans="2:12" s="237" customFormat="1" ht="15" x14ac:dyDescent="0.25">
      <c r="B1172" s="180" t="s">
        <v>2805</v>
      </c>
      <c r="C1172" s="236">
        <v>5</v>
      </c>
      <c r="F1172" s="238"/>
      <c r="G1172" s="238"/>
      <c r="H1172" s="238"/>
      <c r="K1172" s="239"/>
      <c r="L1172" s="239"/>
    </row>
    <row r="1173" spans="2:12" s="237" customFormat="1" ht="15" x14ac:dyDescent="0.25">
      <c r="B1173" s="180" t="s">
        <v>2813</v>
      </c>
      <c r="C1173" s="236">
        <v>5</v>
      </c>
      <c r="F1173" s="238"/>
      <c r="G1173" s="238"/>
      <c r="H1173" s="238"/>
      <c r="K1173" s="239"/>
      <c r="L1173" s="239"/>
    </row>
    <row r="1174" spans="2:12" s="237" customFormat="1" ht="15" x14ac:dyDescent="0.25">
      <c r="B1174" s="180" t="s">
        <v>2844</v>
      </c>
      <c r="C1174" s="236">
        <v>1</v>
      </c>
      <c r="F1174" s="238"/>
      <c r="G1174" s="238"/>
      <c r="H1174" s="238"/>
      <c r="K1174" s="239"/>
      <c r="L1174" s="239"/>
    </row>
    <row r="1175" spans="2:12" s="237" customFormat="1" ht="15" x14ac:dyDescent="0.25">
      <c r="B1175" s="180" t="s">
        <v>2714</v>
      </c>
      <c r="C1175" s="236">
        <v>1</v>
      </c>
      <c r="F1175" s="238"/>
      <c r="G1175" s="238"/>
      <c r="H1175" s="238"/>
      <c r="K1175" s="239"/>
      <c r="L1175" s="239"/>
    </row>
    <row r="1176" spans="2:12" s="237" customFormat="1" ht="15" x14ac:dyDescent="0.25">
      <c r="B1176" s="180" t="s">
        <v>2718</v>
      </c>
      <c r="C1176" s="236">
        <v>6</v>
      </c>
      <c r="F1176" s="238"/>
      <c r="G1176" s="238"/>
      <c r="H1176" s="238"/>
      <c r="K1176" s="239"/>
      <c r="L1176" s="239"/>
    </row>
    <row r="1177" spans="2:12" s="237" customFormat="1" ht="15" x14ac:dyDescent="0.25">
      <c r="B1177" s="180" t="s">
        <v>2778</v>
      </c>
      <c r="C1177" s="236">
        <v>2</v>
      </c>
      <c r="F1177" s="238"/>
      <c r="G1177" s="238"/>
      <c r="H1177" s="238"/>
      <c r="K1177" s="239"/>
      <c r="L1177" s="239"/>
    </row>
    <row r="1178" spans="2:12" s="237" customFormat="1" ht="15" x14ac:dyDescent="0.25">
      <c r="B1178" s="180" t="s">
        <v>2801</v>
      </c>
      <c r="C1178" s="236">
        <v>2</v>
      </c>
      <c r="F1178" s="238"/>
      <c r="G1178" s="238"/>
      <c r="H1178" s="238"/>
      <c r="K1178" s="239"/>
      <c r="L1178" s="239"/>
    </row>
    <row r="1179" spans="2:12" s="237" customFormat="1" ht="15" x14ac:dyDescent="0.25">
      <c r="B1179" s="180" t="s">
        <v>2698</v>
      </c>
      <c r="C1179" s="236">
        <v>2</v>
      </c>
      <c r="F1179" s="238"/>
      <c r="G1179" s="238"/>
      <c r="H1179" s="238"/>
      <c r="K1179" s="239"/>
      <c r="L1179" s="239"/>
    </row>
    <row r="1180" spans="2:12" s="237" customFormat="1" ht="15" x14ac:dyDescent="0.25">
      <c r="B1180" s="180" t="s">
        <v>2691</v>
      </c>
      <c r="C1180" s="236">
        <v>1</v>
      </c>
      <c r="F1180" s="238"/>
      <c r="G1180" s="238"/>
      <c r="H1180" s="238"/>
      <c r="K1180" s="239"/>
      <c r="L1180" s="239"/>
    </row>
    <row r="1181" spans="2:12" s="237" customFormat="1" ht="15" x14ac:dyDescent="0.25">
      <c r="B1181" s="180" t="s">
        <v>2724</v>
      </c>
      <c r="C1181" s="236">
        <v>2</v>
      </c>
      <c r="F1181" s="238"/>
      <c r="G1181" s="238"/>
      <c r="H1181" s="238"/>
      <c r="K1181" s="239"/>
      <c r="L1181" s="239"/>
    </row>
    <row r="1182" spans="2:12" s="237" customFormat="1" ht="15" x14ac:dyDescent="0.25">
      <c r="B1182" s="180" t="s">
        <v>2908</v>
      </c>
      <c r="C1182" s="236">
        <v>5</v>
      </c>
      <c r="F1182" s="238"/>
      <c r="G1182" s="238"/>
      <c r="H1182" s="238"/>
      <c r="K1182" s="239"/>
      <c r="L1182" s="239"/>
    </row>
    <row r="1183" spans="2:12" s="237" customFormat="1" ht="15" x14ac:dyDescent="0.25">
      <c r="B1183" s="180" t="s">
        <v>2786</v>
      </c>
      <c r="C1183" s="236">
        <v>4</v>
      </c>
      <c r="F1183" s="238"/>
      <c r="G1183" s="238"/>
      <c r="H1183" s="238"/>
      <c r="K1183" s="239"/>
      <c r="L1183" s="239"/>
    </row>
    <row r="1184" spans="2:12" s="237" customFormat="1" ht="15" x14ac:dyDescent="0.25">
      <c r="B1184" s="180" t="s">
        <v>2887</v>
      </c>
      <c r="C1184" s="236">
        <v>6</v>
      </c>
      <c r="F1184" s="238"/>
      <c r="G1184" s="238"/>
      <c r="H1184" s="238"/>
      <c r="K1184" s="239"/>
      <c r="L1184" s="239"/>
    </row>
    <row r="1185" spans="2:12" s="237" customFormat="1" ht="15" x14ac:dyDescent="0.25">
      <c r="B1185" s="180" t="s">
        <v>2741</v>
      </c>
      <c r="C1185" s="236">
        <v>2</v>
      </c>
      <c r="F1185" s="238"/>
      <c r="G1185" s="238"/>
      <c r="H1185" s="238"/>
      <c r="K1185" s="239"/>
      <c r="L1185" s="239"/>
    </row>
    <row r="1186" spans="2:12" s="237" customFormat="1" ht="15" x14ac:dyDescent="0.25">
      <c r="B1186" s="180" t="s">
        <v>2758</v>
      </c>
      <c r="C1186" s="236">
        <v>4</v>
      </c>
      <c r="F1186" s="238"/>
      <c r="G1186" s="238"/>
      <c r="H1186" s="238"/>
      <c r="K1186" s="239"/>
      <c r="L1186" s="239"/>
    </row>
    <row r="1187" spans="2:12" s="237" customFormat="1" ht="15" x14ac:dyDescent="0.25">
      <c r="B1187" s="180" t="s">
        <v>2678</v>
      </c>
      <c r="C1187" s="236">
        <v>1</v>
      </c>
      <c r="F1187" s="238"/>
      <c r="G1187" s="238"/>
      <c r="H1187" s="238"/>
      <c r="K1187" s="239"/>
      <c r="L1187" s="239"/>
    </row>
    <row r="1188" spans="2:12" s="237" customFormat="1" ht="15" x14ac:dyDescent="0.25">
      <c r="B1188" s="180" t="s">
        <v>2738</v>
      </c>
      <c r="C1188" s="236">
        <v>2</v>
      </c>
      <c r="F1188" s="238"/>
      <c r="G1188" s="238"/>
      <c r="H1188" s="238"/>
      <c r="K1188" s="239"/>
      <c r="L1188" s="239"/>
    </row>
    <row r="1189" spans="2:12" s="237" customFormat="1" ht="15" x14ac:dyDescent="0.25">
      <c r="B1189" s="180" t="s">
        <v>2782</v>
      </c>
      <c r="C1189" s="236">
        <v>4</v>
      </c>
      <c r="F1189" s="238"/>
      <c r="G1189" s="238"/>
      <c r="H1189" s="238"/>
      <c r="K1189" s="239"/>
      <c r="L1189" s="239"/>
    </row>
    <row r="1190" spans="2:12" s="237" customFormat="1" ht="15" x14ac:dyDescent="0.25">
      <c r="B1190" s="180" t="s">
        <v>2867</v>
      </c>
      <c r="C1190" s="236">
        <v>1</v>
      </c>
      <c r="F1190" s="238"/>
      <c r="G1190" s="238"/>
      <c r="H1190" s="238"/>
      <c r="K1190" s="239"/>
      <c r="L1190" s="239"/>
    </row>
    <row r="1191" spans="2:12" s="237" customFormat="1" ht="15" x14ac:dyDescent="0.25">
      <c r="B1191" s="180" t="s">
        <v>2792</v>
      </c>
      <c r="C1191" s="236">
        <v>3</v>
      </c>
      <c r="F1191" s="238"/>
      <c r="G1191" s="238"/>
      <c r="H1191" s="238"/>
      <c r="K1191" s="239"/>
      <c r="L1191" s="239"/>
    </row>
    <row r="1192" spans="2:12" s="237" customFormat="1" ht="15" x14ac:dyDescent="0.25">
      <c r="B1192" s="180" t="s">
        <v>2862</v>
      </c>
      <c r="C1192" s="236">
        <v>3</v>
      </c>
      <c r="F1192" s="238"/>
      <c r="G1192" s="238"/>
      <c r="H1192" s="238"/>
      <c r="K1192" s="239"/>
      <c r="L1192" s="239"/>
    </row>
    <row r="1193" spans="2:12" s="237" customFormat="1" ht="15" x14ac:dyDescent="0.25">
      <c r="B1193" s="180" t="s">
        <v>3446</v>
      </c>
      <c r="C1193" s="236">
        <v>2</v>
      </c>
      <c r="F1193" s="238"/>
      <c r="G1193" s="238"/>
      <c r="H1193" s="238"/>
      <c r="K1193" s="239"/>
      <c r="L1193" s="239"/>
    </row>
    <row r="1194" spans="2:12" s="237" customFormat="1" ht="15" x14ac:dyDescent="0.25">
      <c r="B1194" s="180" t="s">
        <v>3447</v>
      </c>
      <c r="C1194" s="236">
        <v>1</v>
      </c>
      <c r="F1194" s="238"/>
      <c r="G1194" s="238"/>
      <c r="H1194" s="238"/>
      <c r="K1194" s="239"/>
      <c r="L1194" s="239"/>
    </row>
    <row r="1195" spans="2:12" s="237" customFormat="1" ht="15" x14ac:dyDescent="0.25">
      <c r="B1195" s="180" t="s">
        <v>2765</v>
      </c>
      <c r="C1195" s="236">
        <v>3</v>
      </c>
      <c r="F1195" s="238"/>
      <c r="G1195" s="238"/>
      <c r="H1195" s="238"/>
      <c r="K1195" s="239"/>
      <c r="L1195" s="239"/>
    </row>
    <row r="1196" spans="2:12" s="237" customFormat="1" ht="15" x14ac:dyDescent="0.25">
      <c r="B1196" s="180" t="s">
        <v>2870</v>
      </c>
      <c r="C1196" s="236">
        <v>4</v>
      </c>
      <c r="F1196" s="238"/>
      <c r="G1196" s="238"/>
      <c r="H1196" s="238"/>
      <c r="K1196" s="239"/>
      <c r="L1196" s="239"/>
    </row>
    <row r="1197" spans="2:12" s="237" customFormat="1" ht="15" x14ac:dyDescent="0.25">
      <c r="B1197" s="180" t="s">
        <v>2891</v>
      </c>
      <c r="C1197" s="236">
        <v>2</v>
      </c>
      <c r="F1197" s="238"/>
      <c r="G1197" s="238"/>
      <c r="H1197" s="238"/>
      <c r="K1197" s="239"/>
      <c r="L1197" s="239"/>
    </row>
    <row r="1198" spans="2:12" s="237" customFormat="1" ht="15" x14ac:dyDescent="0.25">
      <c r="B1198" s="180" t="s">
        <v>2897</v>
      </c>
      <c r="C1198" s="236">
        <v>3</v>
      </c>
      <c r="F1198" s="238"/>
      <c r="G1198" s="238"/>
      <c r="H1198" s="238"/>
      <c r="K1198" s="239"/>
      <c r="L1198" s="239"/>
    </row>
    <row r="1199" spans="2:12" s="237" customFormat="1" ht="15" x14ac:dyDescent="0.25">
      <c r="B1199" s="180" t="s">
        <v>2902</v>
      </c>
      <c r="C1199" s="236">
        <v>1</v>
      </c>
      <c r="F1199" s="238"/>
      <c r="G1199" s="238"/>
      <c r="H1199" s="238"/>
      <c r="K1199" s="239"/>
      <c r="L1199" s="239"/>
    </row>
    <row r="1200" spans="2:12" s="237" customFormat="1" ht="15" x14ac:dyDescent="0.25">
      <c r="B1200" s="180" t="s">
        <v>2680</v>
      </c>
      <c r="C1200" s="236">
        <v>2</v>
      </c>
      <c r="F1200" s="238"/>
      <c r="G1200" s="238"/>
      <c r="H1200" s="238"/>
      <c r="K1200" s="239"/>
      <c r="L1200" s="239"/>
    </row>
    <row r="1201" spans="2:12" s="237" customFormat="1" ht="15" x14ac:dyDescent="0.25">
      <c r="B1201" s="180" t="s">
        <v>2686</v>
      </c>
      <c r="C1201" s="236">
        <v>2</v>
      </c>
      <c r="F1201" s="238"/>
      <c r="G1201" s="238"/>
      <c r="H1201" s="238"/>
      <c r="K1201" s="239"/>
      <c r="L1201" s="239"/>
    </row>
    <row r="1202" spans="2:12" s="237" customFormat="1" ht="15" x14ac:dyDescent="0.25">
      <c r="B1202" s="180" t="s">
        <v>2706</v>
      </c>
      <c r="C1202" s="236">
        <v>3</v>
      </c>
      <c r="F1202" s="238"/>
      <c r="G1202" s="238"/>
      <c r="H1202" s="238"/>
      <c r="K1202" s="239"/>
      <c r="L1202" s="239"/>
    </row>
    <row r="1203" spans="2:12" s="237" customFormat="1" ht="15" x14ac:dyDescent="0.25">
      <c r="B1203" s="180" t="s">
        <v>2710</v>
      </c>
      <c r="C1203" s="236">
        <v>2</v>
      </c>
      <c r="F1203" s="238"/>
      <c r="G1203" s="238"/>
      <c r="H1203" s="238"/>
      <c r="K1203" s="239"/>
      <c r="L1203" s="239"/>
    </row>
    <row r="1204" spans="2:12" s="237" customFormat="1" ht="15" x14ac:dyDescent="0.25">
      <c r="B1204" s="180" t="s">
        <v>2767</v>
      </c>
      <c r="C1204" s="236">
        <v>3</v>
      </c>
      <c r="F1204" s="238"/>
      <c r="G1204" s="238"/>
      <c r="H1204" s="238"/>
      <c r="K1204" s="239"/>
      <c r="L1204" s="239"/>
    </row>
    <row r="1205" spans="2:12" s="237" customFormat="1" ht="15" x14ac:dyDescent="0.25">
      <c r="B1205" s="180" t="s">
        <v>2772</v>
      </c>
      <c r="C1205" s="236">
        <v>3</v>
      </c>
      <c r="F1205" s="238"/>
      <c r="G1205" s="238"/>
      <c r="H1205" s="238"/>
      <c r="K1205" s="239"/>
      <c r="L1205" s="239"/>
    </row>
    <row r="1206" spans="2:12" s="237" customFormat="1" ht="15" x14ac:dyDescent="0.25">
      <c r="B1206" s="180" t="s">
        <v>2832</v>
      </c>
      <c r="C1206" s="236">
        <v>2</v>
      </c>
      <c r="F1206" s="238"/>
      <c r="G1206" s="238"/>
      <c r="H1206" s="238"/>
      <c r="K1206" s="239"/>
      <c r="L1206" s="239"/>
    </row>
    <row r="1207" spans="2:12" s="237" customFormat="1" ht="15" x14ac:dyDescent="0.25">
      <c r="B1207" s="180" t="s">
        <v>2720</v>
      </c>
      <c r="C1207" s="236">
        <v>3</v>
      </c>
      <c r="F1207" s="238"/>
      <c r="G1207" s="238"/>
      <c r="H1207" s="238"/>
      <c r="K1207" s="239"/>
      <c r="L1207" s="239"/>
    </row>
    <row r="1208" spans="2:12" s="237" customFormat="1" ht="15" x14ac:dyDescent="0.25">
      <c r="B1208" s="180" t="s">
        <v>2734</v>
      </c>
      <c r="C1208" s="236">
        <v>3</v>
      </c>
      <c r="F1208" s="238"/>
      <c r="G1208" s="238"/>
      <c r="H1208" s="238"/>
      <c r="K1208" s="239"/>
      <c r="L1208" s="239"/>
    </row>
    <row r="1209" spans="2:12" s="237" customFormat="1" ht="15" x14ac:dyDescent="0.25">
      <c r="B1209" s="180" t="s">
        <v>2750</v>
      </c>
      <c r="C1209" s="236">
        <v>3</v>
      </c>
      <c r="F1209" s="238"/>
      <c r="G1209" s="238"/>
      <c r="H1209" s="238"/>
      <c r="K1209" s="239"/>
      <c r="L1209" s="239"/>
    </row>
    <row r="1210" spans="2:12" s="237" customFormat="1" ht="15" x14ac:dyDescent="0.25">
      <c r="B1210" s="180" t="s">
        <v>2774</v>
      </c>
      <c r="C1210" s="236">
        <v>3</v>
      </c>
      <c r="F1210" s="238"/>
      <c r="G1210" s="238"/>
      <c r="H1210" s="238"/>
      <c r="K1210" s="239"/>
      <c r="L1210" s="239"/>
    </row>
    <row r="1211" spans="2:12" s="237" customFormat="1" ht="15" x14ac:dyDescent="0.25">
      <c r="B1211" s="180" t="s">
        <v>2791</v>
      </c>
      <c r="C1211" s="236">
        <v>2</v>
      </c>
      <c r="F1211" s="238"/>
      <c r="G1211" s="238"/>
      <c r="H1211" s="238"/>
      <c r="K1211" s="239"/>
      <c r="L1211" s="239"/>
    </row>
    <row r="1212" spans="2:12" s="237" customFormat="1" ht="15" x14ac:dyDescent="0.25">
      <c r="B1212" s="180" t="s">
        <v>2794</v>
      </c>
      <c r="C1212" s="236">
        <v>3</v>
      </c>
      <c r="F1212" s="238"/>
      <c r="G1212" s="238"/>
      <c r="H1212" s="238"/>
      <c r="K1212" s="239"/>
      <c r="L1212" s="239"/>
    </row>
    <row r="1213" spans="2:12" s="237" customFormat="1" ht="15" x14ac:dyDescent="0.25">
      <c r="B1213" s="180" t="s">
        <v>2797</v>
      </c>
      <c r="C1213" s="236">
        <v>1</v>
      </c>
      <c r="F1213" s="238"/>
      <c r="G1213" s="238"/>
      <c r="H1213" s="238"/>
      <c r="K1213" s="239"/>
      <c r="L1213" s="239"/>
    </row>
    <row r="1214" spans="2:12" s="237" customFormat="1" ht="15" x14ac:dyDescent="0.25">
      <c r="B1214" s="180" t="s">
        <v>2819</v>
      </c>
      <c r="C1214" s="236">
        <v>3</v>
      </c>
      <c r="F1214" s="238"/>
      <c r="G1214" s="238"/>
      <c r="H1214" s="238"/>
      <c r="K1214" s="239"/>
      <c r="L1214" s="239"/>
    </row>
    <row r="1215" spans="2:12" s="237" customFormat="1" ht="15" x14ac:dyDescent="0.25">
      <c r="B1215" s="180" t="s">
        <v>2817</v>
      </c>
      <c r="C1215" s="236">
        <v>3</v>
      </c>
      <c r="F1215" s="238"/>
      <c r="G1215" s="238"/>
      <c r="H1215" s="238"/>
      <c r="K1215" s="239"/>
      <c r="L1215" s="239"/>
    </row>
    <row r="1216" spans="2:12" s="237" customFormat="1" ht="15" x14ac:dyDescent="0.25">
      <c r="B1216" s="180" t="s">
        <v>2824</v>
      </c>
      <c r="C1216" s="236">
        <v>2</v>
      </c>
      <c r="F1216" s="238"/>
      <c r="G1216" s="238"/>
      <c r="H1216" s="238"/>
      <c r="K1216" s="239"/>
      <c r="L1216" s="239"/>
    </row>
    <row r="1217" spans="2:12" s="237" customFormat="1" ht="15" x14ac:dyDescent="0.25">
      <c r="B1217" s="180" t="s">
        <v>2865</v>
      </c>
      <c r="C1217" s="236">
        <v>2</v>
      </c>
      <c r="F1217" s="238"/>
      <c r="G1217" s="238"/>
      <c r="H1217" s="238"/>
      <c r="K1217" s="239"/>
      <c r="L1217" s="239"/>
    </row>
    <row r="1218" spans="2:12" s="237" customFormat="1" ht="15" x14ac:dyDescent="0.25">
      <c r="B1218" s="180" t="s">
        <v>2735</v>
      </c>
      <c r="C1218" s="236">
        <v>2</v>
      </c>
      <c r="F1218" s="238"/>
      <c r="G1218" s="238"/>
      <c r="H1218" s="238"/>
      <c r="K1218" s="239"/>
      <c r="L1218" s="239"/>
    </row>
    <row r="1219" spans="2:12" s="237" customFormat="1" ht="15" x14ac:dyDescent="0.25">
      <c r="B1219" s="180" t="s">
        <v>2823</v>
      </c>
      <c r="C1219" s="236">
        <v>2</v>
      </c>
      <c r="F1219" s="238"/>
      <c r="G1219" s="238"/>
      <c r="H1219" s="238"/>
      <c r="K1219" s="239"/>
      <c r="L1219" s="239"/>
    </row>
    <row r="1220" spans="2:12" s="237" customFormat="1" ht="15" x14ac:dyDescent="0.25">
      <c r="B1220" s="180" t="s">
        <v>2771</v>
      </c>
      <c r="C1220" s="236">
        <v>1</v>
      </c>
      <c r="F1220" s="238"/>
      <c r="G1220" s="238"/>
      <c r="H1220" s="238"/>
      <c r="K1220" s="239"/>
      <c r="L1220" s="239"/>
    </row>
    <row r="1221" spans="2:12" s="237" customFormat="1" ht="15" x14ac:dyDescent="0.25">
      <c r="B1221" s="180" t="s">
        <v>2799</v>
      </c>
      <c r="C1221" s="236">
        <v>1</v>
      </c>
      <c r="F1221" s="238"/>
      <c r="G1221" s="238"/>
      <c r="H1221" s="238"/>
      <c r="K1221" s="239"/>
      <c r="L1221" s="239"/>
    </row>
    <row r="1222" spans="2:12" s="237" customFormat="1" ht="15" x14ac:dyDescent="0.25">
      <c r="B1222" s="180" t="s">
        <v>2677</v>
      </c>
      <c r="C1222" s="236">
        <v>11</v>
      </c>
      <c r="F1222" s="238"/>
      <c r="G1222" s="238"/>
      <c r="H1222" s="238"/>
      <c r="K1222" s="239"/>
      <c r="L1222" s="239"/>
    </row>
    <row r="1223" spans="2:12" s="237" customFormat="1" ht="15" x14ac:dyDescent="0.25">
      <c r="B1223" s="180" t="s">
        <v>2678</v>
      </c>
      <c r="C1223" s="236">
        <v>11</v>
      </c>
      <c r="F1223" s="238"/>
      <c r="G1223" s="238"/>
      <c r="H1223" s="238"/>
      <c r="K1223" s="239"/>
      <c r="L1223" s="239"/>
    </row>
    <row r="1224" spans="2:12" s="237" customFormat="1" ht="15" x14ac:dyDescent="0.25">
      <c r="B1224" s="180" t="s">
        <v>2679</v>
      </c>
      <c r="C1224" s="236">
        <v>1</v>
      </c>
      <c r="F1224" s="238"/>
      <c r="G1224" s="238"/>
      <c r="H1224" s="238"/>
      <c r="K1224" s="239"/>
      <c r="L1224" s="239"/>
    </row>
    <row r="1225" spans="2:12" s="237" customFormat="1" ht="15" x14ac:dyDescent="0.25">
      <c r="B1225" s="180" t="s">
        <v>2680</v>
      </c>
      <c r="C1225" s="236">
        <v>18</v>
      </c>
      <c r="F1225" s="238"/>
      <c r="G1225" s="238"/>
      <c r="H1225" s="238"/>
      <c r="K1225" s="239"/>
      <c r="L1225" s="239"/>
    </row>
    <row r="1226" spans="2:12" s="237" customFormat="1" ht="15" x14ac:dyDescent="0.25">
      <c r="B1226" s="180" t="s">
        <v>2681</v>
      </c>
      <c r="C1226" s="236">
        <v>3</v>
      </c>
      <c r="F1226" s="238"/>
      <c r="G1226" s="238"/>
      <c r="H1226" s="238"/>
      <c r="K1226" s="239"/>
      <c r="L1226" s="239"/>
    </row>
    <row r="1227" spans="2:12" s="237" customFormat="1" ht="15" x14ac:dyDescent="0.25">
      <c r="B1227" s="180" t="s">
        <v>2682</v>
      </c>
      <c r="C1227" s="236">
        <v>8</v>
      </c>
      <c r="F1227" s="238"/>
      <c r="G1227" s="238"/>
      <c r="H1227" s="238"/>
      <c r="K1227" s="239"/>
      <c r="L1227" s="239"/>
    </row>
    <row r="1228" spans="2:12" s="237" customFormat="1" ht="15" x14ac:dyDescent="0.25">
      <c r="B1228" s="180" t="s">
        <v>2683</v>
      </c>
      <c r="C1228" s="236">
        <v>3</v>
      </c>
      <c r="F1228" s="238"/>
      <c r="G1228" s="238"/>
      <c r="H1228" s="238"/>
      <c r="K1228" s="239"/>
      <c r="L1228" s="239"/>
    </row>
    <row r="1229" spans="2:12" s="237" customFormat="1" ht="15" x14ac:dyDescent="0.25">
      <c r="B1229" s="180" t="s">
        <v>2684</v>
      </c>
      <c r="C1229" s="236">
        <v>17</v>
      </c>
      <c r="F1229" s="238"/>
      <c r="G1229" s="238"/>
      <c r="H1229" s="238"/>
      <c r="K1229" s="239"/>
      <c r="L1229" s="239"/>
    </row>
    <row r="1230" spans="2:12" s="237" customFormat="1" ht="15" x14ac:dyDescent="0.25">
      <c r="B1230" s="180" t="s">
        <v>2685</v>
      </c>
      <c r="C1230" s="236">
        <v>8</v>
      </c>
      <c r="F1230" s="238"/>
      <c r="G1230" s="238"/>
      <c r="H1230" s="238"/>
      <c r="K1230" s="239"/>
      <c r="L1230" s="239"/>
    </row>
    <row r="1231" spans="2:12" s="237" customFormat="1" ht="15" x14ac:dyDescent="0.25">
      <c r="B1231" s="180" t="s">
        <v>2686</v>
      </c>
      <c r="C1231" s="236">
        <v>28</v>
      </c>
      <c r="F1231" s="238"/>
      <c r="G1231" s="238"/>
      <c r="H1231" s="238"/>
      <c r="K1231" s="239"/>
      <c r="L1231" s="239"/>
    </row>
    <row r="1232" spans="2:12" s="237" customFormat="1" ht="15" x14ac:dyDescent="0.25">
      <c r="B1232" s="180" t="s">
        <v>2687</v>
      </c>
      <c r="C1232" s="236">
        <v>7</v>
      </c>
      <c r="F1232" s="238"/>
      <c r="G1232" s="238"/>
      <c r="H1232" s="238"/>
      <c r="K1232" s="239"/>
      <c r="L1232" s="239"/>
    </row>
    <row r="1233" spans="2:12" s="237" customFormat="1" ht="15" x14ac:dyDescent="0.25">
      <c r="B1233" s="180" t="s">
        <v>2688</v>
      </c>
      <c r="C1233" s="236">
        <v>2</v>
      </c>
      <c r="F1233" s="238"/>
      <c r="G1233" s="238"/>
      <c r="H1233" s="238"/>
      <c r="K1233" s="239"/>
      <c r="L1233" s="239"/>
    </row>
    <row r="1234" spans="2:12" s="237" customFormat="1" ht="15" x14ac:dyDescent="0.25">
      <c r="B1234" s="180" t="s">
        <v>2689</v>
      </c>
      <c r="C1234" s="236">
        <v>5</v>
      </c>
      <c r="F1234" s="238"/>
      <c r="G1234" s="238"/>
      <c r="H1234" s="238"/>
      <c r="K1234" s="239"/>
      <c r="L1234" s="239"/>
    </row>
    <row r="1235" spans="2:12" s="237" customFormat="1" ht="15" x14ac:dyDescent="0.25">
      <c r="B1235" s="180" t="s">
        <v>2690</v>
      </c>
      <c r="C1235" s="236">
        <v>9</v>
      </c>
      <c r="F1235" s="238"/>
      <c r="G1235" s="238"/>
      <c r="H1235" s="238"/>
      <c r="K1235" s="239"/>
      <c r="L1235" s="239"/>
    </row>
    <row r="1236" spans="2:12" s="237" customFormat="1" ht="15" x14ac:dyDescent="0.25">
      <c r="B1236" s="180" t="s">
        <v>2691</v>
      </c>
      <c r="C1236" s="236">
        <v>17</v>
      </c>
      <c r="F1236" s="238"/>
      <c r="G1236" s="238"/>
      <c r="H1236" s="238"/>
      <c r="K1236" s="239"/>
      <c r="L1236" s="239"/>
    </row>
    <row r="1237" spans="2:12" s="237" customFormat="1" ht="15" x14ac:dyDescent="0.25">
      <c r="B1237" s="180" t="s">
        <v>2692</v>
      </c>
      <c r="C1237" s="236">
        <v>3</v>
      </c>
      <c r="F1237" s="238"/>
      <c r="G1237" s="238"/>
      <c r="H1237" s="238"/>
      <c r="K1237" s="239"/>
      <c r="L1237" s="239"/>
    </row>
    <row r="1238" spans="2:12" s="237" customFormat="1" ht="15" x14ac:dyDescent="0.25">
      <c r="B1238" s="180" t="s">
        <v>2693</v>
      </c>
      <c r="C1238" s="236">
        <v>14</v>
      </c>
      <c r="F1238" s="238"/>
      <c r="G1238" s="238"/>
      <c r="H1238" s="238"/>
      <c r="K1238" s="239"/>
      <c r="L1238" s="239"/>
    </row>
    <row r="1239" spans="2:12" s="237" customFormat="1" ht="15" x14ac:dyDescent="0.25">
      <c r="B1239" s="180" t="s">
        <v>2694</v>
      </c>
      <c r="C1239" s="236">
        <v>4</v>
      </c>
      <c r="F1239" s="238"/>
      <c r="G1239" s="238"/>
      <c r="H1239" s="238"/>
      <c r="K1239" s="239"/>
      <c r="L1239" s="239"/>
    </row>
    <row r="1240" spans="2:12" s="237" customFormat="1" ht="15" x14ac:dyDescent="0.25">
      <c r="B1240" s="180" t="s">
        <v>2695</v>
      </c>
      <c r="C1240" s="236">
        <v>9</v>
      </c>
      <c r="F1240" s="238"/>
      <c r="G1240" s="238"/>
      <c r="H1240" s="238"/>
      <c r="K1240" s="239"/>
      <c r="L1240" s="239"/>
    </row>
    <row r="1241" spans="2:12" s="237" customFormat="1" ht="15" x14ac:dyDescent="0.25">
      <c r="B1241" s="180" t="s">
        <v>2696</v>
      </c>
      <c r="C1241" s="236">
        <v>3</v>
      </c>
      <c r="F1241" s="238"/>
      <c r="G1241" s="238"/>
      <c r="H1241" s="238"/>
      <c r="K1241" s="239"/>
      <c r="L1241" s="239"/>
    </row>
    <row r="1242" spans="2:12" s="237" customFormat="1" ht="15" x14ac:dyDescent="0.25">
      <c r="B1242" s="180" t="s">
        <v>2697</v>
      </c>
      <c r="C1242" s="236">
        <v>7</v>
      </c>
      <c r="F1242" s="238"/>
      <c r="G1242" s="238"/>
      <c r="H1242" s="238"/>
      <c r="K1242" s="239"/>
      <c r="L1242" s="239"/>
    </row>
    <row r="1243" spans="2:12" s="237" customFormat="1" ht="15" x14ac:dyDescent="0.25">
      <c r="B1243" s="180" t="s">
        <v>2698</v>
      </c>
      <c r="C1243" s="236">
        <v>5</v>
      </c>
      <c r="F1243" s="238"/>
      <c r="G1243" s="238"/>
      <c r="H1243" s="238"/>
      <c r="K1243" s="239"/>
      <c r="L1243" s="239"/>
    </row>
    <row r="1244" spans="2:12" s="237" customFormat="1" ht="15" x14ac:dyDescent="0.25">
      <c r="B1244" s="180" t="s">
        <v>2699</v>
      </c>
      <c r="C1244" s="236">
        <v>2</v>
      </c>
      <c r="F1244" s="238"/>
      <c r="G1244" s="238"/>
      <c r="H1244" s="238"/>
      <c r="K1244" s="239"/>
      <c r="L1244" s="239"/>
    </row>
    <row r="1245" spans="2:12" s="237" customFormat="1" ht="15" x14ac:dyDescent="0.25">
      <c r="B1245" s="180" t="s">
        <v>2700</v>
      </c>
      <c r="C1245" s="236">
        <v>10</v>
      </c>
      <c r="F1245" s="238"/>
      <c r="G1245" s="238"/>
      <c r="H1245" s="238"/>
      <c r="K1245" s="239"/>
      <c r="L1245" s="239"/>
    </row>
    <row r="1246" spans="2:12" s="237" customFormat="1" ht="15" x14ac:dyDescent="0.25">
      <c r="B1246" s="180" t="s">
        <v>2701</v>
      </c>
      <c r="C1246" s="236">
        <v>2</v>
      </c>
      <c r="F1246" s="238"/>
      <c r="G1246" s="238"/>
      <c r="H1246" s="238"/>
      <c r="K1246" s="239"/>
      <c r="L1246" s="239"/>
    </row>
    <row r="1247" spans="2:12" s="237" customFormat="1" ht="15" x14ac:dyDescent="0.25">
      <c r="B1247" s="180" t="s">
        <v>2702</v>
      </c>
      <c r="C1247" s="236">
        <v>17</v>
      </c>
      <c r="F1247" s="238"/>
      <c r="G1247" s="238"/>
      <c r="H1247" s="238"/>
      <c r="K1247" s="239"/>
      <c r="L1247" s="239"/>
    </row>
    <row r="1248" spans="2:12" s="237" customFormat="1" ht="15" x14ac:dyDescent="0.25">
      <c r="B1248" s="180" t="s">
        <v>2703</v>
      </c>
      <c r="C1248" s="236">
        <v>2</v>
      </c>
      <c r="F1248" s="238"/>
      <c r="G1248" s="238"/>
      <c r="H1248" s="238"/>
      <c r="K1248" s="239"/>
      <c r="L1248" s="239"/>
    </row>
    <row r="1249" spans="2:12" s="237" customFormat="1" ht="15" x14ac:dyDescent="0.25">
      <c r="B1249" s="180" t="s">
        <v>2704</v>
      </c>
      <c r="C1249" s="236">
        <v>9</v>
      </c>
      <c r="F1249" s="238"/>
      <c r="G1249" s="238"/>
      <c r="H1249" s="238"/>
      <c r="K1249" s="239"/>
      <c r="L1249" s="239"/>
    </row>
    <row r="1250" spans="2:12" s="237" customFormat="1" ht="15" x14ac:dyDescent="0.25">
      <c r="B1250" s="180" t="s">
        <v>2705</v>
      </c>
      <c r="C1250" s="236">
        <v>5</v>
      </c>
      <c r="F1250" s="238"/>
      <c r="G1250" s="238"/>
      <c r="H1250" s="238"/>
      <c r="K1250" s="239"/>
      <c r="L1250" s="239"/>
    </row>
    <row r="1251" spans="2:12" s="237" customFormat="1" ht="15" x14ac:dyDescent="0.25">
      <c r="B1251" s="180" t="s">
        <v>2706</v>
      </c>
      <c r="C1251" s="236">
        <v>6</v>
      </c>
      <c r="F1251" s="238"/>
      <c r="G1251" s="238"/>
      <c r="H1251" s="238"/>
      <c r="K1251" s="239"/>
      <c r="L1251" s="239"/>
    </row>
    <row r="1252" spans="2:12" s="237" customFormat="1" ht="15" x14ac:dyDescent="0.25">
      <c r="B1252" s="180" t="s">
        <v>2707</v>
      </c>
      <c r="C1252" s="236">
        <v>3</v>
      </c>
      <c r="F1252" s="238"/>
      <c r="G1252" s="238"/>
      <c r="H1252" s="238"/>
      <c r="K1252" s="239"/>
      <c r="L1252" s="239"/>
    </row>
    <row r="1253" spans="2:12" s="237" customFormat="1" ht="15" x14ac:dyDescent="0.25">
      <c r="B1253" s="180" t="s">
        <v>2708</v>
      </c>
      <c r="C1253" s="236">
        <v>4</v>
      </c>
      <c r="F1253" s="238"/>
      <c r="G1253" s="238"/>
      <c r="H1253" s="238"/>
      <c r="K1253" s="239"/>
      <c r="L1253" s="239"/>
    </row>
    <row r="1254" spans="2:12" s="237" customFormat="1" ht="15" x14ac:dyDescent="0.25">
      <c r="B1254" s="180" t="s">
        <v>2709</v>
      </c>
      <c r="C1254" s="236">
        <v>1</v>
      </c>
      <c r="F1254" s="238"/>
      <c r="G1254" s="238"/>
      <c r="H1254" s="238"/>
      <c r="K1254" s="239"/>
      <c r="L1254" s="239"/>
    </row>
    <row r="1255" spans="2:12" s="237" customFormat="1" ht="15" x14ac:dyDescent="0.25">
      <c r="B1255" s="180" t="s">
        <v>2710</v>
      </c>
      <c r="C1255" s="236">
        <v>16</v>
      </c>
      <c r="F1255" s="238"/>
      <c r="G1255" s="238"/>
      <c r="H1255" s="238"/>
      <c r="K1255" s="239"/>
      <c r="L1255" s="239"/>
    </row>
    <row r="1256" spans="2:12" s="237" customFormat="1" ht="15" x14ac:dyDescent="0.25">
      <c r="B1256" s="180" t="s">
        <v>2711</v>
      </c>
      <c r="C1256" s="236">
        <v>14</v>
      </c>
      <c r="F1256" s="238"/>
      <c r="G1256" s="238"/>
      <c r="H1256" s="238"/>
      <c r="K1256" s="239"/>
      <c r="L1256" s="239"/>
    </row>
    <row r="1257" spans="2:12" s="237" customFormat="1" ht="15" x14ac:dyDescent="0.25">
      <c r="B1257" s="180" t="s">
        <v>2712</v>
      </c>
      <c r="C1257" s="236">
        <v>2</v>
      </c>
      <c r="F1257" s="238"/>
      <c r="G1257" s="238"/>
      <c r="H1257" s="238"/>
      <c r="K1257" s="239"/>
      <c r="L1257" s="239"/>
    </row>
    <row r="1258" spans="2:12" s="237" customFormat="1" ht="15" x14ac:dyDescent="0.25">
      <c r="B1258" s="180" t="s">
        <v>2713</v>
      </c>
      <c r="C1258" s="236">
        <v>5</v>
      </c>
      <c r="F1258" s="238"/>
      <c r="G1258" s="238"/>
      <c r="H1258" s="238"/>
      <c r="K1258" s="239"/>
      <c r="L1258" s="239"/>
    </row>
    <row r="1259" spans="2:12" s="237" customFormat="1" ht="15" x14ac:dyDescent="0.25">
      <c r="B1259" s="180" t="s">
        <v>2714</v>
      </c>
      <c r="C1259" s="236">
        <v>6</v>
      </c>
      <c r="F1259" s="238"/>
      <c r="G1259" s="238"/>
      <c r="H1259" s="238"/>
      <c r="K1259" s="239"/>
      <c r="L1259" s="239"/>
    </row>
    <row r="1260" spans="2:12" s="237" customFormat="1" ht="15" x14ac:dyDescent="0.25">
      <c r="B1260" s="180" t="s">
        <v>2715</v>
      </c>
      <c r="C1260" s="236">
        <v>1</v>
      </c>
      <c r="F1260" s="238"/>
      <c r="G1260" s="238"/>
      <c r="H1260" s="238"/>
      <c r="K1260" s="239"/>
      <c r="L1260" s="239"/>
    </row>
    <row r="1261" spans="2:12" s="237" customFormat="1" ht="15" x14ac:dyDescent="0.25">
      <c r="B1261" s="180" t="s">
        <v>2716</v>
      </c>
      <c r="C1261" s="236">
        <v>5</v>
      </c>
      <c r="F1261" s="238"/>
      <c r="G1261" s="238"/>
      <c r="H1261" s="238"/>
      <c r="K1261" s="239"/>
      <c r="L1261" s="239"/>
    </row>
    <row r="1262" spans="2:12" s="237" customFormat="1" ht="15" x14ac:dyDescent="0.25">
      <c r="B1262" s="180" t="s">
        <v>2717</v>
      </c>
      <c r="C1262" s="236">
        <v>1</v>
      </c>
      <c r="F1262" s="238"/>
      <c r="G1262" s="238"/>
      <c r="H1262" s="238"/>
      <c r="K1262" s="239"/>
      <c r="L1262" s="239"/>
    </row>
    <row r="1263" spans="2:12" s="237" customFormat="1" ht="15" x14ac:dyDescent="0.25">
      <c r="B1263" s="180" t="s">
        <v>2718</v>
      </c>
      <c r="C1263" s="236">
        <v>31</v>
      </c>
      <c r="F1263" s="238"/>
      <c r="G1263" s="238"/>
      <c r="H1263" s="238"/>
      <c r="K1263" s="239"/>
      <c r="L1263" s="239"/>
    </row>
    <row r="1264" spans="2:12" s="237" customFormat="1" ht="15" x14ac:dyDescent="0.25">
      <c r="B1264" s="180" t="s">
        <v>2719</v>
      </c>
      <c r="C1264" s="236">
        <v>7</v>
      </c>
      <c r="F1264" s="238"/>
      <c r="G1264" s="238"/>
      <c r="H1264" s="238"/>
      <c r="K1264" s="239"/>
      <c r="L1264" s="239"/>
    </row>
    <row r="1265" spans="2:12" s="237" customFormat="1" ht="15" x14ac:dyDescent="0.25">
      <c r="B1265" s="180" t="s">
        <v>2720</v>
      </c>
      <c r="C1265" s="236">
        <v>8</v>
      </c>
      <c r="F1265" s="238"/>
      <c r="G1265" s="238"/>
      <c r="H1265" s="238"/>
      <c r="K1265" s="239"/>
      <c r="L1265" s="239"/>
    </row>
    <row r="1266" spans="2:12" s="237" customFormat="1" ht="15" x14ac:dyDescent="0.25">
      <c r="B1266" s="180" t="s">
        <v>2721</v>
      </c>
      <c r="C1266" s="236">
        <v>4</v>
      </c>
      <c r="F1266" s="238"/>
      <c r="G1266" s="238"/>
      <c r="H1266" s="238"/>
      <c r="K1266" s="239"/>
      <c r="L1266" s="239"/>
    </row>
    <row r="1267" spans="2:12" s="237" customFormat="1" ht="15" x14ac:dyDescent="0.25">
      <c r="B1267" s="180" t="s">
        <v>2722</v>
      </c>
      <c r="C1267" s="236">
        <v>10</v>
      </c>
      <c r="F1267" s="238"/>
      <c r="G1267" s="238"/>
      <c r="H1267" s="238"/>
      <c r="K1267" s="239"/>
      <c r="L1267" s="239"/>
    </row>
    <row r="1268" spans="2:12" s="237" customFormat="1" ht="15" x14ac:dyDescent="0.25">
      <c r="B1268" s="180" t="s">
        <v>2723</v>
      </c>
      <c r="C1268" s="236">
        <v>2</v>
      </c>
      <c r="F1268" s="238"/>
      <c r="G1268" s="238"/>
      <c r="H1268" s="238"/>
      <c r="K1268" s="239"/>
      <c r="L1268" s="239"/>
    </row>
    <row r="1269" spans="2:12" s="237" customFormat="1" ht="15" x14ac:dyDescent="0.25">
      <c r="B1269" s="180" t="s">
        <v>2724</v>
      </c>
      <c r="C1269" s="236">
        <v>13</v>
      </c>
      <c r="F1269" s="238"/>
      <c r="G1269" s="238"/>
      <c r="H1269" s="238"/>
      <c r="K1269" s="239"/>
      <c r="L1269" s="239"/>
    </row>
    <row r="1270" spans="2:12" s="237" customFormat="1" ht="15" x14ac:dyDescent="0.25">
      <c r="B1270" s="180" t="s">
        <v>2725</v>
      </c>
      <c r="C1270" s="236">
        <v>4</v>
      </c>
      <c r="F1270" s="238"/>
      <c r="G1270" s="238"/>
      <c r="H1270" s="238"/>
      <c r="K1270" s="239"/>
      <c r="L1270" s="239"/>
    </row>
    <row r="1271" spans="2:12" s="237" customFormat="1" ht="15" x14ac:dyDescent="0.25">
      <c r="B1271" s="180" t="s">
        <v>2726</v>
      </c>
      <c r="C1271" s="236">
        <v>16</v>
      </c>
      <c r="F1271" s="238"/>
      <c r="G1271" s="238"/>
      <c r="H1271" s="238"/>
      <c r="K1271" s="239"/>
      <c r="L1271" s="239"/>
    </row>
    <row r="1272" spans="2:12" s="237" customFormat="1" ht="15" x14ac:dyDescent="0.25">
      <c r="B1272" s="180" t="s">
        <v>2727</v>
      </c>
      <c r="C1272" s="236">
        <v>2</v>
      </c>
      <c r="F1272" s="238"/>
      <c r="G1272" s="238"/>
      <c r="H1272" s="238"/>
      <c r="K1272" s="239"/>
      <c r="L1272" s="239"/>
    </row>
    <row r="1273" spans="2:12" s="237" customFormat="1" ht="15" x14ac:dyDescent="0.25">
      <c r="B1273" s="180" t="s">
        <v>2728</v>
      </c>
      <c r="C1273" s="236">
        <v>25</v>
      </c>
      <c r="F1273" s="238"/>
      <c r="G1273" s="238"/>
      <c r="H1273" s="238"/>
      <c r="K1273" s="239"/>
      <c r="L1273" s="239"/>
    </row>
    <row r="1274" spans="2:12" s="237" customFormat="1" ht="15" x14ac:dyDescent="0.25">
      <c r="B1274" s="180" t="s">
        <v>2729</v>
      </c>
      <c r="C1274" s="236">
        <v>6</v>
      </c>
      <c r="F1274" s="238"/>
      <c r="G1274" s="238"/>
      <c r="H1274" s="238"/>
      <c r="K1274" s="239"/>
      <c r="L1274" s="239"/>
    </row>
    <row r="1275" spans="2:12" s="237" customFormat="1" ht="15" x14ac:dyDescent="0.25">
      <c r="B1275" s="180" t="s">
        <v>2730</v>
      </c>
      <c r="C1275" s="236">
        <v>9</v>
      </c>
      <c r="F1275" s="238"/>
      <c r="G1275" s="238"/>
      <c r="H1275" s="238"/>
      <c r="K1275" s="239"/>
      <c r="L1275" s="239"/>
    </row>
    <row r="1276" spans="2:12" s="237" customFormat="1" ht="15" x14ac:dyDescent="0.25">
      <c r="B1276" s="180" t="s">
        <v>2731</v>
      </c>
      <c r="C1276" s="236">
        <v>3</v>
      </c>
      <c r="F1276" s="238"/>
      <c r="G1276" s="238"/>
      <c r="H1276" s="238"/>
      <c r="K1276" s="239"/>
      <c r="L1276" s="239"/>
    </row>
    <row r="1277" spans="2:12" s="237" customFormat="1" ht="15" x14ac:dyDescent="0.25">
      <c r="B1277" s="180" t="s">
        <v>2732</v>
      </c>
      <c r="C1277" s="236">
        <v>10</v>
      </c>
      <c r="F1277" s="238"/>
      <c r="G1277" s="238"/>
      <c r="H1277" s="238"/>
      <c r="K1277" s="239"/>
      <c r="L1277" s="239"/>
    </row>
    <row r="1278" spans="2:12" s="237" customFormat="1" ht="15" x14ac:dyDescent="0.25">
      <c r="B1278" s="180" t="s">
        <v>2733</v>
      </c>
      <c r="C1278" s="236">
        <v>4</v>
      </c>
      <c r="F1278" s="238"/>
      <c r="G1278" s="238"/>
      <c r="H1278" s="238"/>
      <c r="K1278" s="239"/>
      <c r="L1278" s="239"/>
    </row>
    <row r="1279" spans="2:12" s="237" customFormat="1" ht="15" x14ac:dyDescent="0.25">
      <c r="B1279" s="180" t="s">
        <v>2734</v>
      </c>
      <c r="C1279" s="236">
        <v>12</v>
      </c>
      <c r="F1279" s="238"/>
      <c r="G1279" s="238"/>
      <c r="H1279" s="238"/>
      <c r="K1279" s="239"/>
      <c r="L1279" s="239"/>
    </row>
    <row r="1280" spans="2:12" s="237" customFormat="1" ht="15" x14ac:dyDescent="0.25">
      <c r="B1280" s="180" t="s">
        <v>2735</v>
      </c>
      <c r="C1280" s="236">
        <v>27</v>
      </c>
      <c r="F1280" s="238"/>
      <c r="G1280" s="238"/>
      <c r="H1280" s="238"/>
      <c r="K1280" s="239"/>
      <c r="L1280" s="239"/>
    </row>
    <row r="1281" spans="2:12" s="237" customFormat="1" ht="15" x14ac:dyDescent="0.25">
      <c r="B1281" s="180" t="s">
        <v>2736</v>
      </c>
      <c r="C1281" s="236">
        <v>7</v>
      </c>
      <c r="F1281" s="238"/>
      <c r="G1281" s="238"/>
      <c r="H1281" s="238"/>
      <c r="K1281" s="239"/>
      <c r="L1281" s="239"/>
    </row>
    <row r="1282" spans="2:12" s="237" customFormat="1" ht="15" x14ac:dyDescent="0.25">
      <c r="B1282" s="180" t="s">
        <v>2737</v>
      </c>
      <c r="C1282" s="236">
        <v>1</v>
      </c>
      <c r="F1282" s="238"/>
      <c r="G1282" s="238"/>
      <c r="H1282" s="238"/>
      <c r="K1282" s="239"/>
      <c r="L1282" s="239"/>
    </row>
    <row r="1283" spans="2:12" s="237" customFormat="1" ht="15" x14ac:dyDescent="0.25">
      <c r="B1283" s="180" t="s">
        <v>2738</v>
      </c>
      <c r="C1283" s="236">
        <v>10</v>
      </c>
      <c r="F1283" s="238"/>
      <c r="G1283" s="238"/>
      <c r="H1283" s="238"/>
      <c r="K1283" s="239"/>
      <c r="L1283" s="239"/>
    </row>
    <row r="1284" spans="2:12" s="237" customFormat="1" ht="15" x14ac:dyDescent="0.25">
      <c r="B1284" s="180" t="s">
        <v>2739</v>
      </c>
      <c r="C1284" s="236">
        <v>2</v>
      </c>
      <c r="F1284" s="238"/>
      <c r="G1284" s="238"/>
      <c r="H1284" s="238"/>
      <c r="K1284" s="239"/>
      <c r="L1284" s="239"/>
    </row>
    <row r="1285" spans="2:12" s="237" customFormat="1" ht="15" x14ac:dyDescent="0.25">
      <c r="B1285" s="180" t="s">
        <v>2740</v>
      </c>
      <c r="C1285" s="236">
        <v>11</v>
      </c>
      <c r="F1285" s="238"/>
      <c r="G1285" s="238"/>
      <c r="H1285" s="238"/>
      <c r="K1285" s="239"/>
      <c r="L1285" s="239"/>
    </row>
    <row r="1286" spans="2:12" s="237" customFormat="1" ht="15" x14ac:dyDescent="0.25">
      <c r="B1286" s="180" t="s">
        <v>2741</v>
      </c>
      <c r="C1286" s="236">
        <v>14</v>
      </c>
      <c r="F1286" s="238"/>
      <c r="G1286" s="238"/>
      <c r="H1286" s="238"/>
      <c r="K1286" s="239"/>
      <c r="L1286" s="239"/>
    </row>
    <row r="1287" spans="2:12" s="237" customFormat="1" ht="15" x14ac:dyDescent="0.25">
      <c r="B1287" s="180" t="s">
        <v>2742</v>
      </c>
      <c r="C1287" s="236">
        <v>2</v>
      </c>
      <c r="F1287" s="238"/>
      <c r="G1287" s="238"/>
      <c r="H1287" s="238"/>
      <c r="K1287" s="239"/>
      <c r="L1287" s="239"/>
    </row>
    <row r="1288" spans="2:12" s="237" customFormat="1" ht="15" x14ac:dyDescent="0.25">
      <c r="B1288" s="180" t="s">
        <v>2743</v>
      </c>
      <c r="C1288" s="236">
        <v>15</v>
      </c>
      <c r="F1288" s="238"/>
      <c r="G1288" s="238"/>
      <c r="H1288" s="238"/>
      <c r="K1288" s="239"/>
      <c r="L1288" s="239"/>
    </row>
    <row r="1289" spans="2:12" s="237" customFormat="1" ht="15" x14ac:dyDescent="0.25">
      <c r="B1289" s="180" t="s">
        <v>2744</v>
      </c>
      <c r="C1289" s="236">
        <v>17</v>
      </c>
      <c r="F1289" s="238"/>
      <c r="G1289" s="238"/>
      <c r="H1289" s="238"/>
      <c r="K1289" s="239"/>
      <c r="L1289" s="239"/>
    </row>
    <row r="1290" spans="2:12" s="237" customFormat="1" ht="15" x14ac:dyDescent="0.25">
      <c r="B1290" s="180" t="s">
        <v>2745</v>
      </c>
      <c r="C1290" s="236">
        <v>16</v>
      </c>
      <c r="F1290" s="238"/>
      <c r="G1290" s="238"/>
      <c r="H1290" s="238"/>
      <c r="K1290" s="239"/>
      <c r="L1290" s="239"/>
    </row>
    <row r="1291" spans="2:12" s="237" customFormat="1" ht="15" x14ac:dyDescent="0.25">
      <c r="B1291" s="180" t="s">
        <v>2746</v>
      </c>
      <c r="C1291" s="236">
        <v>3</v>
      </c>
      <c r="F1291" s="238"/>
      <c r="G1291" s="238"/>
      <c r="H1291" s="238"/>
      <c r="K1291" s="239"/>
      <c r="L1291" s="239"/>
    </row>
    <row r="1292" spans="2:12" s="237" customFormat="1" ht="15" x14ac:dyDescent="0.25">
      <c r="B1292" s="180" t="s">
        <v>2747</v>
      </c>
      <c r="C1292" s="236">
        <v>10</v>
      </c>
      <c r="F1292" s="238"/>
      <c r="G1292" s="238"/>
      <c r="H1292" s="238"/>
      <c r="K1292" s="239"/>
      <c r="L1292" s="239"/>
    </row>
    <row r="1293" spans="2:12" s="237" customFormat="1" ht="15" x14ac:dyDescent="0.25">
      <c r="B1293" s="180" t="s">
        <v>2748</v>
      </c>
      <c r="C1293" s="236">
        <v>1</v>
      </c>
      <c r="F1293" s="238"/>
      <c r="G1293" s="238"/>
      <c r="H1293" s="238"/>
      <c r="K1293" s="239"/>
      <c r="L1293" s="239"/>
    </row>
    <row r="1294" spans="2:12" s="237" customFormat="1" ht="15" x14ac:dyDescent="0.25">
      <c r="B1294" s="180" t="s">
        <v>2749</v>
      </c>
      <c r="C1294" s="236">
        <v>4</v>
      </c>
      <c r="F1294" s="238"/>
      <c r="G1294" s="238"/>
      <c r="H1294" s="238"/>
      <c r="K1294" s="239"/>
      <c r="L1294" s="239"/>
    </row>
    <row r="1295" spans="2:12" s="237" customFormat="1" ht="15" x14ac:dyDescent="0.25">
      <c r="B1295" s="180" t="s">
        <v>2750</v>
      </c>
      <c r="C1295" s="236">
        <v>21</v>
      </c>
      <c r="F1295" s="238"/>
      <c r="G1295" s="238"/>
      <c r="H1295" s="238"/>
      <c r="K1295" s="239"/>
      <c r="L1295" s="239"/>
    </row>
    <row r="1296" spans="2:12" s="237" customFormat="1" ht="15" x14ac:dyDescent="0.25">
      <c r="B1296" s="180" t="s">
        <v>2751</v>
      </c>
      <c r="C1296" s="236">
        <v>4</v>
      </c>
      <c r="F1296" s="238"/>
      <c r="G1296" s="238"/>
      <c r="H1296" s="238"/>
      <c r="K1296" s="239"/>
      <c r="L1296" s="239"/>
    </row>
    <row r="1297" spans="2:12" s="237" customFormat="1" ht="15" x14ac:dyDescent="0.25">
      <c r="B1297" s="180" t="s">
        <v>2752</v>
      </c>
      <c r="C1297" s="236">
        <v>8</v>
      </c>
      <c r="F1297" s="238"/>
      <c r="G1297" s="238"/>
      <c r="H1297" s="238"/>
      <c r="K1297" s="239"/>
      <c r="L1297" s="239"/>
    </row>
    <row r="1298" spans="2:12" s="237" customFormat="1" ht="15" x14ac:dyDescent="0.25">
      <c r="B1298" s="180" t="s">
        <v>2753</v>
      </c>
      <c r="C1298" s="236">
        <v>16</v>
      </c>
      <c r="F1298" s="238"/>
      <c r="G1298" s="238"/>
      <c r="H1298" s="238"/>
      <c r="K1298" s="239"/>
      <c r="L1298" s="239"/>
    </row>
    <row r="1299" spans="2:12" s="237" customFormat="1" ht="15" x14ac:dyDescent="0.25">
      <c r="B1299" s="180" t="s">
        <v>2754</v>
      </c>
      <c r="C1299" s="236">
        <v>5</v>
      </c>
      <c r="F1299" s="238"/>
      <c r="G1299" s="238"/>
      <c r="H1299" s="238"/>
      <c r="K1299" s="239"/>
      <c r="L1299" s="239"/>
    </row>
    <row r="1300" spans="2:12" s="237" customFormat="1" ht="15" x14ac:dyDescent="0.25">
      <c r="B1300" s="180" t="s">
        <v>2755</v>
      </c>
      <c r="C1300" s="236">
        <v>14</v>
      </c>
      <c r="F1300" s="238"/>
      <c r="G1300" s="238"/>
      <c r="H1300" s="238"/>
      <c r="K1300" s="239"/>
      <c r="L1300" s="239"/>
    </row>
    <row r="1301" spans="2:12" s="237" customFormat="1" ht="15" x14ac:dyDescent="0.25">
      <c r="B1301" s="180" t="s">
        <v>2756</v>
      </c>
      <c r="C1301" s="236">
        <v>7</v>
      </c>
      <c r="F1301" s="238"/>
      <c r="G1301" s="238"/>
      <c r="H1301" s="238"/>
      <c r="K1301" s="239"/>
      <c r="L1301" s="239"/>
    </row>
    <row r="1302" spans="2:12" s="237" customFormat="1" ht="15" x14ac:dyDescent="0.25">
      <c r="B1302" s="180" t="s">
        <v>2757</v>
      </c>
      <c r="C1302" s="236">
        <v>33</v>
      </c>
      <c r="F1302" s="238"/>
      <c r="G1302" s="238"/>
      <c r="H1302" s="238"/>
      <c r="K1302" s="239"/>
      <c r="L1302" s="239"/>
    </row>
    <row r="1303" spans="2:12" s="237" customFormat="1" ht="15" x14ac:dyDescent="0.25">
      <c r="B1303" s="180" t="s">
        <v>2758</v>
      </c>
      <c r="C1303" s="236">
        <v>14</v>
      </c>
      <c r="F1303" s="238"/>
      <c r="G1303" s="238"/>
      <c r="H1303" s="238"/>
      <c r="K1303" s="239"/>
      <c r="L1303" s="239"/>
    </row>
    <row r="1304" spans="2:12" s="237" customFormat="1" ht="15" x14ac:dyDescent="0.25">
      <c r="B1304" s="180" t="s">
        <v>2759</v>
      </c>
      <c r="C1304" s="236">
        <v>1</v>
      </c>
      <c r="F1304" s="238"/>
      <c r="G1304" s="238"/>
      <c r="H1304" s="238"/>
      <c r="K1304" s="239"/>
      <c r="L1304" s="239"/>
    </row>
    <row r="1305" spans="2:12" s="237" customFormat="1" ht="15" x14ac:dyDescent="0.25">
      <c r="B1305" s="180" t="s">
        <v>2760</v>
      </c>
      <c r="C1305" s="236">
        <v>3</v>
      </c>
      <c r="F1305" s="238"/>
      <c r="G1305" s="238"/>
      <c r="H1305" s="238"/>
      <c r="K1305" s="239"/>
      <c r="L1305" s="239"/>
    </row>
    <row r="1306" spans="2:12" s="237" customFormat="1" ht="15" x14ac:dyDescent="0.25">
      <c r="B1306" s="180" t="s">
        <v>2761</v>
      </c>
      <c r="C1306" s="236">
        <v>7</v>
      </c>
      <c r="F1306" s="238"/>
      <c r="G1306" s="238"/>
      <c r="H1306" s="238"/>
      <c r="K1306" s="239"/>
      <c r="L1306" s="239"/>
    </row>
    <row r="1307" spans="2:12" s="237" customFormat="1" ht="15" x14ac:dyDescent="0.25">
      <c r="B1307" s="180" t="s">
        <v>2762</v>
      </c>
      <c r="C1307" s="236">
        <v>4</v>
      </c>
      <c r="F1307" s="238"/>
      <c r="G1307" s="238"/>
      <c r="H1307" s="238"/>
      <c r="K1307" s="239"/>
      <c r="L1307" s="239"/>
    </row>
    <row r="1308" spans="2:12" s="237" customFormat="1" ht="15" x14ac:dyDescent="0.25">
      <c r="B1308" s="180" t="s">
        <v>2763</v>
      </c>
      <c r="C1308" s="236">
        <v>11</v>
      </c>
      <c r="F1308" s="238"/>
      <c r="G1308" s="238"/>
      <c r="H1308" s="238"/>
      <c r="K1308" s="239"/>
      <c r="L1308" s="239"/>
    </row>
    <row r="1309" spans="2:12" s="237" customFormat="1" ht="15" x14ac:dyDescent="0.25">
      <c r="B1309" s="180" t="s">
        <v>2764</v>
      </c>
      <c r="C1309" s="236">
        <v>4</v>
      </c>
      <c r="F1309" s="238"/>
      <c r="G1309" s="238"/>
      <c r="H1309" s="238"/>
      <c r="K1309" s="239"/>
      <c r="L1309" s="239"/>
    </row>
    <row r="1310" spans="2:12" s="237" customFormat="1" ht="15" x14ac:dyDescent="0.25">
      <c r="B1310" s="180" t="s">
        <v>2765</v>
      </c>
      <c r="C1310" s="236">
        <v>18</v>
      </c>
      <c r="F1310" s="238"/>
      <c r="G1310" s="238"/>
      <c r="H1310" s="238"/>
      <c r="K1310" s="239"/>
      <c r="L1310" s="239"/>
    </row>
    <row r="1311" spans="2:12" s="237" customFormat="1" ht="15" x14ac:dyDescent="0.25">
      <c r="B1311" s="180" t="s">
        <v>2766</v>
      </c>
      <c r="C1311" s="236">
        <v>8</v>
      </c>
      <c r="F1311" s="238"/>
      <c r="G1311" s="238"/>
      <c r="H1311" s="238"/>
      <c r="K1311" s="239"/>
      <c r="L1311" s="239"/>
    </row>
    <row r="1312" spans="2:12" s="237" customFormat="1" ht="15" x14ac:dyDescent="0.25">
      <c r="B1312" s="180" t="s">
        <v>2767</v>
      </c>
      <c r="C1312" s="236">
        <v>25</v>
      </c>
      <c r="F1312" s="238"/>
      <c r="G1312" s="238"/>
      <c r="H1312" s="238"/>
      <c r="K1312" s="239"/>
      <c r="L1312" s="239"/>
    </row>
    <row r="1313" spans="2:12" s="237" customFormat="1" ht="15" x14ac:dyDescent="0.25">
      <c r="B1313" s="180" t="s">
        <v>2768</v>
      </c>
      <c r="C1313" s="236">
        <v>8</v>
      </c>
      <c r="F1313" s="238"/>
      <c r="G1313" s="238"/>
      <c r="H1313" s="238"/>
      <c r="K1313" s="239"/>
      <c r="L1313" s="239"/>
    </row>
    <row r="1314" spans="2:12" s="237" customFormat="1" ht="15" x14ac:dyDescent="0.25">
      <c r="B1314" s="180" t="s">
        <v>2769</v>
      </c>
      <c r="C1314" s="236">
        <v>18</v>
      </c>
      <c r="F1314" s="238"/>
      <c r="G1314" s="238"/>
      <c r="H1314" s="238"/>
      <c r="K1314" s="239"/>
      <c r="L1314" s="239"/>
    </row>
    <row r="1315" spans="2:12" s="237" customFormat="1" ht="15" x14ac:dyDescent="0.25">
      <c r="B1315" s="180" t="s">
        <v>2770</v>
      </c>
      <c r="C1315" s="236">
        <v>4</v>
      </c>
      <c r="F1315" s="238"/>
      <c r="G1315" s="238"/>
      <c r="H1315" s="238"/>
      <c r="K1315" s="239"/>
      <c r="L1315" s="239"/>
    </row>
    <row r="1316" spans="2:12" s="237" customFormat="1" ht="15" x14ac:dyDescent="0.25">
      <c r="B1316" s="180" t="s">
        <v>2771</v>
      </c>
      <c r="C1316" s="236">
        <v>22</v>
      </c>
      <c r="F1316" s="238"/>
      <c r="G1316" s="238"/>
      <c r="H1316" s="238"/>
      <c r="K1316" s="239"/>
      <c r="L1316" s="239"/>
    </row>
    <row r="1317" spans="2:12" s="237" customFormat="1" ht="15" x14ac:dyDescent="0.25">
      <c r="B1317" s="180" t="s">
        <v>2772</v>
      </c>
      <c r="C1317" s="236">
        <v>8</v>
      </c>
      <c r="F1317" s="238"/>
      <c r="G1317" s="238"/>
      <c r="H1317" s="238"/>
      <c r="K1317" s="239"/>
      <c r="L1317" s="239"/>
    </row>
    <row r="1318" spans="2:12" s="237" customFormat="1" ht="15" x14ac:dyDescent="0.25">
      <c r="B1318" s="180" t="s">
        <v>2773</v>
      </c>
      <c r="C1318" s="236">
        <v>6</v>
      </c>
      <c r="F1318" s="238"/>
      <c r="G1318" s="238"/>
      <c r="H1318" s="238"/>
      <c r="K1318" s="239"/>
      <c r="L1318" s="239"/>
    </row>
    <row r="1319" spans="2:12" s="237" customFormat="1" ht="15" x14ac:dyDescent="0.25">
      <c r="B1319" s="180" t="s">
        <v>2774</v>
      </c>
      <c r="C1319" s="236">
        <v>12</v>
      </c>
      <c r="F1319" s="238"/>
      <c r="G1319" s="238"/>
      <c r="H1319" s="238"/>
      <c r="K1319" s="239"/>
      <c r="L1319" s="239"/>
    </row>
    <row r="1320" spans="2:12" s="237" customFormat="1" ht="15" x14ac:dyDescent="0.25">
      <c r="B1320" s="180" t="s">
        <v>2775</v>
      </c>
      <c r="C1320" s="236">
        <v>4</v>
      </c>
      <c r="F1320" s="238"/>
      <c r="G1320" s="238"/>
      <c r="H1320" s="238"/>
      <c r="K1320" s="239"/>
      <c r="L1320" s="239"/>
    </row>
    <row r="1321" spans="2:12" s="237" customFormat="1" ht="15" x14ac:dyDescent="0.25">
      <c r="B1321" s="180" t="s">
        <v>2776</v>
      </c>
      <c r="C1321" s="236">
        <v>12</v>
      </c>
      <c r="F1321" s="238"/>
      <c r="G1321" s="238"/>
      <c r="H1321" s="238"/>
      <c r="K1321" s="239"/>
      <c r="L1321" s="239"/>
    </row>
    <row r="1322" spans="2:12" s="237" customFormat="1" ht="15" x14ac:dyDescent="0.25">
      <c r="B1322" s="180" t="s">
        <v>2777</v>
      </c>
      <c r="C1322" s="236">
        <v>5</v>
      </c>
      <c r="F1322" s="238"/>
      <c r="G1322" s="238"/>
      <c r="H1322" s="238"/>
      <c r="K1322" s="239"/>
      <c r="L1322" s="239"/>
    </row>
    <row r="1323" spans="2:12" s="237" customFormat="1" ht="15" x14ac:dyDescent="0.25">
      <c r="B1323" s="180" t="s">
        <v>2778</v>
      </c>
      <c r="C1323" s="236">
        <v>13</v>
      </c>
      <c r="F1323" s="238"/>
      <c r="G1323" s="238"/>
      <c r="H1323" s="238"/>
      <c r="K1323" s="239"/>
      <c r="L1323" s="239"/>
    </row>
    <row r="1324" spans="2:12" s="237" customFormat="1" ht="15" x14ac:dyDescent="0.25">
      <c r="B1324" s="180" t="s">
        <v>2779</v>
      </c>
      <c r="C1324" s="236">
        <v>9</v>
      </c>
      <c r="F1324" s="238"/>
      <c r="G1324" s="238"/>
      <c r="H1324" s="238"/>
      <c r="K1324" s="239"/>
      <c r="L1324" s="239"/>
    </row>
    <row r="1325" spans="2:12" s="237" customFormat="1" ht="15" x14ac:dyDescent="0.25">
      <c r="B1325" s="180" t="s">
        <v>2780</v>
      </c>
      <c r="C1325" s="236">
        <v>12</v>
      </c>
      <c r="F1325" s="238"/>
      <c r="G1325" s="238"/>
      <c r="H1325" s="238"/>
      <c r="K1325" s="239"/>
      <c r="L1325" s="239"/>
    </row>
    <row r="1326" spans="2:12" s="237" customFormat="1" ht="15" x14ac:dyDescent="0.25">
      <c r="B1326" s="180" t="s">
        <v>2781</v>
      </c>
      <c r="C1326" s="236">
        <v>2</v>
      </c>
      <c r="F1326" s="238"/>
      <c r="G1326" s="238"/>
      <c r="H1326" s="238"/>
      <c r="K1326" s="239"/>
      <c r="L1326" s="239"/>
    </row>
    <row r="1327" spans="2:12" s="237" customFormat="1" ht="15" x14ac:dyDescent="0.25">
      <c r="B1327" s="180" t="s">
        <v>2782</v>
      </c>
      <c r="C1327" s="236">
        <v>27</v>
      </c>
      <c r="F1327" s="238"/>
      <c r="G1327" s="238"/>
      <c r="H1327" s="238"/>
      <c r="K1327" s="239"/>
      <c r="L1327" s="239"/>
    </row>
    <row r="1328" spans="2:12" s="237" customFormat="1" ht="15" x14ac:dyDescent="0.25">
      <c r="B1328" s="180" t="s">
        <v>2783</v>
      </c>
      <c r="C1328" s="236">
        <v>4</v>
      </c>
      <c r="F1328" s="238"/>
      <c r="G1328" s="238"/>
      <c r="H1328" s="238"/>
      <c r="K1328" s="239"/>
      <c r="L1328" s="239"/>
    </row>
    <row r="1329" spans="2:12" s="237" customFormat="1" ht="15" x14ac:dyDescent="0.25">
      <c r="B1329" s="180" t="s">
        <v>2784</v>
      </c>
      <c r="C1329" s="236">
        <v>1</v>
      </c>
      <c r="F1329" s="238"/>
      <c r="G1329" s="238"/>
      <c r="H1329" s="238"/>
      <c r="K1329" s="239"/>
      <c r="L1329" s="239"/>
    </row>
    <row r="1330" spans="2:12" s="237" customFormat="1" ht="15" x14ac:dyDescent="0.25">
      <c r="B1330" s="180" t="s">
        <v>2785</v>
      </c>
      <c r="C1330" s="236">
        <v>2</v>
      </c>
      <c r="F1330" s="238"/>
      <c r="G1330" s="238"/>
      <c r="H1330" s="238"/>
      <c r="K1330" s="239"/>
      <c r="L1330" s="239"/>
    </row>
    <row r="1331" spans="2:12" s="237" customFormat="1" ht="15" x14ac:dyDescent="0.25">
      <c r="B1331" s="180" t="s">
        <v>2786</v>
      </c>
      <c r="C1331" s="236">
        <v>13</v>
      </c>
      <c r="F1331" s="238"/>
      <c r="G1331" s="238"/>
      <c r="H1331" s="238"/>
      <c r="K1331" s="239"/>
      <c r="L1331" s="239"/>
    </row>
    <row r="1332" spans="2:12" s="237" customFormat="1" ht="15" x14ac:dyDescent="0.25">
      <c r="B1332" s="180" t="s">
        <v>2787</v>
      </c>
      <c r="C1332" s="236">
        <v>2</v>
      </c>
      <c r="F1332" s="238"/>
      <c r="G1332" s="238"/>
      <c r="H1332" s="238"/>
      <c r="K1332" s="239"/>
      <c r="L1332" s="239"/>
    </row>
    <row r="1333" spans="2:12" s="237" customFormat="1" ht="15" x14ac:dyDescent="0.25">
      <c r="B1333" s="180" t="s">
        <v>2788</v>
      </c>
      <c r="C1333" s="236">
        <v>4</v>
      </c>
      <c r="F1333" s="238"/>
      <c r="G1333" s="238"/>
      <c r="H1333" s="238"/>
      <c r="K1333" s="239"/>
      <c r="L1333" s="239"/>
    </row>
    <row r="1334" spans="2:12" s="237" customFormat="1" ht="15" x14ac:dyDescent="0.25">
      <c r="B1334" s="180" t="s">
        <v>2789</v>
      </c>
      <c r="C1334" s="236">
        <v>1</v>
      </c>
      <c r="F1334" s="238"/>
      <c r="G1334" s="238"/>
      <c r="H1334" s="238"/>
      <c r="K1334" s="239"/>
      <c r="L1334" s="239"/>
    </row>
    <row r="1335" spans="2:12" s="237" customFormat="1" ht="15" x14ac:dyDescent="0.25">
      <c r="B1335" s="180" t="s">
        <v>2790</v>
      </c>
      <c r="C1335" s="236">
        <v>2</v>
      </c>
      <c r="F1335" s="238"/>
      <c r="G1335" s="238"/>
      <c r="H1335" s="238"/>
      <c r="K1335" s="239"/>
      <c r="L1335" s="239"/>
    </row>
    <row r="1336" spans="2:12" s="237" customFormat="1" ht="15" x14ac:dyDescent="0.25">
      <c r="B1336" s="180" t="s">
        <v>2791</v>
      </c>
      <c r="C1336" s="236">
        <v>7</v>
      </c>
      <c r="F1336" s="238"/>
      <c r="G1336" s="238"/>
      <c r="H1336" s="238"/>
      <c r="K1336" s="239"/>
      <c r="L1336" s="239"/>
    </row>
    <row r="1337" spans="2:12" s="237" customFormat="1" ht="15" x14ac:dyDescent="0.25">
      <c r="B1337" s="180" t="s">
        <v>2792</v>
      </c>
      <c r="C1337" s="236">
        <v>11</v>
      </c>
      <c r="F1337" s="238"/>
      <c r="G1337" s="238"/>
      <c r="H1337" s="238"/>
      <c r="K1337" s="239"/>
      <c r="L1337" s="239"/>
    </row>
    <row r="1338" spans="2:12" s="237" customFormat="1" ht="15" x14ac:dyDescent="0.25">
      <c r="B1338" s="180" t="s">
        <v>2793</v>
      </c>
      <c r="C1338" s="236">
        <v>1</v>
      </c>
      <c r="F1338" s="238"/>
      <c r="G1338" s="238"/>
      <c r="H1338" s="238"/>
      <c r="K1338" s="239"/>
      <c r="L1338" s="239"/>
    </row>
    <row r="1339" spans="2:12" s="237" customFormat="1" ht="15" x14ac:dyDescent="0.25">
      <c r="B1339" s="180" t="s">
        <v>2794</v>
      </c>
      <c r="C1339" s="236">
        <v>6</v>
      </c>
      <c r="F1339" s="238"/>
      <c r="G1339" s="238"/>
      <c r="H1339" s="238"/>
      <c r="K1339" s="239"/>
      <c r="L1339" s="239"/>
    </row>
    <row r="1340" spans="2:12" s="237" customFormat="1" ht="15" x14ac:dyDescent="0.25">
      <c r="B1340" s="180" t="s">
        <v>2795</v>
      </c>
      <c r="C1340" s="236">
        <v>16</v>
      </c>
      <c r="F1340" s="238"/>
      <c r="G1340" s="238"/>
      <c r="H1340" s="238"/>
      <c r="K1340" s="239"/>
      <c r="L1340" s="239"/>
    </row>
    <row r="1341" spans="2:12" s="237" customFormat="1" ht="15" x14ac:dyDescent="0.25">
      <c r="B1341" s="180" t="s">
        <v>2796</v>
      </c>
      <c r="C1341" s="236">
        <v>19</v>
      </c>
      <c r="F1341" s="238"/>
      <c r="G1341" s="238"/>
      <c r="H1341" s="238"/>
      <c r="K1341" s="239"/>
      <c r="L1341" s="239"/>
    </row>
    <row r="1342" spans="2:12" s="237" customFormat="1" ht="15" x14ac:dyDescent="0.25">
      <c r="B1342" s="180" t="s">
        <v>2797</v>
      </c>
      <c r="C1342" s="236">
        <v>9</v>
      </c>
      <c r="F1342" s="238"/>
      <c r="G1342" s="238"/>
      <c r="H1342" s="238"/>
      <c r="K1342" s="239"/>
      <c r="L1342" s="239"/>
    </row>
    <row r="1343" spans="2:12" s="237" customFormat="1" ht="15" x14ac:dyDescent="0.25">
      <c r="B1343" s="180" t="s">
        <v>2798</v>
      </c>
      <c r="C1343" s="236">
        <v>3</v>
      </c>
      <c r="F1343" s="238"/>
      <c r="G1343" s="238"/>
      <c r="H1343" s="238"/>
      <c r="K1343" s="239"/>
      <c r="L1343" s="239"/>
    </row>
    <row r="1344" spans="2:12" s="237" customFormat="1" ht="15" x14ac:dyDescent="0.25">
      <c r="B1344" s="180" t="s">
        <v>2799</v>
      </c>
      <c r="C1344" s="236">
        <v>13</v>
      </c>
      <c r="F1344" s="238"/>
      <c r="G1344" s="238"/>
      <c r="H1344" s="238"/>
      <c r="K1344" s="239"/>
      <c r="L1344" s="239"/>
    </row>
    <row r="1345" spans="2:12" s="237" customFormat="1" ht="15" x14ac:dyDescent="0.25">
      <c r="B1345" s="180" t="s">
        <v>2800</v>
      </c>
      <c r="C1345" s="236">
        <v>1</v>
      </c>
      <c r="F1345" s="238"/>
      <c r="G1345" s="238"/>
      <c r="H1345" s="238"/>
      <c r="K1345" s="239"/>
      <c r="L1345" s="239"/>
    </row>
    <row r="1346" spans="2:12" s="237" customFormat="1" ht="15" x14ac:dyDescent="0.25">
      <c r="B1346" s="180" t="s">
        <v>2801</v>
      </c>
      <c r="C1346" s="236">
        <v>13</v>
      </c>
      <c r="F1346" s="238"/>
      <c r="G1346" s="238"/>
      <c r="H1346" s="238"/>
      <c r="K1346" s="239"/>
      <c r="L1346" s="239"/>
    </row>
    <row r="1347" spans="2:12" s="237" customFormat="1" ht="15" x14ac:dyDescent="0.25">
      <c r="B1347" s="180" t="s">
        <v>2802</v>
      </c>
      <c r="C1347" s="236">
        <v>3</v>
      </c>
      <c r="F1347" s="238"/>
      <c r="G1347" s="238"/>
      <c r="H1347" s="238"/>
      <c r="K1347" s="239"/>
      <c r="L1347" s="239"/>
    </row>
    <row r="1348" spans="2:12" s="237" customFormat="1" ht="15" x14ac:dyDescent="0.25">
      <c r="B1348" s="180" t="s">
        <v>2803</v>
      </c>
      <c r="C1348" s="236">
        <v>2</v>
      </c>
      <c r="F1348" s="238"/>
      <c r="G1348" s="238"/>
      <c r="H1348" s="238"/>
      <c r="K1348" s="239"/>
      <c r="L1348" s="239"/>
    </row>
    <row r="1349" spans="2:12" s="237" customFormat="1" ht="15" x14ac:dyDescent="0.25">
      <c r="B1349" s="180" t="s">
        <v>2804</v>
      </c>
      <c r="C1349" s="236">
        <v>5</v>
      </c>
      <c r="F1349" s="238"/>
      <c r="G1349" s="238"/>
      <c r="H1349" s="238"/>
      <c r="K1349" s="239"/>
      <c r="L1349" s="239"/>
    </row>
    <row r="1350" spans="2:12" s="237" customFormat="1" ht="15" x14ac:dyDescent="0.25">
      <c r="B1350" s="180" t="s">
        <v>2805</v>
      </c>
      <c r="C1350" s="236">
        <v>16</v>
      </c>
      <c r="F1350" s="238"/>
      <c r="G1350" s="238"/>
      <c r="H1350" s="238"/>
      <c r="K1350" s="239"/>
      <c r="L1350" s="239"/>
    </row>
    <row r="1351" spans="2:12" s="237" customFormat="1" ht="15" x14ac:dyDescent="0.25">
      <c r="B1351" s="180" t="s">
        <v>2806</v>
      </c>
      <c r="C1351" s="236">
        <v>7</v>
      </c>
      <c r="F1351" s="238"/>
      <c r="G1351" s="238"/>
      <c r="H1351" s="238"/>
      <c r="K1351" s="239"/>
      <c r="L1351" s="239"/>
    </row>
    <row r="1352" spans="2:12" s="237" customFormat="1" ht="15" x14ac:dyDescent="0.25">
      <c r="B1352" s="180" t="s">
        <v>2807</v>
      </c>
      <c r="C1352" s="236">
        <v>3</v>
      </c>
      <c r="F1352" s="238"/>
      <c r="G1352" s="238"/>
      <c r="H1352" s="238"/>
      <c r="K1352" s="239"/>
      <c r="L1352" s="239"/>
    </row>
    <row r="1353" spans="2:12" s="237" customFormat="1" ht="15" x14ac:dyDescent="0.25">
      <c r="B1353" s="180" t="s">
        <v>2808</v>
      </c>
      <c r="C1353" s="236">
        <v>4</v>
      </c>
      <c r="F1353" s="238"/>
      <c r="G1353" s="238"/>
      <c r="H1353" s="238"/>
      <c r="K1353" s="239"/>
      <c r="L1353" s="239"/>
    </row>
    <row r="1354" spans="2:12" s="237" customFormat="1" ht="15" x14ac:dyDescent="0.25">
      <c r="B1354" s="180" t="s">
        <v>2809</v>
      </c>
      <c r="C1354" s="236">
        <v>1</v>
      </c>
      <c r="F1354" s="238"/>
      <c r="G1354" s="238"/>
      <c r="H1354" s="238"/>
      <c r="K1354" s="239"/>
      <c r="L1354" s="239"/>
    </row>
    <row r="1355" spans="2:12" s="237" customFormat="1" ht="15" x14ac:dyDescent="0.25">
      <c r="B1355" s="180" t="s">
        <v>2810</v>
      </c>
      <c r="C1355" s="236">
        <v>7</v>
      </c>
      <c r="F1355" s="238"/>
      <c r="G1355" s="238"/>
      <c r="H1355" s="238"/>
      <c r="K1355" s="239"/>
      <c r="L1355" s="239"/>
    </row>
    <row r="1356" spans="2:12" s="237" customFormat="1" ht="15" x14ac:dyDescent="0.25">
      <c r="B1356" s="180" t="s">
        <v>2811</v>
      </c>
      <c r="C1356" s="236">
        <v>16</v>
      </c>
      <c r="F1356" s="238"/>
      <c r="G1356" s="238"/>
      <c r="H1356" s="238"/>
      <c r="K1356" s="239"/>
      <c r="L1356" s="239"/>
    </row>
    <row r="1357" spans="2:12" s="237" customFormat="1" ht="15" x14ac:dyDescent="0.25">
      <c r="B1357" s="180" t="s">
        <v>2812</v>
      </c>
      <c r="C1357" s="236">
        <v>1</v>
      </c>
      <c r="F1357" s="238"/>
      <c r="G1357" s="238"/>
      <c r="H1357" s="238"/>
      <c r="K1357" s="239"/>
      <c r="L1357" s="239"/>
    </row>
    <row r="1358" spans="2:12" s="237" customFormat="1" ht="15" x14ac:dyDescent="0.25">
      <c r="B1358" s="180" t="s">
        <v>2813</v>
      </c>
      <c r="C1358" s="236">
        <v>6</v>
      </c>
      <c r="F1358" s="238"/>
      <c r="G1358" s="238"/>
      <c r="H1358" s="238"/>
      <c r="K1358" s="239"/>
      <c r="L1358" s="239"/>
    </row>
    <row r="1359" spans="2:12" s="237" customFormat="1" ht="15" x14ac:dyDescent="0.25">
      <c r="B1359" s="180" t="s">
        <v>2814</v>
      </c>
      <c r="C1359" s="236">
        <v>2</v>
      </c>
      <c r="F1359" s="238"/>
      <c r="G1359" s="238"/>
      <c r="H1359" s="238"/>
      <c r="K1359" s="239"/>
      <c r="L1359" s="239"/>
    </row>
    <row r="1360" spans="2:12" s="237" customFormat="1" ht="15" x14ac:dyDescent="0.25">
      <c r="B1360" s="180" t="s">
        <v>2815</v>
      </c>
      <c r="C1360" s="236">
        <v>25</v>
      </c>
      <c r="F1360" s="238"/>
      <c r="G1360" s="238"/>
      <c r="H1360" s="238"/>
      <c r="K1360" s="239"/>
      <c r="L1360" s="239"/>
    </row>
    <row r="1361" spans="2:12" s="237" customFormat="1" ht="15" x14ac:dyDescent="0.25">
      <c r="B1361" s="180" t="s">
        <v>2816</v>
      </c>
      <c r="C1361" s="236">
        <v>1</v>
      </c>
      <c r="F1361" s="238"/>
      <c r="G1361" s="238"/>
      <c r="H1361" s="238"/>
      <c r="K1361" s="239"/>
      <c r="L1361" s="239"/>
    </row>
    <row r="1362" spans="2:12" s="237" customFormat="1" ht="15" x14ac:dyDescent="0.25">
      <c r="B1362" s="180" t="s">
        <v>2817</v>
      </c>
      <c r="C1362" s="236">
        <v>20</v>
      </c>
      <c r="F1362" s="238"/>
      <c r="G1362" s="238"/>
      <c r="H1362" s="238"/>
      <c r="K1362" s="239"/>
      <c r="L1362" s="239"/>
    </row>
    <row r="1363" spans="2:12" s="237" customFormat="1" ht="15" x14ac:dyDescent="0.25">
      <c r="B1363" s="180" t="s">
        <v>2818</v>
      </c>
      <c r="C1363" s="236">
        <v>10</v>
      </c>
      <c r="F1363" s="238"/>
      <c r="G1363" s="238"/>
      <c r="H1363" s="238"/>
      <c r="K1363" s="239"/>
      <c r="L1363" s="239"/>
    </row>
    <row r="1364" spans="2:12" s="237" customFormat="1" ht="15" x14ac:dyDescent="0.25">
      <c r="B1364" s="180" t="s">
        <v>2819</v>
      </c>
      <c r="C1364" s="236">
        <v>26</v>
      </c>
      <c r="F1364" s="238"/>
      <c r="G1364" s="238"/>
      <c r="H1364" s="238"/>
      <c r="K1364" s="239"/>
      <c r="L1364" s="239"/>
    </row>
    <row r="1365" spans="2:12" s="237" customFormat="1" ht="15" x14ac:dyDescent="0.25">
      <c r="B1365" s="180" t="s">
        <v>2820</v>
      </c>
      <c r="C1365" s="236">
        <v>4</v>
      </c>
      <c r="F1365" s="238"/>
      <c r="G1365" s="238"/>
      <c r="H1365" s="238"/>
      <c r="K1365" s="239"/>
      <c r="L1365" s="239"/>
    </row>
    <row r="1366" spans="2:12" s="237" customFormat="1" ht="15" x14ac:dyDescent="0.25">
      <c r="B1366" s="180" t="s">
        <v>2821</v>
      </c>
      <c r="C1366" s="236">
        <v>6</v>
      </c>
      <c r="F1366" s="238"/>
      <c r="G1366" s="238"/>
      <c r="H1366" s="238"/>
      <c r="K1366" s="239"/>
      <c r="L1366" s="239"/>
    </row>
    <row r="1367" spans="2:12" s="237" customFormat="1" ht="15" x14ac:dyDescent="0.25">
      <c r="B1367" s="180" t="s">
        <v>2822</v>
      </c>
      <c r="C1367" s="236">
        <v>4</v>
      </c>
      <c r="F1367" s="238"/>
      <c r="G1367" s="238"/>
      <c r="H1367" s="238"/>
      <c r="K1367" s="239"/>
      <c r="L1367" s="239"/>
    </row>
    <row r="1368" spans="2:12" s="237" customFormat="1" ht="15" x14ac:dyDescent="0.25">
      <c r="B1368" s="180" t="s">
        <v>2823</v>
      </c>
      <c r="C1368" s="236">
        <v>9</v>
      </c>
      <c r="F1368" s="238"/>
      <c r="G1368" s="238"/>
      <c r="H1368" s="238"/>
      <c r="K1368" s="239"/>
      <c r="L1368" s="239"/>
    </row>
    <row r="1369" spans="2:12" s="237" customFormat="1" ht="15" x14ac:dyDescent="0.25">
      <c r="B1369" s="180" t="s">
        <v>2824</v>
      </c>
      <c r="C1369" s="236">
        <v>6</v>
      </c>
      <c r="F1369" s="238"/>
      <c r="G1369" s="238"/>
      <c r="H1369" s="238"/>
      <c r="K1369" s="239"/>
      <c r="L1369" s="239"/>
    </row>
    <row r="1370" spans="2:12" s="237" customFormat="1" ht="15" x14ac:dyDescent="0.25">
      <c r="B1370" s="180" t="s">
        <v>2825</v>
      </c>
      <c r="C1370" s="236">
        <v>2</v>
      </c>
      <c r="F1370" s="238"/>
      <c r="G1370" s="238"/>
      <c r="H1370" s="238"/>
      <c r="K1370" s="239"/>
      <c r="L1370" s="239"/>
    </row>
    <row r="1371" spans="2:12" s="237" customFormat="1" ht="15" x14ac:dyDescent="0.25">
      <c r="B1371" s="180" t="s">
        <v>2826</v>
      </c>
      <c r="C1371" s="236">
        <v>13</v>
      </c>
      <c r="F1371" s="238"/>
      <c r="G1371" s="238"/>
      <c r="H1371" s="238"/>
      <c r="K1371" s="239"/>
      <c r="L1371" s="239"/>
    </row>
    <row r="1372" spans="2:12" s="237" customFormat="1" ht="15" x14ac:dyDescent="0.25">
      <c r="B1372" s="180" t="s">
        <v>2827</v>
      </c>
      <c r="C1372" s="236">
        <v>2</v>
      </c>
      <c r="F1372" s="238"/>
      <c r="G1372" s="238"/>
      <c r="H1372" s="238"/>
      <c r="K1372" s="239"/>
      <c r="L1372" s="239"/>
    </row>
    <row r="1373" spans="2:12" s="237" customFormat="1" ht="15" x14ac:dyDescent="0.25">
      <c r="B1373" s="180" t="s">
        <v>2828</v>
      </c>
      <c r="C1373" s="236">
        <v>12</v>
      </c>
      <c r="F1373" s="238"/>
      <c r="G1373" s="238"/>
      <c r="H1373" s="238"/>
      <c r="K1373" s="239"/>
      <c r="L1373" s="239"/>
    </row>
    <row r="1374" spans="2:12" s="237" customFormat="1" ht="15" x14ac:dyDescent="0.25">
      <c r="B1374" s="180" t="s">
        <v>2829</v>
      </c>
      <c r="C1374" s="236">
        <v>6</v>
      </c>
      <c r="F1374" s="238"/>
      <c r="G1374" s="238"/>
      <c r="H1374" s="238"/>
      <c r="K1374" s="239"/>
      <c r="L1374" s="239"/>
    </row>
    <row r="1375" spans="2:12" s="237" customFormat="1" ht="15" x14ac:dyDescent="0.25">
      <c r="B1375" s="180" t="s">
        <v>2830</v>
      </c>
      <c r="C1375" s="236">
        <v>5</v>
      </c>
      <c r="F1375" s="238"/>
      <c r="G1375" s="238"/>
      <c r="H1375" s="238"/>
      <c r="K1375" s="239"/>
      <c r="L1375" s="239"/>
    </row>
    <row r="1376" spans="2:12" s="237" customFormat="1" ht="15" x14ac:dyDescent="0.25">
      <c r="B1376" s="180" t="s">
        <v>2831</v>
      </c>
      <c r="C1376" s="236">
        <v>1</v>
      </c>
      <c r="F1376" s="238"/>
      <c r="G1376" s="238"/>
      <c r="H1376" s="238"/>
      <c r="K1376" s="239"/>
      <c r="L1376" s="239"/>
    </row>
    <row r="1377" spans="2:12" s="237" customFormat="1" ht="15" x14ac:dyDescent="0.25">
      <c r="B1377" s="180" t="s">
        <v>2832</v>
      </c>
      <c r="C1377" s="236">
        <v>8</v>
      </c>
      <c r="F1377" s="238"/>
      <c r="G1377" s="238"/>
      <c r="H1377" s="238"/>
      <c r="K1377" s="239"/>
      <c r="L1377" s="239"/>
    </row>
    <row r="1378" spans="2:12" s="237" customFormat="1" ht="15" x14ac:dyDescent="0.25">
      <c r="B1378" s="180" t="s">
        <v>2833</v>
      </c>
      <c r="C1378" s="236">
        <v>7</v>
      </c>
      <c r="F1378" s="238"/>
      <c r="G1378" s="238"/>
      <c r="H1378" s="238"/>
      <c r="K1378" s="239"/>
      <c r="L1378" s="239"/>
    </row>
    <row r="1379" spans="2:12" s="237" customFormat="1" ht="15" x14ac:dyDescent="0.25">
      <c r="B1379" s="180" t="s">
        <v>2834</v>
      </c>
      <c r="C1379" s="236">
        <v>3</v>
      </c>
      <c r="F1379" s="238"/>
      <c r="G1379" s="238"/>
      <c r="H1379" s="238"/>
      <c r="K1379" s="239"/>
      <c r="L1379" s="239"/>
    </row>
    <row r="1380" spans="2:12" s="237" customFormat="1" ht="15" x14ac:dyDescent="0.25">
      <c r="B1380" s="180" t="s">
        <v>2835</v>
      </c>
      <c r="C1380" s="236">
        <v>2</v>
      </c>
      <c r="F1380" s="238"/>
      <c r="G1380" s="238"/>
      <c r="H1380" s="238"/>
      <c r="K1380" s="239"/>
      <c r="L1380" s="239"/>
    </row>
    <row r="1381" spans="2:12" s="237" customFormat="1" ht="15" x14ac:dyDescent="0.25">
      <c r="B1381" s="180" t="s">
        <v>2836</v>
      </c>
      <c r="C1381" s="236">
        <v>4</v>
      </c>
      <c r="F1381" s="238"/>
      <c r="G1381" s="238"/>
      <c r="H1381" s="238"/>
      <c r="K1381" s="239"/>
      <c r="L1381" s="239"/>
    </row>
    <row r="1382" spans="2:12" s="237" customFormat="1" ht="15" x14ac:dyDescent="0.25">
      <c r="B1382" s="180" t="s">
        <v>2837</v>
      </c>
      <c r="C1382" s="236">
        <v>1</v>
      </c>
      <c r="F1382" s="238"/>
      <c r="G1382" s="238"/>
      <c r="H1382" s="238"/>
      <c r="K1382" s="239"/>
      <c r="L1382" s="239"/>
    </row>
    <row r="1383" spans="2:12" s="237" customFormat="1" ht="15" x14ac:dyDescent="0.25">
      <c r="B1383" s="180" t="s">
        <v>2838</v>
      </c>
      <c r="C1383" s="236">
        <v>11</v>
      </c>
      <c r="F1383" s="238"/>
      <c r="G1383" s="238"/>
      <c r="H1383" s="238"/>
      <c r="K1383" s="239"/>
      <c r="L1383" s="239"/>
    </row>
    <row r="1384" spans="2:12" s="237" customFormat="1" ht="15" x14ac:dyDescent="0.25">
      <c r="B1384" s="180" t="s">
        <v>2839</v>
      </c>
      <c r="C1384" s="236">
        <v>1</v>
      </c>
      <c r="F1384" s="238"/>
      <c r="G1384" s="238"/>
      <c r="H1384" s="238"/>
      <c r="K1384" s="239"/>
      <c r="L1384" s="239"/>
    </row>
    <row r="1385" spans="2:12" s="237" customFormat="1" ht="15" x14ac:dyDescent="0.25">
      <c r="B1385" s="180" t="s">
        <v>2840</v>
      </c>
      <c r="C1385" s="236">
        <v>11</v>
      </c>
      <c r="F1385" s="238"/>
      <c r="G1385" s="238"/>
      <c r="H1385" s="238"/>
      <c r="K1385" s="239"/>
      <c r="L1385" s="239"/>
    </row>
    <row r="1386" spans="2:12" s="237" customFormat="1" ht="15" x14ac:dyDescent="0.25">
      <c r="B1386" s="180" t="s">
        <v>2841</v>
      </c>
      <c r="C1386" s="236">
        <v>3</v>
      </c>
      <c r="F1386" s="238"/>
      <c r="G1386" s="238"/>
      <c r="H1386" s="238"/>
      <c r="K1386" s="239"/>
      <c r="L1386" s="239"/>
    </row>
    <row r="1387" spans="2:12" s="237" customFormat="1" ht="15" x14ac:dyDescent="0.25">
      <c r="B1387" s="180" t="s">
        <v>2842</v>
      </c>
      <c r="C1387" s="236">
        <v>4</v>
      </c>
      <c r="F1387" s="238"/>
      <c r="G1387" s="238"/>
      <c r="H1387" s="238"/>
      <c r="K1387" s="239"/>
      <c r="L1387" s="239"/>
    </row>
    <row r="1388" spans="2:12" s="237" customFormat="1" ht="15" x14ac:dyDescent="0.25">
      <c r="B1388" s="180" t="s">
        <v>2843</v>
      </c>
      <c r="C1388" s="236">
        <v>7</v>
      </c>
      <c r="F1388" s="238"/>
      <c r="G1388" s="238"/>
      <c r="H1388" s="238"/>
      <c r="K1388" s="239"/>
      <c r="L1388" s="239"/>
    </row>
    <row r="1389" spans="2:12" s="237" customFormat="1" ht="15" x14ac:dyDescent="0.25">
      <c r="B1389" s="180" t="s">
        <v>2844</v>
      </c>
      <c r="C1389" s="236">
        <v>13</v>
      </c>
      <c r="F1389" s="238"/>
      <c r="G1389" s="238"/>
      <c r="H1389" s="238"/>
      <c r="K1389" s="239"/>
      <c r="L1389" s="239"/>
    </row>
    <row r="1390" spans="2:12" s="237" customFormat="1" ht="15" x14ac:dyDescent="0.25">
      <c r="B1390" s="180" t="s">
        <v>2845</v>
      </c>
      <c r="C1390" s="236">
        <v>4</v>
      </c>
      <c r="F1390" s="238"/>
      <c r="G1390" s="238"/>
      <c r="H1390" s="238"/>
      <c r="K1390" s="239"/>
      <c r="L1390" s="239"/>
    </row>
    <row r="1391" spans="2:12" s="237" customFormat="1" ht="15" x14ac:dyDescent="0.25">
      <c r="B1391" s="180" t="s">
        <v>2846</v>
      </c>
      <c r="C1391" s="236">
        <v>3</v>
      </c>
      <c r="F1391" s="238"/>
      <c r="G1391" s="238"/>
      <c r="H1391" s="238"/>
      <c r="K1391" s="239"/>
      <c r="L1391" s="239"/>
    </row>
    <row r="1392" spans="2:12" s="237" customFormat="1" ht="15" x14ac:dyDescent="0.25">
      <c r="B1392" s="180" t="s">
        <v>2847</v>
      </c>
      <c r="C1392" s="236">
        <v>12</v>
      </c>
      <c r="F1392" s="238"/>
      <c r="G1392" s="238"/>
      <c r="H1392" s="238"/>
      <c r="K1392" s="239"/>
      <c r="L1392" s="239"/>
    </row>
    <row r="1393" spans="2:12" s="237" customFormat="1" ht="15" x14ac:dyDescent="0.25">
      <c r="B1393" s="180" t="s">
        <v>2848</v>
      </c>
      <c r="C1393" s="236">
        <v>6</v>
      </c>
      <c r="F1393" s="238"/>
      <c r="G1393" s="238"/>
      <c r="H1393" s="238"/>
      <c r="K1393" s="239"/>
      <c r="L1393" s="239"/>
    </row>
    <row r="1394" spans="2:12" s="237" customFormat="1" ht="15" x14ac:dyDescent="0.25">
      <c r="B1394" s="180" t="s">
        <v>2849</v>
      </c>
      <c r="C1394" s="236">
        <v>7</v>
      </c>
      <c r="F1394" s="238"/>
      <c r="G1394" s="238"/>
      <c r="H1394" s="238"/>
      <c r="K1394" s="239"/>
      <c r="L1394" s="239"/>
    </row>
    <row r="1395" spans="2:12" s="237" customFormat="1" ht="15" x14ac:dyDescent="0.25">
      <c r="B1395" s="180" t="s">
        <v>2850</v>
      </c>
      <c r="C1395" s="236">
        <v>2</v>
      </c>
      <c r="F1395" s="238"/>
      <c r="G1395" s="238"/>
      <c r="H1395" s="238"/>
      <c r="K1395" s="239"/>
      <c r="L1395" s="239"/>
    </row>
    <row r="1396" spans="2:12" s="237" customFormat="1" ht="15" x14ac:dyDescent="0.25">
      <c r="B1396" s="180" t="s">
        <v>2851</v>
      </c>
      <c r="C1396" s="236">
        <v>11</v>
      </c>
      <c r="F1396" s="238"/>
      <c r="G1396" s="238"/>
      <c r="H1396" s="238"/>
      <c r="K1396" s="239"/>
      <c r="L1396" s="239"/>
    </row>
    <row r="1397" spans="2:12" s="237" customFormat="1" ht="15" x14ac:dyDescent="0.25">
      <c r="B1397" s="180" t="s">
        <v>2852</v>
      </c>
      <c r="C1397" s="236">
        <v>13</v>
      </c>
      <c r="F1397" s="238"/>
      <c r="G1397" s="238"/>
      <c r="H1397" s="238"/>
      <c r="K1397" s="239"/>
      <c r="L1397" s="239"/>
    </row>
    <row r="1398" spans="2:12" s="237" customFormat="1" ht="15" x14ac:dyDescent="0.25">
      <c r="B1398" s="180" t="s">
        <v>2853</v>
      </c>
      <c r="C1398" s="236">
        <v>3</v>
      </c>
      <c r="F1398" s="238"/>
      <c r="G1398" s="238"/>
      <c r="H1398" s="238"/>
      <c r="K1398" s="239"/>
      <c r="L1398" s="239"/>
    </row>
    <row r="1399" spans="2:12" s="237" customFormat="1" ht="15" x14ac:dyDescent="0.25">
      <c r="B1399" s="180" t="s">
        <v>2854</v>
      </c>
      <c r="C1399" s="236">
        <v>2</v>
      </c>
      <c r="F1399" s="238"/>
      <c r="G1399" s="238"/>
      <c r="H1399" s="238"/>
      <c r="K1399" s="239"/>
      <c r="L1399" s="239"/>
    </row>
    <row r="1400" spans="2:12" s="237" customFormat="1" ht="15" x14ac:dyDescent="0.25">
      <c r="B1400" s="180" t="s">
        <v>2855</v>
      </c>
      <c r="C1400" s="236">
        <v>18</v>
      </c>
      <c r="F1400" s="238"/>
      <c r="G1400" s="238"/>
      <c r="H1400" s="238"/>
      <c r="K1400" s="239"/>
      <c r="L1400" s="239"/>
    </row>
    <row r="1401" spans="2:12" s="237" customFormat="1" ht="15" x14ac:dyDescent="0.25">
      <c r="B1401" s="180" t="s">
        <v>2856</v>
      </c>
      <c r="C1401" s="236">
        <v>4</v>
      </c>
      <c r="F1401" s="238"/>
      <c r="G1401" s="238"/>
      <c r="H1401" s="238"/>
      <c r="K1401" s="239"/>
      <c r="L1401" s="239"/>
    </row>
    <row r="1402" spans="2:12" s="237" customFormat="1" ht="15" x14ac:dyDescent="0.25">
      <c r="B1402" s="180" t="s">
        <v>2857</v>
      </c>
      <c r="C1402" s="236">
        <v>17</v>
      </c>
      <c r="F1402" s="238"/>
      <c r="G1402" s="238"/>
      <c r="H1402" s="238"/>
      <c r="K1402" s="239"/>
      <c r="L1402" s="239"/>
    </row>
    <row r="1403" spans="2:12" s="237" customFormat="1" ht="15" x14ac:dyDescent="0.25">
      <c r="B1403" s="180" t="s">
        <v>2858</v>
      </c>
      <c r="C1403" s="236">
        <v>6</v>
      </c>
      <c r="F1403" s="238"/>
      <c r="G1403" s="238"/>
      <c r="H1403" s="238"/>
      <c r="K1403" s="239"/>
      <c r="L1403" s="239"/>
    </row>
    <row r="1404" spans="2:12" s="237" customFormat="1" ht="15" x14ac:dyDescent="0.25">
      <c r="B1404" s="180" t="s">
        <v>2859</v>
      </c>
      <c r="C1404" s="236">
        <v>17</v>
      </c>
      <c r="F1404" s="238"/>
      <c r="G1404" s="238"/>
      <c r="H1404" s="238"/>
      <c r="K1404" s="239"/>
      <c r="L1404" s="239"/>
    </row>
    <row r="1405" spans="2:12" s="237" customFormat="1" ht="15" x14ac:dyDescent="0.25">
      <c r="B1405" s="180" t="s">
        <v>2860</v>
      </c>
      <c r="C1405" s="236">
        <v>6</v>
      </c>
      <c r="F1405" s="238"/>
      <c r="G1405" s="238"/>
      <c r="H1405" s="238"/>
      <c r="K1405" s="239"/>
      <c r="L1405" s="239"/>
    </row>
    <row r="1406" spans="2:12" s="237" customFormat="1" ht="15" x14ac:dyDescent="0.25">
      <c r="B1406" s="180" t="s">
        <v>2861</v>
      </c>
      <c r="C1406" s="236">
        <v>2</v>
      </c>
      <c r="F1406" s="238"/>
      <c r="G1406" s="238"/>
      <c r="H1406" s="238"/>
      <c r="K1406" s="239"/>
      <c r="L1406" s="239"/>
    </row>
    <row r="1407" spans="2:12" s="237" customFormat="1" ht="15" x14ac:dyDescent="0.25">
      <c r="B1407" s="180" t="s">
        <v>2862</v>
      </c>
      <c r="C1407" s="236">
        <v>5</v>
      </c>
      <c r="F1407" s="238"/>
      <c r="G1407" s="238"/>
      <c r="H1407" s="238"/>
      <c r="K1407" s="239"/>
      <c r="L1407" s="239"/>
    </row>
    <row r="1408" spans="2:12" s="237" customFormat="1" ht="15" x14ac:dyDescent="0.25">
      <c r="B1408" s="180" t="s">
        <v>2863</v>
      </c>
      <c r="C1408" s="236">
        <v>8</v>
      </c>
      <c r="F1408" s="238"/>
      <c r="G1408" s="238"/>
      <c r="H1408" s="238"/>
      <c r="K1408" s="239"/>
      <c r="L1408" s="239"/>
    </row>
    <row r="1409" spans="2:12" s="237" customFormat="1" ht="15" x14ac:dyDescent="0.25">
      <c r="B1409" s="180" t="s">
        <v>2864</v>
      </c>
      <c r="C1409" s="236">
        <v>10</v>
      </c>
      <c r="F1409" s="238"/>
      <c r="G1409" s="238"/>
      <c r="H1409" s="238"/>
      <c r="K1409" s="239"/>
      <c r="L1409" s="239"/>
    </row>
    <row r="1410" spans="2:12" s="237" customFormat="1" ht="15" x14ac:dyDescent="0.25">
      <c r="B1410" s="180" t="s">
        <v>2865</v>
      </c>
      <c r="C1410" s="236">
        <v>27</v>
      </c>
      <c r="F1410" s="238"/>
      <c r="G1410" s="238"/>
      <c r="H1410" s="238"/>
      <c r="K1410" s="239"/>
      <c r="L1410" s="239"/>
    </row>
    <row r="1411" spans="2:12" s="237" customFormat="1" ht="15" x14ac:dyDescent="0.25">
      <c r="B1411" s="180" t="s">
        <v>2866</v>
      </c>
      <c r="C1411" s="236">
        <v>5</v>
      </c>
      <c r="F1411" s="238"/>
      <c r="G1411" s="238"/>
      <c r="H1411" s="238"/>
      <c r="K1411" s="239"/>
      <c r="L1411" s="239"/>
    </row>
    <row r="1412" spans="2:12" s="237" customFormat="1" ht="15" x14ac:dyDescent="0.25">
      <c r="B1412" s="180" t="s">
        <v>2867</v>
      </c>
      <c r="C1412" s="236">
        <v>15</v>
      </c>
      <c r="F1412" s="238"/>
      <c r="G1412" s="238"/>
      <c r="H1412" s="238"/>
      <c r="K1412" s="239"/>
      <c r="L1412" s="239"/>
    </row>
    <row r="1413" spans="2:12" s="237" customFormat="1" ht="15" x14ac:dyDescent="0.25">
      <c r="B1413" s="180" t="s">
        <v>2868</v>
      </c>
      <c r="C1413" s="236">
        <v>7</v>
      </c>
      <c r="F1413" s="238"/>
      <c r="G1413" s="238"/>
      <c r="H1413" s="238"/>
      <c r="K1413" s="239"/>
      <c r="L1413" s="239"/>
    </row>
    <row r="1414" spans="2:12" s="237" customFormat="1" ht="15" x14ac:dyDescent="0.25">
      <c r="B1414" s="180" t="s">
        <v>2869</v>
      </c>
      <c r="C1414" s="236">
        <v>13</v>
      </c>
      <c r="F1414" s="238"/>
      <c r="G1414" s="238"/>
      <c r="H1414" s="238"/>
      <c r="K1414" s="239"/>
      <c r="L1414" s="239"/>
    </row>
    <row r="1415" spans="2:12" s="237" customFormat="1" ht="15" x14ac:dyDescent="0.25">
      <c r="B1415" s="180" t="s">
        <v>2870</v>
      </c>
      <c r="C1415" s="236">
        <v>18</v>
      </c>
      <c r="F1415" s="238"/>
      <c r="G1415" s="238"/>
      <c r="H1415" s="238"/>
      <c r="K1415" s="239"/>
      <c r="L1415" s="239"/>
    </row>
    <row r="1416" spans="2:12" s="237" customFormat="1" ht="15" x14ac:dyDescent="0.25">
      <c r="B1416" s="180" t="s">
        <v>2871</v>
      </c>
      <c r="C1416" s="236">
        <v>9</v>
      </c>
      <c r="F1416" s="238"/>
      <c r="G1416" s="238"/>
      <c r="H1416" s="238"/>
      <c r="K1416" s="239"/>
      <c r="L1416" s="239"/>
    </row>
    <row r="1417" spans="2:12" s="237" customFormat="1" ht="15" x14ac:dyDescent="0.25">
      <c r="B1417" s="180" t="s">
        <v>2872</v>
      </c>
      <c r="C1417" s="236">
        <v>19</v>
      </c>
      <c r="F1417" s="238"/>
      <c r="G1417" s="238"/>
      <c r="H1417" s="238"/>
      <c r="K1417" s="239"/>
      <c r="L1417" s="239"/>
    </row>
    <row r="1418" spans="2:12" s="237" customFormat="1" ht="15" x14ac:dyDescent="0.25">
      <c r="B1418" s="180" t="s">
        <v>2873</v>
      </c>
      <c r="C1418" s="236">
        <v>5</v>
      </c>
      <c r="F1418" s="238"/>
      <c r="G1418" s="238"/>
      <c r="H1418" s="238"/>
      <c r="K1418" s="239"/>
      <c r="L1418" s="239"/>
    </row>
    <row r="1419" spans="2:12" s="237" customFormat="1" ht="15" x14ac:dyDescent="0.25">
      <c r="B1419" s="180" t="s">
        <v>2874</v>
      </c>
      <c r="C1419" s="236">
        <v>6</v>
      </c>
      <c r="F1419" s="238"/>
      <c r="G1419" s="238"/>
      <c r="H1419" s="238"/>
      <c r="K1419" s="239"/>
      <c r="L1419" s="239"/>
    </row>
    <row r="1420" spans="2:12" s="237" customFormat="1" ht="15" x14ac:dyDescent="0.25">
      <c r="B1420" s="180" t="s">
        <v>2875</v>
      </c>
      <c r="C1420" s="236">
        <v>10</v>
      </c>
      <c r="F1420" s="238"/>
      <c r="G1420" s="238"/>
      <c r="H1420" s="238"/>
      <c r="K1420" s="239"/>
      <c r="L1420" s="239"/>
    </row>
    <row r="1421" spans="2:12" s="237" customFormat="1" ht="15" x14ac:dyDescent="0.25">
      <c r="B1421" s="180" t="s">
        <v>2876</v>
      </c>
      <c r="C1421" s="236">
        <v>6</v>
      </c>
      <c r="F1421" s="238"/>
      <c r="G1421" s="238"/>
      <c r="H1421" s="238"/>
      <c r="K1421" s="239"/>
      <c r="L1421" s="239"/>
    </row>
    <row r="1422" spans="2:12" s="237" customFormat="1" ht="15" x14ac:dyDescent="0.25">
      <c r="B1422" s="180" t="s">
        <v>2877</v>
      </c>
      <c r="C1422" s="236">
        <v>8</v>
      </c>
      <c r="F1422" s="238"/>
      <c r="G1422" s="238"/>
      <c r="H1422" s="238"/>
      <c r="K1422" s="239"/>
      <c r="L1422" s="239"/>
    </row>
    <row r="1423" spans="2:12" s="237" customFormat="1" ht="15" x14ac:dyDescent="0.25">
      <c r="B1423" s="180" t="s">
        <v>2878</v>
      </c>
      <c r="C1423" s="236">
        <v>10</v>
      </c>
      <c r="F1423" s="238"/>
      <c r="G1423" s="238"/>
      <c r="H1423" s="238"/>
      <c r="K1423" s="239"/>
      <c r="L1423" s="239"/>
    </row>
    <row r="1424" spans="2:12" s="237" customFormat="1" ht="15" x14ac:dyDescent="0.25">
      <c r="B1424" s="180" t="s">
        <v>2879</v>
      </c>
      <c r="C1424" s="236">
        <v>2</v>
      </c>
      <c r="F1424" s="238"/>
      <c r="G1424" s="238"/>
      <c r="H1424" s="238"/>
      <c r="K1424" s="239"/>
      <c r="L1424" s="239"/>
    </row>
    <row r="1425" spans="2:12" s="237" customFormat="1" ht="15" x14ac:dyDescent="0.25">
      <c r="B1425" s="180" t="s">
        <v>2880</v>
      </c>
      <c r="C1425" s="236">
        <v>6</v>
      </c>
      <c r="F1425" s="238"/>
      <c r="G1425" s="238"/>
      <c r="H1425" s="238"/>
      <c r="K1425" s="239"/>
      <c r="L1425" s="239"/>
    </row>
    <row r="1426" spans="2:12" s="237" customFormat="1" ht="15" x14ac:dyDescent="0.25">
      <c r="B1426" s="180" t="s">
        <v>2881</v>
      </c>
      <c r="C1426" s="236">
        <v>4</v>
      </c>
      <c r="F1426" s="238"/>
      <c r="G1426" s="238"/>
      <c r="H1426" s="238"/>
      <c r="K1426" s="239"/>
      <c r="L1426" s="239"/>
    </row>
    <row r="1427" spans="2:12" s="237" customFormat="1" ht="15" x14ac:dyDescent="0.25">
      <c r="B1427" s="180" t="s">
        <v>2882</v>
      </c>
      <c r="C1427" s="236">
        <v>3</v>
      </c>
      <c r="F1427" s="238"/>
      <c r="G1427" s="238"/>
      <c r="H1427" s="238"/>
      <c r="K1427" s="239"/>
      <c r="L1427" s="239"/>
    </row>
    <row r="1428" spans="2:12" s="237" customFormat="1" ht="15" x14ac:dyDescent="0.25">
      <c r="B1428" s="180" t="s">
        <v>2883</v>
      </c>
      <c r="C1428" s="236">
        <v>2</v>
      </c>
      <c r="F1428" s="238"/>
      <c r="G1428" s="238"/>
      <c r="H1428" s="238"/>
      <c r="K1428" s="239"/>
      <c r="L1428" s="239"/>
    </row>
    <row r="1429" spans="2:12" s="237" customFormat="1" ht="15" x14ac:dyDescent="0.25">
      <c r="B1429" s="180" t="s">
        <v>2884</v>
      </c>
      <c r="C1429" s="236">
        <v>5</v>
      </c>
      <c r="F1429" s="238"/>
      <c r="G1429" s="238"/>
      <c r="H1429" s="238"/>
      <c r="K1429" s="239"/>
      <c r="L1429" s="239"/>
    </row>
    <row r="1430" spans="2:12" s="237" customFormat="1" ht="15" x14ac:dyDescent="0.25">
      <c r="B1430" s="180" t="s">
        <v>2885</v>
      </c>
      <c r="C1430" s="236">
        <v>10</v>
      </c>
      <c r="F1430" s="238"/>
      <c r="G1430" s="238"/>
      <c r="H1430" s="238"/>
      <c r="K1430" s="239"/>
      <c r="L1430" s="239"/>
    </row>
    <row r="1431" spans="2:12" s="237" customFormat="1" ht="15" x14ac:dyDescent="0.25">
      <c r="B1431" s="180" t="s">
        <v>2886</v>
      </c>
      <c r="C1431" s="236">
        <v>5</v>
      </c>
      <c r="F1431" s="238"/>
      <c r="G1431" s="238"/>
      <c r="H1431" s="238"/>
      <c r="K1431" s="239"/>
      <c r="L1431" s="239"/>
    </row>
    <row r="1432" spans="2:12" s="237" customFormat="1" ht="15" x14ac:dyDescent="0.25">
      <c r="B1432" s="180" t="s">
        <v>2887</v>
      </c>
      <c r="C1432" s="236">
        <v>13</v>
      </c>
      <c r="F1432" s="238"/>
      <c r="G1432" s="238"/>
      <c r="H1432" s="238"/>
      <c r="K1432" s="239"/>
      <c r="L1432" s="239"/>
    </row>
    <row r="1433" spans="2:12" s="237" customFormat="1" ht="15" x14ac:dyDescent="0.25">
      <c r="B1433" s="180" t="s">
        <v>2888</v>
      </c>
      <c r="C1433" s="236">
        <v>9</v>
      </c>
      <c r="F1433" s="238"/>
      <c r="G1433" s="238"/>
      <c r="H1433" s="238"/>
      <c r="K1433" s="239"/>
      <c r="L1433" s="239"/>
    </row>
    <row r="1434" spans="2:12" s="237" customFormat="1" ht="15" x14ac:dyDescent="0.25">
      <c r="B1434" s="180" t="s">
        <v>2889</v>
      </c>
      <c r="C1434" s="236">
        <v>24</v>
      </c>
      <c r="F1434" s="238"/>
      <c r="G1434" s="238"/>
      <c r="H1434" s="238"/>
      <c r="K1434" s="239"/>
      <c r="L1434" s="239"/>
    </row>
    <row r="1435" spans="2:12" s="237" customFormat="1" ht="15" x14ac:dyDescent="0.25">
      <c r="B1435" s="180" t="s">
        <v>2890</v>
      </c>
      <c r="C1435" s="236">
        <v>7</v>
      </c>
      <c r="F1435" s="238"/>
      <c r="G1435" s="238"/>
      <c r="H1435" s="238"/>
      <c r="K1435" s="239"/>
      <c r="L1435" s="239"/>
    </row>
    <row r="1436" spans="2:12" s="237" customFormat="1" ht="15" x14ac:dyDescent="0.25">
      <c r="B1436" s="180" t="s">
        <v>2891</v>
      </c>
      <c r="C1436" s="236">
        <v>17</v>
      </c>
      <c r="F1436" s="238"/>
      <c r="G1436" s="238"/>
      <c r="H1436" s="238"/>
      <c r="K1436" s="239"/>
      <c r="L1436" s="239"/>
    </row>
    <row r="1437" spans="2:12" s="237" customFormat="1" ht="15" x14ac:dyDescent="0.25">
      <c r="B1437" s="180" t="s">
        <v>2892</v>
      </c>
      <c r="C1437" s="236">
        <v>15</v>
      </c>
      <c r="F1437" s="238"/>
      <c r="G1437" s="238"/>
      <c r="H1437" s="238"/>
      <c r="K1437" s="239"/>
      <c r="L1437" s="239"/>
    </row>
    <row r="1438" spans="2:12" s="237" customFormat="1" ht="15" x14ac:dyDescent="0.25">
      <c r="B1438" s="180" t="s">
        <v>2893</v>
      </c>
      <c r="C1438" s="236">
        <v>12</v>
      </c>
      <c r="F1438" s="238"/>
      <c r="G1438" s="238"/>
      <c r="H1438" s="238"/>
      <c r="K1438" s="239"/>
      <c r="L1438" s="239"/>
    </row>
    <row r="1439" spans="2:12" s="237" customFormat="1" ht="15" x14ac:dyDescent="0.25">
      <c r="B1439" s="180" t="s">
        <v>2894</v>
      </c>
      <c r="C1439" s="236">
        <v>3</v>
      </c>
      <c r="F1439" s="238"/>
      <c r="G1439" s="238"/>
      <c r="H1439" s="238"/>
      <c r="K1439" s="239"/>
      <c r="L1439" s="239"/>
    </row>
    <row r="1440" spans="2:12" s="237" customFormat="1" ht="15" x14ac:dyDescent="0.25">
      <c r="B1440" s="180" t="s">
        <v>2895</v>
      </c>
      <c r="C1440" s="236">
        <v>7</v>
      </c>
      <c r="F1440" s="238"/>
      <c r="G1440" s="238"/>
      <c r="H1440" s="238"/>
      <c r="K1440" s="239"/>
      <c r="L1440" s="239"/>
    </row>
    <row r="1441" spans="2:12" s="237" customFormat="1" ht="15" x14ac:dyDescent="0.25">
      <c r="B1441" s="180" t="s">
        <v>2896</v>
      </c>
      <c r="C1441" s="236">
        <v>3</v>
      </c>
      <c r="F1441" s="238"/>
      <c r="G1441" s="238"/>
      <c r="H1441" s="238"/>
      <c r="K1441" s="239"/>
      <c r="L1441" s="239"/>
    </row>
    <row r="1442" spans="2:12" s="237" customFormat="1" ht="15" x14ac:dyDescent="0.25">
      <c r="B1442" s="180" t="s">
        <v>2897</v>
      </c>
      <c r="C1442" s="236">
        <v>14</v>
      </c>
      <c r="F1442" s="238"/>
      <c r="G1442" s="238"/>
      <c r="H1442" s="238"/>
      <c r="K1442" s="239"/>
      <c r="L1442" s="239"/>
    </row>
    <row r="1443" spans="2:12" s="237" customFormat="1" ht="15" x14ac:dyDescent="0.25">
      <c r="B1443" s="180" t="s">
        <v>2898</v>
      </c>
      <c r="C1443" s="236">
        <v>5</v>
      </c>
      <c r="F1443" s="238"/>
      <c r="G1443" s="238"/>
      <c r="H1443" s="238"/>
      <c r="K1443" s="239"/>
      <c r="L1443" s="239"/>
    </row>
    <row r="1444" spans="2:12" s="237" customFormat="1" ht="15" x14ac:dyDescent="0.25">
      <c r="B1444" s="180" t="s">
        <v>2899</v>
      </c>
      <c r="C1444" s="236">
        <v>7</v>
      </c>
      <c r="F1444" s="238"/>
      <c r="G1444" s="238"/>
      <c r="H1444" s="238"/>
      <c r="K1444" s="239"/>
      <c r="L1444" s="239"/>
    </row>
    <row r="1445" spans="2:12" s="237" customFormat="1" ht="15" x14ac:dyDescent="0.25">
      <c r="B1445" s="180" t="s">
        <v>2900</v>
      </c>
      <c r="C1445" s="236">
        <v>1</v>
      </c>
      <c r="F1445" s="238"/>
      <c r="G1445" s="238"/>
      <c r="H1445" s="238"/>
      <c r="K1445" s="239"/>
      <c r="L1445" s="239"/>
    </row>
    <row r="1446" spans="2:12" s="237" customFormat="1" ht="15" x14ac:dyDescent="0.25">
      <c r="B1446" s="180" t="s">
        <v>2901</v>
      </c>
      <c r="C1446" s="236">
        <v>2</v>
      </c>
      <c r="F1446" s="238"/>
      <c r="G1446" s="238"/>
      <c r="H1446" s="238"/>
      <c r="K1446" s="239"/>
      <c r="L1446" s="239"/>
    </row>
    <row r="1447" spans="2:12" s="237" customFormat="1" ht="15" x14ac:dyDescent="0.25">
      <c r="B1447" s="180" t="s">
        <v>2902</v>
      </c>
      <c r="C1447" s="236">
        <v>12</v>
      </c>
      <c r="F1447" s="238"/>
      <c r="G1447" s="238"/>
      <c r="H1447" s="238"/>
      <c r="K1447" s="239"/>
      <c r="L1447" s="239"/>
    </row>
    <row r="1448" spans="2:12" s="237" customFormat="1" ht="15" x14ac:dyDescent="0.25">
      <c r="B1448" s="180" t="s">
        <v>2903</v>
      </c>
      <c r="C1448" s="236">
        <v>3</v>
      </c>
      <c r="F1448" s="238"/>
      <c r="G1448" s="238"/>
      <c r="H1448" s="238"/>
      <c r="K1448" s="239"/>
      <c r="L1448" s="239"/>
    </row>
    <row r="1449" spans="2:12" s="237" customFormat="1" ht="15" x14ac:dyDescent="0.25">
      <c r="B1449" s="180" t="s">
        <v>2904</v>
      </c>
      <c r="C1449" s="236">
        <v>4</v>
      </c>
      <c r="F1449" s="238"/>
      <c r="G1449" s="238"/>
      <c r="H1449" s="238"/>
      <c r="K1449" s="239"/>
      <c r="L1449" s="239"/>
    </row>
    <row r="1450" spans="2:12" s="237" customFormat="1" ht="15" x14ac:dyDescent="0.25">
      <c r="B1450" s="180" t="s">
        <v>2905</v>
      </c>
      <c r="C1450" s="236">
        <v>4</v>
      </c>
      <c r="F1450" s="238"/>
      <c r="G1450" s="238"/>
      <c r="H1450" s="238"/>
      <c r="K1450" s="239"/>
      <c r="L1450" s="239"/>
    </row>
    <row r="1451" spans="2:12" s="237" customFormat="1" ht="15" x14ac:dyDescent="0.25">
      <c r="B1451" s="180" t="s">
        <v>2906</v>
      </c>
      <c r="C1451" s="236">
        <v>6</v>
      </c>
      <c r="F1451" s="238"/>
      <c r="G1451" s="238"/>
      <c r="H1451" s="238"/>
      <c r="K1451" s="239"/>
      <c r="L1451" s="239"/>
    </row>
    <row r="1452" spans="2:12" s="237" customFormat="1" ht="15" x14ac:dyDescent="0.25">
      <c r="B1452" s="180" t="s">
        <v>2907</v>
      </c>
      <c r="C1452" s="236">
        <v>1</v>
      </c>
      <c r="F1452" s="238"/>
      <c r="G1452" s="238"/>
      <c r="H1452" s="238"/>
      <c r="K1452" s="239"/>
      <c r="L1452" s="239"/>
    </row>
    <row r="1453" spans="2:12" s="237" customFormat="1" ht="15" x14ac:dyDescent="0.25">
      <c r="B1453" s="180" t="s">
        <v>2908</v>
      </c>
      <c r="C1453" s="236">
        <v>1</v>
      </c>
      <c r="F1453" s="238"/>
      <c r="G1453" s="238"/>
      <c r="H1453" s="238"/>
      <c r="K1453" s="239"/>
      <c r="L1453" s="239"/>
    </row>
    <row r="1454" spans="2:12" s="237" customFormat="1" ht="15" x14ac:dyDescent="0.25">
      <c r="B1454" s="180" t="s">
        <v>2909</v>
      </c>
      <c r="C1454" s="236">
        <v>1</v>
      </c>
      <c r="F1454" s="238"/>
      <c r="G1454" s="238"/>
      <c r="H1454" s="238"/>
      <c r="K1454" s="239"/>
      <c r="L1454" s="239"/>
    </row>
    <row r="1455" spans="2:12" s="237" customFormat="1" ht="15" x14ac:dyDescent="0.25">
      <c r="B1455" s="180" t="s">
        <v>2910</v>
      </c>
      <c r="C1455" s="236">
        <v>1</v>
      </c>
      <c r="F1455" s="238"/>
      <c r="G1455" s="238"/>
      <c r="H1455" s="238"/>
      <c r="K1455" s="239"/>
      <c r="L1455" s="239"/>
    </row>
    <row r="1456" spans="2:12" s="237" customFormat="1" ht="15" x14ac:dyDescent="0.25">
      <c r="B1456" s="240" t="s">
        <v>3448</v>
      </c>
      <c r="C1456" s="181">
        <v>17</v>
      </c>
      <c r="F1456" s="238"/>
      <c r="G1456" s="238"/>
      <c r="H1456" s="238"/>
      <c r="K1456" s="239"/>
      <c r="L1456" s="239"/>
    </row>
    <row r="1457" spans="2:12" s="237" customFormat="1" ht="15" x14ac:dyDescent="0.25">
      <c r="B1457" s="240" t="s">
        <v>2679</v>
      </c>
      <c r="C1457" s="181">
        <v>4</v>
      </c>
      <c r="F1457" s="238"/>
      <c r="G1457" s="238"/>
      <c r="H1457" s="238"/>
      <c r="K1457" s="239"/>
      <c r="L1457" s="239"/>
    </row>
    <row r="1458" spans="2:12" s="237" customFormat="1" ht="15" x14ac:dyDescent="0.25">
      <c r="B1458" s="240" t="s">
        <v>2681</v>
      </c>
      <c r="C1458" s="181">
        <v>18</v>
      </c>
      <c r="F1458" s="238"/>
      <c r="G1458" s="238"/>
      <c r="H1458" s="238"/>
      <c r="K1458" s="239"/>
      <c r="L1458" s="239"/>
    </row>
    <row r="1459" spans="2:12" s="237" customFormat="1" ht="15" x14ac:dyDescent="0.25">
      <c r="B1459" s="240" t="s">
        <v>3449</v>
      </c>
      <c r="C1459" s="181">
        <v>2</v>
      </c>
      <c r="F1459" s="238"/>
      <c r="G1459" s="238"/>
      <c r="H1459" s="238"/>
      <c r="K1459" s="239"/>
      <c r="L1459" s="239"/>
    </row>
    <row r="1460" spans="2:12" s="237" customFormat="1" ht="15" x14ac:dyDescent="0.25">
      <c r="B1460" s="240" t="s">
        <v>3450</v>
      </c>
      <c r="C1460" s="181">
        <v>3</v>
      </c>
      <c r="F1460" s="238"/>
      <c r="G1460" s="238"/>
      <c r="H1460" s="238"/>
      <c r="K1460" s="239"/>
      <c r="L1460" s="239"/>
    </row>
    <row r="1461" spans="2:12" s="237" customFormat="1" ht="15" x14ac:dyDescent="0.25">
      <c r="B1461" s="240" t="s">
        <v>3451</v>
      </c>
      <c r="C1461" s="181">
        <v>2</v>
      </c>
      <c r="F1461" s="238"/>
      <c r="G1461" s="238"/>
      <c r="H1461" s="238"/>
      <c r="K1461" s="239"/>
      <c r="L1461" s="239"/>
    </row>
    <row r="1462" spans="2:12" s="237" customFormat="1" ht="15" x14ac:dyDescent="0.25">
      <c r="B1462" s="240" t="s">
        <v>2685</v>
      </c>
      <c r="C1462" s="181">
        <v>24</v>
      </c>
      <c r="F1462" s="238"/>
      <c r="G1462" s="238"/>
      <c r="H1462" s="238"/>
      <c r="K1462" s="239"/>
      <c r="L1462" s="239"/>
    </row>
    <row r="1463" spans="2:12" s="237" customFormat="1" ht="15" x14ac:dyDescent="0.25">
      <c r="B1463" s="240" t="s">
        <v>2687</v>
      </c>
      <c r="C1463" s="181">
        <v>13</v>
      </c>
      <c r="F1463" s="238"/>
      <c r="G1463" s="238"/>
      <c r="H1463" s="238"/>
      <c r="K1463" s="239"/>
      <c r="L1463" s="239"/>
    </row>
    <row r="1464" spans="2:12" s="237" customFormat="1" ht="15" x14ac:dyDescent="0.25">
      <c r="B1464" s="240" t="s">
        <v>2689</v>
      </c>
      <c r="C1464" s="181">
        <v>1</v>
      </c>
      <c r="F1464" s="238"/>
      <c r="G1464" s="238"/>
      <c r="H1464" s="238"/>
      <c r="K1464" s="239"/>
      <c r="L1464" s="239"/>
    </row>
    <row r="1465" spans="2:12" s="237" customFormat="1" ht="15" x14ac:dyDescent="0.25">
      <c r="B1465" s="240" t="s">
        <v>3452</v>
      </c>
      <c r="C1465" s="181">
        <v>16</v>
      </c>
      <c r="F1465" s="238"/>
      <c r="G1465" s="238"/>
      <c r="H1465" s="238"/>
      <c r="K1465" s="239"/>
      <c r="L1465" s="239"/>
    </row>
    <row r="1466" spans="2:12" s="237" customFormat="1" ht="15" x14ac:dyDescent="0.25">
      <c r="B1466" s="240" t="s">
        <v>2692</v>
      </c>
      <c r="C1466" s="181">
        <v>18</v>
      </c>
      <c r="F1466" s="238"/>
      <c r="G1466" s="238"/>
      <c r="H1466" s="238"/>
      <c r="K1466" s="239"/>
      <c r="L1466" s="239"/>
    </row>
    <row r="1467" spans="2:12" s="237" customFormat="1" ht="15" x14ac:dyDescent="0.25">
      <c r="B1467" s="240" t="s">
        <v>2694</v>
      </c>
      <c r="C1467" s="181">
        <v>15</v>
      </c>
      <c r="F1467" s="238"/>
      <c r="G1467" s="238"/>
      <c r="H1467" s="238"/>
      <c r="K1467" s="239"/>
      <c r="L1467" s="239"/>
    </row>
    <row r="1468" spans="2:12" s="237" customFormat="1" ht="15" x14ac:dyDescent="0.25">
      <c r="B1468" s="240" t="s">
        <v>2696</v>
      </c>
      <c r="C1468" s="181">
        <v>28</v>
      </c>
      <c r="F1468" s="238"/>
      <c r="G1468" s="238"/>
      <c r="H1468" s="238"/>
      <c r="K1468" s="239"/>
      <c r="L1468" s="239"/>
    </row>
    <row r="1469" spans="2:12" s="237" customFormat="1" ht="15" x14ac:dyDescent="0.25">
      <c r="B1469" s="240" t="s">
        <v>3453</v>
      </c>
      <c r="C1469" s="181">
        <v>2</v>
      </c>
      <c r="F1469" s="238"/>
      <c r="G1469" s="238"/>
      <c r="H1469" s="238"/>
      <c r="K1469" s="239"/>
      <c r="L1469" s="239"/>
    </row>
    <row r="1470" spans="2:12" s="237" customFormat="1" ht="15" x14ac:dyDescent="0.25">
      <c r="B1470" s="240" t="s">
        <v>3454</v>
      </c>
      <c r="C1470" s="181">
        <v>2</v>
      </c>
      <c r="F1470" s="238"/>
      <c r="G1470" s="238"/>
      <c r="H1470" s="238"/>
      <c r="K1470" s="239"/>
      <c r="L1470" s="239"/>
    </row>
    <row r="1471" spans="2:12" s="237" customFormat="1" ht="15" x14ac:dyDescent="0.25">
      <c r="B1471" s="240" t="s">
        <v>2699</v>
      </c>
      <c r="C1471" s="181">
        <v>26</v>
      </c>
      <c r="F1471" s="238"/>
      <c r="G1471" s="238"/>
      <c r="H1471" s="238"/>
      <c r="K1471" s="239"/>
      <c r="L1471" s="239"/>
    </row>
    <row r="1472" spans="2:12" s="237" customFormat="1" ht="15" x14ac:dyDescent="0.25">
      <c r="B1472" s="240" t="s">
        <v>2701</v>
      </c>
      <c r="C1472" s="181">
        <v>16</v>
      </c>
      <c r="F1472" s="238"/>
      <c r="G1472" s="238"/>
      <c r="H1472" s="238"/>
      <c r="K1472" s="239"/>
      <c r="L1472" s="239"/>
    </row>
    <row r="1473" spans="2:12" s="237" customFormat="1" ht="15" x14ac:dyDescent="0.25">
      <c r="B1473" s="240" t="s">
        <v>2703</v>
      </c>
      <c r="C1473" s="181">
        <v>7</v>
      </c>
      <c r="F1473" s="238"/>
      <c r="G1473" s="238"/>
      <c r="H1473" s="238"/>
      <c r="K1473" s="239"/>
      <c r="L1473" s="239"/>
    </row>
    <row r="1474" spans="2:12" s="237" customFormat="1" ht="15" x14ac:dyDescent="0.25">
      <c r="B1474" s="240" t="s">
        <v>2705</v>
      </c>
      <c r="C1474" s="181">
        <v>7</v>
      </c>
      <c r="F1474" s="238"/>
      <c r="G1474" s="238"/>
      <c r="H1474" s="238"/>
      <c r="K1474" s="239"/>
      <c r="L1474" s="239"/>
    </row>
    <row r="1475" spans="2:12" s="237" customFormat="1" ht="15" x14ac:dyDescent="0.25">
      <c r="B1475" s="240" t="s">
        <v>2707</v>
      </c>
      <c r="C1475" s="181">
        <v>6</v>
      </c>
      <c r="F1475" s="238"/>
      <c r="G1475" s="238"/>
      <c r="H1475" s="238"/>
      <c r="K1475" s="239"/>
      <c r="L1475" s="239"/>
    </row>
    <row r="1476" spans="2:12" s="237" customFormat="1" ht="15" x14ac:dyDescent="0.25">
      <c r="B1476" s="240" t="s">
        <v>2709</v>
      </c>
      <c r="C1476" s="181">
        <v>23</v>
      </c>
      <c r="F1476" s="238"/>
      <c r="G1476" s="238"/>
      <c r="H1476" s="238"/>
      <c r="K1476" s="239"/>
      <c r="L1476" s="239"/>
    </row>
    <row r="1477" spans="2:12" s="237" customFormat="1" ht="15" x14ac:dyDescent="0.25">
      <c r="B1477" s="240" t="s">
        <v>3455</v>
      </c>
      <c r="C1477" s="181">
        <v>18</v>
      </c>
      <c r="F1477" s="238"/>
      <c r="G1477" s="238"/>
      <c r="H1477" s="238"/>
      <c r="K1477" s="239"/>
      <c r="L1477" s="239"/>
    </row>
    <row r="1478" spans="2:12" s="237" customFormat="1" ht="15" x14ac:dyDescent="0.25">
      <c r="B1478" s="240" t="s">
        <v>2712</v>
      </c>
      <c r="C1478" s="181">
        <v>11</v>
      </c>
      <c r="F1478" s="238"/>
      <c r="G1478" s="238"/>
      <c r="H1478" s="238"/>
      <c r="K1478" s="239"/>
      <c r="L1478" s="239"/>
    </row>
    <row r="1479" spans="2:12" s="237" customFormat="1" ht="15" x14ac:dyDescent="0.25">
      <c r="B1479" s="240" t="s">
        <v>3456</v>
      </c>
      <c r="C1479" s="181">
        <v>1</v>
      </c>
      <c r="F1479" s="238"/>
      <c r="G1479" s="238"/>
      <c r="H1479" s="238"/>
      <c r="K1479" s="239"/>
      <c r="L1479" s="239"/>
    </row>
    <row r="1480" spans="2:12" s="237" customFormat="1" ht="15" x14ac:dyDescent="0.25">
      <c r="B1480" s="240" t="s">
        <v>3457</v>
      </c>
      <c r="C1480" s="181">
        <v>14</v>
      </c>
      <c r="F1480" s="238"/>
      <c r="G1480" s="238"/>
      <c r="H1480" s="238"/>
      <c r="K1480" s="239"/>
      <c r="L1480" s="239"/>
    </row>
    <row r="1481" spans="2:12" s="237" customFormat="1" ht="15" x14ac:dyDescent="0.25">
      <c r="B1481" s="240" t="s">
        <v>2715</v>
      </c>
      <c r="C1481" s="181">
        <v>7</v>
      </c>
      <c r="F1481" s="238"/>
      <c r="G1481" s="238"/>
      <c r="H1481" s="238"/>
      <c r="K1481" s="239"/>
      <c r="L1481" s="239"/>
    </row>
    <row r="1482" spans="2:12" s="237" customFormat="1" ht="15" x14ac:dyDescent="0.25">
      <c r="B1482" s="240" t="s">
        <v>2717</v>
      </c>
      <c r="C1482" s="181">
        <v>13</v>
      </c>
      <c r="F1482" s="238"/>
      <c r="G1482" s="238"/>
      <c r="H1482" s="238"/>
      <c r="K1482" s="239"/>
      <c r="L1482" s="239"/>
    </row>
    <row r="1483" spans="2:12" s="237" customFormat="1" ht="15" x14ac:dyDescent="0.25">
      <c r="B1483" s="240" t="s">
        <v>2719</v>
      </c>
      <c r="C1483" s="181">
        <v>8</v>
      </c>
      <c r="F1483" s="238"/>
      <c r="G1483" s="238"/>
      <c r="H1483" s="238"/>
      <c r="K1483" s="239"/>
      <c r="L1483" s="239"/>
    </row>
    <row r="1484" spans="2:12" s="237" customFormat="1" ht="15" x14ac:dyDescent="0.25">
      <c r="B1484" s="240" t="s">
        <v>2721</v>
      </c>
      <c r="C1484" s="181">
        <v>13</v>
      </c>
      <c r="F1484" s="238"/>
      <c r="G1484" s="238"/>
      <c r="H1484" s="238"/>
      <c r="K1484" s="239"/>
      <c r="L1484" s="239"/>
    </row>
    <row r="1485" spans="2:12" s="237" customFormat="1" ht="15" x14ac:dyDescent="0.25">
      <c r="B1485" s="240" t="s">
        <v>2723</v>
      </c>
      <c r="C1485" s="181">
        <v>14</v>
      </c>
      <c r="F1485" s="238"/>
      <c r="G1485" s="238"/>
      <c r="H1485" s="238"/>
      <c r="K1485" s="239"/>
      <c r="L1485" s="239"/>
    </row>
    <row r="1486" spans="2:12" s="237" customFormat="1" ht="15" x14ac:dyDescent="0.25">
      <c r="B1486" s="240" t="s">
        <v>2725</v>
      </c>
      <c r="C1486" s="181">
        <v>24</v>
      </c>
      <c r="F1486" s="238"/>
      <c r="G1486" s="238"/>
      <c r="H1486" s="238"/>
      <c r="K1486" s="239"/>
      <c r="L1486" s="239"/>
    </row>
    <row r="1487" spans="2:12" s="237" customFormat="1" ht="15" x14ac:dyDescent="0.25">
      <c r="B1487" s="240" t="s">
        <v>2727</v>
      </c>
      <c r="C1487" s="181">
        <v>16</v>
      </c>
      <c r="F1487" s="238"/>
      <c r="G1487" s="238"/>
      <c r="H1487" s="238"/>
      <c r="K1487" s="239"/>
      <c r="L1487" s="239"/>
    </row>
    <row r="1488" spans="2:12" s="237" customFormat="1" ht="15" x14ac:dyDescent="0.25">
      <c r="B1488" s="240" t="s">
        <v>2729</v>
      </c>
      <c r="C1488" s="181">
        <v>4</v>
      </c>
      <c r="F1488" s="238"/>
      <c r="G1488" s="238"/>
      <c r="H1488" s="238"/>
      <c r="K1488" s="239"/>
      <c r="L1488" s="239"/>
    </row>
    <row r="1489" spans="2:12" s="237" customFormat="1" ht="15" x14ac:dyDescent="0.25">
      <c r="B1489" s="240" t="s">
        <v>2731</v>
      </c>
      <c r="C1489" s="181">
        <v>13</v>
      </c>
      <c r="F1489" s="238"/>
      <c r="G1489" s="238"/>
      <c r="H1489" s="238"/>
      <c r="K1489" s="239"/>
      <c r="L1489" s="239"/>
    </row>
    <row r="1490" spans="2:12" s="237" customFormat="1" ht="15" x14ac:dyDescent="0.25">
      <c r="B1490" s="240" t="s">
        <v>2733</v>
      </c>
      <c r="C1490" s="181">
        <v>19</v>
      </c>
      <c r="F1490" s="238"/>
      <c r="G1490" s="238"/>
      <c r="H1490" s="238"/>
      <c r="K1490" s="239"/>
      <c r="L1490" s="239"/>
    </row>
    <row r="1491" spans="2:12" s="237" customFormat="1" ht="15" x14ac:dyDescent="0.25">
      <c r="B1491" s="240" t="s">
        <v>3458</v>
      </c>
      <c r="C1491" s="181">
        <v>13</v>
      </c>
      <c r="F1491" s="238"/>
      <c r="G1491" s="238"/>
      <c r="H1491" s="238"/>
      <c r="K1491" s="239"/>
      <c r="L1491" s="239"/>
    </row>
    <row r="1492" spans="2:12" s="237" customFormat="1" ht="15" x14ac:dyDescent="0.25">
      <c r="B1492" s="240" t="s">
        <v>3459</v>
      </c>
      <c r="C1492" s="181">
        <v>9</v>
      </c>
      <c r="F1492" s="238"/>
      <c r="G1492" s="238"/>
      <c r="H1492" s="238"/>
      <c r="K1492" s="239"/>
      <c r="L1492" s="239"/>
    </row>
    <row r="1493" spans="2:12" s="237" customFormat="1" ht="15" x14ac:dyDescent="0.25">
      <c r="B1493" s="240" t="s">
        <v>3460</v>
      </c>
      <c r="C1493" s="181">
        <v>2</v>
      </c>
      <c r="F1493" s="238"/>
      <c r="G1493" s="238"/>
      <c r="H1493" s="238"/>
      <c r="K1493" s="239"/>
      <c r="L1493" s="239"/>
    </row>
    <row r="1494" spans="2:12" s="237" customFormat="1" ht="15" x14ac:dyDescent="0.25">
      <c r="B1494" s="240" t="s">
        <v>2736</v>
      </c>
      <c r="C1494" s="181">
        <v>8</v>
      </c>
      <c r="F1494" s="238"/>
      <c r="G1494" s="238"/>
      <c r="H1494" s="238"/>
      <c r="K1494" s="239"/>
      <c r="L1494" s="239"/>
    </row>
    <row r="1495" spans="2:12" s="237" customFormat="1" ht="15" x14ac:dyDescent="0.25">
      <c r="B1495" s="240" t="s">
        <v>3461</v>
      </c>
      <c r="C1495" s="181">
        <v>12</v>
      </c>
      <c r="F1495" s="238"/>
      <c r="G1495" s="238"/>
      <c r="H1495" s="238"/>
      <c r="K1495" s="239"/>
      <c r="L1495" s="239"/>
    </row>
    <row r="1496" spans="2:12" s="237" customFormat="1" ht="15" x14ac:dyDescent="0.25">
      <c r="B1496" s="240" t="s">
        <v>2739</v>
      </c>
      <c r="C1496" s="181">
        <v>12</v>
      </c>
      <c r="F1496" s="238"/>
      <c r="G1496" s="238"/>
      <c r="H1496" s="238"/>
      <c r="K1496" s="239"/>
      <c r="L1496" s="239"/>
    </row>
    <row r="1497" spans="2:12" s="237" customFormat="1" ht="15" x14ac:dyDescent="0.25">
      <c r="B1497" s="240" t="s">
        <v>3462</v>
      </c>
      <c r="C1497" s="181">
        <v>10</v>
      </c>
      <c r="F1497" s="238"/>
      <c r="G1497" s="238"/>
      <c r="H1497" s="238"/>
      <c r="K1497" s="239"/>
      <c r="L1497" s="239"/>
    </row>
    <row r="1498" spans="2:12" s="237" customFormat="1" ht="15" x14ac:dyDescent="0.25">
      <c r="B1498" s="240" t="s">
        <v>3463</v>
      </c>
      <c r="C1498" s="181">
        <v>1</v>
      </c>
      <c r="F1498" s="238"/>
      <c r="G1498" s="238"/>
      <c r="H1498" s="238"/>
      <c r="K1498" s="239"/>
      <c r="L1498" s="239"/>
    </row>
    <row r="1499" spans="2:12" s="237" customFormat="1" ht="15" x14ac:dyDescent="0.25">
      <c r="B1499" s="240" t="s">
        <v>2742</v>
      </c>
      <c r="C1499" s="181">
        <v>22</v>
      </c>
      <c r="F1499" s="238"/>
      <c r="G1499" s="238"/>
      <c r="H1499" s="238"/>
      <c r="K1499" s="239"/>
      <c r="L1499" s="239"/>
    </row>
    <row r="1500" spans="2:12" s="237" customFormat="1" ht="15" x14ac:dyDescent="0.25">
      <c r="B1500" s="240" t="s">
        <v>3464</v>
      </c>
      <c r="C1500" s="181">
        <v>26</v>
      </c>
      <c r="F1500" s="238"/>
      <c r="G1500" s="238"/>
      <c r="H1500" s="238"/>
      <c r="K1500" s="239"/>
      <c r="L1500" s="239"/>
    </row>
    <row r="1501" spans="2:12" s="237" customFormat="1" ht="15" x14ac:dyDescent="0.25">
      <c r="B1501" s="240" t="s">
        <v>3465</v>
      </c>
      <c r="C1501" s="181">
        <v>1</v>
      </c>
      <c r="F1501" s="238"/>
      <c r="G1501" s="238"/>
      <c r="H1501" s="238"/>
      <c r="K1501" s="239"/>
      <c r="L1501" s="239"/>
    </row>
    <row r="1502" spans="2:12" s="237" customFormat="1" ht="15" x14ac:dyDescent="0.25">
      <c r="B1502" s="240" t="s">
        <v>3466</v>
      </c>
      <c r="C1502" s="181">
        <v>11</v>
      </c>
      <c r="F1502" s="238"/>
      <c r="G1502" s="238"/>
      <c r="H1502" s="238"/>
      <c r="K1502" s="239"/>
      <c r="L1502" s="239"/>
    </row>
    <row r="1503" spans="2:12" s="237" customFormat="1" ht="15" x14ac:dyDescent="0.25">
      <c r="B1503" s="240" t="s">
        <v>3467</v>
      </c>
      <c r="C1503" s="181">
        <v>29</v>
      </c>
      <c r="F1503" s="238"/>
      <c r="G1503" s="238"/>
      <c r="H1503" s="238"/>
      <c r="K1503" s="239"/>
      <c r="L1503" s="239"/>
    </row>
    <row r="1504" spans="2:12" s="237" customFormat="1" ht="15" x14ac:dyDescent="0.25">
      <c r="B1504" s="240" t="s">
        <v>2746</v>
      </c>
      <c r="C1504" s="181">
        <v>13</v>
      </c>
      <c r="F1504" s="238"/>
      <c r="G1504" s="238"/>
      <c r="H1504" s="238"/>
      <c r="K1504" s="239"/>
      <c r="L1504" s="239"/>
    </row>
    <row r="1505" spans="2:12" s="237" customFormat="1" ht="15" x14ac:dyDescent="0.25">
      <c r="B1505" s="240" t="s">
        <v>2748</v>
      </c>
      <c r="C1505" s="181">
        <v>25</v>
      </c>
      <c r="F1505" s="238"/>
      <c r="G1505" s="238"/>
      <c r="H1505" s="238"/>
      <c r="K1505" s="239"/>
      <c r="L1505" s="239"/>
    </row>
    <row r="1506" spans="2:12" s="237" customFormat="1" ht="15" x14ac:dyDescent="0.25">
      <c r="B1506" s="240" t="s">
        <v>3468</v>
      </c>
      <c r="C1506" s="181">
        <v>23</v>
      </c>
      <c r="F1506" s="238"/>
      <c r="G1506" s="238"/>
      <c r="H1506" s="238"/>
      <c r="K1506" s="239"/>
      <c r="L1506" s="239"/>
    </row>
    <row r="1507" spans="2:12" s="237" customFormat="1" ht="15" x14ac:dyDescent="0.25">
      <c r="B1507" s="240" t="s">
        <v>3469</v>
      </c>
      <c r="C1507" s="181">
        <v>1</v>
      </c>
      <c r="F1507" s="238"/>
      <c r="G1507" s="238"/>
      <c r="H1507" s="238"/>
      <c r="K1507" s="239"/>
      <c r="L1507" s="239"/>
    </row>
    <row r="1508" spans="2:12" s="237" customFormat="1" ht="15" x14ac:dyDescent="0.25">
      <c r="B1508" s="240" t="s">
        <v>2751</v>
      </c>
      <c r="C1508" s="181">
        <v>21</v>
      </c>
      <c r="F1508" s="238"/>
      <c r="G1508" s="238"/>
      <c r="H1508" s="238"/>
      <c r="K1508" s="239"/>
      <c r="L1508" s="239"/>
    </row>
    <row r="1509" spans="2:12" s="237" customFormat="1" ht="15" x14ac:dyDescent="0.25">
      <c r="B1509" s="240" t="s">
        <v>3470</v>
      </c>
      <c r="C1509" s="181">
        <v>15</v>
      </c>
      <c r="F1509" s="238"/>
      <c r="G1509" s="238"/>
      <c r="H1509" s="238"/>
      <c r="K1509" s="239"/>
      <c r="L1509" s="239"/>
    </row>
    <row r="1510" spans="2:12" s="237" customFormat="1" ht="15" x14ac:dyDescent="0.25">
      <c r="B1510" s="240" t="s">
        <v>3471</v>
      </c>
      <c r="C1510" s="181">
        <v>13</v>
      </c>
      <c r="F1510" s="238"/>
      <c r="G1510" s="238"/>
      <c r="H1510" s="238"/>
      <c r="K1510" s="239"/>
      <c r="L1510" s="239"/>
    </row>
    <row r="1511" spans="2:12" s="237" customFormat="1" ht="15" x14ac:dyDescent="0.25">
      <c r="B1511" s="240" t="s">
        <v>2756</v>
      </c>
      <c r="C1511" s="181">
        <v>15</v>
      </c>
      <c r="F1511" s="238"/>
      <c r="G1511" s="238"/>
      <c r="H1511" s="238"/>
      <c r="K1511" s="239"/>
      <c r="L1511" s="239"/>
    </row>
    <row r="1512" spans="2:12" s="237" customFormat="1" ht="15" x14ac:dyDescent="0.25">
      <c r="B1512" s="240" t="s">
        <v>3472</v>
      </c>
      <c r="C1512" s="181">
        <v>15</v>
      </c>
      <c r="F1512" s="238"/>
      <c r="G1512" s="238"/>
      <c r="H1512" s="238"/>
      <c r="K1512" s="239"/>
      <c r="L1512" s="239"/>
    </row>
    <row r="1513" spans="2:12" s="237" customFormat="1" ht="15" x14ac:dyDescent="0.25">
      <c r="B1513" s="240" t="s">
        <v>2759</v>
      </c>
      <c r="C1513" s="181">
        <v>16</v>
      </c>
      <c r="F1513" s="238"/>
      <c r="G1513" s="238"/>
      <c r="H1513" s="238"/>
      <c r="K1513" s="239"/>
      <c r="L1513" s="239"/>
    </row>
    <row r="1514" spans="2:12" s="237" customFormat="1" ht="15" x14ac:dyDescent="0.25">
      <c r="B1514" s="240" t="s">
        <v>3473</v>
      </c>
      <c r="C1514" s="181">
        <v>3</v>
      </c>
      <c r="F1514" s="238"/>
      <c r="G1514" s="238"/>
      <c r="H1514" s="238"/>
      <c r="K1514" s="239"/>
      <c r="L1514" s="239"/>
    </row>
    <row r="1515" spans="2:12" s="237" customFormat="1" ht="15" x14ac:dyDescent="0.25">
      <c r="B1515" s="240" t="s">
        <v>3474</v>
      </c>
      <c r="C1515" s="181">
        <v>32</v>
      </c>
      <c r="F1515" s="238"/>
      <c r="G1515" s="238"/>
      <c r="H1515" s="238"/>
      <c r="K1515" s="239"/>
      <c r="L1515" s="239"/>
    </row>
    <row r="1516" spans="2:12" s="237" customFormat="1" ht="15" x14ac:dyDescent="0.25">
      <c r="B1516" s="240" t="s">
        <v>3475</v>
      </c>
      <c r="C1516" s="181">
        <v>3</v>
      </c>
      <c r="F1516" s="238"/>
      <c r="G1516" s="238"/>
      <c r="H1516" s="238"/>
      <c r="K1516" s="239"/>
      <c r="L1516" s="239"/>
    </row>
    <row r="1517" spans="2:12" s="237" customFormat="1" ht="15" x14ac:dyDescent="0.25">
      <c r="B1517" s="240" t="s">
        <v>3476</v>
      </c>
      <c r="C1517" s="181">
        <v>11</v>
      </c>
      <c r="F1517" s="238"/>
      <c r="G1517" s="238"/>
      <c r="H1517" s="238"/>
      <c r="K1517" s="239"/>
      <c r="L1517" s="239"/>
    </row>
    <row r="1518" spans="2:12" s="237" customFormat="1" ht="15" x14ac:dyDescent="0.25">
      <c r="B1518" s="240" t="s">
        <v>3477</v>
      </c>
      <c r="C1518" s="181">
        <v>5</v>
      </c>
      <c r="F1518" s="238"/>
      <c r="G1518" s="238"/>
      <c r="H1518" s="238"/>
      <c r="K1518" s="239"/>
      <c r="L1518" s="239"/>
    </row>
    <row r="1519" spans="2:12" s="237" customFormat="1" ht="15" x14ac:dyDescent="0.25">
      <c r="B1519" s="240" t="s">
        <v>3478</v>
      </c>
      <c r="C1519" s="181">
        <v>2</v>
      </c>
      <c r="F1519" s="238"/>
      <c r="G1519" s="238"/>
      <c r="H1519" s="238"/>
      <c r="K1519" s="239"/>
      <c r="L1519" s="239"/>
    </row>
    <row r="1520" spans="2:12" s="237" customFormat="1" ht="15" x14ac:dyDescent="0.25">
      <c r="B1520" s="240" t="s">
        <v>2766</v>
      </c>
      <c r="C1520" s="181">
        <v>7</v>
      </c>
      <c r="F1520" s="238"/>
      <c r="G1520" s="238"/>
      <c r="H1520" s="238"/>
      <c r="K1520" s="239"/>
      <c r="L1520" s="239"/>
    </row>
    <row r="1521" spans="2:12" s="237" customFormat="1" ht="15" x14ac:dyDescent="0.25">
      <c r="B1521" s="240" t="s">
        <v>2768</v>
      </c>
      <c r="C1521" s="181">
        <v>15</v>
      </c>
      <c r="F1521" s="238"/>
      <c r="G1521" s="238"/>
      <c r="H1521" s="238"/>
      <c r="K1521" s="239"/>
      <c r="L1521" s="239"/>
    </row>
    <row r="1522" spans="2:12" s="237" customFormat="1" ht="15" x14ac:dyDescent="0.25">
      <c r="B1522" s="240" t="s">
        <v>2770</v>
      </c>
      <c r="C1522" s="181">
        <v>15</v>
      </c>
      <c r="F1522" s="238"/>
      <c r="G1522" s="238"/>
      <c r="H1522" s="238"/>
      <c r="K1522" s="239"/>
      <c r="L1522" s="239"/>
    </row>
    <row r="1523" spans="2:12" s="237" customFormat="1" ht="15" x14ac:dyDescent="0.25">
      <c r="B1523" s="240" t="s">
        <v>3479</v>
      </c>
      <c r="C1523" s="181">
        <v>8</v>
      </c>
      <c r="F1523" s="238"/>
      <c r="G1523" s="238"/>
      <c r="H1523" s="238"/>
      <c r="K1523" s="239"/>
      <c r="L1523" s="239"/>
    </row>
    <row r="1524" spans="2:12" s="237" customFormat="1" ht="15" x14ac:dyDescent="0.25">
      <c r="B1524" s="240" t="s">
        <v>3480</v>
      </c>
      <c r="C1524" s="181">
        <v>3</v>
      </c>
      <c r="F1524" s="238"/>
      <c r="G1524" s="238"/>
      <c r="H1524" s="238"/>
      <c r="K1524" s="239"/>
      <c r="L1524" s="239"/>
    </row>
    <row r="1525" spans="2:12" s="237" customFormat="1" ht="15" x14ac:dyDescent="0.25">
      <c r="B1525" s="240" t="s">
        <v>2773</v>
      </c>
      <c r="C1525" s="181">
        <v>28</v>
      </c>
      <c r="F1525" s="238"/>
      <c r="G1525" s="238"/>
      <c r="H1525" s="238"/>
      <c r="K1525" s="239"/>
      <c r="L1525" s="239"/>
    </row>
    <row r="1526" spans="2:12" s="237" customFormat="1" ht="15" x14ac:dyDescent="0.25">
      <c r="B1526" s="240" t="s">
        <v>2775</v>
      </c>
      <c r="C1526" s="181">
        <v>14</v>
      </c>
      <c r="F1526" s="238"/>
      <c r="G1526" s="238"/>
      <c r="H1526" s="238"/>
      <c r="K1526" s="239"/>
      <c r="L1526" s="239"/>
    </row>
    <row r="1527" spans="2:12" s="237" customFormat="1" ht="15" x14ac:dyDescent="0.25">
      <c r="B1527" s="240" t="s">
        <v>2777</v>
      </c>
      <c r="C1527" s="181">
        <v>26</v>
      </c>
      <c r="F1527" s="238"/>
      <c r="G1527" s="238"/>
      <c r="H1527" s="238"/>
      <c r="K1527" s="239"/>
      <c r="L1527" s="239"/>
    </row>
    <row r="1528" spans="2:12" s="237" customFormat="1" ht="15" x14ac:dyDescent="0.25">
      <c r="B1528" s="240" t="s">
        <v>3481</v>
      </c>
      <c r="C1528" s="181">
        <v>3</v>
      </c>
      <c r="F1528" s="238"/>
      <c r="G1528" s="238"/>
      <c r="H1528" s="238"/>
      <c r="K1528" s="239"/>
      <c r="L1528" s="239"/>
    </row>
    <row r="1529" spans="2:12" s="237" customFormat="1" ht="15" x14ac:dyDescent="0.25">
      <c r="B1529" s="240" t="s">
        <v>2779</v>
      </c>
      <c r="C1529" s="181">
        <v>21</v>
      </c>
      <c r="F1529" s="238"/>
      <c r="G1529" s="238"/>
      <c r="H1529" s="238"/>
      <c r="K1529" s="239"/>
      <c r="L1529" s="239"/>
    </row>
    <row r="1530" spans="2:12" s="237" customFormat="1" ht="15" x14ac:dyDescent="0.25">
      <c r="B1530" s="240" t="s">
        <v>3482</v>
      </c>
      <c r="C1530" s="181">
        <v>2</v>
      </c>
      <c r="F1530" s="238"/>
      <c r="G1530" s="238"/>
      <c r="H1530" s="238"/>
      <c r="K1530" s="239"/>
      <c r="L1530" s="239"/>
    </row>
    <row r="1531" spans="2:12" s="237" customFormat="1" ht="15" x14ac:dyDescent="0.25">
      <c r="B1531" s="240" t="s">
        <v>2781</v>
      </c>
      <c r="C1531" s="181">
        <v>12</v>
      </c>
      <c r="F1531" s="238"/>
      <c r="G1531" s="238"/>
      <c r="H1531" s="238"/>
      <c r="K1531" s="239"/>
      <c r="L1531" s="239"/>
    </row>
    <row r="1532" spans="2:12" s="237" customFormat="1" ht="15" x14ac:dyDescent="0.25">
      <c r="B1532" s="240" t="s">
        <v>2783</v>
      </c>
      <c r="C1532" s="181">
        <v>8</v>
      </c>
      <c r="F1532" s="238"/>
      <c r="G1532" s="238"/>
      <c r="H1532" s="238"/>
      <c r="K1532" s="239"/>
      <c r="L1532" s="239"/>
    </row>
    <row r="1533" spans="2:12" s="237" customFormat="1" ht="15" x14ac:dyDescent="0.25">
      <c r="B1533" s="240" t="s">
        <v>2785</v>
      </c>
      <c r="C1533" s="181">
        <v>6</v>
      </c>
      <c r="F1533" s="238"/>
      <c r="G1533" s="238"/>
      <c r="H1533" s="238"/>
      <c r="K1533" s="239"/>
      <c r="L1533" s="239"/>
    </row>
    <row r="1534" spans="2:12" s="237" customFormat="1" ht="15" x14ac:dyDescent="0.25">
      <c r="B1534" s="240" t="s">
        <v>3483</v>
      </c>
      <c r="C1534" s="181">
        <v>9</v>
      </c>
      <c r="F1534" s="238"/>
      <c r="G1534" s="238"/>
      <c r="H1534" s="238"/>
      <c r="K1534" s="239"/>
      <c r="L1534" s="239"/>
    </row>
    <row r="1535" spans="2:12" s="237" customFormat="1" ht="15" x14ac:dyDescent="0.25">
      <c r="B1535" s="240" t="s">
        <v>3484</v>
      </c>
      <c r="C1535" s="181">
        <v>3</v>
      </c>
      <c r="F1535" s="238"/>
      <c r="G1535" s="238"/>
      <c r="H1535" s="238"/>
      <c r="K1535" s="239"/>
      <c r="L1535" s="239"/>
    </row>
    <row r="1536" spans="2:12" s="237" customFormat="1" ht="15" x14ac:dyDescent="0.25">
      <c r="B1536" s="240" t="s">
        <v>3485</v>
      </c>
      <c r="C1536" s="181">
        <v>27</v>
      </c>
      <c r="F1536" s="238"/>
      <c r="G1536" s="238"/>
      <c r="H1536" s="238"/>
      <c r="K1536" s="239"/>
      <c r="L1536" s="239"/>
    </row>
    <row r="1537" spans="2:12" s="237" customFormat="1" ht="15" x14ac:dyDescent="0.25">
      <c r="B1537" s="240" t="s">
        <v>3486</v>
      </c>
      <c r="C1537" s="181">
        <v>10</v>
      </c>
      <c r="F1537" s="238"/>
      <c r="G1537" s="238"/>
      <c r="H1537" s="238"/>
      <c r="K1537" s="239"/>
      <c r="L1537" s="239"/>
    </row>
    <row r="1538" spans="2:12" s="237" customFormat="1" ht="15" x14ac:dyDescent="0.25">
      <c r="B1538" s="240" t="s">
        <v>2787</v>
      </c>
      <c r="C1538" s="181">
        <v>25</v>
      </c>
      <c r="F1538" s="238"/>
      <c r="G1538" s="238"/>
      <c r="H1538" s="238"/>
      <c r="K1538" s="239"/>
      <c r="L1538" s="239"/>
    </row>
    <row r="1539" spans="2:12" s="237" customFormat="1" ht="15" x14ac:dyDescent="0.25">
      <c r="B1539" s="240" t="s">
        <v>2789</v>
      </c>
      <c r="C1539" s="181">
        <v>15</v>
      </c>
      <c r="F1539" s="238"/>
      <c r="G1539" s="238"/>
      <c r="H1539" s="238"/>
      <c r="K1539" s="239"/>
      <c r="L1539" s="239"/>
    </row>
    <row r="1540" spans="2:12" s="237" customFormat="1" ht="15" x14ac:dyDescent="0.25">
      <c r="B1540" s="240" t="s">
        <v>3487</v>
      </c>
      <c r="C1540" s="181">
        <v>19</v>
      </c>
      <c r="F1540" s="238"/>
      <c r="G1540" s="238"/>
      <c r="H1540" s="238"/>
      <c r="K1540" s="239"/>
      <c r="L1540" s="239"/>
    </row>
    <row r="1541" spans="2:12" s="237" customFormat="1" ht="15" x14ac:dyDescent="0.25">
      <c r="B1541" s="240" t="s">
        <v>3488</v>
      </c>
      <c r="C1541" s="181">
        <v>20</v>
      </c>
      <c r="F1541" s="238"/>
      <c r="G1541" s="238"/>
      <c r="H1541" s="238"/>
      <c r="K1541" s="239"/>
      <c r="L1541" s="239"/>
    </row>
    <row r="1542" spans="2:12" s="237" customFormat="1" ht="15" x14ac:dyDescent="0.25">
      <c r="B1542" s="240" t="s">
        <v>3489</v>
      </c>
      <c r="C1542" s="181">
        <v>1</v>
      </c>
      <c r="F1542" s="238"/>
      <c r="G1542" s="238"/>
      <c r="H1542" s="238"/>
      <c r="K1542" s="239"/>
      <c r="L1542" s="239"/>
    </row>
    <row r="1543" spans="2:12" s="237" customFormat="1" ht="15" x14ac:dyDescent="0.25">
      <c r="B1543" s="240" t="s">
        <v>3490</v>
      </c>
      <c r="C1543" s="181">
        <v>4</v>
      </c>
      <c r="F1543" s="238"/>
      <c r="G1543" s="238"/>
      <c r="H1543" s="238"/>
      <c r="K1543" s="239"/>
      <c r="L1543" s="239"/>
    </row>
    <row r="1544" spans="2:12" s="237" customFormat="1" ht="15" x14ac:dyDescent="0.25">
      <c r="B1544" s="240" t="s">
        <v>3491</v>
      </c>
      <c r="C1544" s="181">
        <v>22</v>
      </c>
      <c r="F1544" s="238"/>
      <c r="G1544" s="238"/>
      <c r="H1544" s="238"/>
      <c r="K1544" s="239"/>
      <c r="L1544" s="239"/>
    </row>
    <row r="1545" spans="2:12" s="237" customFormat="1" ht="15" x14ac:dyDescent="0.25">
      <c r="B1545" s="240" t="s">
        <v>3492</v>
      </c>
      <c r="C1545" s="181">
        <v>11</v>
      </c>
      <c r="F1545" s="238"/>
      <c r="G1545" s="238"/>
      <c r="H1545" s="238"/>
      <c r="K1545" s="239"/>
      <c r="L1545" s="239"/>
    </row>
    <row r="1546" spans="2:12" s="237" customFormat="1" ht="15" x14ac:dyDescent="0.25">
      <c r="B1546" s="240" t="s">
        <v>3493</v>
      </c>
      <c r="C1546" s="181">
        <v>1</v>
      </c>
      <c r="F1546" s="238"/>
      <c r="G1546" s="238"/>
      <c r="H1546" s="238"/>
      <c r="K1546" s="239"/>
      <c r="L1546" s="239"/>
    </row>
    <row r="1547" spans="2:12" s="237" customFormat="1" ht="15" x14ac:dyDescent="0.25">
      <c r="B1547" s="240" t="s">
        <v>3494</v>
      </c>
      <c r="C1547" s="181">
        <v>17</v>
      </c>
      <c r="F1547" s="238"/>
      <c r="G1547" s="238"/>
      <c r="H1547" s="238"/>
      <c r="K1547" s="239"/>
      <c r="L1547" s="239"/>
    </row>
    <row r="1548" spans="2:12" s="237" customFormat="1" ht="15" x14ac:dyDescent="0.25">
      <c r="B1548" s="240" t="s">
        <v>2798</v>
      </c>
      <c r="C1548" s="181">
        <v>19</v>
      </c>
      <c r="F1548" s="238"/>
      <c r="G1548" s="238"/>
      <c r="H1548" s="238"/>
      <c r="K1548" s="239"/>
      <c r="L1548" s="239"/>
    </row>
    <row r="1549" spans="2:12" s="237" customFormat="1" ht="15" x14ac:dyDescent="0.25">
      <c r="B1549" s="240" t="s">
        <v>3495</v>
      </c>
      <c r="C1549" s="181">
        <v>2</v>
      </c>
      <c r="F1549" s="238"/>
      <c r="G1549" s="238"/>
      <c r="H1549" s="238"/>
      <c r="K1549" s="239"/>
      <c r="L1549" s="239"/>
    </row>
    <row r="1550" spans="2:12" s="237" customFormat="1" ht="15" x14ac:dyDescent="0.25">
      <c r="B1550" s="240" t="s">
        <v>2800</v>
      </c>
      <c r="C1550" s="181">
        <v>24</v>
      </c>
      <c r="F1550" s="238"/>
      <c r="G1550" s="238"/>
      <c r="H1550" s="238"/>
      <c r="K1550" s="239"/>
      <c r="L1550" s="239"/>
    </row>
    <row r="1551" spans="2:12" s="237" customFormat="1" ht="15" x14ac:dyDescent="0.25">
      <c r="B1551" s="240" t="s">
        <v>3496</v>
      </c>
      <c r="C1551" s="181">
        <v>1</v>
      </c>
      <c r="F1551" s="238"/>
      <c r="G1551" s="238"/>
      <c r="H1551" s="238"/>
      <c r="K1551" s="239"/>
      <c r="L1551" s="239"/>
    </row>
    <row r="1552" spans="2:12" s="237" customFormat="1" ht="15" x14ac:dyDescent="0.25">
      <c r="B1552" s="240" t="s">
        <v>2802</v>
      </c>
      <c r="C1552" s="181">
        <v>13</v>
      </c>
      <c r="F1552" s="238"/>
      <c r="G1552" s="238"/>
      <c r="H1552" s="238"/>
      <c r="K1552" s="239"/>
      <c r="L1552" s="239"/>
    </row>
    <row r="1553" spans="2:12" s="237" customFormat="1" ht="15" x14ac:dyDescent="0.25">
      <c r="B1553" s="240" t="s">
        <v>2804</v>
      </c>
      <c r="C1553" s="181">
        <v>17</v>
      </c>
      <c r="F1553" s="238"/>
      <c r="G1553" s="238"/>
      <c r="H1553" s="238"/>
      <c r="K1553" s="239"/>
      <c r="L1553" s="239"/>
    </row>
    <row r="1554" spans="2:12" s="237" customFormat="1" ht="15" x14ac:dyDescent="0.25">
      <c r="B1554" s="240" t="s">
        <v>3497</v>
      </c>
      <c r="C1554" s="181">
        <v>10</v>
      </c>
      <c r="F1554" s="238"/>
      <c r="G1554" s="238"/>
      <c r="H1554" s="238"/>
      <c r="K1554" s="239"/>
      <c r="L1554" s="239"/>
    </row>
    <row r="1555" spans="2:12" s="237" customFormat="1" ht="15" x14ac:dyDescent="0.25">
      <c r="B1555" s="240" t="s">
        <v>2807</v>
      </c>
      <c r="C1555" s="181">
        <v>6</v>
      </c>
      <c r="F1555" s="238"/>
      <c r="G1555" s="238"/>
      <c r="H1555" s="238"/>
      <c r="K1555" s="239"/>
      <c r="L1555" s="239"/>
    </row>
    <row r="1556" spans="2:12" s="237" customFormat="1" ht="15" x14ac:dyDescent="0.25">
      <c r="B1556" s="240" t="s">
        <v>3498</v>
      </c>
      <c r="C1556" s="181">
        <v>4</v>
      </c>
      <c r="F1556" s="238"/>
      <c r="G1556" s="238"/>
      <c r="H1556" s="238"/>
      <c r="K1556" s="239"/>
      <c r="L1556" s="239"/>
    </row>
    <row r="1557" spans="2:12" s="237" customFormat="1" ht="15" x14ac:dyDescent="0.25">
      <c r="B1557" s="240" t="s">
        <v>2809</v>
      </c>
      <c r="C1557" s="181">
        <v>24</v>
      </c>
      <c r="F1557" s="238"/>
      <c r="G1557" s="238"/>
      <c r="H1557" s="238"/>
      <c r="K1557" s="239"/>
      <c r="L1557" s="239"/>
    </row>
    <row r="1558" spans="2:12" s="237" customFormat="1" ht="15" x14ac:dyDescent="0.25">
      <c r="B1558" s="240" t="s">
        <v>3499</v>
      </c>
      <c r="C1558" s="181">
        <v>7</v>
      </c>
      <c r="F1558" s="238"/>
      <c r="G1558" s="238"/>
      <c r="H1558" s="238"/>
      <c r="K1558" s="239"/>
      <c r="L1558" s="239"/>
    </row>
    <row r="1559" spans="2:12" s="237" customFormat="1" ht="15" x14ac:dyDescent="0.25">
      <c r="B1559" s="240" t="s">
        <v>2812</v>
      </c>
      <c r="C1559" s="181">
        <v>29</v>
      </c>
      <c r="F1559" s="238"/>
      <c r="G1559" s="238"/>
      <c r="H1559" s="238"/>
      <c r="K1559" s="239"/>
      <c r="L1559" s="239"/>
    </row>
    <row r="1560" spans="2:12" s="237" customFormat="1" ht="15" x14ac:dyDescent="0.25">
      <c r="B1560" s="240" t="s">
        <v>2814</v>
      </c>
      <c r="C1560" s="181">
        <v>12</v>
      </c>
      <c r="F1560" s="238"/>
      <c r="G1560" s="238"/>
      <c r="H1560" s="238"/>
      <c r="K1560" s="239"/>
      <c r="L1560" s="239"/>
    </row>
    <row r="1561" spans="2:12" s="237" customFormat="1" ht="15" x14ac:dyDescent="0.25">
      <c r="B1561" s="240" t="s">
        <v>2816</v>
      </c>
      <c r="C1561" s="181">
        <v>16</v>
      </c>
      <c r="F1561" s="238"/>
      <c r="G1561" s="238"/>
      <c r="H1561" s="238"/>
      <c r="K1561" s="239"/>
      <c r="L1561" s="239"/>
    </row>
    <row r="1562" spans="2:12" s="237" customFormat="1" ht="15" x14ac:dyDescent="0.25">
      <c r="B1562" s="240" t="s">
        <v>3500</v>
      </c>
      <c r="C1562" s="181">
        <v>3</v>
      </c>
      <c r="F1562" s="238"/>
      <c r="G1562" s="238"/>
      <c r="H1562" s="238"/>
      <c r="K1562" s="239"/>
      <c r="L1562" s="239"/>
    </row>
    <row r="1563" spans="2:12" s="237" customFormat="1" ht="15" x14ac:dyDescent="0.25">
      <c r="B1563" s="240" t="s">
        <v>2818</v>
      </c>
      <c r="C1563" s="181">
        <v>24</v>
      </c>
      <c r="F1563" s="238"/>
      <c r="G1563" s="238"/>
      <c r="H1563" s="238"/>
      <c r="K1563" s="239"/>
      <c r="L1563" s="239"/>
    </row>
    <row r="1564" spans="2:12" s="237" customFormat="1" ht="15" x14ac:dyDescent="0.25">
      <c r="B1564" s="240" t="s">
        <v>3501</v>
      </c>
      <c r="C1564" s="181">
        <v>2</v>
      </c>
      <c r="F1564" s="238"/>
      <c r="G1564" s="238"/>
      <c r="H1564" s="238"/>
      <c r="K1564" s="239"/>
      <c r="L1564" s="239"/>
    </row>
    <row r="1565" spans="2:12" s="237" customFormat="1" ht="15" x14ac:dyDescent="0.25">
      <c r="B1565" s="240" t="s">
        <v>2820</v>
      </c>
      <c r="C1565" s="181">
        <v>12</v>
      </c>
      <c r="F1565" s="238"/>
      <c r="G1565" s="238"/>
      <c r="H1565" s="238"/>
      <c r="K1565" s="239"/>
      <c r="L1565" s="239"/>
    </row>
    <row r="1566" spans="2:12" s="237" customFormat="1" ht="15" x14ac:dyDescent="0.25">
      <c r="B1566" s="240" t="s">
        <v>3502</v>
      </c>
      <c r="C1566" s="181">
        <v>1</v>
      </c>
      <c r="F1566" s="238"/>
      <c r="G1566" s="238"/>
      <c r="H1566" s="238"/>
      <c r="K1566" s="239"/>
      <c r="L1566" s="239"/>
    </row>
    <row r="1567" spans="2:12" s="237" customFormat="1" ht="15" x14ac:dyDescent="0.25">
      <c r="B1567" s="180" t="s">
        <v>2822</v>
      </c>
      <c r="C1567" s="181">
        <v>17</v>
      </c>
      <c r="F1567" s="238"/>
      <c r="G1567" s="238"/>
      <c r="H1567" s="238"/>
      <c r="K1567" s="239"/>
      <c r="L1567" s="239"/>
    </row>
    <row r="1568" spans="2:12" s="237" customFormat="1" ht="15" x14ac:dyDescent="0.25">
      <c r="B1568" s="180" t="s">
        <v>3503</v>
      </c>
      <c r="C1568" s="181">
        <v>1</v>
      </c>
      <c r="F1568" s="238"/>
      <c r="G1568" s="238"/>
      <c r="H1568" s="238"/>
      <c r="K1568" s="239"/>
      <c r="L1568" s="239"/>
    </row>
    <row r="1569" spans="2:12" s="237" customFormat="1" ht="15" x14ac:dyDescent="0.25">
      <c r="B1569" s="180" t="s">
        <v>3504</v>
      </c>
      <c r="C1569" s="181">
        <v>13</v>
      </c>
      <c r="F1569" s="238"/>
      <c r="G1569" s="238"/>
      <c r="H1569" s="238"/>
      <c r="K1569" s="239"/>
      <c r="L1569" s="239"/>
    </row>
    <row r="1570" spans="2:12" s="237" customFormat="1" ht="15" x14ac:dyDescent="0.25">
      <c r="B1570" s="180" t="s">
        <v>3505</v>
      </c>
      <c r="C1570" s="181">
        <v>1</v>
      </c>
      <c r="F1570" s="238"/>
      <c r="G1570" s="238"/>
      <c r="H1570" s="238"/>
      <c r="K1570" s="239"/>
      <c r="L1570" s="239"/>
    </row>
    <row r="1571" spans="2:12" s="237" customFormat="1" ht="15" x14ac:dyDescent="0.25">
      <c r="B1571" s="180" t="s">
        <v>2825</v>
      </c>
      <c r="C1571" s="181">
        <v>27</v>
      </c>
      <c r="F1571" s="238"/>
      <c r="G1571" s="238"/>
      <c r="H1571" s="238"/>
      <c r="K1571" s="239"/>
      <c r="L1571" s="239"/>
    </row>
    <row r="1572" spans="2:12" s="237" customFormat="1" ht="15" x14ac:dyDescent="0.25">
      <c r="B1572" s="180" t="s">
        <v>2827</v>
      </c>
      <c r="C1572" s="181">
        <v>14</v>
      </c>
      <c r="F1572" s="238"/>
      <c r="G1572" s="238"/>
      <c r="H1572" s="238"/>
      <c r="K1572" s="239"/>
      <c r="L1572" s="239"/>
    </row>
    <row r="1573" spans="2:12" s="237" customFormat="1" ht="15" x14ac:dyDescent="0.25">
      <c r="B1573" s="180" t="s">
        <v>3506</v>
      </c>
      <c r="C1573" s="181">
        <v>17</v>
      </c>
      <c r="F1573" s="238"/>
      <c r="G1573" s="238"/>
      <c r="H1573" s="238"/>
      <c r="K1573" s="239"/>
      <c r="L1573" s="239"/>
    </row>
    <row r="1574" spans="2:12" s="237" customFormat="1" ht="15" x14ac:dyDescent="0.25">
      <c r="B1574" s="180" t="s">
        <v>2829</v>
      </c>
      <c r="C1574" s="181">
        <v>23</v>
      </c>
      <c r="F1574" s="238"/>
      <c r="G1574" s="238"/>
      <c r="H1574" s="238"/>
      <c r="K1574" s="239"/>
      <c r="L1574" s="239"/>
    </row>
    <row r="1575" spans="2:12" s="237" customFormat="1" ht="15" x14ac:dyDescent="0.25">
      <c r="B1575" s="180" t="s">
        <v>2831</v>
      </c>
      <c r="C1575" s="181">
        <v>13</v>
      </c>
      <c r="F1575" s="238"/>
      <c r="G1575" s="238"/>
      <c r="H1575" s="238"/>
      <c r="K1575" s="239"/>
      <c r="L1575" s="239"/>
    </row>
    <row r="1576" spans="2:12" s="237" customFormat="1" ht="15" x14ac:dyDescent="0.25">
      <c r="B1576" s="180" t="s">
        <v>2833</v>
      </c>
      <c r="C1576" s="181">
        <v>15</v>
      </c>
      <c r="F1576" s="238"/>
      <c r="G1576" s="238"/>
      <c r="H1576" s="238"/>
      <c r="K1576" s="239"/>
      <c r="L1576" s="239"/>
    </row>
    <row r="1577" spans="2:12" s="237" customFormat="1" ht="15" x14ac:dyDescent="0.25">
      <c r="B1577" s="180" t="s">
        <v>2837</v>
      </c>
      <c r="C1577" s="181">
        <v>21</v>
      </c>
      <c r="F1577" s="238"/>
      <c r="G1577" s="238"/>
      <c r="H1577" s="238"/>
      <c r="K1577" s="239"/>
      <c r="L1577" s="239"/>
    </row>
    <row r="1578" spans="2:12" s="237" customFormat="1" ht="15" x14ac:dyDescent="0.25">
      <c r="B1578" s="180" t="s">
        <v>2839</v>
      </c>
      <c r="C1578" s="181">
        <v>6</v>
      </c>
      <c r="F1578" s="238"/>
      <c r="G1578" s="238"/>
      <c r="H1578" s="238"/>
      <c r="K1578" s="239"/>
      <c r="L1578" s="239"/>
    </row>
    <row r="1579" spans="2:12" s="237" customFormat="1" ht="15" x14ac:dyDescent="0.25">
      <c r="B1579" s="180" t="s">
        <v>2841</v>
      </c>
      <c r="C1579" s="181">
        <v>11</v>
      </c>
      <c r="F1579" s="238"/>
      <c r="G1579" s="238"/>
      <c r="H1579" s="238"/>
      <c r="K1579" s="239"/>
      <c r="L1579" s="239"/>
    </row>
    <row r="1580" spans="2:12" s="237" customFormat="1" ht="15" x14ac:dyDescent="0.25">
      <c r="B1580" s="180" t="s">
        <v>3507</v>
      </c>
      <c r="C1580" s="181">
        <v>11</v>
      </c>
      <c r="F1580" s="238"/>
      <c r="G1580" s="238"/>
      <c r="H1580" s="238"/>
      <c r="K1580" s="239"/>
      <c r="L1580" s="239"/>
    </row>
    <row r="1581" spans="2:12" s="237" customFormat="1" ht="15" x14ac:dyDescent="0.25">
      <c r="B1581" s="180" t="s">
        <v>3508</v>
      </c>
      <c r="C1581" s="181">
        <v>24</v>
      </c>
      <c r="F1581" s="238"/>
      <c r="G1581" s="238"/>
      <c r="H1581" s="238"/>
      <c r="K1581" s="239"/>
      <c r="L1581" s="239"/>
    </row>
    <row r="1582" spans="2:12" s="237" customFormat="1" ht="15" x14ac:dyDescent="0.25">
      <c r="B1582" s="180" t="s">
        <v>3509</v>
      </c>
      <c r="C1582" s="181">
        <v>21</v>
      </c>
      <c r="F1582" s="238"/>
      <c r="G1582" s="238"/>
      <c r="H1582" s="238"/>
      <c r="K1582" s="239"/>
      <c r="L1582" s="239"/>
    </row>
    <row r="1583" spans="2:12" s="237" customFormat="1" ht="15" x14ac:dyDescent="0.25">
      <c r="B1583" s="180" t="s">
        <v>3510</v>
      </c>
      <c r="C1583" s="181">
        <v>1</v>
      </c>
      <c r="F1583" s="238"/>
      <c r="G1583" s="238"/>
      <c r="H1583" s="238"/>
      <c r="K1583" s="239"/>
      <c r="L1583" s="239"/>
    </row>
    <row r="1584" spans="2:12" s="237" customFormat="1" ht="15" x14ac:dyDescent="0.25">
      <c r="B1584" s="180" t="s">
        <v>2846</v>
      </c>
      <c r="C1584" s="181">
        <v>11</v>
      </c>
      <c r="F1584" s="238"/>
      <c r="G1584" s="238"/>
      <c r="H1584" s="238"/>
      <c r="K1584" s="239"/>
      <c r="L1584" s="239"/>
    </row>
    <row r="1585" spans="2:12" s="237" customFormat="1" ht="15" x14ac:dyDescent="0.25">
      <c r="B1585" s="180" t="s">
        <v>3511</v>
      </c>
      <c r="C1585" s="181">
        <v>2</v>
      </c>
      <c r="F1585" s="238"/>
      <c r="G1585" s="238"/>
      <c r="H1585" s="238"/>
      <c r="K1585" s="239"/>
      <c r="L1585" s="239"/>
    </row>
    <row r="1586" spans="2:12" s="237" customFormat="1" ht="15" x14ac:dyDescent="0.25">
      <c r="B1586" s="180" t="s">
        <v>2848</v>
      </c>
      <c r="C1586" s="181">
        <v>14</v>
      </c>
      <c r="F1586" s="238"/>
      <c r="G1586" s="238"/>
      <c r="H1586" s="238"/>
      <c r="K1586" s="239"/>
      <c r="L1586" s="239"/>
    </row>
    <row r="1587" spans="2:12" s="237" customFormat="1" ht="15" x14ac:dyDescent="0.25">
      <c r="B1587" s="180" t="s">
        <v>3512</v>
      </c>
      <c r="C1587" s="181">
        <v>9</v>
      </c>
      <c r="F1587" s="238"/>
      <c r="G1587" s="238"/>
      <c r="H1587" s="238"/>
      <c r="K1587" s="239"/>
      <c r="L1587" s="239"/>
    </row>
    <row r="1588" spans="2:12" s="237" customFormat="1" ht="15" x14ac:dyDescent="0.25">
      <c r="B1588" s="180" t="s">
        <v>3513</v>
      </c>
      <c r="C1588" s="181">
        <v>3</v>
      </c>
      <c r="F1588" s="238"/>
      <c r="G1588" s="238"/>
      <c r="H1588" s="238"/>
      <c r="K1588" s="239"/>
      <c r="L1588" s="239"/>
    </row>
    <row r="1589" spans="2:12" s="237" customFormat="1" ht="15" x14ac:dyDescent="0.25">
      <c r="B1589" s="180" t="s">
        <v>3514</v>
      </c>
      <c r="C1589" s="181">
        <v>20</v>
      </c>
      <c r="F1589" s="238"/>
      <c r="G1589" s="238"/>
      <c r="H1589" s="238"/>
      <c r="K1589" s="239"/>
      <c r="L1589" s="239"/>
    </row>
    <row r="1590" spans="2:12" s="237" customFormat="1" ht="15" x14ac:dyDescent="0.25">
      <c r="B1590" s="180" t="s">
        <v>3515</v>
      </c>
      <c r="C1590" s="181">
        <v>2</v>
      </c>
      <c r="F1590" s="238"/>
      <c r="G1590" s="238"/>
      <c r="H1590" s="238"/>
      <c r="K1590" s="239"/>
      <c r="L1590" s="239"/>
    </row>
    <row r="1591" spans="2:12" s="237" customFormat="1" ht="15" x14ac:dyDescent="0.25">
      <c r="B1591" s="180" t="s">
        <v>3516</v>
      </c>
      <c r="C1591" s="181">
        <v>2</v>
      </c>
      <c r="F1591" s="238"/>
      <c r="G1591" s="238"/>
      <c r="H1591" s="238"/>
      <c r="K1591" s="239"/>
      <c r="L1591" s="239"/>
    </row>
    <row r="1592" spans="2:12" s="237" customFormat="1" ht="15" x14ac:dyDescent="0.25">
      <c r="B1592" s="180" t="s">
        <v>3517</v>
      </c>
      <c r="C1592" s="181">
        <v>14</v>
      </c>
      <c r="F1592" s="238"/>
      <c r="G1592" s="238"/>
      <c r="H1592" s="238"/>
      <c r="K1592" s="239"/>
      <c r="L1592" s="239"/>
    </row>
    <row r="1593" spans="2:12" s="237" customFormat="1" ht="15" x14ac:dyDescent="0.25">
      <c r="B1593" s="180" t="s">
        <v>3518</v>
      </c>
      <c r="C1593" s="181">
        <v>4</v>
      </c>
      <c r="F1593" s="238"/>
      <c r="G1593" s="238"/>
      <c r="H1593" s="238"/>
      <c r="K1593" s="239"/>
      <c r="L1593" s="239"/>
    </row>
    <row r="1594" spans="2:12" s="237" customFormat="1" ht="15" x14ac:dyDescent="0.25">
      <c r="B1594" s="180" t="s">
        <v>3519</v>
      </c>
      <c r="C1594" s="181">
        <v>2</v>
      </c>
      <c r="F1594" s="238"/>
      <c r="G1594" s="238"/>
      <c r="H1594" s="238"/>
      <c r="K1594" s="239"/>
      <c r="L1594" s="239"/>
    </row>
    <row r="1595" spans="2:12" s="237" customFormat="1" ht="15" x14ac:dyDescent="0.25">
      <c r="B1595" s="180" t="s">
        <v>2853</v>
      </c>
      <c r="C1595" s="181">
        <v>11</v>
      </c>
      <c r="F1595" s="238"/>
      <c r="G1595" s="238"/>
      <c r="H1595" s="238"/>
      <c r="K1595" s="239"/>
      <c r="L1595" s="239"/>
    </row>
    <row r="1596" spans="2:12" s="237" customFormat="1" ht="15" x14ac:dyDescent="0.25">
      <c r="B1596" s="180" t="s">
        <v>3520</v>
      </c>
      <c r="C1596" s="181">
        <v>7</v>
      </c>
      <c r="F1596" s="238"/>
      <c r="G1596" s="238"/>
      <c r="H1596" s="238"/>
      <c r="K1596" s="239"/>
      <c r="L1596" s="239"/>
    </row>
    <row r="1597" spans="2:12" s="237" customFormat="1" ht="15" x14ac:dyDescent="0.25">
      <c r="B1597" s="180" t="s">
        <v>3521</v>
      </c>
      <c r="C1597" s="181">
        <v>9</v>
      </c>
      <c r="F1597" s="238"/>
      <c r="G1597" s="238"/>
      <c r="H1597" s="238"/>
      <c r="K1597" s="239"/>
      <c r="L1597" s="239"/>
    </row>
    <row r="1598" spans="2:12" s="237" customFormat="1" ht="15" x14ac:dyDescent="0.25">
      <c r="B1598" s="180" t="s">
        <v>2856</v>
      </c>
      <c r="C1598" s="181">
        <v>19</v>
      </c>
      <c r="F1598" s="238"/>
      <c r="G1598" s="238"/>
      <c r="H1598" s="238"/>
      <c r="K1598" s="239"/>
      <c r="L1598" s="239"/>
    </row>
    <row r="1599" spans="2:12" s="237" customFormat="1" ht="15" x14ac:dyDescent="0.25">
      <c r="B1599" s="180" t="s">
        <v>3522</v>
      </c>
      <c r="C1599" s="181">
        <v>17</v>
      </c>
      <c r="F1599" s="238"/>
      <c r="G1599" s="238"/>
      <c r="H1599" s="238"/>
      <c r="K1599" s="239"/>
      <c r="L1599" s="239"/>
    </row>
    <row r="1600" spans="2:12" s="237" customFormat="1" ht="15" x14ac:dyDescent="0.25">
      <c r="B1600" s="180" t="s">
        <v>3523</v>
      </c>
      <c r="C1600" s="181">
        <v>1</v>
      </c>
      <c r="F1600" s="238"/>
      <c r="G1600" s="238"/>
      <c r="H1600" s="238"/>
      <c r="K1600" s="239"/>
      <c r="L1600" s="239"/>
    </row>
    <row r="1601" spans="2:12" s="237" customFormat="1" ht="15" x14ac:dyDescent="0.25">
      <c r="B1601" s="180" t="s">
        <v>3524</v>
      </c>
      <c r="C1601" s="181">
        <v>13</v>
      </c>
      <c r="F1601" s="238"/>
      <c r="G1601" s="238"/>
      <c r="H1601" s="238"/>
      <c r="K1601" s="239"/>
      <c r="L1601" s="239"/>
    </row>
    <row r="1602" spans="2:12" s="237" customFormat="1" ht="15" x14ac:dyDescent="0.25">
      <c r="B1602" s="180" t="s">
        <v>3525</v>
      </c>
      <c r="C1602" s="181">
        <v>14</v>
      </c>
      <c r="F1602" s="238"/>
      <c r="G1602" s="238"/>
      <c r="H1602" s="238"/>
      <c r="K1602" s="239"/>
      <c r="L1602" s="239"/>
    </row>
    <row r="1603" spans="2:12" s="237" customFormat="1" ht="15" x14ac:dyDescent="0.25">
      <c r="B1603" s="180" t="s">
        <v>3526</v>
      </c>
      <c r="C1603" s="181">
        <v>3</v>
      </c>
      <c r="F1603" s="238"/>
      <c r="G1603" s="238"/>
      <c r="H1603" s="238"/>
      <c r="K1603" s="239"/>
      <c r="L1603" s="239"/>
    </row>
    <row r="1604" spans="2:12" s="237" customFormat="1" ht="15" x14ac:dyDescent="0.25">
      <c r="B1604" s="180" t="s">
        <v>3527</v>
      </c>
      <c r="C1604" s="181">
        <v>5</v>
      </c>
      <c r="F1604" s="238"/>
      <c r="G1604" s="238"/>
      <c r="H1604" s="238"/>
      <c r="K1604" s="239"/>
      <c r="L1604" s="239"/>
    </row>
    <row r="1605" spans="2:12" s="237" customFormat="1" ht="15" x14ac:dyDescent="0.25">
      <c r="B1605" s="180" t="s">
        <v>2861</v>
      </c>
      <c r="C1605" s="181">
        <v>10</v>
      </c>
      <c r="F1605" s="238"/>
      <c r="G1605" s="238"/>
      <c r="H1605" s="238"/>
      <c r="K1605" s="239"/>
      <c r="L1605" s="239"/>
    </row>
    <row r="1606" spans="2:12" s="237" customFormat="1" ht="15" x14ac:dyDescent="0.25">
      <c r="B1606" s="180" t="s">
        <v>3528</v>
      </c>
      <c r="C1606" s="181">
        <v>3</v>
      </c>
      <c r="F1606" s="238"/>
      <c r="G1606" s="238"/>
      <c r="H1606" s="238"/>
      <c r="K1606" s="239"/>
      <c r="L1606" s="239"/>
    </row>
    <row r="1607" spans="2:12" s="237" customFormat="1" ht="15" x14ac:dyDescent="0.25">
      <c r="B1607" s="180" t="s">
        <v>2863</v>
      </c>
      <c r="C1607" s="181">
        <v>10</v>
      </c>
      <c r="F1607" s="238"/>
      <c r="G1607" s="238"/>
      <c r="H1607" s="238"/>
      <c r="K1607" s="239"/>
      <c r="L1607" s="239"/>
    </row>
    <row r="1608" spans="2:12" s="237" customFormat="1" ht="15" x14ac:dyDescent="0.25">
      <c r="B1608" s="180" t="s">
        <v>3529</v>
      </c>
      <c r="C1608" s="181">
        <v>2</v>
      </c>
      <c r="F1608" s="238"/>
      <c r="G1608" s="238"/>
      <c r="H1608" s="238"/>
      <c r="K1608" s="239"/>
      <c r="L1608" s="239"/>
    </row>
    <row r="1609" spans="2:12" s="237" customFormat="1" ht="15" x14ac:dyDescent="0.25">
      <c r="B1609" s="180" t="s">
        <v>3530</v>
      </c>
      <c r="C1609" s="181">
        <v>24</v>
      </c>
      <c r="F1609" s="238"/>
      <c r="G1609" s="238"/>
      <c r="H1609" s="238"/>
      <c r="K1609" s="239"/>
      <c r="L1609" s="239"/>
    </row>
    <row r="1610" spans="2:12" s="237" customFormat="1" ht="15" x14ac:dyDescent="0.25">
      <c r="B1610" s="180" t="s">
        <v>3531</v>
      </c>
      <c r="C1610" s="181">
        <v>12</v>
      </c>
      <c r="F1610" s="238"/>
      <c r="G1610" s="238"/>
      <c r="H1610" s="238"/>
      <c r="K1610" s="239"/>
      <c r="L1610" s="239"/>
    </row>
    <row r="1611" spans="2:12" s="237" customFormat="1" ht="15" x14ac:dyDescent="0.25">
      <c r="B1611" s="180" t="s">
        <v>3532</v>
      </c>
      <c r="C1611" s="181">
        <v>2</v>
      </c>
      <c r="F1611" s="238"/>
      <c r="G1611" s="238"/>
      <c r="H1611" s="238"/>
      <c r="K1611" s="239"/>
      <c r="L1611" s="239"/>
    </row>
    <row r="1612" spans="2:12" s="237" customFormat="1" ht="15" x14ac:dyDescent="0.25">
      <c r="B1612" s="180" t="s">
        <v>2866</v>
      </c>
      <c r="C1612" s="181">
        <v>21</v>
      </c>
      <c r="F1612" s="238"/>
      <c r="G1612" s="238"/>
      <c r="H1612" s="238"/>
      <c r="K1612" s="239"/>
      <c r="L1612" s="239"/>
    </row>
    <row r="1613" spans="2:12" s="237" customFormat="1" ht="15" x14ac:dyDescent="0.25">
      <c r="B1613" s="180" t="s">
        <v>3533</v>
      </c>
      <c r="C1613" s="181">
        <v>1</v>
      </c>
      <c r="F1613" s="238"/>
      <c r="G1613" s="238"/>
      <c r="H1613" s="238"/>
      <c r="K1613" s="239"/>
      <c r="L1613" s="239"/>
    </row>
    <row r="1614" spans="2:12" s="237" customFormat="1" ht="15" x14ac:dyDescent="0.25">
      <c r="B1614" s="180" t="s">
        <v>2868</v>
      </c>
      <c r="C1614" s="181">
        <v>11</v>
      </c>
      <c r="F1614" s="238"/>
      <c r="G1614" s="238"/>
      <c r="H1614" s="238"/>
      <c r="K1614" s="239"/>
      <c r="L1614" s="239"/>
    </row>
    <row r="1615" spans="2:12" s="237" customFormat="1" ht="15" x14ac:dyDescent="0.25">
      <c r="B1615" s="180" t="s">
        <v>3534</v>
      </c>
      <c r="C1615" s="181">
        <v>11</v>
      </c>
      <c r="F1615" s="238"/>
      <c r="G1615" s="238"/>
      <c r="H1615" s="238"/>
      <c r="K1615" s="239"/>
      <c r="L1615" s="239"/>
    </row>
    <row r="1616" spans="2:12" s="237" customFormat="1" ht="15" x14ac:dyDescent="0.25">
      <c r="B1616" s="180" t="s">
        <v>3535</v>
      </c>
      <c r="C1616" s="181">
        <v>4</v>
      </c>
      <c r="F1616" s="238"/>
      <c r="G1616" s="238"/>
      <c r="H1616" s="238"/>
      <c r="K1616" s="239"/>
      <c r="L1616" s="239"/>
    </row>
    <row r="1617" spans="2:12" s="237" customFormat="1" ht="15" x14ac:dyDescent="0.25">
      <c r="B1617" s="180" t="s">
        <v>2871</v>
      </c>
      <c r="C1617" s="181">
        <v>18</v>
      </c>
      <c r="F1617" s="238"/>
      <c r="G1617" s="238"/>
      <c r="H1617" s="238"/>
      <c r="K1617" s="239"/>
      <c r="L1617" s="239"/>
    </row>
    <row r="1618" spans="2:12" s="237" customFormat="1" ht="15" x14ac:dyDescent="0.25">
      <c r="B1618" s="180" t="s">
        <v>2873</v>
      </c>
      <c r="C1618" s="181">
        <v>9</v>
      </c>
      <c r="F1618" s="238"/>
      <c r="G1618" s="238"/>
      <c r="H1618" s="238"/>
      <c r="K1618" s="239"/>
      <c r="L1618" s="239"/>
    </row>
    <row r="1619" spans="2:12" s="237" customFormat="1" ht="15" x14ac:dyDescent="0.25">
      <c r="B1619" s="180" t="s">
        <v>3536</v>
      </c>
      <c r="C1619" s="181">
        <v>1</v>
      </c>
      <c r="F1619" s="238"/>
      <c r="G1619" s="238"/>
      <c r="H1619" s="238"/>
      <c r="K1619" s="239"/>
      <c r="L1619" s="239"/>
    </row>
    <row r="1620" spans="2:12" s="237" customFormat="1" ht="15" x14ac:dyDescent="0.25">
      <c r="B1620" s="180" t="s">
        <v>3537</v>
      </c>
      <c r="C1620" s="181">
        <v>5</v>
      </c>
      <c r="F1620" s="238"/>
      <c r="G1620" s="238"/>
      <c r="H1620" s="238"/>
      <c r="K1620" s="239"/>
      <c r="L1620" s="239"/>
    </row>
    <row r="1621" spans="2:12" s="237" customFormat="1" ht="15" x14ac:dyDescent="0.25">
      <c r="B1621" s="180" t="s">
        <v>2876</v>
      </c>
      <c r="C1621" s="181">
        <v>18</v>
      </c>
      <c r="F1621" s="238"/>
      <c r="G1621" s="238"/>
      <c r="H1621" s="238"/>
      <c r="K1621" s="239"/>
      <c r="L1621" s="239"/>
    </row>
    <row r="1622" spans="2:12" s="237" customFormat="1" ht="15" x14ac:dyDescent="0.25">
      <c r="B1622" s="180" t="s">
        <v>3538</v>
      </c>
      <c r="C1622" s="181">
        <v>15</v>
      </c>
      <c r="F1622" s="238"/>
      <c r="G1622" s="238"/>
      <c r="H1622" s="238"/>
      <c r="K1622" s="239"/>
      <c r="L1622" s="239"/>
    </row>
    <row r="1623" spans="2:12" s="237" customFormat="1" ht="15" x14ac:dyDescent="0.25">
      <c r="B1623" s="180" t="s">
        <v>3539</v>
      </c>
      <c r="C1623" s="181">
        <v>2</v>
      </c>
      <c r="F1623" s="238"/>
      <c r="G1623" s="238"/>
      <c r="H1623" s="238"/>
      <c r="K1623" s="239"/>
      <c r="L1623" s="239"/>
    </row>
    <row r="1624" spans="2:12" s="237" customFormat="1" ht="15" x14ac:dyDescent="0.25">
      <c r="B1624" s="180" t="s">
        <v>2879</v>
      </c>
      <c r="C1624" s="181">
        <v>21</v>
      </c>
      <c r="F1624" s="238"/>
      <c r="G1624" s="238"/>
      <c r="H1624" s="238"/>
      <c r="K1624" s="239"/>
      <c r="L1624" s="239"/>
    </row>
    <row r="1625" spans="2:12" s="237" customFormat="1" ht="15" x14ac:dyDescent="0.25">
      <c r="B1625" s="180" t="s">
        <v>3540</v>
      </c>
      <c r="C1625" s="181">
        <v>20</v>
      </c>
      <c r="F1625" s="238"/>
      <c r="G1625" s="238"/>
      <c r="H1625" s="238"/>
      <c r="K1625" s="239"/>
      <c r="L1625" s="239"/>
    </row>
    <row r="1626" spans="2:12" s="237" customFormat="1" ht="15" x14ac:dyDescent="0.25">
      <c r="B1626" s="180" t="s">
        <v>3541</v>
      </c>
      <c r="C1626" s="181">
        <v>1</v>
      </c>
      <c r="F1626" s="238"/>
      <c r="G1626" s="238"/>
      <c r="H1626" s="238"/>
      <c r="K1626" s="239"/>
      <c r="L1626" s="239"/>
    </row>
    <row r="1627" spans="2:12" s="237" customFormat="1" ht="15" x14ac:dyDescent="0.25">
      <c r="B1627" s="180" t="s">
        <v>3542</v>
      </c>
      <c r="C1627" s="181">
        <v>17</v>
      </c>
      <c r="F1627" s="238"/>
      <c r="G1627" s="238"/>
      <c r="H1627" s="238"/>
      <c r="K1627" s="239"/>
      <c r="L1627" s="239"/>
    </row>
    <row r="1628" spans="2:12" s="237" customFormat="1" ht="15" x14ac:dyDescent="0.25">
      <c r="B1628" s="180" t="s">
        <v>2883</v>
      </c>
      <c r="C1628" s="181">
        <v>4</v>
      </c>
      <c r="F1628" s="238"/>
      <c r="G1628" s="238"/>
      <c r="H1628" s="238"/>
      <c r="K1628" s="239"/>
      <c r="L1628" s="239"/>
    </row>
    <row r="1629" spans="2:12" s="237" customFormat="1" ht="15" x14ac:dyDescent="0.25">
      <c r="B1629" s="180" t="s">
        <v>3543</v>
      </c>
      <c r="C1629" s="181">
        <v>32</v>
      </c>
      <c r="F1629" s="238"/>
      <c r="G1629" s="238"/>
      <c r="H1629" s="238"/>
      <c r="K1629" s="239"/>
      <c r="L1629" s="239"/>
    </row>
    <row r="1630" spans="2:12" s="237" customFormat="1" ht="15" x14ac:dyDescent="0.25">
      <c r="B1630" s="180" t="s">
        <v>3544</v>
      </c>
      <c r="C1630" s="181">
        <v>3</v>
      </c>
      <c r="F1630" s="238"/>
      <c r="G1630" s="238"/>
      <c r="H1630" s="238"/>
      <c r="K1630" s="239"/>
      <c r="L1630" s="239"/>
    </row>
    <row r="1631" spans="2:12" s="237" customFormat="1" ht="15" x14ac:dyDescent="0.25">
      <c r="B1631" s="180" t="s">
        <v>2886</v>
      </c>
      <c r="C1631" s="181">
        <v>13</v>
      </c>
      <c r="F1631" s="238"/>
      <c r="G1631" s="238"/>
      <c r="H1631" s="238"/>
      <c r="K1631" s="239"/>
      <c r="L1631" s="239"/>
    </row>
    <row r="1632" spans="2:12" s="237" customFormat="1" ht="15" x14ac:dyDescent="0.25">
      <c r="B1632" s="180" t="s">
        <v>2888</v>
      </c>
      <c r="C1632" s="181">
        <v>19</v>
      </c>
      <c r="F1632" s="238"/>
      <c r="G1632" s="238"/>
      <c r="H1632" s="238"/>
      <c r="K1632" s="239"/>
      <c r="L1632" s="239"/>
    </row>
    <row r="1633" spans="2:12" s="237" customFormat="1" ht="15" x14ac:dyDescent="0.25">
      <c r="B1633" s="180" t="s">
        <v>2890</v>
      </c>
      <c r="C1633" s="181">
        <v>20</v>
      </c>
      <c r="F1633" s="238"/>
      <c r="G1633" s="238"/>
      <c r="H1633" s="238"/>
      <c r="K1633" s="239"/>
      <c r="L1633" s="239"/>
    </row>
    <row r="1634" spans="2:12" s="237" customFormat="1" ht="15" x14ac:dyDescent="0.25">
      <c r="B1634" s="180" t="s">
        <v>3545</v>
      </c>
      <c r="C1634" s="181">
        <v>13</v>
      </c>
      <c r="F1634" s="238"/>
      <c r="G1634" s="238"/>
      <c r="H1634" s="238"/>
      <c r="K1634" s="239"/>
      <c r="L1634" s="239"/>
    </row>
    <row r="1635" spans="2:12" s="237" customFormat="1" ht="15" x14ac:dyDescent="0.25">
      <c r="B1635" s="180" t="s">
        <v>3546</v>
      </c>
      <c r="C1635" s="181">
        <v>2</v>
      </c>
      <c r="F1635" s="238"/>
      <c r="G1635" s="238"/>
      <c r="H1635" s="238"/>
      <c r="K1635" s="239"/>
      <c r="L1635" s="239"/>
    </row>
    <row r="1636" spans="2:12" s="237" customFormat="1" ht="15" x14ac:dyDescent="0.25">
      <c r="B1636" s="180" t="s">
        <v>3547</v>
      </c>
      <c r="C1636" s="181">
        <v>33</v>
      </c>
      <c r="F1636" s="238"/>
      <c r="G1636" s="238"/>
      <c r="H1636" s="238"/>
      <c r="K1636" s="239"/>
      <c r="L1636" s="239"/>
    </row>
    <row r="1637" spans="2:12" s="237" customFormat="1" ht="15" x14ac:dyDescent="0.25">
      <c r="B1637" s="180" t="s">
        <v>3548</v>
      </c>
      <c r="C1637" s="181">
        <v>23</v>
      </c>
      <c r="F1637" s="238"/>
      <c r="G1637" s="238"/>
      <c r="H1637" s="238"/>
      <c r="K1637" s="239"/>
      <c r="L1637" s="239"/>
    </row>
    <row r="1638" spans="2:12" s="237" customFormat="1" ht="15" x14ac:dyDescent="0.25">
      <c r="B1638" s="180" t="s">
        <v>3549</v>
      </c>
      <c r="C1638" s="181">
        <v>5</v>
      </c>
      <c r="F1638" s="238"/>
      <c r="G1638" s="238"/>
      <c r="H1638" s="238"/>
      <c r="K1638" s="239"/>
      <c r="L1638" s="239"/>
    </row>
    <row r="1639" spans="2:12" s="237" customFormat="1" ht="15" x14ac:dyDescent="0.25">
      <c r="B1639" s="180" t="s">
        <v>3550</v>
      </c>
      <c r="C1639" s="181">
        <v>1</v>
      </c>
      <c r="F1639" s="238"/>
      <c r="G1639" s="238"/>
      <c r="H1639" s="238"/>
      <c r="K1639" s="239"/>
      <c r="L1639" s="239"/>
    </row>
    <row r="1640" spans="2:12" s="237" customFormat="1" ht="15" x14ac:dyDescent="0.25">
      <c r="B1640" s="180" t="s">
        <v>3551</v>
      </c>
      <c r="C1640" s="181">
        <v>4</v>
      </c>
      <c r="F1640" s="238"/>
      <c r="G1640" s="238"/>
      <c r="H1640" s="238"/>
      <c r="K1640" s="239"/>
      <c r="L1640" s="239"/>
    </row>
    <row r="1641" spans="2:12" s="237" customFormat="1" ht="15" x14ac:dyDescent="0.25">
      <c r="B1641" s="180" t="s">
        <v>2896</v>
      </c>
      <c r="C1641" s="181">
        <v>9</v>
      </c>
      <c r="F1641" s="238"/>
      <c r="G1641" s="238"/>
      <c r="H1641" s="238"/>
      <c r="K1641" s="239"/>
      <c r="L1641" s="239"/>
    </row>
    <row r="1642" spans="2:12" s="237" customFormat="1" ht="15" x14ac:dyDescent="0.25">
      <c r="B1642" s="180" t="s">
        <v>2898</v>
      </c>
      <c r="C1642" s="181">
        <v>21</v>
      </c>
      <c r="F1642" s="238"/>
      <c r="G1642" s="238"/>
      <c r="H1642" s="238"/>
      <c r="K1642" s="239"/>
      <c r="L1642" s="239"/>
    </row>
    <row r="1643" spans="2:12" s="237" customFormat="1" ht="15" x14ac:dyDescent="0.25">
      <c r="B1643" s="180" t="s">
        <v>2900</v>
      </c>
      <c r="C1643" s="181">
        <v>12</v>
      </c>
      <c r="F1643" s="238"/>
      <c r="G1643" s="238"/>
      <c r="H1643" s="238"/>
      <c r="K1643" s="239"/>
      <c r="L1643" s="239"/>
    </row>
    <row r="1644" spans="2:12" s="237" customFormat="1" ht="15" x14ac:dyDescent="0.25">
      <c r="B1644" s="180" t="s">
        <v>3552</v>
      </c>
      <c r="C1644" s="181">
        <v>2</v>
      </c>
      <c r="F1644" s="238"/>
      <c r="G1644" s="238"/>
      <c r="H1644" s="238"/>
      <c r="K1644" s="239"/>
      <c r="L1644" s="239"/>
    </row>
    <row r="1645" spans="2:12" s="237" customFormat="1" ht="15" x14ac:dyDescent="0.25">
      <c r="B1645" s="180" t="s">
        <v>3553</v>
      </c>
      <c r="C1645" s="181">
        <v>18</v>
      </c>
      <c r="F1645" s="238"/>
      <c r="G1645" s="238"/>
      <c r="H1645" s="238"/>
      <c r="K1645" s="239"/>
      <c r="L1645" s="239"/>
    </row>
    <row r="1646" spans="2:12" s="237" customFormat="1" ht="15" x14ac:dyDescent="0.25">
      <c r="B1646" s="180" t="s">
        <v>2903</v>
      </c>
      <c r="C1646" s="181">
        <v>19</v>
      </c>
      <c r="F1646" s="238"/>
      <c r="G1646" s="238"/>
      <c r="H1646" s="238"/>
      <c r="K1646" s="239"/>
      <c r="L1646" s="239"/>
    </row>
    <row r="1647" spans="2:12" s="237" customFormat="1" ht="15" x14ac:dyDescent="0.25">
      <c r="B1647" s="180" t="s">
        <v>2905</v>
      </c>
      <c r="C1647" s="181">
        <v>3</v>
      </c>
      <c r="F1647" s="238"/>
      <c r="G1647" s="238"/>
      <c r="H1647" s="238"/>
      <c r="K1647" s="239"/>
      <c r="L1647" s="239"/>
    </row>
    <row r="1648" spans="2:12" s="237" customFormat="1" ht="15" x14ac:dyDescent="0.25">
      <c r="B1648" s="180" t="s">
        <v>2907</v>
      </c>
      <c r="C1648" s="181">
        <v>17</v>
      </c>
      <c r="F1648" s="238"/>
      <c r="G1648" s="238"/>
      <c r="H1648" s="238"/>
      <c r="K1648" s="239"/>
      <c r="L1648" s="239"/>
    </row>
    <row r="1649" spans="2:12" s="66" customFormat="1" x14ac:dyDescent="0.2">
      <c r="C1649" s="67"/>
      <c r="F1649" s="68"/>
      <c r="G1649" s="68"/>
      <c r="H1649" s="68"/>
      <c r="K1649" s="166"/>
      <c r="L1649" s="166"/>
    </row>
    <row r="1650" spans="2:12" s="66" customFormat="1" x14ac:dyDescent="0.2">
      <c r="C1650" s="67"/>
      <c r="F1650" s="68"/>
      <c r="G1650" s="68"/>
      <c r="H1650" s="68"/>
      <c r="K1650" s="166"/>
      <c r="L1650" s="166"/>
    </row>
    <row r="1651" spans="2:12" s="66" customFormat="1" ht="15.75" x14ac:dyDescent="0.25">
      <c r="B1651" s="234" t="s">
        <v>2911</v>
      </c>
      <c r="C1651" s="235" t="s">
        <v>2676</v>
      </c>
      <c r="F1651" s="68"/>
      <c r="G1651" s="68"/>
      <c r="H1651" s="68"/>
      <c r="K1651" s="166"/>
      <c r="L1651" s="166"/>
    </row>
    <row r="1652" spans="2:12" s="237" customFormat="1" ht="15" x14ac:dyDescent="0.25">
      <c r="B1652" s="180" t="s">
        <v>2928</v>
      </c>
      <c r="C1652" s="236">
        <v>21</v>
      </c>
      <c r="F1652" s="238"/>
      <c r="G1652" s="238"/>
      <c r="H1652" s="238"/>
      <c r="K1652" s="239"/>
      <c r="L1652" s="239"/>
    </row>
    <row r="1653" spans="2:12" s="237" customFormat="1" ht="15" x14ac:dyDescent="0.25">
      <c r="B1653" s="180" t="s">
        <v>2929</v>
      </c>
      <c r="C1653" s="236">
        <v>12</v>
      </c>
      <c r="F1653" s="238"/>
      <c r="G1653" s="238"/>
      <c r="H1653" s="238"/>
      <c r="K1653" s="239"/>
      <c r="L1653" s="239"/>
    </row>
    <row r="1654" spans="2:12" s="237" customFormat="1" ht="15" x14ac:dyDescent="0.25">
      <c r="B1654" s="180" t="s">
        <v>2930</v>
      </c>
      <c r="C1654" s="236">
        <v>3</v>
      </c>
      <c r="F1654" s="238"/>
      <c r="G1654" s="238"/>
      <c r="H1654" s="238"/>
      <c r="K1654" s="239"/>
      <c r="L1654" s="239"/>
    </row>
    <row r="1655" spans="2:12" s="237" customFormat="1" ht="15" x14ac:dyDescent="0.25">
      <c r="B1655" s="180" t="s">
        <v>2931</v>
      </c>
      <c r="C1655" s="236">
        <v>27</v>
      </c>
      <c r="F1655" s="238"/>
      <c r="G1655" s="238"/>
      <c r="H1655" s="238"/>
      <c r="K1655" s="239"/>
      <c r="L1655" s="239"/>
    </row>
    <row r="1656" spans="2:12" s="237" customFormat="1" ht="15" x14ac:dyDescent="0.25">
      <c r="B1656" s="180" t="s">
        <v>2932</v>
      </c>
      <c r="C1656" s="236">
        <v>8</v>
      </c>
      <c r="F1656" s="238"/>
      <c r="G1656" s="238"/>
      <c r="H1656" s="238"/>
      <c r="K1656" s="239"/>
      <c r="L1656" s="239"/>
    </row>
    <row r="1657" spans="2:12" s="237" customFormat="1" ht="15" x14ac:dyDescent="0.25">
      <c r="B1657" s="180" t="s">
        <v>2933</v>
      </c>
      <c r="C1657" s="236">
        <v>11</v>
      </c>
      <c r="F1657" s="238"/>
      <c r="G1657" s="238"/>
      <c r="H1657" s="238"/>
      <c r="K1657" s="239"/>
      <c r="L1657" s="239"/>
    </row>
    <row r="1658" spans="2:12" s="237" customFormat="1" ht="15" x14ac:dyDescent="0.25">
      <c r="B1658" s="180" t="s">
        <v>2934</v>
      </c>
      <c r="C1658" s="236">
        <v>8</v>
      </c>
      <c r="F1658" s="238"/>
      <c r="G1658" s="238"/>
      <c r="H1658" s="238"/>
      <c r="K1658" s="239"/>
      <c r="L1658" s="239"/>
    </row>
    <row r="1659" spans="2:12" s="237" customFormat="1" ht="15" x14ac:dyDescent="0.25">
      <c r="B1659" s="180" t="s">
        <v>2935</v>
      </c>
      <c r="C1659" s="236">
        <v>12</v>
      </c>
      <c r="F1659" s="238"/>
      <c r="G1659" s="238"/>
      <c r="H1659" s="238"/>
      <c r="K1659" s="239"/>
      <c r="L1659" s="239"/>
    </row>
    <row r="1660" spans="2:12" s="237" customFormat="1" ht="15" x14ac:dyDescent="0.25">
      <c r="B1660" s="180" t="s">
        <v>2936</v>
      </c>
      <c r="C1660" s="236">
        <v>18</v>
      </c>
      <c r="F1660" s="238"/>
      <c r="G1660" s="238"/>
      <c r="H1660" s="238"/>
      <c r="K1660" s="239"/>
      <c r="L1660" s="239"/>
    </row>
    <row r="1661" spans="2:12" s="237" customFormat="1" ht="15" x14ac:dyDescent="0.25">
      <c r="B1661" s="180" t="s">
        <v>2937</v>
      </c>
      <c r="C1661" s="236">
        <v>16</v>
      </c>
      <c r="F1661" s="238"/>
      <c r="G1661" s="238"/>
      <c r="H1661" s="238"/>
      <c r="K1661" s="239"/>
      <c r="L1661" s="239"/>
    </row>
    <row r="1662" spans="2:12" s="237" customFormat="1" ht="15" x14ac:dyDescent="0.25">
      <c r="B1662" s="180" t="s">
        <v>2938</v>
      </c>
      <c r="C1662" s="236">
        <v>5</v>
      </c>
      <c r="F1662" s="238"/>
      <c r="G1662" s="238"/>
      <c r="H1662" s="238"/>
      <c r="K1662" s="239"/>
      <c r="L1662" s="239"/>
    </row>
    <row r="1663" spans="2:12" s="237" customFormat="1" ht="15" x14ac:dyDescent="0.25">
      <c r="B1663" s="180" t="s">
        <v>2939</v>
      </c>
      <c r="C1663" s="236">
        <v>6</v>
      </c>
      <c r="F1663" s="238"/>
      <c r="G1663" s="238"/>
      <c r="H1663" s="238"/>
      <c r="K1663" s="239"/>
      <c r="L1663" s="239"/>
    </row>
    <row r="1664" spans="2:12" s="237" customFormat="1" ht="15" x14ac:dyDescent="0.25">
      <c r="B1664" s="180" t="s">
        <v>2940</v>
      </c>
      <c r="C1664" s="236">
        <v>26</v>
      </c>
      <c r="F1664" s="238"/>
      <c r="G1664" s="238"/>
      <c r="H1664" s="238"/>
      <c r="K1664" s="239"/>
      <c r="L1664" s="239"/>
    </row>
    <row r="1665" spans="2:12" s="237" customFormat="1" ht="15" x14ac:dyDescent="0.25">
      <c r="B1665" s="180" t="s">
        <v>2941</v>
      </c>
      <c r="C1665" s="236">
        <v>8</v>
      </c>
      <c r="F1665" s="238"/>
      <c r="G1665" s="238"/>
      <c r="H1665" s="238"/>
      <c r="K1665" s="239"/>
      <c r="L1665" s="239"/>
    </row>
    <row r="1666" spans="2:12" s="237" customFormat="1" ht="15" x14ac:dyDescent="0.25">
      <c r="B1666" s="180" t="s">
        <v>2942</v>
      </c>
      <c r="C1666" s="236">
        <v>4</v>
      </c>
      <c r="F1666" s="238"/>
      <c r="G1666" s="238"/>
      <c r="H1666" s="238"/>
      <c r="K1666" s="239"/>
      <c r="L1666" s="239"/>
    </row>
    <row r="1667" spans="2:12" s="237" customFormat="1" ht="15" x14ac:dyDescent="0.25">
      <c r="B1667" s="180" t="s">
        <v>2943</v>
      </c>
      <c r="C1667" s="236">
        <v>10</v>
      </c>
      <c r="F1667" s="238"/>
      <c r="G1667" s="238"/>
      <c r="H1667" s="238"/>
      <c r="K1667" s="239"/>
      <c r="L1667" s="239"/>
    </row>
    <row r="1668" spans="2:12" s="237" customFormat="1" ht="15" x14ac:dyDescent="0.25">
      <c r="B1668" s="180" t="s">
        <v>2944</v>
      </c>
      <c r="C1668" s="236">
        <v>15</v>
      </c>
      <c r="F1668" s="238"/>
      <c r="G1668" s="238"/>
      <c r="H1668" s="238"/>
      <c r="K1668" s="239"/>
      <c r="L1668" s="239"/>
    </row>
    <row r="1669" spans="2:12" s="237" customFormat="1" ht="15" x14ac:dyDescent="0.25">
      <c r="B1669" s="180" t="s">
        <v>2945</v>
      </c>
      <c r="C1669" s="236">
        <v>15</v>
      </c>
      <c r="F1669" s="238"/>
      <c r="G1669" s="238"/>
      <c r="H1669" s="238"/>
      <c r="K1669" s="239"/>
      <c r="L1669" s="239"/>
    </row>
    <row r="1670" spans="2:12" s="237" customFormat="1" ht="15" x14ac:dyDescent="0.25">
      <c r="B1670" s="180" t="s">
        <v>2946</v>
      </c>
      <c r="C1670" s="236">
        <v>23</v>
      </c>
      <c r="F1670" s="238"/>
      <c r="G1670" s="238"/>
      <c r="H1670" s="238"/>
      <c r="K1670" s="239"/>
      <c r="L1670" s="239"/>
    </row>
    <row r="1671" spans="2:12" s="237" customFormat="1" ht="15" x14ac:dyDescent="0.25">
      <c r="B1671" s="180" t="s">
        <v>2947</v>
      </c>
      <c r="C1671" s="236">
        <v>12</v>
      </c>
      <c r="F1671" s="238"/>
      <c r="G1671" s="238"/>
      <c r="H1671" s="238"/>
      <c r="K1671" s="239"/>
      <c r="L1671" s="239"/>
    </row>
    <row r="1672" spans="2:12" s="237" customFormat="1" ht="15" x14ac:dyDescent="0.25">
      <c r="B1672" s="180" t="s">
        <v>2948</v>
      </c>
      <c r="C1672" s="236">
        <v>12</v>
      </c>
      <c r="F1672" s="238"/>
      <c r="G1672" s="238"/>
      <c r="H1672" s="238"/>
      <c r="K1672" s="239"/>
      <c r="L1672" s="239"/>
    </row>
    <row r="1673" spans="2:12" s="237" customFormat="1" ht="15" x14ac:dyDescent="0.25">
      <c r="B1673" s="180" t="s">
        <v>2949</v>
      </c>
      <c r="C1673" s="236">
        <v>7</v>
      </c>
      <c r="F1673" s="238"/>
      <c r="G1673" s="238"/>
      <c r="H1673" s="238"/>
      <c r="K1673" s="239"/>
      <c r="L1673" s="239"/>
    </row>
    <row r="1674" spans="2:12" s="237" customFormat="1" ht="15" x14ac:dyDescent="0.25">
      <c r="B1674" s="180" t="s">
        <v>2950</v>
      </c>
      <c r="C1674" s="236">
        <v>10</v>
      </c>
      <c r="F1674" s="238"/>
      <c r="G1674" s="238"/>
      <c r="H1674" s="238"/>
      <c r="K1674" s="239"/>
      <c r="L1674" s="239"/>
    </row>
    <row r="1675" spans="2:12" s="237" customFormat="1" ht="15" x14ac:dyDescent="0.25">
      <c r="B1675" s="180" t="s">
        <v>2951</v>
      </c>
      <c r="C1675" s="236">
        <v>11</v>
      </c>
      <c r="F1675" s="238"/>
      <c r="G1675" s="238"/>
      <c r="H1675" s="238"/>
      <c r="K1675" s="239"/>
      <c r="L1675" s="239"/>
    </row>
    <row r="1676" spans="2:12" s="237" customFormat="1" ht="15" x14ac:dyDescent="0.25">
      <c r="B1676" s="180" t="s">
        <v>2952</v>
      </c>
      <c r="C1676" s="236">
        <v>4</v>
      </c>
      <c r="F1676" s="238"/>
      <c r="G1676" s="238"/>
      <c r="H1676" s="238"/>
      <c r="K1676" s="239"/>
      <c r="L1676" s="239"/>
    </row>
    <row r="1677" spans="2:12" s="237" customFormat="1" ht="15" x14ac:dyDescent="0.25">
      <c r="B1677" s="180" t="s">
        <v>2953</v>
      </c>
      <c r="C1677" s="236">
        <v>11</v>
      </c>
      <c r="F1677" s="238"/>
      <c r="G1677" s="238"/>
      <c r="H1677" s="238"/>
      <c r="K1677" s="239"/>
      <c r="L1677" s="239"/>
    </row>
    <row r="1678" spans="2:12" s="237" customFormat="1" ht="15" x14ac:dyDescent="0.25">
      <c r="B1678" s="180" t="s">
        <v>2954</v>
      </c>
      <c r="C1678" s="236">
        <v>19</v>
      </c>
      <c r="F1678" s="238"/>
      <c r="G1678" s="238"/>
      <c r="H1678" s="238"/>
      <c r="K1678" s="239"/>
      <c r="L1678" s="239"/>
    </row>
    <row r="1679" spans="2:12" s="237" customFormat="1" ht="15" x14ac:dyDescent="0.25">
      <c r="B1679" s="180" t="s">
        <v>2955</v>
      </c>
      <c r="C1679" s="236">
        <v>9</v>
      </c>
      <c r="F1679" s="238"/>
      <c r="G1679" s="238"/>
      <c r="H1679" s="238"/>
      <c r="K1679" s="239"/>
      <c r="L1679" s="239"/>
    </row>
    <row r="1680" spans="2:12" s="237" customFormat="1" ht="15" x14ac:dyDescent="0.25">
      <c r="B1680" s="180" t="s">
        <v>2956</v>
      </c>
      <c r="C1680" s="236">
        <v>2</v>
      </c>
      <c r="F1680" s="238"/>
      <c r="G1680" s="238"/>
      <c r="H1680" s="238"/>
      <c r="K1680" s="239"/>
      <c r="L1680" s="239"/>
    </row>
    <row r="1681" spans="2:12" s="237" customFormat="1" ht="15" x14ac:dyDescent="0.25">
      <c r="B1681" s="180" t="s">
        <v>2957</v>
      </c>
      <c r="C1681" s="236">
        <v>15</v>
      </c>
      <c r="F1681" s="238"/>
      <c r="G1681" s="238"/>
      <c r="H1681" s="238"/>
      <c r="K1681" s="239"/>
      <c r="L1681" s="239"/>
    </row>
    <row r="1682" spans="2:12" s="237" customFormat="1" ht="15" x14ac:dyDescent="0.25">
      <c r="B1682" s="180" t="s">
        <v>2958</v>
      </c>
      <c r="C1682" s="236">
        <v>17</v>
      </c>
      <c r="F1682" s="238"/>
      <c r="G1682" s="238"/>
      <c r="H1682" s="238"/>
      <c r="K1682" s="239"/>
      <c r="L1682" s="239"/>
    </row>
    <row r="1683" spans="2:12" s="237" customFormat="1" ht="15" x14ac:dyDescent="0.25">
      <c r="B1683" s="180" t="s">
        <v>2959</v>
      </c>
      <c r="C1683" s="236">
        <v>10</v>
      </c>
      <c r="F1683" s="238"/>
      <c r="G1683" s="238"/>
      <c r="H1683" s="238"/>
      <c r="K1683" s="239"/>
      <c r="L1683" s="239"/>
    </row>
    <row r="1684" spans="2:12" s="237" customFormat="1" ht="15" x14ac:dyDescent="0.25">
      <c r="B1684" s="180" t="s">
        <v>2960</v>
      </c>
      <c r="C1684" s="236">
        <v>12</v>
      </c>
      <c r="F1684" s="238"/>
      <c r="G1684" s="238"/>
      <c r="H1684" s="238"/>
      <c r="K1684" s="239"/>
      <c r="L1684" s="239"/>
    </row>
    <row r="1685" spans="2:12" s="237" customFormat="1" ht="15" x14ac:dyDescent="0.25">
      <c r="B1685" s="180" t="s">
        <v>2961</v>
      </c>
      <c r="C1685" s="236">
        <v>19</v>
      </c>
      <c r="F1685" s="238"/>
      <c r="G1685" s="238"/>
      <c r="H1685" s="238"/>
      <c r="K1685" s="239"/>
      <c r="L1685" s="239"/>
    </row>
    <row r="1686" spans="2:12" s="237" customFormat="1" ht="15" x14ac:dyDescent="0.25">
      <c r="B1686" s="180" t="s">
        <v>2962</v>
      </c>
      <c r="C1686" s="236">
        <v>18</v>
      </c>
      <c r="F1686" s="238"/>
      <c r="G1686" s="238"/>
      <c r="H1686" s="238"/>
      <c r="K1686" s="239"/>
      <c r="L1686" s="239"/>
    </row>
    <row r="1687" spans="2:12" s="237" customFormat="1" ht="15" x14ac:dyDescent="0.25">
      <c r="B1687" s="180" t="s">
        <v>2963</v>
      </c>
      <c r="C1687" s="236">
        <v>15</v>
      </c>
      <c r="F1687" s="238"/>
      <c r="G1687" s="238"/>
      <c r="H1687" s="238"/>
      <c r="K1687" s="239"/>
      <c r="L1687" s="239"/>
    </row>
    <row r="1688" spans="2:12" s="237" customFormat="1" ht="15" x14ac:dyDescent="0.25">
      <c r="B1688" s="180" t="s">
        <v>2964</v>
      </c>
      <c r="C1688" s="236">
        <v>5</v>
      </c>
      <c r="F1688" s="238"/>
      <c r="G1688" s="238"/>
      <c r="H1688" s="238"/>
      <c r="K1688" s="239"/>
      <c r="L1688" s="239"/>
    </row>
    <row r="1689" spans="2:12" s="237" customFormat="1" ht="15" x14ac:dyDescent="0.25">
      <c r="B1689" s="180" t="s">
        <v>2965</v>
      </c>
      <c r="C1689" s="236">
        <v>14</v>
      </c>
      <c r="F1689" s="238"/>
      <c r="G1689" s="238"/>
      <c r="H1689" s="238"/>
      <c r="K1689" s="239"/>
      <c r="L1689" s="239"/>
    </row>
    <row r="1690" spans="2:12" s="237" customFormat="1" ht="15" x14ac:dyDescent="0.25">
      <c r="B1690" s="180" t="s">
        <v>2966</v>
      </c>
      <c r="C1690" s="236">
        <v>15</v>
      </c>
      <c r="F1690" s="238"/>
      <c r="G1690" s="238"/>
      <c r="H1690" s="238"/>
      <c r="K1690" s="239"/>
      <c r="L1690" s="239"/>
    </row>
    <row r="1691" spans="2:12" s="237" customFormat="1" ht="15" x14ac:dyDescent="0.25">
      <c r="B1691" s="180" t="s">
        <v>2967</v>
      </c>
      <c r="C1691" s="236">
        <v>19</v>
      </c>
      <c r="F1691" s="238"/>
      <c r="G1691" s="238"/>
      <c r="H1691" s="238"/>
      <c r="K1691" s="239"/>
      <c r="L1691" s="239"/>
    </row>
    <row r="1692" spans="2:12" s="237" customFormat="1" ht="15" x14ac:dyDescent="0.25">
      <c r="B1692" s="180" t="s">
        <v>2968</v>
      </c>
      <c r="C1692" s="236">
        <v>10</v>
      </c>
      <c r="F1692" s="238"/>
      <c r="G1692" s="238"/>
      <c r="H1692" s="238"/>
      <c r="K1692" s="239"/>
      <c r="L1692" s="239"/>
    </row>
    <row r="1693" spans="2:12" s="237" customFormat="1" ht="15" x14ac:dyDescent="0.25">
      <c r="B1693" s="180" t="s">
        <v>2969</v>
      </c>
      <c r="C1693" s="236">
        <v>13</v>
      </c>
      <c r="F1693" s="238"/>
      <c r="G1693" s="238"/>
      <c r="H1693" s="238"/>
      <c r="K1693" s="239"/>
      <c r="L1693" s="239"/>
    </row>
    <row r="1694" spans="2:12" s="237" customFormat="1" ht="15" x14ac:dyDescent="0.25">
      <c r="B1694" s="180" t="s">
        <v>2970</v>
      </c>
      <c r="C1694" s="236">
        <v>16</v>
      </c>
      <c r="F1694" s="238"/>
      <c r="G1694" s="238"/>
      <c r="H1694" s="238"/>
      <c r="K1694" s="239"/>
      <c r="L1694" s="239"/>
    </row>
    <row r="1695" spans="2:12" s="237" customFormat="1" ht="15" x14ac:dyDescent="0.25">
      <c r="B1695" s="180" t="s">
        <v>2971</v>
      </c>
      <c r="C1695" s="236">
        <v>7</v>
      </c>
      <c r="F1695" s="238"/>
      <c r="G1695" s="238"/>
      <c r="H1695" s="238"/>
      <c r="K1695" s="239"/>
      <c r="L1695" s="239"/>
    </row>
    <row r="1696" spans="2:12" s="237" customFormat="1" ht="15" x14ac:dyDescent="0.25">
      <c r="B1696" s="180" t="s">
        <v>2972</v>
      </c>
      <c r="C1696" s="236">
        <v>9</v>
      </c>
      <c r="F1696" s="238"/>
      <c r="G1696" s="238"/>
      <c r="H1696" s="238"/>
      <c r="K1696" s="239"/>
      <c r="L1696" s="239"/>
    </row>
    <row r="1697" spans="2:12" s="237" customFormat="1" ht="15" x14ac:dyDescent="0.25">
      <c r="B1697" s="180" t="s">
        <v>2973</v>
      </c>
      <c r="C1697" s="236">
        <v>20</v>
      </c>
      <c r="F1697" s="238"/>
      <c r="G1697" s="238"/>
      <c r="H1697" s="238"/>
      <c r="K1697" s="239"/>
      <c r="L1697" s="239"/>
    </row>
    <row r="1698" spans="2:12" s="237" customFormat="1" ht="15" x14ac:dyDescent="0.25">
      <c r="B1698" s="180" t="s">
        <v>2974</v>
      </c>
      <c r="C1698" s="236">
        <v>13</v>
      </c>
      <c r="F1698" s="238"/>
      <c r="G1698" s="238"/>
      <c r="H1698" s="238"/>
      <c r="K1698" s="239"/>
      <c r="L1698" s="239"/>
    </row>
    <row r="1699" spans="2:12" s="237" customFormat="1" ht="15" x14ac:dyDescent="0.25">
      <c r="B1699" s="180" t="s">
        <v>2975</v>
      </c>
      <c r="C1699" s="236">
        <v>14</v>
      </c>
      <c r="F1699" s="238"/>
      <c r="G1699" s="238"/>
      <c r="H1699" s="238"/>
      <c r="K1699" s="239"/>
      <c r="L1699" s="239"/>
    </row>
    <row r="1700" spans="2:12" s="237" customFormat="1" ht="15" x14ac:dyDescent="0.25">
      <c r="B1700" s="180" t="s">
        <v>2976</v>
      </c>
      <c r="C1700" s="236">
        <v>6</v>
      </c>
      <c r="F1700" s="238"/>
      <c r="G1700" s="238"/>
      <c r="H1700" s="238"/>
      <c r="K1700" s="239"/>
      <c r="L1700" s="239"/>
    </row>
    <row r="1701" spans="2:12" s="237" customFormat="1" ht="15" x14ac:dyDescent="0.25">
      <c r="B1701" s="180" t="s">
        <v>2977</v>
      </c>
      <c r="C1701" s="236">
        <v>10</v>
      </c>
      <c r="F1701" s="238"/>
      <c r="G1701" s="238"/>
      <c r="H1701" s="238"/>
      <c r="K1701" s="239"/>
      <c r="L1701" s="239"/>
    </row>
    <row r="1702" spans="2:12" s="237" customFormat="1" ht="15" x14ac:dyDescent="0.25">
      <c r="B1702" s="180" t="s">
        <v>2978</v>
      </c>
      <c r="C1702" s="236">
        <v>14</v>
      </c>
      <c r="F1702" s="238"/>
      <c r="G1702" s="238"/>
      <c r="H1702" s="238"/>
      <c r="K1702" s="239"/>
      <c r="L1702" s="239"/>
    </row>
    <row r="1703" spans="2:12" s="237" customFormat="1" ht="15" x14ac:dyDescent="0.25">
      <c r="B1703" s="180" t="s">
        <v>2979</v>
      </c>
      <c r="C1703" s="236">
        <v>12</v>
      </c>
      <c r="F1703" s="238"/>
      <c r="G1703" s="238"/>
      <c r="H1703" s="238"/>
      <c r="K1703" s="239"/>
      <c r="L1703" s="239"/>
    </row>
    <row r="1704" spans="2:12" s="237" customFormat="1" ht="15" x14ac:dyDescent="0.25">
      <c r="B1704" s="180" t="s">
        <v>2980</v>
      </c>
      <c r="C1704" s="236">
        <v>2</v>
      </c>
      <c r="F1704" s="238"/>
      <c r="G1704" s="238"/>
      <c r="H1704" s="238"/>
      <c r="K1704" s="239"/>
      <c r="L1704" s="239"/>
    </row>
    <row r="1705" spans="2:12" s="237" customFormat="1" ht="15" x14ac:dyDescent="0.25">
      <c r="B1705" s="180" t="s">
        <v>2981</v>
      </c>
      <c r="C1705" s="236">
        <v>9</v>
      </c>
      <c r="F1705" s="238"/>
      <c r="G1705" s="238"/>
      <c r="H1705" s="238"/>
      <c r="K1705" s="239"/>
      <c r="L1705" s="239"/>
    </row>
    <row r="1706" spans="2:12" s="237" customFormat="1" ht="15" x14ac:dyDescent="0.25">
      <c r="B1706" s="180" t="s">
        <v>2982</v>
      </c>
      <c r="C1706" s="236">
        <v>4</v>
      </c>
      <c r="F1706" s="238"/>
      <c r="G1706" s="238"/>
      <c r="H1706" s="238"/>
      <c r="K1706" s="239"/>
      <c r="L1706" s="239"/>
    </row>
    <row r="1707" spans="2:12" s="237" customFormat="1" ht="15" x14ac:dyDescent="0.25">
      <c r="B1707" s="180" t="s">
        <v>2983</v>
      </c>
      <c r="C1707" s="236">
        <v>19</v>
      </c>
      <c r="F1707" s="238"/>
      <c r="G1707" s="238"/>
      <c r="H1707" s="238"/>
      <c r="K1707" s="239"/>
      <c r="L1707" s="239"/>
    </row>
    <row r="1708" spans="2:12" s="237" customFormat="1" ht="15" x14ac:dyDescent="0.25">
      <c r="B1708" s="180" t="s">
        <v>2984</v>
      </c>
      <c r="C1708" s="236">
        <v>16</v>
      </c>
      <c r="F1708" s="238"/>
      <c r="G1708" s="238"/>
      <c r="H1708" s="238"/>
      <c r="K1708" s="239"/>
      <c r="L1708" s="239"/>
    </row>
    <row r="1709" spans="2:12" s="237" customFormat="1" ht="15" x14ac:dyDescent="0.25">
      <c r="B1709" s="180" t="s">
        <v>2985</v>
      </c>
      <c r="C1709" s="236">
        <v>15</v>
      </c>
      <c r="F1709" s="238"/>
      <c r="G1709" s="238"/>
      <c r="H1709" s="238"/>
      <c r="K1709" s="239"/>
      <c r="L1709" s="239"/>
    </row>
    <row r="1710" spans="2:12" s="237" customFormat="1" ht="15" x14ac:dyDescent="0.25">
      <c r="B1710" s="180" t="s">
        <v>2986</v>
      </c>
      <c r="C1710" s="236">
        <v>17</v>
      </c>
      <c r="F1710" s="238"/>
      <c r="G1710" s="238"/>
      <c r="H1710" s="238"/>
      <c r="K1710" s="239"/>
      <c r="L1710" s="239"/>
    </row>
    <row r="1711" spans="2:12" s="237" customFormat="1" ht="15" x14ac:dyDescent="0.25">
      <c r="B1711" s="180" t="s">
        <v>2987</v>
      </c>
      <c r="C1711" s="236">
        <v>21</v>
      </c>
      <c r="F1711" s="238"/>
      <c r="G1711" s="238"/>
      <c r="H1711" s="238"/>
      <c r="K1711" s="239"/>
      <c r="L1711" s="239"/>
    </row>
    <row r="1712" spans="2:12" s="237" customFormat="1" ht="15" x14ac:dyDescent="0.25">
      <c r="B1712" s="180" t="s">
        <v>2988</v>
      </c>
      <c r="C1712" s="236">
        <v>7</v>
      </c>
      <c r="F1712" s="238"/>
      <c r="G1712" s="238"/>
      <c r="H1712" s="238"/>
      <c r="K1712" s="239"/>
      <c r="L1712" s="239"/>
    </row>
    <row r="1713" spans="2:12" s="237" customFormat="1" ht="15" x14ac:dyDescent="0.25">
      <c r="B1713" s="180" t="s">
        <v>2989</v>
      </c>
      <c r="C1713" s="236">
        <v>20</v>
      </c>
      <c r="F1713" s="238"/>
      <c r="G1713" s="238"/>
      <c r="H1713" s="238"/>
      <c r="K1713" s="239"/>
      <c r="L1713" s="239"/>
    </row>
    <row r="1714" spans="2:12" s="237" customFormat="1" ht="15" x14ac:dyDescent="0.25">
      <c r="B1714" s="180" t="s">
        <v>2990</v>
      </c>
      <c r="C1714" s="236">
        <v>17</v>
      </c>
      <c r="F1714" s="238"/>
      <c r="G1714" s="238"/>
      <c r="H1714" s="238"/>
      <c r="K1714" s="239"/>
      <c r="L1714" s="239"/>
    </row>
    <row r="1715" spans="2:12" s="237" customFormat="1" ht="15" x14ac:dyDescent="0.25">
      <c r="B1715" s="180" t="s">
        <v>2991</v>
      </c>
      <c r="C1715" s="236">
        <v>12</v>
      </c>
      <c r="F1715" s="238"/>
      <c r="G1715" s="238"/>
      <c r="H1715" s="238"/>
      <c r="K1715" s="239"/>
      <c r="L1715" s="239"/>
    </row>
    <row r="1716" spans="2:12" s="237" customFormat="1" ht="15" x14ac:dyDescent="0.25">
      <c r="B1716" s="180" t="s">
        <v>2992</v>
      </c>
      <c r="C1716" s="236">
        <v>19</v>
      </c>
      <c r="F1716" s="238"/>
      <c r="G1716" s="238"/>
      <c r="H1716" s="238"/>
      <c r="K1716" s="239"/>
      <c r="L1716" s="239"/>
    </row>
    <row r="1717" spans="2:12" s="237" customFormat="1" ht="15" x14ac:dyDescent="0.25">
      <c r="B1717" s="180" t="s">
        <v>2993</v>
      </c>
      <c r="C1717" s="236">
        <v>19</v>
      </c>
      <c r="F1717" s="238"/>
      <c r="G1717" s="238"/>
      <c r="H1717" s="238"/>
      <c r="K1717" s="239"/>
      <c r="L1717" s="239"/>
    </row>
    <row r="1718" spans="2:12" s="237" customFormat="1" ht="15" x14ac:dyDescent="0.25">
      <c r="B1718" s="180" t="s">
        <v>2994</v>
      </c>
      <c r="C1718" s="236">
        <v>7</v>
      </c>
      <c r="F1718" s="238"/>
      <c r="G1718" s="238"/>
      <c r="H1718" s="238"/>
      <c r="K1718" s="239"/>
      <c r="L1718" s="239"/>
    </row>
    <row r="1719" spans="2:12" s="237" customFormat="1" ht="15" x14ac:dyDescent="0.25">
      <c r="B1719" s="180" t="s">
        <v>2995</v>
      </c>
      <c r="C1719" s="236">
        <v>16</v>
      </c>
      <c r="F1719" s="238"/>
      <c r="G1719" s="238"/>
      <c r="H1719" s="238"/>
      <c r="K1719" s="239"/>
      <c r="L1719" s="239"/>
    </row>
    <row r="1720" spans="2:12" s="237" customFormat="1" ht="15" x14ac:dyDescent="0.25">
      <c r="B1720" s="180" t="s">
        <v>2996</v>
      </c>
      <c r="C1720" s="236">
        <v>13</v>
      </c>
      <c r="F1720" s="238"/>
      <c r="G1720" s="238"/>
      <c r="H1720" s="238"/>
      <c r="K1720" s="239"/>
      <c r="L1720" s="239"/>
    </row>
    <row r="1721" spans="2:12" s="237" customFormat="1" ht="15" x14ac:dyDescent="0.25">
      <c r="B1721" s="180" t="s">
        <v>2997</v>
      </c>
      <c r="C1721" s="236">
        <v>7</v>
      </c>
      <c r="F1721" s="238"/>
      <c r="G1721" s="238"/>
      <c r="H1721" s="238"/>
      <c r="K1721" s="239"/>
      <c r="L1721" s="239"/>
    </row>
    <row r="1722" spans="2:12" s="237" customFormat="1" ht="15" x14ac:dyDescent="0.25">
      <c r="B1722" s="180" t="s">
        <v>2998</v>
      </c>
      <c r="C1722" s="236">
        <v>2</v>
      </c>
      <c r="F1722" s="238"/>
      <c r="G1722" s="238"/>
      <c r="H1722" s="238"/>
      <c r="K1722" s="239"/>
      <c r="L1722" s="239"/>
    </row>
    <row r="1723" spans="2:12" s="237" customFormat="1" ht="15" x14ac:dyDescent="0.25">
      <c r="B1723" s="180" t="s">
        <v>2999</v>
      </c>
      <c r="C1723" s="236">
        <v>7</v>
      </c>
      <c r="F1723" s="238"/>
      <c r="G1723" s="238"/>
      <c r="H1723" s="238"/>
      <c r="K1723" s="239"/>
      <c r="L1723" s="239"/>
    </row>
    <row r="1724" spans="2:12" s="237" customFormat="1" ht="15" x14ac:dyDescent="0.25">
      <c r="B1724" s="180" t="s">
        <v>3000</v>
      </c>
      <c r="C1724" s="236">
        <v>10</v>
      </c>
      <c r="F1724" s="238"/>
      <c r="G1724" s="238"/>
      <c r="H1724" s="238"/>
      <c r="K1724" s="239"/>
      <c r="L1724" s="239"/>
    </row>
    <row r="1725" spans="2:12" s="237" customFormat="1" ht="15" x14ac:dyDescent="0.25">
      <c r="B1725" s="180" t="s">
        <v>3001</v>
      </c>
      <c r="C1725" s="236">
        <v>15</v>
      </c>
      <c r="F1725" s="238"/>
      <c r="G1725" s="238"/>
      <c r="H1725" s="238"/>
      <c r="K1725" s="239"/>
      <c r="L1725" s="239"/>
    </row>
    <row r="1726" spans="2:12" s="237" customFormat="1" ht="15" x14ac:dyDescent="0.25">
      <c r="B1726" s="180" t="s">
        <v>3002</v>
      </c>
      <c r="C1726" s="236">
        <v>17</v>
      </c>
      <c r="F1726" s="238"/>
      <c r="G1726" s="238"/>
      <c r="H1726" s="238"/>
      <c r="K1726" s="239"/>
      <c r="L1726" s="239"/>
    </row>
    <row r="1727" spans="2:12" s="237" customFormat="1" ht="15" x14ac:dyDescent="0.25">
      <c r="B1727" s="180" t="s">
        <v>3003</v>
      </c>
      <c r="C1727" s="236">
        <v>10</v>
      </c>
      <c r="F1727" s="238"/>
      <c r="G1727" s="238"/>
      <c r="H1727" s="238"/>
      <c r="K1727" s="239"/>
      <c r="L1727" s="239"/>
    </row>
    <row r="1728" spans="2:12" s="237" customFormat="1" ht="15" x14ac:dyDescent="0.25">
      <c r="B1728" s="180" t="s">
        <v>3004</v>
      </c>
      <c r="C1728" s="236">
        <v>4</v>
      </c>
      <c r="F1728" s="238"/>
      <c r="G1728" s="238"/>
      <c r="H1728" s="238"/>
      <c r="K1728" s="239"/>
      <c r="L1728" s="239"/>
    </row>
    <row r="1729" spans="2:12" s="237" customFormat="1" ht="15" x14ac:dyDescent="0.25">
      <c r="B1729" s="180" t="s">
        <v>3005</v>
      </c>
      <c r="C1729" s="236">
        <v>8</v>
      </c>
      <c r="F1729" s="238"/>
      <c r="G1729" s="238"/>
      <c r="H1729" s="238"/>
      <c r="K1729" s="239"/>
      <c r="L1729" s="239"/>
    </row>
    <row r="1730" spans="2:12" s="237" customFormat="1" ht="15" x14ac:dyDescent="0.25">
      <c r="B1730" s="180" t="s">
        <v>3006</v>
      </c>
      <c r="C1730" s="236">
        <v>8</v>
      </c>
      <c r="F1730" s="238"/>
      <c r="G1730" s="238"/>
      <c r="H1730" s="238"/>
      <c r="K1730" s="239"/>
      <c r="L1730" s="239"/>
    </row>
    <row r="1731" spans="2:12" s="237" customFormat="1" ht="15" x14ac:dyDescent="0.25">
      <c r="B1731" s="180" t="s">
        <v>3007</v>
      </c>
      <c r="C1731" s="236">
        <v>11</v>
      </c>
      <c r="F1731" s="238"/>
      <c r="G1731" s="238"/>
      <c r="H1731" s="238"/>
      <c r="K1731" s="239"/>
      <c r="L1731" s="239"/>
    </row>
    <row r="1732" spans="2:12" s="237" customFormat="1" ht="15" x14ac:dyDescent="0.25">
      <c r="B1732" s="180" t="s">
        <v>3008</v>
      </c>
      <c r="C1732" s="236">
        <v>4</v>
      </c>
      <c r="F1732" s="238"/>
      <c r="G1732" s="238"/>
      <c r="H1732" s="238"/>
      <c r="K1732" s="239"/>
      <c r="L1732" s="239"/>
    </row>
    <row r="1733" spans="2:12" s="237" customFormat="1" ht="15" x14ac:dyDescent="0.25">
      <c r="B1733" s="180" t="s">
        <v>3009</v>
      </c>
      <c r="C1733" s="236">
        <v>6</v>
      </c>
      <c r="F1733" s="238"/>
      <c r="G1733" s="238"/>
      <c r="H1733" s="238"/>
      <c r="K1733" s="239"/>
      <c r="L1733" s="239"/>
    </row>
    <row r="1734" spans="2:12" s="237" customFormat="1" ht="15" x14ac:dyDescent="0.25">
      <c r="B1734" s="180" t="s">
        <v>3010</v>
      </c>
      <c r="C1734" s="236">
        <v>11</v>
      </c>
      <c r="F1734" s="238"/>
      <c r="G1734" s="238"/>
      <c r="H1734" s="238"/>
      <c r="K1734" s="239"/>
      <c r="L1734" s="239"/>
    </row>
    <row r="1735" spans="2:12" s="237" customFormat="1" ht="15" x14ac:dyDescent="0.25">
      <c r="B1735" s="180" t="s">
        <v>3011</v>
      </c>
      <c r="C1735" s="236">
        <v>10</v>
      </c>
      <c r="F1735" s="238"/>
      <c r="G1735" s="238"/>
      <c r="H1735" s="238"/>
      <c r="K1735" s="239"/>
      <c r="L1735" s="239"/>
    </row>
    <row r="1736" spans="2:12" s="237" customFormat="1" ht="15" x14ac:dyDescent="0.25">
      <c r="B1736" s="180" t="s">
        <v>3012</v>
      </c>
      <c r="C1736" s="236">
        <v>8</v>
      </c>
      <c r="F1736" s="238"/>
      <c r="G1736" s="238"/>
      <c r="H1736" s="238"/>
      <c r="K1736" s="239"/>
      <c r="L1736" s="239"/>
    </row>
    <row r="1737" spans="2:12" s="237" customFormat="1" ht="15" x14ac:dyDescent="0.25">
      <c r="B1737" s="180" t="s">
        <v>3013</v>
      </c>
      <c r="C1737" s="236">
        <v>6</v>
      </c>
      <c r="F1737" s="238"/>
      <c r="G1737" s="238"/>
      <c r="H1737" s="238"/>
      <c r="K1737" s="239"/>
      <c r="L1737" s="239"/>
    </row>
    <row r="1738" spans="2:12" s="237" customFormat="1" ht="15" x14ac:dyDescent="0.25">
      <c r="B1738" s="180" t="s">
        <v>3014</v>
      </c>
      <c r="C1738" s="236">
        <v>11</v>
      </c>
      <c r="F1738" s="238"/>
      <c r="G1738" s="238"/>
      <c r="H1738" s="238"/>
      <c r="K1738" s="239"/>
      <c r="L1738" s="239"/>
    </row>
    <row r="1739" spans="2:12" s="237" customFormat="1" ht="15" x14ac:dyDescent="0.25">
      <c r="B1739" s="180" t="s">
        <v>3015</v>
      </c>
      <c r="C1739" s="236">
        <v>6</v>
      </c>
      <c r="F1739" s="238"/>
      <c r="G1739" s="238"/>
      <c r="H1739" s="238"/>
      <c r="K1739" s="239"/>
      <c r="L1739" s="239"/>
    </row>
    <row r="1740" spans="2:12" s="237" customFormat="1" ht="15" x14ac:dyDescent="0.25">
      <c r="B1740" s="180" t="s">
        <v>3016</v>
      </c>
      <c r="C1740" s="236">
        <v>9</v>
      </c>
      <c r="F1740" s="238"/>
      <c r="G1740" s="238"/>
      <c r="H1740" s="238"/>
      <c r="K1740" s="239"/>
      <c r="L1740" s="239"/>
    </row>
    <row r="1741" spans="2:12" s="237" customFormat="1" ht="15" x14ac:dyDescent="0.25">
      <c r="B1741" s="180" t="s">
        <v>3017</v>
      </c>
      <c r="C1741" s="236">
        <v>11</v>
      </c>
      <c r="F1741" s="238"/>
      <c r="G1741" s="238"/>
      <c r="H1741" s="238"/>
      <c r="K1741" s="239"/>
      <c r="L1741" s="239"/>
    </row>
    <row r="1742" spans="2:12" s="237" customFormat="1" ht="15" x14ac:dyDescent="0.25">
      <c r="B1742" s="180" t="s">
        <v>3018</v>
      </c>
      <c r="C1742" s="236">
        <v>15</v>
      </c>
      <c r="F1742" s="238"/>
      <c r="G1742" s="238"/>
      <c r="H1742" s="238"/>
      <c r="K1742" s="239"/>
      <c r="L1742" s="239"/>
    </row>
    <row r="1743" spans="2:12" s="237" customFormat="1" ht="15" x14ac:dyDescent="0.25">
      <c r="B1743" s="180" t="s">
        <v>3019</v>
      </c>
      <c r="C1743" s="236">
        <v>13</v>
      </c>
      <c r="F1743" s="238"/>
      <c r="G1743" s="238"/>
      <c r="H1743" s="238"/>
      <c r="K1743" s="239"/>
      <c r="L1743" s="239"/>
    </row>
    <row r="1744" spans="2:12" s="237" customFormat="1" ht="15" x14ac:dyDescent="0.25">
      <c r="B1744" s="180" t="s">
        <v>3020</v>
      </c>
      <c r="C1744" s="236">
        <v>12</v>
      </c>
      <c r="F1744" s="238"/>
      <c r="G1744" s="238"/>
      <c r="H1744" s="238"/>
      <c r="K1744" s="239"/>
      <c r="L1744" s="239"/>
    </row>
    <row r="1745" spans="2:12" s="237" customFormat="1" ht="15" x14ac:dyDescent="0.25">
      <c r="B1745" s="180" t="s">
        <v>3021</v>
      </c>
      <c r="C1745" s="236">
        <v>10</v>
      </c>
      <c r="F1745" s="238"/>
      <c r="G1745" s="238"/>
      <c r="H1745" s="238"/>
      <c r="K1745" s="239"/>
      <c r="L1745" s="239"/>
    </row>
    <row r="1746" spans="2:12" s="237" customFormat="1" ht="15" x14ac:dyDescent="0.25">
      <c r="B1746" s="180" t="s">
        <v>3022</v>
      </c>
      <c r="C1746" s="236">
        <v>7</v>
      </c>
      <c r="F1746" s="238"/>
      <c r="G1746" s="238"/>
      <c r="H1746" s="238"/>
      <c r="K1746" s="239"/>
      <c r="L1746" s="239"/>
    </row>
    <row r="1747" spans="2:12" s="237" customFormat="1" ht="15" x14ac:dyDescent="0.25">
      <c r="B1747" s="180" t="s">
        <v>3023</v>
      </c>
      <c r="C1747" s="236">
        <v>16</v>
      </c>
      <c r="F1747" s="238"/>
      <c r="G1747" s="238"/>
      <c r="H1747" s="238"/>
      <c r="K1747" s="239"/>
      <c r="L1747" s="239"/>
    </row>
    <row r="1748" spans="2:12" s="237" customFormat="1" ht="15" x14ac:dyDescent="0.25">
      <c r="B1748" s="180" t="s">
        <v>3024</v>
      </c>
      <c r="C1748" s="236">
        <v>10</v>
      </c>
      <c r="F1748" s="238"/>
      <c r="G1748" s="238"/>
      <c r="H1748" s="238"/>
      <c r="K1748" s="239"/>
      <c r="L1748" s="239"/>
    </row>
    <row r="1749" spans="2:12" s="237" customFormat="1" ht="15" x14ac:dyDescent="0.25">
      <c r="B1749" s="180" t="s">
        <v>3025</v>
      </c>
      <c r="C1749" s="236">
        <v>15</v>
      </c>
      <c r="F1749" s="238"/>
      <c r="G1749" s="238"/>
      <c r="H1749" s="238"/>
      <c r="K1749" s="239"/>
      <c r="L1749" s="239"/>
    </row>
    <row r="1750" spans="2:12" s="237" customFormat="1" ht="15" x14ac:dyDescent="0.25">
      <c r="B1750" s="180" t="s">
        <v>3026</v>
      </c>
      <c r="C1750" s="236">
        <v>8</v>
      </c>
      <c r="F1750" s="238"/>
      <c r="G1750" s="238"/>
      <c r="H1750" s="238"/>
      <c r="K1750" s="239"/>
      <c r="L1750" s="239"/>
    </row>
    <row r="1751" spans="2:12" s="237" customFormat="1" ht="15" x14ac:dyDescent="0.25">
      <c r="B1751" s="180" t="s">
        <v>3027</v>
      </c>
      <c r="C1751" s="236">
        <v>10</v>
      </c>
      <c r="F1751" s="238"/>
      <c r="G1751" s="238"/>
      <c r="H1751" s="238"/>
      <c r="K1751" s="239"/>
      <c r="L1751" s="239"/>
    </row>
    <row r="1752" spans="2:12" s="237" customFormat="1" ht="15" x14ac:dyDescent="0.25">
      <c r="B1752" s="180" t="s">
        <v>3028</v>
      </c>
      <c r="C1752" s="236">
        <v>12</v>
      </c>
      <c r="F1752" s="238"/>
      <c r="G1752" s="238"/>
      <c r="H1752" s="238"/>
      <c r="K1752" s="239"/>
      <c r="L1752" s="239"/>
    </row>
    <row r="1753" spans="2:12" s="237" customFormat="1" ht="15" x14ac:dyDescent="0.25">
      <c r="B1753" s="180" t="s">
        <v>3029</v>
      </c>
      <c r="C1753" s="236">
        <v>5</v>
      </c>
      <c r="F1753" s="238"/>
      <c r="G1753" s="238"/>
      <c r="H1753" s="238"/>
      <c r="K1753" s="239"/>
      <c r="L1753" s="239"/>
    </row>
    <row r="1754" spans="2:12" s="237" customFormat="1" ht="15" x14ac:dyDescent="0.25">
      <c r="B1754" s="180" t="s">
        <v>3030</v>
      </c>
      <c r="C1754" s="236">
        <v>8</v>
      </c>
      <c r="F1754" s="238"/>
      <c r="G1754" s="238"/>
      <c r="H1754" s="238"/>
      <c r="K1754" s="239"/>
      <c r="L1754" s="239"/>
    </row>
    <row r="1755" spans="2:12" s="237" customFormat="1" ht="15" x14ac:dyDescent="0.25">
      <c r="B1755" s="180" t="s">
        <v>3031</v>
      </c>
      <c r="C1755" s="236">
        <v>7</v>
      </c>
      <c r="F1755" s="238"/>
      <c r="G1755" s="238"/>
      <c r="H1755" s="238"/>
      <c r="K1755" s="239"/>
      <c r="L1755" s="239"/>
    </row>
    <row r="1756" spans="2:12" s="237" customFormat="1" ht="15" x14ac:dyDescent="0.25">
      <c r="B1756" s="180" t="s">
        <v>3032</v>
      </c>
      <c r="C1756" s="236">
        <v>11</v>
      </c>
      <c r="F1756" s="238"/>
      <c r="G1756" s="238"/>
      <c r="H1756" s="238"/>
      <c r="K1756" s="239"/>
      <c r="L1756" s="239"/>
    </row>
    <row r="1757" spans="2:12" s="237" customFormat="1" ht="15" x14ac:dyDescent="0.25">
      <c r="B1757" s="180" t="s">
        <v>3033</v>
      </c>
      <c r="C1757" s="236">
        <v>3</v>
      </c>
      <c r="F1757" s="238"/>
      <c r="G1757" s="238"/>
      <c r="H1757" s="238"/>
      <c r="K1757" s="239"/>
      <c r="L1757" s="239"/>
    </row>
    <row r="1758" spans="2:12" s="237" customFormat="1" ht="15" x14ac:dyDescent="0.25">
      <c r="B1758" s="180" t="s">
        <v>3034</v>
      </c>
      <c r="C1758" s="236">
        <v>8</v>
      </c>
      <c r="F1758" s="238"/>
      <c r="G1758" s="238"/>
      <c r="H1758" s="238"/>
      <c r="K1758" s="239"/>
      <c r="L1758" s="239"/>
    </row>
    <row r="1759" spans="2:12" s="237" customFormat="1" ht="15" x14ac:dyDescent="0.25">
      <c r="B1759" s="180" t="s">
        <v>3035</v>
      </c>
      <c r="C1759" s="236">
        <v>4</v>
      </c>
      <c r="F1759" s="238"/>
      <c r="G1759" s="238"/>
      <c r="H1759" s="238"/>
      <c r="K1759" s="239"/>
      <c r="L1759" s="239"/>
    </row>
    <row r="1760" spans="2:12" s="237" customFormat="1" ht="15" x14ac:dyDescent="0.25">
      <c r="B1760" s="180" t="s">
        <v>3036</v>
      </c>
      <c r="C1760" s="236">
        <v>5</v>
      </c>
      <c r="F1760" s="238"/>
      <c r="G1760" s="238"/>
      <c r="H1760" s="238"/>
      <c r="K1760" s="239"/>
      <c r="L1760" s="239"/>
    </row>
    <row r="1761" spans="2:12" s="237" customFormat="1" ht="15" x14ac:dyDescent="0.25">
      <c r="B1761" s="180" t="s">
        <v>3037</v>
      </c>
      <c r="C1761" s="236">
        <v>5</v>
      </c>
      <c r="F1761" s="238"/>
      <c r="G1761" s="238"/>
      <c r="H1761" s="238"/>
      <c r="K1761" s="239"/>
      <c r="L1761" s="239"/>
    </row>
    <row r="1762" spans="2:12" s="237" customFormat="1" ht="15" x14ac:dyDescent="0.25">
      <c r="B1762" s="180" t="s">
        <v>3038</v>
      </c>
      <c r="C1762" s="236">
        <v>4</v>
      </c>
      <c r="F1762" s="238"/>
      <c r="G1762" s="238"/>
      <c r="H1762" s="238"/>
      <c r="K1762" s="239"/>
      <c r="L1762" s="239"/>
    </row>
    <row r="1763" spans="2:12" s="237" customFormat="1" ht="15" x14ac:dyDescent="0.25">
      <c r="B1763" s="180" t="s">
        <v>3039</v>
      </c>
      <c r="C1763" s="236">
        <v>4</v>
      </c>
      <c r="F1763" s="238"/>
      <c r="G1763" s="238"/>
      <c r="H1763" s="238"/>
      <c r="K1763" s="239"/>
      <c r="L1763" s="239"/>
    </row>
    <row r="1764" spans="2:12" s="237" customFormat="1" ht="15" x14ac:dyDescent="0.25">
      <c r="B1764" s="180" t="s">
        <v>3040</v>
      </c>
      <c r="C1764" s="236">
        <v>3</v>
      </c>
      <c r="F1764" s="238"/>
      <c r="G1764" s="238"/>
      <c r="H1764" s="238"/>
      <c r="K1764" s="239"/>
      <c r="L1764" s="239"/>
    </row>
    <row r="1765" spans="2:12" s="237" customFormat="1" ht="15" x14ac:dyDescent="0.25">
      <c r="B1765" s="180" t="s">
        <v>3041</v>
      </c>
      <c r="C1765" s="236">
        <v>3</v>
      </c>
      <c r="F1765" s="238"/>
      <c r="G1765" s="238"/>
      <c r="H1765" s="238"/>
      <c r="K1765" s="239"/>
      <c r="L1765" s="239"/>
    </row>
    <row r="1766" spans="2:12" s="237" customFormat="1" ht="15" x14ac:dyDescent="0.25">
      <c r="B1766" s="180" t="s">
        <v>3042</v>
      </c>
      <c r="C1766" s="236">
        <v>5</v>
      </c>
      <c r="F1766" s="238"/>
      <c r="G1766" s="238"/>
      <c r="H1766" s="238"/>
      <c r="K1766" s="239"/>
      <c r="L1766" s="239"/>
    </row>
    <row r="1767" spans="2:12" s="237" customFormat="1" ht="15" x14ac:dyDescent="0.25">
      <c r="B1767" s="180" t="s">
        <v>3043</v>
      </c>
      <c r="C1767" s="236">
        <v>5</v>
      </c>
      <c r="F1767" s="238"/>
      <c r="G1767" s="238"/>
      <c r="H1767" s="238"/>
      <c r="K1767" s="239"/>
      <c r="L1767" s="239"/>
    </row>
    <row r="1768" spans="2:12" s="237" customFormat="1" ht="15" x14ac:dyDescent="0.25">
      <c r="B1768" s="180" t="s">
        <v>3044</v>
      </c>
      <c r="C1768" s="236">
        <v>4</v>
      </c>
      <c r="F1768" s="238"/>
      <c r="G1768" s="238"/>
      <c r="H1768" s="238"/>
      <c r="K1768" s="239"/>
      <c r="L1768" s="239"/>
    </row>
    <row r="1769" spans="2:12" s="237" customFormat="1" ht="15" x14ac:dyDescent="0.25">
      <c r="B1769" s="180" t="s">
        <v>3045</v>
      </c>
      <c r="C1769" s="236">
        <v>3</v>
      </c>
      <c r="F1769" s="238"/>
      <c r="G1769" s="238"/>
      <c r="H1769" s="238"/>
      <c r="K1769" s="239"/>
      <c r="L1769" s="239"/>
    </row>
    <row r="1770" spans="2:12" s="237" customFormat="1" ht="15" x14ac:dyDescent="0.25">
      <c r="B1770" s="180" t="s">
        <v>3046</v>
      </c>
      <c r="C1770" s="236">
        <v>2</v>
      </c>
      <c r="F1770" s="238"/>
      <c r="G1770" s="238"/>
      <c r="H1770" s="238"/>
      <c r="K1770" s="239"/>
      <c r="L1770" s="239"/>
    </row>
    <row r="1771" spans="2:12" s="237" customFormat="1" ht="15" x14ac:dyDescent="0.25">
      <c r="B1771" s="180" t="s">
        <v>3047</v>
      </c>
      <c r="C1771" s="236">
        <v>3</v>
      </c>
      <c r="F1771" s="238"/>
      <c r="G1771" s="238"/>
      <c r="H1771" s="238"/>
      <c r="K1771" s="239"/>
      <c r="L1771" s="239"/>
    </row>
    <row r="1772" spans="2:12" s="237" customFormat="1" ht="15" x14ac:dyDescent="0.25">
      <c r="B1772" s="180" t="s">
        <v>3048</v>
      </c>
      <c r="C1772" s="236">
        <v>4</v>
      </c>
      <c r="F1772" s="238"/>
      <c r="G1772" s="238"/>
      <c r="H1772" s="238"/>
      <c r="K1772" s="239"/>
      <c r="L1772" s="239"/>
    </row>
    <row r="1773" spans="2:12" s="237" customFormat="1" ht="15" x14ac:dyDescent="0.25">
      <c r="B1773" s="180" t="s">
        <v>3049</v>
      </c>
      <c r="C1773" s="236">
        <v>4</v>
      </c>
      <c r="F1773" s="238"/>
      <c r="G1773" s="238"/>
      <c r="H1773" s="238"/>
      <c r="K1773" s="239"/>
      <c r="L1773" s="239"/>
    </row>
    <row r="1774" spans="2:12" s="237" customFormat="1" ht="15" x14ac:dyDescent="0.25">
      <c r="B1774" s="180" t="s">
        <v>3050</v>
      </c>
      <c r="C1774" s="236">
        <v>3</v>
      </c>
      <c r="F1774" s="238"/>
      <c r="G1774" s="238"/>
      <c r="H1774" s="238"/>
      <c r="K1774" s="239"/>
      <c r="L1774" s="239"/>
    </row>
    <row r="1775" spans="2:12" s="237" customFormat="1" ht="15" x14ac:dyDescent="0.25">
      <c r="B1775" s="180" t="s">
        <v>3051</v>
      </c>
      <c r="C1775" s="236">
        <v>2</v>
      </c>
      <c r="F1775" s="238"/>
      <c r="G1775" s="238"/>
      <c r="H1775" s="238"/>
      <c r="K1775" s="239"/>
      <c r="L1775" s="239"/>
    </row>
    <row r="1776" spans="2:12" s="237" customFormat="1" ht="15" x14ac:dyDescent="0.25">
      <c r="B1776" s="180" t="s">
        <v>3052</v>
      </c>
      <c r="C1776" s="236">
        <v>5</v>
      </c>
      <c r="F1776" s="238"/>
      <c r="G1776" s="238"/>
      <c r="H1776" s="238"/>
      <c r="K1776" s="239"/>
      <c r="L1776" s="239"/>
    </row>
    <row r="1777" spans="2:12" s="237" customFormat="1" ht="15" x14ac:dyDescent="0.25">
      <c r="B1777" s="180" t="s">
        <v>3053</v>
      </c>
      <c r="C1777" s="236">
        <v>5</v>
      </c>
      <c r="F1777" s="238"/>
      <c r="G1777" s="238"/>
      <c r="H1777" s="238"/>
      <c r="K1777" s="239"/>
      <c r="L1777" s="239"/>
    </row>
    <row r="1778" spans="2:12" s="237" customFormat="1" ht="15" x14ac:dyDescent="0.25">
      <c r="B1778" s="180" t="s">
        <v>3054</v>
      </c>
      <c r="C1778" s="236">
        <v>4</v>
      </c>
      <c r="F1778" s="238"/>
      <c r="G1778" s="238"/>
      <c r="H1778" s="238"/>
      <c r="K1778" s="239"/>
      <c r="L1778" s="239"/>
    </row>
    <row r="1779" spans="2:12" s="237" customFormat="1" ht="15" x14ac:dyDescent="0.25">
      <c r="B1779" s="180" t="s">
        <v>3055</v>
      </c>
      <c r="C1779" s="236">
        <v>5</v>
      </c>
      <c r="F1779" s="238"/>
      <c r="G1779" s="238"/>
      <c r="H1779" s="238"/>
      <c r="K1779" s="239"/>
      <c r="L1779" s="239"/>
    </row>
    <row r="1780" spans="2:12" s="237" customFormat="1" ht="15" x14ac:dyDescent="0.25">
      <c r="B1780" s="180" t="s">
        <v>3056</v>
      </c>
      <c r="C1780" s="236">
        <v>4</v>
      </c>
      <c r="F1780" s="238"/>
      <c r="G1780" s="238"/>
      <c r="H1780" s="238"/>
      <c r="K1780" s="239"/>
      <c r="L1780" s="239"/>
    </row>
    <row r="1781" spans="2:12" s="237" customFormat="1" ht="15" x14ac:dyDescent="0.25">
      <c r="B1781" s="180" t="s">
        <v>3057</v>
      </c>
      <c r="C1781" s="236">
        <v>5</v>
      </c>
      <c r="F1781" s="238"/>
      <c r="G1781" s="238"/>
      <c r="H1781" s="238"/>
      <c r="K1781" s="239"/>
      <c r="L1781" s="239"/>
    </row>
    <row r="1782" spans="2:12" s="237" customFormat="1" ht="15" x14ac:dyDescent="0.25">
      <c r="B1782" s="180" t="s">
        <v>3058</v>
      </c>
      <c r="C1782" s="236">
        <v>2</v>
      </c>
      <c r="F1782" s="238"/>
      <c r="G1782" s="238"/>
      <c r="H1782" s="238"/>
      <c r="K1782" s="239"/>
      <c r="L1782" s="239"/>
    </row>
    <row r="1783" spans="2:12" s="237" customFormat="1" ht="15" x14ac:dyDescent="0.25">
      <c r="B1783" s="180" t="s">
        <v>3059</v>
      </c>
      <c r="C1783" s="236">
        <v>1</v>
      </c>
      <c r="F1783" s="238"/>
      <c r="G1783" s="238"/>
      <c r="H1783" s="238"/>
      <c r="K1783" s="239"/>
      <c r="L1783" s="239"/>
    </row>
    <row r="1784" spans="2:12" s="237" customFormat="1" ht="15" x14ac:dyDescent="0.25">
      <c r="B1784" s="180" t="s">
        <v>3060</v>
      </c>
      <c r="C1784" s="236">
        <v>2</v>
      </c>
      <c r="F1784" s="238"/>
      <c r="G1784" s="238"/>
      <c r="H1784" s="238"/>
      <c r="K1784" s="239"/>
      <c r="L1784" s="239"/>
    </row>
    <row r="1785" spans="2:12" s="237" customFormat="1" ht="15" x14ac:dyDescent="0.25">
      <c r="B1785" s="180" t="s">
        <v>3061</v>
      </c>
      <c r="C1785" s="236">
        <v>2</v>
      </c>
      <c r="F1785" s="238"/>
      <c r="G1785" s="238"/>
      <c r="H1785" s="238"/>
      <c r="K1785" s="239"/>
      <c r="L1785" s="239"/>
    </row>
    <row r="1786" spans="2:12" s="237" customFormat="1" ht="15" x14ac:dyDescent="0.25">
      <c r="B1786" s="180" t="s">
        <v>3062</v>
      </c>
      <c r="C1786" s="236">
        <v>1</v>
      </c>
      <c r="F1786" s="238"/>
      <c r="G1786" s="238"/>
      <c r="H1786" s="238"/>
      <c r="K1786" s="239"/>
      <c r="L1786" s="239"/>
    </row>
    <row r="1787" spans="2:12" s="237" customFormat="1" ht="15" x14ac:dyDescent="0.25">
      <c r="B1787" s="180" t="s">
        <v>3063</v>
      </c>
      <c r="C1787" s="236">
        <v>2</v>
      </c>
      <c r="F1787" s="238"/>
      <c r="G1787" s="238"/>
      <c r="H1787" s="238"/>
      <c r="K1787" s="239"/>
      <c r="L1787" s="239"/>
    </row>
    <row r="1788" spans="2:12" s="237" customFormat="1" ht="15" x14ac:dyDescent="0.25">
      <c r="B1788" s="180" t="s">
        <v>3064</v>
      </c>
      <c r="C1788" s="236">
        <v>3</v>
      </c>
      <c r="F1788" s="238"/>
      <c r="G1788" s="238"/>
      <c r="H1788" s="238"/>
      <c r="K1788" s="239"/>
      <c r="L1788" s="239"/>
    </row>
    <row r="1789" spans="2:12" s="237" customFormat="1" ht="15" x14ac:dyDescent="0.25">
      <c r="B1789" s="180" t="s">
        <v>3065</v>
      </c>
      <c r="C1789" s="236">
        <v>4</v>
      </c>
      <c r="F1789" s="238"/>
      <c r="G1789" s="238"/>
      <c r="H1789" s="238"/>
      <c r="K1789" s="239"/>
      <c r="L1789" s="239"/>
    </row>
    <row r="1790" spans="2:12" s="237" customFormat="1" ht="15" x14ac:dyDescent="0.25">
      <c r="B1790" s="180" t="s">
        <v>3066</v>
      </c>
      <c r="C1790" s="236">
        <v>1</v>
      </c>
      <c r="F1790" s="238"/>
      <c r="G1790" s="238"/>
      <c r="H1790" s="238"/>
      <c r="K1790" s="239"/>
      <c r="L1790" s="239"/>
    </row>
    <row r="1791" spans="2:12" s="237" customFormat="1" ht="15" x14ac:dyDescent="0.25">
      <c r="B1791" s="180" t="s">
        <v>3067</v>
      </c>
      <c r="C1791" s="236">
        <v>2</v>
      </c>
      <c r="F1791" s="238"/>
      <c r="G1791" s="238"/>
      <c r="H1791" s="238"/>
      <c r="K1791" s="239"/>
      <c r="L1791" s="239"/>
    </row>
    <row r="1792" spans="2:12" s="237" customFormat="1" ht="15" x14ac:dyDescent="0.25">
      <c r="B1792" s="180" t="s">
        <v>3068</v>
      </c>
      <c r="C1792" s="236">
        <v>2</v>
      </c>
      <c r="F1792" s="238"/>
      <c r="G1792" s="238"/>
      <c r="H1792" s="238"/>
      <c r="K1792" s="239"/>
      <c r="L1792" s="239"/>
    </row>
    <row r="1793" spans="2:12" s="237" customFormat="1" ht="15" x14ac:dyDescent="0.25">
      <c r="B1793" s="180" t="s">
        <v>3069</v>
      </c>
      <c r="C1793" s="236">
        <v>5</v>
      </c>
      <c r="F1793" s="238"/>
      <c r="G1793" s="238"/>
      <c r="H1793" s="238"/>
      <c r="K1793" s="239"/>
      <c r="L1793" s="239"/>
    </row>
    <row r="1794" spans="2:12" s="237" customFormat="1" ht="15" x14ac:dyDescent="0.25">
      <c r="B1794" s="180" t="s">
        <v>3070</v>
      </c>
      <c r="C1794" s="236">
        <v>3</v>
      </c>
      <c r="F1794" s="238"/>
      <c r="G1794" s="238"/>
      <c r="H1794" s="238"/>
      <c r="K1794" s="239"/>
      <c r="L1794" s="239"/>
    </row>
    <row r="1795" spans="2:12" s="237" customFormat="1" ht="15" x14ac:dyDescent="0.25">
      <c r="B1795" s="180" t="s">
        <v>3071</v>
      </c>
      <c r="C1795" s="236">
        <v>2</v>
      </c>
      <c r="F1795" s="238"/>
      <c r="G1795" s="238"/>
      <c r="H1795" s="238"/>
      <c r="K1795" s="239"/>
      <c r="L1795" s="239"/>
    </row>
    <row r="1796" spans="2:12" s="237" customFormat="1" ht="15" x14ac:dyDescent="0.25">
      <c r="B1796" s="180" t="s">
        <v>3072</v>
      </c>
      <c r="C1796" s="236">
        <v>1</v>
      </c>
      <c r="F1796" s="238"/>
      <c r="G1796" s="238"/>
      <c r="H1796" s="238"/>
      <c r="K1796" s="239"/>
      <c r="L1796" s="239"/>
    </row>
    <row r="1797" spans="2:12" s="237" customFormat="1" ht="15" x14ac:dyDescent="0.25">
      <c r="B1797" s="180" t="s">
        <v>3073</v>
      </c>
      <c r="C1797" s="236">
        <v>2</v>
      </c>
      <c r="F1797" s="238"/>
      <c r="G1797" s="238"/>
      <c r="H1797" s="238"/>
      <c r="K1797" s="239"/>
      <c r="L1797" s="239"/>
    </row>
    <row r="1798" spans="2:12" s="237" customFormat="1" ht="15" x14ac:dyDescent="0.25">
      <c r="B1798" s="180" t="s">
        <v>3074</v>
      </c>
      <c r="C1798" s="236">
        <v>3</v>
      </c>
      <c r="F1798" s="238"/>
      <c r="G1798" s="238"/>
      <c r="H1798" s="238"/>
      <c r="K1798" s="239"/>
      <c r="L1798" s="239"/>
    </row>
    <row r="1799" spans="2:12" s="237" customFormat="1" ht="15" x14ac:dyDescent="0.25">
      <c r="B1799" s="180" t="s">
        <v>3075</v>
      </c>
      <c r="C1799" s="236">
        <v>1</v>
      </c>
      <c r="F1799" s="238"/>
      <c r="G1799" s="238"/>
      <c r="H1799" s="238"/>
      <c r="K1799" s="239"/>
      <c r="L1799" s="239"/>
    </row>
    <row r="1800" spans="2:12" s="237" customFormat="1" ht="15" x14ac:dyDescent="0.25">
      <c r="B1800" s="180" t="s">
        <v>3076</v>
      </c>
      <c r="C1800" s="236">
        <v>2</v>
      </c>
      <c r="F1800" s="238"/>
      <c r="G1800" s="238"/>
      <c r="H1800" s="238"/>
      <c r="K1800" s="239"/>
      <c r="L1800" s="239"/>
    </row>
    <row r="1801" spans="2:12" s="237" customFormat="1" ht="15" x14ac:dyDescent="0.25">
      <c r="B1801" s="180" t="s">
        <v>3077</v>
      </c>
      <c r="C1801" s="236">
        <v>3</v>
      </c>
      <c r="F1801" s="238"/>
      <c r="G1801" s="238"/>
      <c r="H1801" s="238"/>
      <c r="K1801" s="239"/>
      <c r="L1801" s="239"/>
    </row>
    <row r="1802" spans="2:12" s="237" customFormat="1" ht="15" x14ac:dyDescent="0.25">
      <c r="B1802" s="180" t="s">
        <v>3078</v>
      </c>
      <c r="C1802" s="236">
        <v>2</v>
      </c>
      <c r="F1802" s="238"/>
      <c r="G1802" s="238"/>
      <c r="H1802" s="238"/>
      <c r="K1802" s="239"/>
      <c r="L1802" s="239"/>
    </row>
    <row r="1803" spans="2:12" s="237" customFormat="1" ht="15" x14ac:dyDescent="0.25">
      <c r="B1803" s="180" t="s">
        <v>3079</v>
      </c>
      <c r="C1803" s="236">
        <v>1</v>
      </c>
      <c r="F1803" s="238"/>
      <c r="G1803" s="238"/>
      <c r="H1803" s="238"/>
      <c r="K1803" s="239"/>
      <c r="L1803" s="239"/>
    </row>
    <row r="1804" spans="2:12" s="237" customFormat="1" ht="15" x14ac:dyDescent="0.25">
      <c r="B1804" s="180" t="s">
        <v>3080</v>
      </c>
      <c r="C1804" s="236">
        <v>2</v>
      </c>
      <c r="F1804" s="238"/>
      <c r="G1804" s="238"/>
      <c r="H1804" s="238"/>
      <c r="K1804" s="239"/>
      <c r="L1804" s="239"/>
    </row>
    <row r="1805" spans="2:12" s="237" customFormat="1" ht="15" x14ac:dyDescent="0.25">
      <c r="B1805" s="180" t="s">
        <v>3081</v>
      </c>
      <c r="C1805" s="236">
        <v>1</v>
      </c>
      <c r="F1805" s="238"/>
      <c r="G1805" s="238"/>
      <c r="H1805" s="238"/>
      <c r="K1805" s="239"/>
      <c r="L1805" s="239"/>
    </row>
    <row r="1806" spans="2:12" s="237" customFormat="1" ht="15" x14ac:dyDescent="0.25">
      <c r="B1806" s="180" t="s">
        <v>3082</v>
      </c>
      <c r="C1806" s="236">
        <v>1</v>
      </c>
      <c r="F1806" s="238"/>
      <c r="G1806" s="238"/>
      <c r="H1806" s="238"/>
      <c r="K1806" s="239"/>
      <c r="L1806" s="239"/>
    </row>
    <row r="1807" spans="2:12" s="237" customFormat="1" ht="15" x14ac:dyDescent="0.25">
      <c r="B1807" s="180" t="s">
        <v>3083</v>
      </c>
      <c r="C1807" s="236">
        <v>2</v>
      </c>
      <c r="F1807" s="238"/>
      <c r="G1807" s="238"/>
      <c r="H1807" s="238"/>
      <c r="K1807" s="239"/>
      <c r="L1807" s="239"/>
    </row>
    <row r="1808" spans="2:12" s="237" customFormat="1" ht="15" x14ac:dyDescent="0.25">
      <c r="B1808" s="180" t="s">
        <v>3084</v>
      </c>
      <c r="C1808" s="236">
        <v>1</v>
      </c>
      <c r="F1808" s="238"/>
      <c r="G1808" s="238"/>
      <c r="H1808" s="238"/>
      <c r="K1808" s="239"/>
      <c r="L1808" s="239"/>
    </row>
    <row r="1809" spans="2:12" s="237" customFormat="1" ht="15" x14ac:dyDescent="0.25">
      <c r="B1809" s="180" t="s">
        <v>3085</v>
      </c>
      <c r="C1809" s="236">
        <v>1</v>
      </c>
      <c r="F1809" s="238"/>
      <c r="G1809" s="238"/>
      <c r="H1809" s="238"/>
      <c r="K1809" s="239"/>
      <c r="L1809" s="239"/>
    </row>
    <row r="1810" spans="2:12" s="237" customFormat="1" ht="15" x14ac:dyDescent="0.25">
      <c r="B1810" s="180" t="s">
        <v>3086</v>
      </c>
      <c r="C1810" s="236">
        <v>1</v>
      </c>
      <c r="F1810" s="238"/>
      <c r="G1810" s="238"/>
      <c r="H1810" s="238"/>
      <c r="K1810" s="239"/>
      <c r="L1810" s="239"/>
    </row>
    <row r="1811" spans="2:12" s="237" customFormat="1" ht="15" x14ac:dyDescent="0.25">
      <c r="B1811" s="180" t="s">
        <v>3087</v>
      </c>
      <c r="C1811" s="236">
        <v>1</v>
      </c>
      <c r="F1811" s="238"/>
      <c r="G1811" s="238"/>
      <c r="H1811" s="238"/>
      <c r="K1811" s="239"/>
      <c r="L1811" s="239"/>
    </row>
    <row r="1812" spans="2:12" s="237" customFormat="1" ht="15" x14ac:dyDescent="0.25">
      <c r="B1812" s="180" t="s">
        <v>3088</v>
      </c>
      <c r="C1812" s="236">
        <v>1</v>
      </c>
      <c r="F1812" s="238"/>
      <c r="G1812" s="238"/>
      <c r="H1812" s="238"/>
      <c r="K1812" s="239"/>
      <c r="L1812" s="239"/>
    </row>
    <row r="1813" spans="2:12" s="237" customFormat="1" ht="15" x14ac:dyDescent="0.25">
      <c r="B1813" s="180" t="s">
        <v>3089</v>
      </c>
      <c r="C1813" s="236">
        <v>1</v>
      </c>
      <c r="F1813" s="238"/>
      <c r="G1813" s="238"/>
      <c r="H1813" s="238"/>
      <c r="K1813" s="239"/>
      <c r="L1813" s="239"/>
    </row>
    <row r="1814" spans="2:12" s="237" customFormat="1" ht="15" x14ac:dyDescent="0.25">
      <c r="B1814" s="180" t="s">
        <v>3085</v>
      </c>
      <c r="C1814" s="236">
        <v>295</v>
      </c>
      <c r="F1814" s="238"/>
      <c r="G1814" s="238"/>
      <c r="H1814" s="238"/>
      <c r="K1814" s="239"/>
      <c r="L1814" s="239"/>
    </row>
    <row r="1815" spans="2:12" s="237" customFormat="1" ht="15" x14ac:dyDescent="0.25">
      <c r="B1815" s="180" t="s">
        <v>3090</v>
      </c>
      <c r="C1815" s="236">
        <v>38</v>
      </c>
      <c r="F1815" s="238"/>
      <c r="G1815" s="238"/>
      <c r="H1815" s="238"/>
      <c r="K1815" s="239"/>
      <c r="L1815" s="239"/>
    </row>
    <row r="1816" spans="2:12" s="237" customFormat="1" ht="15" x14ac:dyDescent="0.25">
      <c r="B1816" s="180" t="s">
        <v>3086</v>
      </c>
      <c r="C1816" s="236">
        <v>304</v>
      </c>
      <c r="F1816" s="238"/>
      <c r="G1816" s="238"/>
      <c r="H1816" s="238"/>
      <c r="K1816" s="239"/>
      <c r="L1816" s="239"/>
    </row>
    <row r="1817" spans="2:12" s="237" customFormat="1" ht="15" x14ac:dyDescent="0.25">
      <c r="B1817" s="180" t="s">
        <v>3091</v>
      </c>
      <c r="C1817" s="236">
        <v>58</v>
      </c>
      <c r="F1817" s="238"/>
      <c r="G1817" s="238"/>
      <c r="H1817" s="238"/>
      <c r="K1817" s="239"/>
      <c r="L1817" s="239"/>
    </row>
    <row r="1818" spans="2:12" s="237" customFormat="1" ht="15" x14ac:dyDescent="0.25">
      <c r="B1818" s="180" t="s">
        <v>3062</v>
      </c>
      <c r="C1818" s="236">
        <v>503</v>
      </c>
      <c r="F1818" s="238"/>
      <c r="G1818" s="238"/>
      <c r="H1818" s="238"/>
      <c r="K1818" s="239"/>
      <c r="L1818" s="239"/>
    </row>
    <row r="1819" spans="2:12" s="237" customFormat="1" ht="15" x14ac:dyDescent="0.25">
      <c r="B1819" s="180" t="s">
        <v>3092</v>
      </c>
      <c r="C1819" s="236">
        <v>164</v>
      </c>
      <c r="F1819" s="238"/>
      <c r="G1819" s="238"/>
      <c r="H1819" s="238"/>
      <c r="K1819" s="239"/>
      <c r="L1819" s="239"/>
    </row>
    <row r="1820" spans="2:12" s="237" customFormat="1" ht="15" x14ac:dyDescent="0.25">
      <c r="B1820" s="180" t="s">
        <v>3093</v>
      </c>
      <c r="C1820" s="236">
        <v>362</v>
      </c>
      <c r="F1820" s="238"/>
      <c r="G1820" s="238"/>
      <c r="H1820" s="238"/>
      <c r="K1820" s="239"/>
      <c r="L1820" s="239"/>
    </row>
    <row r="1821" spans="2:12" s="237" customFormat="1" ht="15" x14ac:dyDescent="0.25">
      <c r="B1821" s="180" t="s">
        <v>3094</v>
      </c>
      <c r="C1821" s="236">
        <v>92</v>
      </c>
      <c r="F1821" s="238"/>
      <c r="G1821" s="238"/>
      <c r="H1821" s="238"/>
      <c r="K1821" s="239"/>
      <c r="L1821" s="239"/>
    </row>
    <row r="1822" spans="2:12" s="237" customFormat="1" ht="15" x14ac:dyDescent="0.25">
      <c r="B1822" s="180" t="s">
        <v>3095</v>
      </c>
      <c r="C1822" s="236">
        <v>1256</v>
      </c>
      <c r="F1822" s="238"/>
      <c r="G1822" s="238"/>
      <c r="H1822" s="238"/>
      <c r="K1822" s="239"/>
      <c r="L1822" s="239"/>
    </row>
    <row r="1823" spans="2:12" s="237" customFormat="1" ht="15" x14ac:dyDescent="0.25">
      <c r="B1823" s="180" t="s">
        <v>3096</v>
      </c>
      <c r="C1823" s="236">
        <v>50</v>
      </c>
      <c r="F1823" s="238"/>
      <c r="G1823" s="238"/>
      <c r="H1823" s="238"/>
      <c r="K1823" s="239"/>
      <c r="L1823" s="239"/>
    </row>
    <row r="1824" spans="2:12" s="237" customFormat="1" ht="15" x14ac:dyDescent="0.25">
      <c r="B1824" s="180" t="s">
        <v>3097</v>
      </c>
      <c r="C1824" s="236">
        <v>530</v>
      </c>
      <c r="F1824" s="238"/>
      <c r="G1824" s="238"/>
      <c r="H1824" s="238"/>
      <c r="K1824" s="239"/>
      <c r="L1824" s="239"/>
    </row>
    <row r="1825" spans="2:12" s="237" customFormat="1" ht="15" x14ac:dyDescent="0.25">
      <c r="B1825" s="180" t="s">
        <v>3098</v>
      </c>
      <c r="C1825" s="236">
        <v>407</v>
      </c>
      <c r="F1825" s="238"/>
      <c r="G1825" s="238"/>
      <c r="H1825" s="238"/>
      <c r="K1825" s="239"/>
      <c r="L1825" s="239"/>
    </row>
    <row r="1826" spans="2:12" s="237" customFormat="1" ht="15" x14ac:dyDescent="0.25">
      <c r="B1826" s="180" t="s">
        <v>3068</v>
      </c>
      <c r="C1826" s="236">
        <v>1232</v>
      </c>
      <c r="F1826" s="238"/>
      <c r="G1826" s="238"/>
      <c r="H1826" s="238"/>
      <c r="K1826" s="239"/>
      <c r="L1826" s="239"/>
    </row>
    <row r="1827" spans="2:12" s="237" customFormat="1" ht="15" x14ac:dyDescent="0.25">
      <c r="B1827" s="180" t="s">
        <v>3099</v>
      </c>
      <c r="C1827" s="236">
        <v>14</v>
      </c>
      <c r="F1827" s="238"/>
      <c r="G1827" s="238"/>
      <c r="H1827" s="238"/>
      <c r="K1827" s="239"/>
      <c r="L1827" s="239"/>
    </row>
    <row r="1828" spans="2:12" s="237" customFormat="1" ht="15" x14ac:dyDescent="0.25">
      <c r="B1828" s="180" t="s">
        <v>3061</v>
      </c>
      <c r="C1828" s="236">
        <v>407</v>
      </c>
      <c r="F1828" s="238"/>
      <c r="G1828" s="238"/>
      <c r="H1828" s="238"/>
      <c r="K1828" s="239"/>
      <c r="L1828" s="239"/>
    </row>
    <row r="1829" spans="2:12" s="237" customFormat="1" ht="15" x14ac:dyDescent="0.25">
      <c r="B1829" s="180" t="s">
        <v>3100</v>
      </c>
      <c r="C1829" s="236">
        <v>370</v>
      </c>
      <c r="F1829" s="238"/>
      <c r="G1829" s="238"/>
      <c r="H1829" s="238"/>
      <c r="K1829" s="239"/>
      <c r="L1829" s="239"/>
    </row>
    <row r="1830" spans="2:12" s="237" customFormat="1" ht="15" x14ac:dyDescent="0.25">
      <c r="B1830" s="180" t="s">
        <v>3101</v>
      </c>
      <c r="C1830" s="236">
        <v>28</v>
      </c>
      <c r="F1830" s="238"/>
      <c r="G1830" s="238"/>
      <c r="H1830" s="238"/>
      <c r="K1830" s="239"/>
      <c r="L1830" s="239"/>
    </row>
    <row r="1831" spans="2:12" s="237" customFormat="1" ht="15" x14ac:dyDescent="0.25">
      <c r="B1831" s="180" t="s">
        <v>3102</v>
      </c>
      <c r="C1831" s="236">
        <v>100</v>
      </c>
      <c r="F1831" s="238"/>
      <c r="G1831" s="238"/>
      <c r="H1831" s="238"/>
      <c r="K1831" s="239"/>
      <c r="L1831" s="239"/>
    </row>
    <row r="1832" spans="2:12" s="237" customFormat="1" ht="15" x14ac:dyDescent="0.25">
      <c r="B1832" s="180" t="s">
        <v>3103</v>
      </c>
      <c r="C1832" s="236">
        <v>179</v>
      </c>
      <c r="F1832" s="238"/>
      <c r="G1832" s="238"/>
      <c r="H1832" s="238"/>
      <c r="K1832" s="239"/>
      <c r="L1832" s="239"/>
    </row>
    <row r="1833" spans="2:12" s="237" customFormat="1" ht="15" x14ac:dyDescent="0.25">
      <c r="B1833" s="180" t="s">
        <v>3053</v>
      </c>
      <c r="C1833" s="236">
        <v>65</v>
      </c>
      <c r="F1833" s="238"/>
      <c r="G1833" s="238"/>
      <c r="H1833" s="238"/>
      <c r="K1833" s="239"/>
      <c r="L1833" s="239"/>
    </row>
    <row r="1834" spans="2:12" s="237" customFormat="1" ht="15" x14ac:dyDescent="0.25">
      <c r="B1834" s="180" t="s">
        <v>3104</v>
      </c>
      <c r="C1834" s="236">
        <v>342</v>
      </c>
      <c r="F1834" s="238"/>
      <c r="G1834" s="238"/>
      <c r="H1834" s="238"/>
      <c r="K1834" s="239"/>
      <c r="L1834" s="239"/>
    </row>
    <row r="1835" spans="2:12" s="237" customFormat="1" ht="15" x14ac:dyDescent="0.25">
      <c r="B1835" s="180" t="s">
        <v>3105</v>
      </c>
      <c r="C1835" s="236">
        <v>147</v>
      </c>
      <c r="F1835" s="238"/>
      <c r="G1835" s="238"/>
      <c r="H1835" s="238"/>
      <c r="K1835" s="239"/>
      <c r="L1835" s="239"/>
    </row>
    <row r="1836" spans="2:12" s="237" customFormat="1" ht="15" x14ac:dyDescent="0.25">
      <c r="B1836" s="180" t="s">
        <v>3106</v>
      </c>
      <c r="C1836" s="236">
        <v>256</v>
      </c>
      <c r="F1836" s="238"/>
      <c r="G1836" s="238"/>
      <c r="H1836" s="238"/>
      <c r="K1836" s="239"/>
      <c r="L1836" s="239"/>
    </row>
    <row r="1837" spans="2:12" s="237" customFormat="1" ht="15" x14ac:dyDescent="0.25">
      <c r="B1837" s="180" t="s">
        <v>3107</v>
      </c>
      <c r="C1837" s="236">
        <v>173</v>
      </c>
      <c r="F1837" s="238"/>
      <c r="G1837" s="238"/>
      <c r="H1837" s="238"/>
      <c r="K1837" s="239"/>
      <c r="L1837" s="239"/>
    </row>
    <row r="1838" spans="2:12" s="237" customFormat="1" ht="15" x14ac:dyDescent="0.25">
      <c r="B1838" s="180" t="s">
        <v>3108</v>
      </c>
      <c r="C1838" s="236">
        <v>109</v>
      </c>
      <c r="F1838" s="238"/>
      <c r="G1838" s="238"/>
      <c r="H1838" s="238"/>
      <c r="K1838" s="239"/>
      <c r="L1838" s="239"/>
    </row>
    <row r="1839" spans="2:12" s="237" customFormat="1" ht="15" x14ac:dyDescent="0.25">
      <c r="B1839" s="180" t="s">
        <v>3109</v>
      </c>
      <c r="C1839" s="236">
        <v>368</v>
      </c>
      <c r="F1839" s="238"/>
      <c r="G1839" s="238"/>
      <c r="H1839" s="238"/>
      <c r="K1839" s="239"/>
      <c r="L1839" s="239"/>
    </row>
    <row r="1840" spans="2:12" s="237" customFormat="1" ht="15" x14ac:dyDescent="0.25">
      <c r="B1840" s="180" t="s">
        <v>3110</v>
      </c>
      <c r="C1840" s="236">
        <v>324</v>
      </c>
      <c r="F1840" s="238"/>
      <c r="G1840" s="238"/>
      <c r="H1840" s="238"/>
      <c r="K1840" s="239"/>
      <c r="L1840" s="239"/>
    </row>
    <row r="1841" spans="2:12" s="237" customFormat="1" ht="15" x14ac:dyDescent="0.25">
      <c r="B1841" s="180" t="s">
        <v>3111</v>
      </c>
      <c r="C1841" s="236">
        <v>905</v>
      </c>
      <c r="F1841" s="238"/>
      <c r="G1841" s="238"/>
      <c r="H1841" s="238"/>
      <c r="K1841" s="239"/>
      <c r="L1841" s="239"/>
    </row>
    <row r="1842" spans="2:12" s="237" customFormat="1" ht="15" x14ac:dyDescent="0.25">
      <c r="B1842" s="180" t="s">
        <v>3112</v>
      </c>
      <c r="C1842" s="236">
        <v>269</v>
      </c>
      <c r="F1842" s="238"/>
      <c r="G1842" s="238"/>
      <c r="H1842" s="238"/>
      <c r="K1842" s="239"/>
      <c r="L1842" s="239"/>
    </row>
    <row r="1843" spans="2:12" s="237" customFormat="1" ht="15" x14ac:dyDescent="0.25">
      <c r="B1843" s="180" t="s">
        <v>3113</v>
      </c>
      <c r="C1843" s="236">
        <v>138</v>
      </c>
      <c r="F1843" s="238"/>
      <c r="G1843" s="238"/>
      <c r="H1843" s="238"/>
      <c r="K1843" s="239"/>
      <c r="L1843" s="239"/>
    </row>
    <row r="1844" spans="2:12" s="237" customFormat="1" ht="15" x14ac:dyDescent="0.25">
      <c r="B1844" s="180" t="s">
        <v>3114</v>
      </c>
      <c r="C1844" s="236">
        <v>347</v>
      </c>
      <c r="F1844" s="238"/>
      <c r="G1844" s="238"/>
      <c r="H1844" s="238"/>
      <c r="K1844" s="239"/>
      <c r="L1844" s="239"/>
    </row>
    <row r="1845" spans="2:12" s="237" customFormat="1" ht="15" x14ac:dyDescent="0.25">
      <c r="B1845" s="180" t="s">
        <v>3063</v>
      </c>
      <c r="C1845" s="236">
        <v>215</v>
      </c>
      <c r="F1845" s="238"/>
      <c r="G1845" s="238"/>
      <c r="H1845" s="238"/>
      <c r="K1845" s="239"/>
      <c r="L1845" s="239"/>
    </row>
    <row r="1846" spans="2:12" s="237" customFormat="1" ht="15" x14ac:dyDescent="0.25">
      <c r="B1846" s="180" t="s">
        <v>3115</v>
      </c>
      <c r="C1846" s="236">
        <v>48</v>
      </c>
      <c r="F1846" s="238"/>
      <c r="G1846" s="238"/>
      <c r="H1846" s="238"/>
      <c r="K1846" s="239"/>
      <c r="L1846" s="239"/>
    </row>
    <row r="1847" spans="2:12" s="237" customFormat="1" ht="15" x14ac:dyDescent="0.25">
      <c r="B1847" s="180" t="s">
        <v>3116</v>
      </c>
      <c r="C1847" s="236">
        <v>294</v>
      </c>
      <c r="F1847" s="238"/>
      <c r="G1847" s="238"/>
      <c r="H1847" s="238"/>
      <c r="K1847" s="239"/>
      <c r="L1847" s="239"/>
    </row>
    <row r="1848" spans="2:12" s="237" customFormat="1" ht="15" x14ac:dyDescent="0.25">
      <c r="B1848" s="180" t="s">
        <v>3117</v>
      </c>
      <c r="C1848" s="236">
        <v>88</v>
      </c>
      <c r="F1848" s="238"/>
      <c r="G1848" s="238"/>
      <c r="H1848" s="238"/>
      <c r="K1848" s="239"/>
      <c r="L1848" s="239"/>
    </row>
    <row r="1849" spans="2:12" s="237" customFormat="1" ht="15" x14ac:dyDescent="0.25">
      <c r="B1849" s="180" t="s">
        <v>3060</v>
      </c>
      <c r="C1849" s="236">
        <v>133</v>
      </c>
      <c r="F1849" s="238"/>
      <c r="G1849" s="238"/>
      <c r="H1849" s="238"/>
      <c r="K1849" s="239"/>
      <c r="L1849" s="239"/>
    </row>
    <row r="1850" spans="2:12" s="237" customFormat="1" ht="15" x14ac:dyDescent="0.25">
      <c r="B1850" s="180" t="s">
        <v>3118</v>
      </c>
      <c r="C1850" s="236">
        <v>288</v>
      </c>
      <c r="F1850" s="238"/>
      <c r="G1850" s="238"/>
      <c r="H1850" s="238"/>
      <c r="K1850" s="239"/>
      <c r="L1850" s="239"/>
    </row>
    <row r="1851" spans="2:12" s="237" customFormat="1" ht="15" x14ac:dyDescent="0.25">
      <c r="B1851" s="180" t="s">
        <v>3119</v>
      </c>
      <c r="C1851" s="236">
        <v>34</v>
      </c>
      <c r="F1851" s="238"/>
      <c r="G1851" s="238"/>
      <c r="H1851" s="238"/>
      <c r="K1851" s="239"/>
      <c r="L1851" s="239"/>
    </row>
    <row r="1852" spans="2:12" s="237" customFormat="1" ht="15" x14ac:dyDescent="0.25">
      <c r="B1852" s="180" t="s">
        <v>3120</v>
      </c>
      <c r="C1852" s="236">
        <v>88</v>
      </c>
      <c r="F1852" s="238"/>
      <c r="G1852" s="238"/>
      <c r="H1852" s="238"/>
      <c r="K1852" s="239"/>
      <c r="L1852" s="239"/>
    </row>
    <row r="1853" spans="2:12" s="237" customFormat="1" ht="15" x14ac:dyDescent="0.25">
      <c r="B1853" s="180" t="s">
        <v>3121</v>
      </c>
      <c r="C1853" s="236">
        <v>31</v>
      </c>
      <c r="F1853" s="238"/>
      <c r="G1853" s="238"/>
      <c r="H1853" s="238"/>
      <c r="K1853" s="239"/>
      <c r="L1853" s="239"/>
    </row>
    <row r="1854" spans="2:12" s="237" customFormat="1" ht="15" x14ac:dyDescent="0.25">
      <c r="B1854" s="180" t="s">
        <v>3122</v>
      </c>
      <c r="C1854" s="236">
        <v>834</v>
      </c>
      <c r="F1854" s="238"/>
      <c r="G1854" s="238"/>
      <c r="H1854" s="238"/>
      <c r="K1854" s="239"/>
      <c r="L1854" s="239"/>
    </row>
    <row r="1855" spans="2:12" s="237" customFormat="1" ht="15" x14ac:dyDescent="0.25">
      <c r="B1855" s="180" t="s">
        <v>3123</v>
      </c>
      <c r="C1855" s="236">
        <v>140</v>
      </c>
      <c r="F1855" s="238"/>
      <c r="G1855" s="238"/>
      <c r="H1855" s="238"/>
      <c r="K1855" s="239"/>
      <c r="L1855" s="239"/>
    </row>
    <row r="1856" spans="2:12" s="237" customFormat="1" ht="15" x14ac:dyDescent="0.25">
      <c r="B1856" s="180" t="s">
        <v>3078</v>
      </c>
      <c r="C1856" s="236">
        <v>380</v>
      </c>
      <c r="F1856" s="238"/>
      <c r="G1856" s="238"/>
      <c r="H1856" s="238"/>
      <c r="K1856" s="239"/>
      <c r="L1856" s="239"/>
    </row>
    <row r="1857" spans="2:12" s="237" customFormat="1" ht="15" x14ac:dyDescent="0.25">
      <c r="B1857" s="180" t="s">
        <v>3124</v>
      </c>
      <c r="C1857" s="236">
        <v>13</v>
      </c>
      <c r="F1857" s="238"/>
      <c r="G1857" s="238"/>
      <c r="H1857" s="238"/>
      <c r="K1857" s="239"/>
      <c r="L1857" s="239"/>
    </row>
    <row r="1858" spans="2:12" s="237" customFormat="1" ht="15" x14ac:dyDescent="0.25">
      <c r="B1858" s="180" t="s">
        <v>3125</v>
      </c>
      <c r="C1858" s="236">
        <v>442</v>
      </c>
      <c r="F1858" s="238"/>
      <c r="G1858" s="238"/>
      <c r="H1858" s="238"/>
      <c r="K1858" s="239"/>
      <c r="L1858" s="239"/>
    </row>
    <row r="1859" spans="2:12" s="237" customFormat="1" ht="15" x14ac:dyDescent="0.25">
      <c r="B1859" s="180" t="s">
        <v>3126</v>
      </c>
      <c r="C1859" s="236">
        <v>201</v>
      </c>
      <c r="F1859" s="238"/>
      <c r="G1859" s="238"/>
      <c r="H1859" s="238"/>
      <c r="K1859" s="239"/>
      <c r="L1859" s="239"/>
    </row>
    <row r="1860" spans="2:12" s="237" customFormat="1" ht="15" x14ac:dyDescent="0.25">
      <c r="B1860" s="180" t="s">
        <v>3127</v>
      </c>
      <c r="C1860" s="236">
        <v>499</v>
      </c>
      <c r="F1860" s="238"/>
      <c r="G1860" s="238"/>
      <c r="H1860" s="238"/>
      <c r="K1860" s="239"/>
      <c r="L1860" s="239"/>
    </row>
    <row r="1861" spans="2:12" s="237" customFormat="1" ht="15" x14ac:dyDescent="0.25">
      <c r="B1861" s="180" t="s">
        <v>3128</v>
      </c>
      <c r="C1861" s="236">
        <v>392</v>
      </c>
      <c r="F1861" s="238"/>
      <c r="G1861" s="238"/>
      <c r="H1861" s="238"/>
      <c r="K1861" s="239"/>
      <c r="L1861" s="239"/>
    </row>
    <row r="1862" spans="2:12" s="237" customFormat="1" ht="15" x14ac:dyDescent="0.25">
      <c r="B1862" s="180" t="s">
        <v>3129</v>
      </c>
      <c r="C1862" s="236">
        <v>14</v>
      </c>
      <c r="F1862" s="238"/>
      <c r="G1862" s="238"/>
      <c r="H1862" s="238"/>
      <c r="K1862" s="239"/>
      <c r="L1862" s="239"/>
    </row>
    <row r="1863" spans="2:12" s="237" customFormat="1" ht="15" x14ac:dyDescent="0.25">
      <c r="B1863" s="180" t="s">
        <v>3130</v>
      </c>
      <c r="C1863" s="236">
        <v>727</v>
      </c>
      <c r="F1863" s="238"/>
      <c r="G1863" s="238"/>
      <c r="H1863" s="238"/>
      <c r="K1863" s="239"/>
      <c r="L1863" s="239"/>
    </row>
    <row r="1864" spans="2:12" s="237" customFormat="1" ht="15" x14ac:dyDescent="0.25">
      <c r="B1864" s="180" t="s">
        <v>3131</v>
      </c>
      <c r="C1864" s="236">
        <v>309</v>
      </c>
      <c r="F1864" s="238"/>
      <c r="G1864" s="238"/>
      <c r="H1864" s="238"/>
      <c r="K1864" s="239"/>
      <c r="L1864" s="239"/>
    </row>
    <row r="1865" spans="2:12" s="237" customFormat="1" ht="15" x14ac:dyDescent="0.25">
      <c r="B1865" s="180" t="s">
        <v>3132</v>
      </c>
      <c r="C1865" s="236">
        <v>20</v>
      </c>
      <c r="F1865" s="238"/>
      <c r="G1865" s="238"/>
      <c r="H1865" s="238"/>
      <c r="K1865" s="239"/>
      <c r="L1865" s="239"/>
    </row>
    <row r="1866" spans="2:12" s="237" customFormat="1" ht="15" x14ac:dyDescent="0.25">
      <c r="B1866" s="180" t="s">
        <v>3133</v>
      </c>
      <c r="C1866" s="236">
        <v>1265</v>
      </c>
      <c r="F1866" s="238"/>
      <c r="G1866" s="238"/>
      <c r="H1866" s="238"/>
      <c r="K1866" s="239"/>
      <c r="L1866" s="239"/>
    </row>
    <row r="1867" spans="2:12" s="237" customFormat="1" ht="15" x14ac:dyDescent="0.25">
      <c r="B1867" s="180" t="s">
        <v>3054</v>
      </c>
      <c r="C1867" s="236">
        <v>71</v>
      </c>
      <c r="F1867" s="238"/>
      <c r="G1867" s="238"/>
      <c r="H1867" s="238"/>
      <c r="K1867" s="239"/>
      <c r="L1867" s="239"/>
    </row>
    <row r="1868" spans="2:12" s="237" customFormat="1" ht="15" x14ac:dyDescent="0.25">
      <c r="B1868" s="180" t="s">
        <v>3134</v>
      </c>
      <c r="C1868" s="236">
        <v>155</v>
      </c>
      <c r="F1868" s="238"/>
      <c r="G1868" s="238"/>
      <c r="H1868" s="238"/>
      <c r="K1868" s="239"/>
      <c r="L1868" s="239"/>
    </row>
    <row r="1869" spans="2:12" s="237" customFormat="1" ht="15" x14ac:dyDescent="0.25">
      <c r="B1869" s="180" t="s">
        <v>3135</v>
      </c>
      <c r="C1869" s="236">
        <v>557</v>
      </c>
      <c r="F1869" s="238"/>
      <c r="G1869" s="238"/>
      <c r="H1869" s="238"/>
      <c r="K1869" s="239"/>
      <c r="L1869" s="239"/>
    </row>
    <row r="1870" spans="2:12" s="237" customFormat="1" ht="15" x14ac:dyDescent="0.25">
      <c r="B1870" s="180" t="s">
        <v>3136</v>
      </c>
      <c r="C1870" s="236">
        <v>1</v>
      </c>
      <c r="F1870" s="238"/>
      <c r="G1870" s="238"/>
      <c r="H1870" s="238"/>
      <c r="K1870" s="239"/>
      <c r="L1870" s="239"/>
    </row>
    <row r="1871" spans="2:12" s="237" customFormat="1" ht="15" x14ac:dyDescent="0.25">
      <c r="B1871" s="180" t="s">
        <v>3137</v>
      </c>
      <c r="C1871" s="236">
        <v>983</v>
      </c>
      <c r="F1871" s="238"/>
      <c r="G1871" s="238"/>
      <c r="H1871" s="238"/>
      <c r="K1871" s="239"/>
      <c r="L1871" s="239"/>
    </row>
    <row r="1872" spans="2:12" s="237" customFormat="1" ht="15" x14ac:dyDescent="0.25">
      <c r="B1872" s="180" t="s">
        <v>3138</v>
      </c>
      <c r="C1872" s="236">
        <v>38</v>
      </c>
      <c r="F1872" s="238"/>
      <c r="G1872" s="238"/>
      <c r="H1872" s="238"/>
      <c r="K1872" s="239"/>
      <c r="L1872" s="239"/>
    </row>
    <row r="1873" spans="2:12" s="237" customFormat="1" ht="15" x14ac:dyDescent="0.25">
      <c r="B1873" s="180" t="s">
        <v>3139</v>
      </c>
      <c r="C1873" s="236">
        <v>222</v>
      </c>
      <c r="F1873" s="238"/>
      <c r="G1873" s="238"/>
      <c r="H1873" s="238"/>
      <c r="K1873" s="239"/>
      <c r="L1873" s="239"/>
    </row>
    <row r="1874" spans="2:12" s="237" customFormat="1" ht="15" x14ac:dyDescent="0.25">
      <c r="B1874" s="180" t="s">
        <v>3140</v>
      </c>
      <c r="C1874" s="236">
        <v>62</v>
      </c>
      <c r="F1874" s="238"/>
      <c r="G1874" s="238"/>
      <c r="H1874" s="238"/>
      <c r="K1874" s="239"/>
      <c r="L1874" s="239"/>
    </row>
    <row r="1875" spans="2:12" s="237" customFormat="1" ht="15" x14ac:dyDescent="0.25">
      <c r="B1875" s="180" t="s">
        <v>3069</v>
      </c>
      <c r="C1875" s="236">
        <v>98</v>
      </c>
      <c r="F1875" s="238"/>
      <c r="G1875" s="238"/>
      <c r="H1875" s="238"/>
      <c r="K1875" s="239"/>
      <c r="L1875" s="239"/>
    </row>
    <row r="1876" spans="2:12" s="237" customFormat="1" ht="15" x14ac:dyDescent="0.25">
      <c r="B1876" s="180" t="s">
        <v>3141</v>
      </c>
      <c r="C1876" s="236">
        <v>3</v>
      </c>
      <c r="F1876" s="238"/>
      <c r="G1876" s="238"/>
      <c r="H1876" s="238"/>
      <c r="K1876" s="239"/>
      <c r="L1876" s="239"/>
    </row>
    <row r="1877" spans="2:12" s="237" customFormat="1" ht="15" x14ac:dyDescent="0.25">
      <c r="B1877" s="180" t="s">
        <v>3142</v>
      </c>
      <c r="C1877" s="236">
        <v>516</v>
      </c>
      <c r="F1877" s="238"/>
      <c r="G1877" s="238"/>
      <c r="H1877" s="238"/>
      <c r="K1877" s="239"/>
      <c r="L1877" s="239"/>
    </row>
    <row r="1878" spans="2:12" s="237" customFormat="1" ht="15" x14ac:dyDescent="0.25">
      <c r="B1878" s="180" t="s">
        <v>3067</v>
      </c>
      <c r="C1878" s="236">
        <v>508</v>
      </c>
      <c r="F1878" s="238"/>
      <c r="G1878" s="238"/>
      <c r="H1878" s="238"/>
      <c r="K1878" s="239"/>
      <c r="L1878" s="239"/>
    </row>
    <row r="1879" spans="2:12" s="237" customFormat="1" ht="15" x14ac:dyDescent="0.25">
      <c r="B1879" s="180" t="s">
        <v>3143</v>
      </c>
      <c r="C1879" s="236">
        <v>70</v>
      </c>
      <c r="F1879" s="238"/>
      <c r="G1879" s="238"/>
      <c r="H1879" s="238"/>
      <c r="K1879" s="239"/>
      <c r="L1879" s="239"/>
    </row>
    <row r="1880" spans="2:12" s="237" customFormat="1" ht="15" x14ac:dyDescent="0.25">
      <c r="B1880" s="180" t="s">
        <v>3080</v>
      </c>
      <c r="C1880" s="236">
        <v>443</v>
      </c>
      <c r="F1880" s="238"/>
      <c r="G1880" s="238"/>
      <c r="H1880" s="238"/>
      <c r="K1880" s="239"/>
      <c r="L1880" s="239"/>
    </row>
    <row r="1881" spans="2:12" s="237" customFormat="1" ht="15" x14ac:dyDescent="0.25">
      <c r="B1881" s="180" t="s">
        <v>3144</v>
      </c>
      <c r="C1881" s="236">
        <v>42</v>
      </c>
      <c r="F1881" s="238"/>
      <c r="G1881" s="238"/>
      <c r="H1881" s="238"/>
      <c r="K1881" s="239"/>
      <c r="L1881" s="239"/>
    </row>
    <row r="1882" spans="2:12" s="237" customFormat="1" ht="15" x14ac:dyDescent="0.25">
      <c r="B1882" s="180" t="s">
        <v>3057</v>
      </c>
      <c r="C1882" s="236">
        <v>388</v>
      </c>
      <c r="F1882" s="238"/>
      <c r="G1882" s="238"/>
      <c r="H1882" s="238"/>
      <c r="K1882" s="239"/>
      <c r="L1882" s="239"/>
    </row>
    <row r="1883" spans="2:12" s="237" customFormat="1" ht="15" x14ac:dyDescent="0.25">
      <c r="B1883" s="180" t="s">
        <v>3145</v>
      </c>
      <c r="C1883" s="236">
        <v>162</v>
      </c>
      <c r="F1883" s="238"/>
      <c r="G1883" s="238"/>
      <c r="H1883" s="238"/>
      <c r="K1883" s="239"/>
      <c r="L1883" s="239"/>
    </row>
    <row r="1884" spans="2:12" s="237" customFormat="1" ht="15" x14ac:dyDescent="0.25">
      <c r="B1884" s="180" t="s">
        <v>3146</v>
      </c>
      <c r="C1884" s="236">
        <v>598</v>
      </c>
      <c r="F1884" s="238"/>
      <c r="G1884" s="238"/>
      <c r="H1884" s="238"/>
      <c r="K1884" s="239"/>
      <c r="L1884" s="239"/>
    </row>
    <row r="1885" spans="2:12" s="237" customFormat="1" ht="15" x14ac:dyDescent="0.25">
      <c r="B1885" s="180" t="s">
        <v>3147</v>
      </c>
      <c r="C1885" s="236">
        <v>6</v>
      </c>
      <c r="F1885" s="238"/>
      <c r="G1885" s="238"/>
      <c r="H1885" s="238"/>
      <c r="K1885" s="239"/>
      <c r="L1885" s="239"/>
    </row>
    <row r="1886" spans="2:12" s="237" customFormat="1" ht="15" x14ac:dyDescent="0.25">
      <c r="B1886" s="180" t="s">
        <v>3148</v>
      </c>
      <c r="C1886" s="236">
        <v>327</v>
      </c>
      <c r="F1886" s="238"/>
      <c r="G1886" s="238"/>
      <c r="H1886" s="238"/>
      <c r="K1886" s="239"/>
      <c r="L1886" s="239"/>
    </row>
    <row r="1887" spans="2:12" s="237" customFormat="1" ht="15" x14ac:dyDescent="0.25">
      <c r="B1887" s="180" t="s">
        <v>3149</v>
      </c>
      <c r="C1887" s="236">
        <v>540</v>
      </c>
      <c r="F1887" s="238"/>
      <c r="G1887" s="238"/>
      <c r="H1887" s="238"/>
      <c r="K1887" s="239"/>
      <c r="L1887" s="239"/>
    </row>
    <row r="1888" spans="2:12" s="237" customFormat="1" ht="15" x14ac:dyDescent="0.25">
      <c r="B1888" s="180" t="s">
        <v>3150</v>
      </c>
      <c r="C1888" s="236">
        <v>164</v>
      </c>
      <c r="F1888" s="238"/>
      <c r="G1888" s="238"/>
      <c r="H1888" s="238"/>
      <c r="K1888" s="239"/>
      <c r="L1888" s="239"/>
    </row>
    <row r="1889" spans="2:12" s="237" customFormat="1" ht="15" x14ac:dyDescent="0.25">
      <c r="B1889" s="180" t="s">
        <v>3151</v>
      </c>
      <c r="C1889" s="236">
        <v>11</v>
      </c>
      <c r="F1889" s="238"/>
      <c r="G1889" s="238"/>
      <c r="H1889" s="238"/>
      <c r="K1889" s="239"/>
      <c r="L1889" s="239"/>
    </row>
    <row r="1890" spans="2:12" s="237" customFormat="1" ht="15" x14ac:dyDescent="0.25">
      <c r="B1890" s="180" t="s">
        <v>3152</v>
      </c>
      <c r="C1890" s="236">
        <v>467</v>
      </c>
      <c r="F1890" s="238"/>
      <c r="G1890" s="238"/>
      <c r="H1890" s="238"/>
      <c r="K1890" s="239"/>
      <c r="L1890" s="239"/>
    </row>
    <row r="1891" spans="2:12" s="237" customFormat="1" ht="15" x14ac:dyDescent="0.25">
      <c r="B1891" s="180" t="s">
        <v>3153</v>
      </c>
      <c r="C1891" s="236">
        <v>36</v>
      </c>
      <c r="F1891" s="238"/>
      <c r="G1891" s="238"/>
      <c r="H1891" s="238"/>
      <c r="K1891" s="239"/>
      <c r="L1891" s="239"/>
    </row>
    <row r="1892" spans="2:12" s="237" customFormat="1" ht="15" x14ac:dyDescent="0.25">
      <c r="B1892" s="180" t="s">
        <v>3154</v>
      </c>
      <c r="C1892" s="236">
        <v>45</v>
      </c>
      <c r="F1892" s="238"/>
      <c r="G1892" s="238"/>
      <c r="H1892" s="238"/>
      <c r="K1892" s="239"/>
      <c r="L1892" s="239"/>
    </row>
    <row r="1893" spans="2:12" s="237" customFormat="1" ht="15" x14ac:dyDescent="0.25">
      <c r="B1893" s="180" t="s">
        <v>3155</v>
      </c>
      <c r="C1893" s="236">
        <v>7</v>
      </c>
      <c r="F1893" s="238"/>
      <c r="G1893" s="238"/>
      <c r="H1893" s="238"/>
      <c r="K1893" s="239"/>
      <c r="L1893" s="239"/>
    </row>
    <row r="1894" spans="2:12" s="237" customFormat="1" ht="15" x14ac:dyDescent="0.25">
      <c r="B1894" s="180" t="s">
        <v>3156</v>
      </c>
      <c r="C1894" s="236">
        <v>181</v>
      </c>
      <c r="F1894" s="238"/>
      <c r="G1894" s="238"/>
      <c r="H1894" s="238"/>
      <c r="K1894" s="239"/>
      <c r="L1894" s="239"/>
    </row>
    <row r="1895" spans="2:12" s="237" customFormat="1" ht="15" x14ac:dyDescent="0.25">
      <c r="B1895" s="180" t="s">
        <v>3157</v>
      </c>
      <c r="C1895" s="236">
        <v>291</v>
      </c>
      <c r="F1895" s="238"/>
      <c r="G1895" s="238"/>
      <c r="H1895" s="238"/>
      <c r="K1895" s="239"/>
      <c r="L1895" s="239"/>
    </row>
    <row r="1896" spans="2:12" s="237" customFormat="1" ht="15" x14ac:dyDescent="0.25">
      <c r="B1896" s="180" t="s">
        <v>3158</v>
      </c>
      <c r="C1896" s="236">
        <v>30</v>
      </c>
      <c r="F1896" s="238"/>
      <c r="G1896" s="238"/>
      <c r="H1896" s="238"/>
      <c r="K1896" s="239"/>
      <c r="L1896" s="239"/>
    </row>
    <row r="1897" spans="2:12" s="237" customFormat="1" ht="15" x14ac:dyDescent="0.25">
      <c r="B1897" s="180" t="s">
        <v>3159</v>
      </c>
      <c r="C1897" s="236">
        <v>480</v>
      </c>
      <c r="F1897" s="238"/>
      <c r="G1897" s="238"/>
      <c r="H1897" s="238"/>
      <c r="K1897" s="239"/>
      <c r="L1897" s="239"/>
    </row>
    <row r="1898" spans="2:12" s="237" customFormat="1" ht="15" x14ac:dyDescent="0.25">
      <c r="B1898" s="180" t="s">
        <v>3088</v>
      </c>
      <c r="C1898" s="236">
        <v>709</v>
      </c>
      <c r="F1898" s="238"/>
      <c r="G1898" s="238"/>
      <c r="H1898" s="238"/>
      <c r="K1898" s="239"/>
      <c r="L1898" s="239"/>
    </row>
    <row r="1899" spans="2:12" s="237" customFormat="1" ht="15" x14ac:dyDescent="0.25">
      <c r="B1899" s="180" t="s">
        <v>3160</v>
      </c>
      <c r="C1899" s="236">
        <v>4</v>
      </c>
      <c r="F1899" s="238"/>
      <c r="G1899" s="238"/>
      <c r="H1899" s="238"/>
      <c r="K1899" s="239"/>
      <c r="L1899" s="239"/>
    </row>
    <row r="1900" spans="2:12" s="237" customFormat="1" ht="15" x14ac:dyDescent="0.25">
      <c r="B1900" s="180" t="s">
        <v>3161</v>
      </c>
      <c r="C1900" s="236">
        <v>737</v>
      </c>
      <c r="F1900" s="238"/>
      <c r="G1900" s="238"/>
      <c r="H1900" s="238"/>
      <c r="K1900" s="239"/>
      <c r="L1900" s="239"/>
    </row>
    <row r="1901" spans="2:12" s="237" customFormat="1" ht="15" x14ac:dyDescent="0.25">
      <c r="B1901" s="180" t="s">
        <v>3162</v>
      </c>
      <c r="C1901" s="236">
        <v>1</v>
      </c>
      <c r="F1901" s="238"/>
      <c r="G1901" s="238"/>
      <c r="H1901" s="238"/>
      <c r="K1901" s="239"/>
      <c r="L1901" s="239"/>
    </row>
    <row r="1902" spans="2:12" s="237" customFormat="1" ht="15" x14ac:dyDescent="0.25">
      <c r="B1902" s="180" t="s">
        <v>3163</v>
      </c>
      <c r="C1902" s="236">
        <v>1400</v>
      </c>
      <c r="F1902" s="238"/>
      <c r="G1902" s="238"/>
      <c r="H1902" s="238"/>
      <c r="K1902" s="239"/>
      <c r="L1902" s="239"/>
    </row>
    <row r="1903" spans="2:12" s="237" customFormat="1" ht="15" x14ac:dyDescent="0.25">
      <c r="B1903" s="180" t="s">
        <v>3164</v>
      </c>
      <c r="C1903" s="236">
        <v>102</v>
      </c>
      <c r="F1903" s="238"/>
      <c r="G1903" s="238"/>
      <c r="H1903" s="238"/>
      <c r="K1903" s="239"/>
      <c r="L1903" s="239"/>
    </row>
    <row r="1904" spans="2:12" s="237" customFormat="1" ht="15" x14ac:dyDescent="0.25">
      <c r="B1904" s="180" t="s">
        <v>3165</v>
      </c>
      <c r="C1904" s="236">
        <v>907</v>
      </c>
      <c r="F1904" s="238"/>
      <c r="G1904" s="238"/>
      <c r="H1904" s="238"/>
      <c r="K1904" s="239"/>
      <c r="L1904" s="239"/>
    </row>
    <row r="1905" spans="2:12" s="237" customFormat="1" ht="15" x14ac:dyDescent="0.25">
      <c r="B1905" s="180" t="s">
        <v>3166</v>
      </c>
      <c r="C1905" s="236">
        <v>19</v>
      </c>
      <c r="F1905" s="238"/>
      <c r="G1905" s="238"/>
      <c r="H1905" s="238"/>
      <c r="K1905" s="239"/>
      <c r="L1905" s="239"/>
    </row>
    <row r="1906" spans="2:12" s="237" customFormat="1" ht="15" x14ac:dyDescent="0.25">
      <c r="B1906" s="180" t="s">
        <v>3167</v>
      </c>
      <c r="C1906" s="236">
        <v>393</v>
      </c>
      <c r="F1906" s="238"/>
      <c r="G1906" s="238"/>
      <c r="H1906" s="238"/>
      <c r="K1906" s="239"/>
      <c r="L1906" s="239"/>
    </row>
    <row r="1907" spans="2:12" s="237" customFormat="1" ht="15" x14ac:dyDescent="0.25">
      <c r="B1907" s="180" t="s">
        <v>3079</v>
      </c>
      <c r="C1907" s="236">
        <v>655</v>
      </c>
      <c r="F1907" s="238"/>
      <c r="G1907" s="238"/>
      <c r="H1907" s="238"/>
      <c r="K1907" s="239"/>
      <c r="L1907" s="239"/>
    </row>
    <row r="1908" spans="2:12" s="237" customFormat="1" ht="15" x14ac:dyDescent="0.25">
      <c r="B1908" s="180" t="s">
        <v>3168</v>
      </c>
      <c r="C1908" s="236">
        <v>56</v>
      </c>
      <c r="F1908" s="238"/>
      <c r="G1908" s="238"/>
      <c r="H1908" s="238"/>
      <c r="K1908" s="239"/>
      <c r="L1908" s="239"/>
    </row>
    <row r="1909" spans="2:12" s="237" customFormat="1" ht="15" x14ac:dyDescent="0.25">
      <c r="B1909" s="180" t="s">
        <v>3169</v>
      </c>
      <c r="C1909" s="236">
        <v>589</v>
      </c>
      <c r="F1909" s="238"/>
      <c r="G1909" s="238"/>
      <c r="H1909" s="238"/>
      <c r="K1909" s="239"/>
      <c r="L1909" s="239"/>
    </row>
    <row r="1910" spans="2:12" s="237" customFormat="1" ht="15" x14ac:dyDescent="0.25">
      <c r="B1910" s="180" t="s">
        <v>3170</v>
      </c>
      <c r="C1910" s="236">
        <v>914</v>
      </c>
      <c r="F1910" s="238"/>
      <c r="G1910" s="238"/>
      <c r="H1910" s="238"/>
      <c r="K1910" s="239"/>
      <c r="L1910" s="239"/>
    </row>
    <row r="1911" spans="2:12" s="237" customFormat="1" ht="15" x14ac:dyDescent="0.25">
      <c r="B1911" s="180" t="s">
        <v>3055</v>
      </c>
      <c r="C1911" s="236">
        <v>153</v>
      </c>
      <c r="F1911" s="238"/>
      <c r="G1911" s="238"/>
      <c r="H1911" s="238"/>
      <c r="K1911" s="239"/>
      <c r="L1911" s="239"/>
    </row>
    <row r="1912" spans="2:12" s="237" customFormat="1" ht="15" x14ac:dyDescent="0.25">
      <c r="B1912" s="180" t="s">
        <v>3171</v>
      </c>
      <c r="C1912" s="236">
        <v>639</v>
      </c>
      <c r="F1912" s="238"/>
      <c r="G1912" s="238"/>
      <c r="H1912" s="238"/>
      <c r="K1912" s="239"/>
      <c r="L1912" s="239"/>
    </row>
    <row r="1913" spans="2:12" s="237" customFormat="1" ht="15" x14ac:dyDescent="0.25">
      <c r="B1913" s="180" t="s">
        <v>3172</v>
      </c>
      <c r="C1913" s="236">
        <v>4</v>
      </c>
      <c r="F1913" s="238"/>
      <c r="G1913" s="238"/>
      <c r="H1913" s="238"/>
      <c r="K1913" s="239"/>
      <c r="L1913" s="239"/>
    </row>
    <row r="1914" spans="2:12" s="237" customFormat="1" ht="15" x14ac:dyDescent="0.25">
      <c r="B1914" s="180" t="s">
        <v>3173</v>
      </c>
      <c r="C1914" s="236">
        <v>1239</v>
      </c>
      <c r="F1914" s="238"/>
      <c r="G1914" s="238"/>
      <c r="H1914" s="238"/>
      <c r="K1914" s="239"/>
      <c r="L1914" s="239"/>
    </row>
    <row r="1915" spans="2:12" s="237" customFormat="1" ht="15" x14ac:dyDescent="0.25">
      <c r="B1915" s="180" t="s">
        <v>3174</v>
      </c>
      <c r="C1915" s="236">
        <v>213</v>
      </c>
      <c r="F1915" s="238"/>
      <c r="G1915" s="238"/>
      <c r="H1915" s="238"/>
      <c r="K1915" s="239"/>
      <c r="L1915" s="239"/>
    </row>
    <row r="1916" spans="2:12" s="237" customFormat="1" ht="15" x14ac:dyDescent="0.25">
      <c r="B1916" s="180" t="s">
        <v>3175</v>
      </c>
      <c r="C1916" s="236">
        <v>483</v>
      </c>
      <c r="F1916" s="238"/>
      <c r="G1916" s="238"/>
      <c r="H1916" s="238"/>
      <c r="K1916" s="239"/>
      <c r="L1916" s="239"/>
    </row>
    <row r="1917" spans="2:12" s="237" customFormat="1" ht="15" x14ac:dyDescent="0.25">
      <c r="B1917" s="180" t="s">
        <v>3176</v>
      </c>
      <c r="C1917" s="236">
        <v>11</v>
      </c>
      <c r="F1917" s="238"/>
      <c r="G1917" s="238"/>
      <c r="H1917" s="238"/>
      <c r="K1917" s="239"/>
      <c r="L1917" s="239"/>
    </row>
    <row r="1918" spans="2:12" s="237" customFormat="1" ht="15" x14ac:dyDescent="0.25">
      <c r="B1918" s="180" t="s">
        <v>3177</v>
      </c>
      <c r="C1918" s="236">
        <v>100</v>
      </c>
      <c r="F1918" s="238"/>
      <c r="G1918" s="238"/>
      <c r="H1918" s="238"/>
      <c r="K1918" s="239"/>
      <c r="L1918" s="239"/>
    </row>
    <row r="1919" spans="2:12" s="237" customFormat="1" ht="15" x14ac:dyDescent="0.25">
      <c r="B1919" s="180" t="s">
        <v>3178</v>
      </c>
      <c r="C1919" s="236">
        <v>163</v>
      </c>
      <c r="F1919" s="238"/>
      <c r="G1919" s="238"/>
      <c r="H1919" s="238"/>
      <c r="K1919" s="239"/>
      <c r="L1919" s="239"/>
    </row>
    <row r="1920" spans="2:12" s="237" customFormat="1" ht="15" x14ac:dyDescent="0.25">
      <c r="B1920" s="180" t="s">
        <v>3179</v>
      </c>
      <c r="C1920" s="236">
        <v>566</v>
      </c>
      <c r="F1920" s="238"/>
      <c r="G1920" s="238"/>
      <c r="H1920" s="238"/>
      <c r="K1920" s="239"/>
      <c r="L1920" s="239"/>
    </row>
    <row r="1921" spans="2:12" s="237" customFormat="1" ht="15" x14ac:dyDescent="0.25">
      <c r="B1921" s="180" t="s">
        <v>3180</v>
      </c>
      <c r="C1921" s="236">
        <v>22</v>
      </c>
      <c r="F1921" s="238"/>
      <c r="G1921" s="238"/>
      <c r="H1921" s="238"/>
      <c r="K1921" s="239"/>
      <c r="L1921" s="239"/>
    </row>
    <row r="1922" spans="2:12" s="237" customFormat="1" ht="15" x14ac:dyDescent="0.25">
      <c r="B1922" s="180" t="s">
        <v>3181</v>
      </c>
      <c r="C1922" s="236">
        <v>231</v>
      </c>
      <c r="F1922" s="238"/>
      <c r="G1922" s="238"/>
      <c r="H1922" s="238"/>
      <c r="K1922" s="239"/>
      <c r="L1922" s="239"/>
    </row>
    <row r="1923" spans="2:12" s="237" customFormat="1" ht="15" x14ac:dyDescent="0.25">
      <c r="B1923" s="180" t="s">
        <v>3083</v>
      </c>
      <c r="C1923" s="236">
        <v>458</v>
      </c>
      <c r="F1923" s="238"/>
      <c r="G1923" s="238"/>
      <c r="H1923" s="238"/>
      <c r="K1923" s="239"/>
      <c r="L1923" s="239"/>
    </row>
    <row r="1924" spans="2:12" s="237" customFormat="1" ht="15" x14ac:dyDescent="0.25">
      <c r="B1924" s="180" t="s">
        <v>3182</v>
      </c>
      <c r="C1924" s="236">
        <v>36</v>
      </c>
      <c r="F1924" s="238"/>
      <c r="G1924" s="238"/>
      <c r="H1924" s="238"/>
      <c r="K1924" s="239"/>
      <c r="L1924" s="239"/>
    </row>
    <row r="1925" spans="2:12" s="237" customFormat="1" ht="15" x14ac:dyDescent="0.25">
      <c r="B1925" s="180" t="s">
        <v>3183</v>
      </c>
      <c r="C1925" s="236">
        <v>131</v>
      </c>
      <c r="F1925" s="238"/>
      <c r="G1925" s="238"/>
      <c r="H1925" s="238"/>
      <c r="K1925" s="239"/>
      <c r="L1925" s="239"/>
    </row>
    <row r="1926" spans="2:12" s="237" customFormat="1" ht="15" x14ac:dyDescent="0.25">
      <c r="B1926" s="180" t="s">
        <v>3184</v>
      </c>
      <c r="C1926" s="236">
        <v>96</v>
      </c>
      <c r="F1926" s="238"/>
      <c r="G1926" s="238"/>
      <c r="H1926" s="238"/>
      <c r="K1926" s="239"/>
      <c r="L1926" s="239"/>
    </row>
    <row r="1927" spans="2:12" s="237" customFormat="1" ht="15" x14ac:dyDescent="0.25">
      <c r="B1927" s="180" t="s">
        <v>3185</v>
      </c>
      <c r="C1927" s="236">
        <v>405</v>
      </c>
      <c r="F1927" s="238"/>
      <c r="G1927" s="238"/>
      <c r="H1927" s="238"/>
      <c r="K1927" s="239"/>
      <c r="L1927" s="239"/>
    </row>
    <row r="1928" spans="2:12" s="237" customFormat="1" ht="15" x14ac:dyDescent="0.25">
      <c r="B1928" s="180" t="s">
        <v>3056</v>
      </c>
      <c r="C1928" s="236">
        <v>449</v>
      </c>
      <c r="F1928" s="238"/>
      <c r="G1928" s="238"/>
      <c r="H1928" s="238"/>
      <c r="K1928" s="239"/>
      <c r="L1928" s="239"/>
    </row>
    <row r="1929" spans="2:12" s="237" customFormat="1" ht="15" x14ac:dyDescent="0.25">
      <c r="B1929" s="180" t="s">
        <v>3186</v>
      </c>
      <c r="C1929" s="236">
        <v>59</v>
      </c>
      <c r="F1929" s="238"/>
      <c r="G1929" s="238"/>
      <c r="H1929" s="238"/>
      <c r="K1929" s="239"/>
      <c r="L1929" s="239"/>
    </row>
    <row r="1930" spans="2:12" s="237" customFormat="1" ht="15" x14ac:dyDescent="0.25">
      <c r="B1930" s="180" t="s">
        <v>3058</v>
      </c>
      <c r="C1930" s="236">
        <v>451</v>
      </c>
      <c r="F1930" s="238"/>
      <c r="G1930" s="238"/>
      <c r="H1930" s="238"/>
      <c r="K1930" s="239"/>
      <c r="L1930" s="239"/>
    </row>
    <row r="1931" spans="2:12" s="237" customFormat="1" ht="15" x14ac:dyDescent="0.25">
      <c r="B1931" s="180" t="s">
        <v>3187</v>
      </c>
      <c r="C1931" s="236">
        <v>35</v>
      </c>
      <c r="F1931" s="238"/>
      <c r="G1931" s="238"/>
      <c r="H1931" s="238"/>
      <c r="K1931" s="239"/>
      <c r="L1931" s="239"/>
    </row>
    <row r="1932" spans="2:12" s="237" customFormat="1" ht="15" x14ac:dyDescent="0.25">
      <c r="B1932" s="180" t="s">
        <v>3188</v>
      </c>
      <c r="C1932" s="236">
        <v>1255</v>
      </c>
      <c r="F1932" s="238"/>
      <c r="G1932" s="238"/>
      <c r="H1932" s="238"/>
      <c r="K1932" s="239"/>
      <c r="L1932" s="239"/>
    </row>
    <row r="1933" spans="2:12" s="237" customFormat="1" ht="15" x14ac:dyDescent="0.25">
      <c r="B1933" s="180" t="s">
        <v>3084</v>
      </c>
      <c r="C1933" s="236">
        <v>13</v>
      </c>
      <c r="F1933" s="238"/>
      <c r="G1933" s="238"/>
      <c r="H1933" s="238"/>
      <c r="K1933" s="239"/>
      <c r="L1933" s="239"/>
    </row>
    <row r="1934" spans="2:12" s="237" customFormat="1" ht="15" x14ac:dyDescent="0.25">
      <c r="B1934" s="180" t="s">
        <v>3189</v>
      </c>
      <c r="C1934" s="236">
        <v>137</v>
      </c>
      <c r="F1934" s="238"/>
      <c r="G1934" s="238"/>
      <c r="H1934" s="238"/>
      <c r="K1934" s="239"/>
      <c r="L1934" s="239"/>
    </row>
    <row r="1935" spans="2:12" s="237" customFormat="1" ht="15" x14ac:dyDescent="0.25">
      <c r="B1935" s="180" t="s">
        <v>3190</v>
      </c>
      <c r="C1935" s="236">
        <v>902</v>
      </c>
      <c r="F1935" s="238"/>
      <c r="G1935" s="238"/>
      <c r="H1935" s="238"/>
      <c r="K1935" s="239"/>
      <c r="L1935" s="239"/>
    </row>
    <row r="1936" spans="2:12" s="237" customFormat="1" ht="15" x14ac:dyDescent="0.25">
      <c r="B1936" s="180" t="s">
        <v>3191</v>
      </c>
      <c r="C1936" s="236">
        <v>309</v>
      </c>
      <c r="F1936" s="238"/>
      <c r="G1936" s="238"/>
      <c r="H1936" s="238"/>
      <c r="K1936" s="239"/>
      <c r="L1936" s="239"/>
    </row>
    <row r="1937" spans="2:12" s="237" customFormat="1" ht="15" x14ac:dyDescent="0.25">
      <c r="B1937" s="180" t="s">
        <v>3192</v>
      </c>
      <c r="C1937" s="236">
        <v>78</v>
      </c>
      <c r="F1937" s="238"/>
      <c r="G1937" s="238"/>
      <c r="H1937" s="238"/>
      <c r="K1937" s="239"/>
      <c r="L1937" s="239"/>
    </row>
    <row r="1938" spans="2:12" s="237" customFormat="1" ht="15" x14ac:dyDescent="0.25">
      <c r="B1938" s="180" t="s">
        <v>3193</v>
      </c>
      <c r="C1938" s="236">
        <v>477</v>
      </c>
      <c r="F1938" s="238"/>
      <c r="G1938" s="238"/>
      <c r="H1938" s="238"/>
      <c r="K1938" s="239"/>
      <c r="L1938" s="239"/>
    </row>
    <row r="1939" spans="2:12" s="237" customFormat="1" ht="15" x14ac:dyDescent="0.25">
      <c r="B1939" s="180" t="s">
        <v>3194</v>
      </c>
      <c r="C1939" s="236">
        <v>266</v>
      </c>
      <c r="F1939" s="238"/>
      <c r="G1939" s="238"/>
      <c r="H1939" s="238"/>
      <c r="K1939" s="239"/>
      <c r="L1939" s="239"/>
    </row>
    <row r="1940" spans="2:12" s="237" customFormat="1" ht="15" x14ac:dyDescent="0.25">
      <c r="B1940" s="180" t="s">
        <v>3195</v>
      </c>
      <c r="C1940" s="236">
        <v>494</v>
      </c>
      <c r="F1940" s="238"/>
      <c r="G1940" s="238"/>
      <c r="H1940" s="238"/>
      <c r="K1940" s="239"/>
      <c r="L1940" s="239"/>
    </row>
    <row r="1941" spans="2:12" s="237" customFormat="1" ht="15" x14ac:dyDescent="0.25">
      <c r="B1941" s="180" t="s">
        <v>3087</v>
      </c>
      <c r="C1941" s="236">
        <v>151</v>
      </c>
      <c r="F1941" s="238"/>
      <c r="G1941" s="238"/>
      <c r="H1941" s="238"/>
      <c r="K1941" s="239"/>
      <c r="L1941" s="239"/>
    </row>
    <row r="1942" spans="2:12" s="237" customFormat="1" ht="15" x14ac:dyDescent="0.25">
      <c r="B1942" s="180" t="s">
        <v>3196</v>
      </c>
      <c r="C1942" s="236">
        <v>9</v>
      </c>
      <c r="F1942" s="238"/>
      <c r="G1942" s="238"/>
      <c r="H1942" s="238"/>
      <c r="K1942" s="239"/>
      <c r="L1942" s="239"/>
    </row>
    <row r="1943" spans="2:12" s="237" customFormat="1" ht="15" x14ac:dyDescent="0.25">
      <c r="B1943" s="180" t="s">
        <v>3197</v>
      </c>
      <c r="C1943" s="236">
        <v>655</v>
      </c>
      <c r="F1943" s="238"/>
      <c r="G1943" s="238"/>
      <c r="H1943" s="238"/>
      <c r="K1943" s="239"/>
      <c r="L1943" s="239"/>
    </row>
    <row r="1944" spans="2:12" s="237" customFormat="1" ht="15" x14ac:dyDescent="0.25">
      <c r="B1944" s="180" t="s">
        <v>3198</v>
      </c>
      <c r="C1944" s="236">
        <v>3</v>
      </c>
      <c r="F1944" s="238"/>
      <c r="G1944" s="238"/>
      <c r="H1944" s="238"/>
      <c r="K1944" s="239"/>
      <c r="L1944" s="239"/>
    </row>
    <row r="1945" spans="2:12" s="237" customFormat="1" ht="15" x14ac:dyDescent="0.25">
      <c r="B1945" s="180" t="s">
        <v>3199</v>
      </c>
      <c r="C1945" s="236">
        <v>1303</v>
      </c>
      <c r="F1945" s="238"/>
      <c r="G1945" s="238"/>
      <c r="H1945" s="238"/>
      <c r="K1945" s="239"/>
      <c r="L1945" s="239"/>
    </row>
    <row r="1946" spans="2:12" s="237" customFormat="1" ht="15" x14ac:dyDescent="0.25">
      <c r="B1946" s="180" t="s">
        <v>3065</v>
      </c>
      <c r="C1946" s="236">
        <v>358</v>
      </c>
      <c r="F1946" s="238"/>
      <c r="G1946" s="238"/>
      <c r="H1946" s="238"/>
      <c r="K1946" s="239"/>
      <c r="L1946" s="239"/>
    </row>
    <row r="1947" spans="2:12" s="237" customFormat="1" ht="15" x14ac:dyDescent="0.25">
      <c r="B1947" s="180" t="s">
        <v>3200</v>
      </c>
      <c r="C1947" s="236">
        <v>53</v>
      </c>
      <c r="F1947" s="238"/>
      <c r="G1947" s="238"/>
      <c r="H1947" s="238"/>
      <c r="K1947" s="239"/>
      <c r="L1947" s="239"/>
    </row>
    <row r="1948" spans="2:12" s="237" customFormat="1" ht="15" x14ac:dyDescent="0.25">
      <c r="B1948" s="180" t="s">
        <v>3201</v>
      </c>
      <c r="C1948" s="236">
        <v>58</v>
      </c>
      <c r="F1948" s="238"/>
      <c r="G1948" s="238"/>
      <c r="H1948" s="238"/>
      <c r="K1948" s="239"/>
      <c r="L1948" s="239"/>
    </row>
    <row r="1949" spans="2:12" s="237" customFormat="1" ht="15" x14ac:dyDescent="0.25">
      <c r="B1949" s="180" t="s">
        <v>3071</v>
      </c>
      <c r="C1949" s="236">
        <v>289</v>
      </c>
      <c r="F1949" s="238"/>
      <c r="G1949" s="238"/>
      <c r="H1949" s="238"/>
      <c r="K1949" s="239"/>
      <c r="L1949" s="239"/>
    </row>
    <row r="1950" spans="2:12" s="237" customFormat="1" ht="15" x14ac:dyDescent="0.25">
      <c r="B1950" s="180" t="s">
        <v>3202</v>
      </c>
      <c r="C1950" s="236">
        <v>271</v>
      </c>
      <c r="F1950" s="238"/>
      <c r="G1950" s="238"/>
      <c r="H1950" s="238"/>
      <c r="K1950" s="239"/>
      <c r="L1950" s="239"/>
    </row>
    <row r="1951" spans="2:12" s="237" customFormat="1" ht="15" x14ac:dyDescent="0.25">
      <c r="B1951" s="180" t="s">
        <v>3203</v>
      </c>
      <c r="C1951" s="236">
        <v>618</v>
      </c>
      <c r="F1951" s="238"/>
      <c r="G1951" s="238"/>
      <c r="H1951" s="238"/>
      <c r="K1951" s="239"/>
      <c r="L1951" s="239"/>
    </row>
    <row r="1952" spans="2:12" s="237" customFormat="1" ht="15" x14ac:dyDescent="0.25">
      <c r="B1952" s="180" t="s">
        <v>3204</v>
      </c>
      <c r="C1952" s="236">
        <v>346</v>
      </c>
      <c r="F1952" s="238"/>
      <c r="G1952" s="238"/>
      <c r="H1952" s="238"/>
      <c r="K1952" s="239"/>
      <c r="L1952" s="239"/>
    </row>
    <row r="1953" spans="2:12" s="237" customFormat="1" ht="15" x14ac:dyDescent="0.25">
      <c r="B1953" s="180" t="s">
        <v>3205</v>
      </c>
      <c r="C1953" s="236">
        <v>29</v>
      </c>
      <c r="F1953" s="238"/>
      <c r="G1953" s="238"/>
      <c r="H1953" s="238"/>
      <c r="K1953" s="239"/>
      <c r="L1953" s="239"/>
    </row>
    <row r="1954" spans="2:12" s="237" customFormat="1" ht="15" x14ac:dyDescent="0.25">
      <c r="B1954" s="180" t="s">
        <v>3206</v>
      </c>
      <c r="C1954" s="236">
        <v>48</v>
      </c>
      <c r="F1954" s="238"/>
      <c r="G1954" s="238"/>
      <c r="H1954" s="238"/>
      <c r="K1954" s="239"/>
      <c r="L1954" s="239"/>
    </row>
    <row r="1955" spans="2:12" s="237" customFormat="1" ht="15" x14ac:dyDescent="0.25">
      <c r="B1955" s="180" t="s">
        <v>3207</v>
      </c>
      <c r="C1955" s="236">
        <v>120</v>
      </c>
      <c r="F1955" s="238"/>
      <c r="G1955" s="238"/>
      <c r="H1955" s="238"/>
      <c r="K1955" s="239"/>
      <c r="L1955" s="239"/>
    </row>
    <row r="1956" spans="2:12" s="237" customFormat="1" ht="15" x14ac:dyDescent="0.25">
      <c r="B1956" s="180" t="s">
        <v>3208</v>
      </c>
      <c r="C1956" s="236">
        <v>55</v>
      </c>
      <c r="F1956" s="238"/>
      <c r="G1956" s="238"/>
      <c r="H1956" s="238"/>
      <c r="K1956" s="239"/>
      <c r="L1956" s="239"/>
    </row>
    <row r="1957" spans="2:12" s="237" customFormat="1" ht="15" x14ac:dyDescent="0.25">
      <c r="B1957" s="180" t="s">
        <v>3209</v>
      </c>
      <c r="C1957" s="236">
        <v>149</v>
      </c>
      <c r="F1957" s="238"/>
      <c r="G1957" s="238"/>
      <c r="H1957" s="238"/>
      <c r="K1957" s="239"/>
      <c r="L1957" s="239"/>
    </row>
    <row r="1958" spans="2:12" s="237" customFormat="1" ht="15" x14ac:dyDescent="0.25">
      <c r="B1958" s="180" t="s">
        <v>3210</v>
      </c>
      <c r="C1958" s="236">
        <v>134</v>
      </c>
      <c r="F1958" s="238"/>
      <c r="G1958" s="238"/>
      <c r="H1958" s="238"/>
      <c r="K1958" s="239"/>
      <c r="L1958" s="239"/>
    </row>
    <row r="1959" spans="2:12" s="237" customFormat="1" ht="15" x14ac:dyDescent="0.25">
      <c r="B1959" s="180" t="s">
        <v>3064</v>
      </c>
      <c r="C1959" s="236">
        <v>248</v>
      </c>
      <c r="F1959" s="238"/>
      <c r="G1959" s="238"/>
      <c r="H1959" s="238"/>
      <c r="K1959" s="239"/>
      <c r="L1959" s="239"/>
    </row>
    <row r="1960" spans="2:12" s="237" customFormat="1" ht="15" x14ac:dyDescent="0.25">
      <c r="B1960" s="180" t="s">
        <v>3211</v>
      </c>
      <c r="C1960" s="236">
        <v>214</v>
      </c>
      <c r="F1960" s="238"/>
      <c r="G1960" s="238"/>
      <c r="H1960" s="238"/>
      <c r="K1960" s="239"/>
      <c r="L1960" s="239"/>
    </row>
    <row r="1961" spans="2:12" s="237" customFormat="1" ht="15" x14ac:dyDescent="0.25">
      <c r="B1961" s="180" t="s">
        <v>3212</v>
      </c>
      <c r="C1961" s="236">
        <v>39</v>
      </c>
      <c r="F1961" s="238"/>
      <c r="G1961" s="238"/>
      <c r="H1961" s="238"/>
      <c r="K1961" s="239"/>
      <c r="L1961" s="239"/>
    </row>
    <row r="1962" spans="2:12" s="237" customFormat="1" ht="15" x14ac:dyDescent="0.25">
      <c r="B1962" s="180" t="s">
        <v>3213</v>
      </c>
      <c r="C1962" s="236">
        <v>217</v>
      </c>
      <c r="F1962" s="238"/>
      <c r="G1962" s="238"/>
      <c r="H1962" s="238"/>
      <c r="K1962" s="239"/>
      <c r="L1962" s="239"/>
    </row>
    <row r="1963" spans="2:12" s="237" customFormat="1" ht="15" x14ac:dyDescent="0.25">
      <c r="B1963" s="180" t="s">
        <v>3214</v>
      </c>
      <c r="C1963" s="236">
        <v>17</v>
      </c>
      <c r="F1963" s="238"/>
      <c r="G1963" s="238"/>
      <c r="H1963" s="238"/>
      <c r="K1963" s="239"/>
      <c r="L1963" s="239"/>
    </row>
    <row r="1964" spans="2:12" s="237" customFormat="1" ht="15" x14ac:dyDescent="0.25">
      <c r="B1964" s="180" t="s">
        <v>3215</v>
      </c>
      <c r="C1964" s="236">
        <v>25</v>
      </c>
      <c r="F1964" s="238"/>
      <c r="G1964" s="238"/>
      <c r="H1964" s="238"/>
      <c r="K1964" s="239"/>
      <c r="L1964" s="239"/>
    </row>
    <row r="1965" spans="2:12" s="237" customFormat="1" ht="15" x14ac:dyDescent="0.25">
      <c r="B1965" s="180" t="s">
        <v>3216</v>
      </c>
      <c r="C1965" s="236">
        <v>4</v>
      </c>
      <c r="F1965" s="238"/>
      <c r="G1965" s="238"/>
      <c r="H1965" s="238"/>
      <c r="K1965" s="239"/>
      <c r="L1965" s="239"/>
    </row>
    <row r="1966" spans="2:12" s="237" customFormat="1" ht="15" x14ac:dyDescent="0.25">
      <c r="B1966" s="180" t="s">
        <v>3217</v>
      </c>
      <c r="C1966" s="236">
        <v>195</v>
      </c>
      <c r="F1966" s="238"/>
      <c r="G1966" s="238"/>
      <c r="H1966" s="238"/>
      <c r="K1966" s="239"/>
      <c r="L1966" s="239"/>
    </row>
    <row r="1967" spans="2:12" s="237" customFormat="1" ht="15" x14ac:dyDescent="0.25">
      <c r="B1967" s="180" t="s">
        <v>3081</v>
      </c>
      <c r="C1967" s="236">
        <v>473</v>
      </c>
      <c r="F1967" s="238"/>
      <c r="G1967" s="238"/>
      <c r="H1967" s="238"/>
      <c r="K1967" s="239"/>
      <c r="L1967" s="239"/>
    </row>
    <row r="1968" spans="2:12" s="237" customFormat="1" ht="15" x14ac:dyDescent="0.25">
      <c r="B1968" s="180" t="s">
        <v>3218</v>
      </c>
      <c r="C1968" s="236">
        <v>19</v>
      </c>
      <c r="F1968" s="238"/>
      <c r="G1968" s="238"/>
      <c r="H1968" s="238"/>
      <c r="K1968" s="239"/>
      <c r="L1968" s="239"/>
    </row>
    <row r="1969" spans="2:12" s="237" customFormat="1" ht="15" x14ac:dyDescent="0.25">
      <c r="B1969" s="180" t="s">
        <v>3059</v>
      </c>
      <c r="C1969" s="236">
        <v>387</v>
      </c>
      <c r="F1969" s="238"/>
      <c r="G1969" s="238"/>
      <c r="H1969" s="238"/>
      <c r="K1969" s="239"/>
      <c r="L1969" s="239"/>
    </row>
    <row r="1970" spans="2:12" s="237" customFormat="1" ht="15" x14ac:dyDescent="0.25">
      <c r="B1970" s="180" t="s">
        <v>3219</v>
      </c>
      <c r="C1970" s="236">
        <v>2</v>
      </c>
      <c r="F1970" s="238"/>
      <c r="G1970" s="238"/>
      <c r="H1970" s="238"/>
      <c r="K1970" s="239"/>
      <c r="L1970" s="239"/>
    </row>
    <row r="1971" spans="2:12" s="237" customFormat="1" ht="15" x14ac:dyDescent="0.25">
      <c r="B1971" s="180" t="s">
        <v>3220</v>
      </c>
      <c r="C1971" s="236">
        <v>138</v>
      </c>
      <c r="F1971" s="238"/>
      <c r="G1971" s="238"/>
      <c r="H1971" s="238"/>
      <c r="K1971" s="239"/>
      <c r="L1971" s="239"/>
    </row>
    <row r="1972" spans="2:12" s="237" customFormat="1" ht="15" x14ac:dyDescent="0.25">
      <c r="B1972" s="180" t="s">
        <v>3221</v>
      </c>
      <c r="C1972" s="236">
        <v>1</v>
      </c>
      <c r="F1972" s="238"/>
      <c r="G1972" s="238"/>
      <c r="H1972" s="238"/>
      <c r="K1972" s="239"/>
      <c r="L1972" s="239"/>
    </row>
    <row r="1973" spans="2:12" s="237" customFormat="1" ht="15" x14ac:dyDescent="0.25">
      <c r="B1973" s="180" t="s">
        <v>3222</v>
      </c>
      <c r="C1973" s="236">
        <v>221</v>
      </c>
      <c r="F1973" s="238"/>
      <c r="G1973" s="238"/>
      <c r="H1973" s="238"/>
      <c r="K1973" s="239"/>
      <c r="L1973" s="239"/>
    </row>
    <row r="1974" spans="2:12" s="237" customFormat="1" ht="15" x14ac:dyDescent="0.25">
      <c r="B1974" s="180" t="s">
        <v>3223</v>
      </c>
      <c r="C1974" s="236">
        <v>22</v>
      </c>
      <c r="F1974" s="238"/>
      <c r="G1974" s="238"/>
      <c r="H1974" s="238"/>
      <c r="K1974" s="239"/>
      <c r="L1974" s="239"/>
    </row>
    <row r="1975" spans="2:12" s="237" customFormat="1" ht="15" x14ac:dyDescent="0.25">
      <c r="B1975" s="180" t="s">
        <v>3082</v>
      </c>
      <c r="C1975" s="236">
        <v>831</v>
      </c>
      <c r="F1975" s="238"/>
      <c r="G1975" s="238"/>
      <c r="H1975" s="238"/>
      <c r="K1975" s="239"/>
      <c r="L1975" s="239"/>
    </row>
    <row r="1976" spans="2:12" s="237" customFormat="1" ht="15" x14ac:dyDescent="0.25">
      <c r="B1976" s="180" t="s">
        <v>3224</v>
      </c>
      <c r="C1976" s="236">
        <v>449</v>
      </c>
      <c r="F1976" s="238"/>
      <c r="G1976" s="238"/>
      <c r="H1976" s="238"/>
      <c r="K1976" s="239"/>
      <c r="L1976" s="239"/>
    </row>
    <row r="1977" spans="2:12" s="237" customFormat="1" ht="15" x14ac:dyDescent="0.25">
      <c r="B1977" s="180" t="s">
        <v>3225</v>
      </c>
      <c r="C1977" s="236">
        <v>780</v>
      </c>
      <c r="F1977" s="238"/>
      <c r="G1977" s="238"/>
      <c r="H1977" s="238"/>
      <c r="K1977" s="239"/>
      <c r="L1977" s="239"/>
    </row>
    <row r="1978" spans="2:12" s="237" customFormat="1" ht="15" x14ac:dyDescent="0.25">
      <c r="B1978" s="180" t="s">
        <v>3226</v>
      </c>
      <c r="C1978" s="236">
        <v>2044</v>
      </c>
      <c r="F1978" s="238"/>
      <c r="G1978" s="238"/>
      <c r="H1978" s="238"/>
      <c r="K1978" s="239"/>
      <c r="L1978" s="239"/>
    </row>
    <row r="1979" spans="2:12" s="237" customFormat="1" ht="15" x14ac:dyDescent="0.25">
      <c r="B1979" s="180" t="s">
        <v>3227</v>
      </c>
      <c r="C1979" s="236">
        <v>21</v>
      </c>
      <c r="F1979" s="238"/>
      <c r="G1979" s="238"/>
      <c r="H1979" s="238"/>
      <c r="K1979" s="239"/>
      <c r="L1979" s="239"/>
    </row>
    <row r="1980" spans="2:12" s="237" customFormat="1" ht="15" x14ac:dyDescent="0.25">
      <c r="B1980" s="180" t="s">
        <v>3228</v>
      </c>
      <c r="C1980" s="236">
        <v>183</v>
      </c>
      <c r="F1980" s="238"/>
      <c r="G1980" s="238"/>
      <c r="H1980" s="238"/>
      <c r="K1980" s="239"/>
      <c r="L1980" s="239"/>
    </row>
    <row r="1981" spans="2:12" s="237" customFormat="1" ht="15" x14ac:dyDescent="0.25">
      <c r="B1981" s="180" t="s">
        <v>3229</v>
      </c>
      <c r="C1981" s="236">
        <v>947</v>
      </c>
      <c r="F1981" s="238"/>
      <c r="G1981" s="238"/>
      <c r="H1981" s="238"/>
      <c r="K1981" s="239"/>
      <c r="L1981" s="239"/>
    </row>
    <row r="1982" spans="2:12" s="237" customFormat="1" ht="15" x14ac:dyDescent="0.25">
      <c r="B1982" s="180" t="s">
        <v>3230</v>
      </c>
      <c r="C1982" s="236">
        <v>938</v>
      </c>
      <c r="F1982" s="238"/>
      <c r="G1982" s="238"/>
      <c r="H1982" s="238"/>
      <c r="K1982" s="239"/>
      <c r="L1982" s="239"/>
    </row>
    <row r="1983" spans="2:12" s="237" customFormat="1" ht="15" x14ac:dyDescent="0.25">
      <c r="B1983" s="180" t="s">
        <v>3231</v>
      </c>
      <c r="C1983" s="236">
        <v>2</v>
      </c>
      <c r="F1983" s="238"/>
      <c r="G1983" s="238"/>
      <c r="H1983" s="238"/>
      <c r="K1983" s="239"/>
      <c r="L1983" s="239"/>
    </row>
    <row r="1984" spans="2:12" s="237" customFormat="1" ht="15" x14ac:dyDescent="0.25">
      <c r="B1984" s="180" t="s">
        <v>3066</v>
      </c>
      <c r="C1984" s="236">
        <v>220</v>
      </c>
      <c r="F1984" s="238"/>
      <c r="G1984" s="238"/>
      <c r="H1984" s="238"/>
      <c r="K1984" s="239"/>
      <c r="L1984" s="239"/>
    </row>
    <row r="1985" spans="2:12" s="237" customFormat="1" ht="15" x14ac:dyDescent="0.25">
      <c r="B1985" s="180" t="s">
        <v>3232</v>
      </c>
      <c r="C1985" s="236">
        <v>31</v>
      </c>
      <c r="F1985" s="238"/>
      <c r="G1985" s="238"/>
      <c r="H1985" s="238"/>
      <c r="K1985" s="239"/>
      <c r="L1985" s="239"/>
    </row>
    <row r="1986" spans="2:12" s="237" customFormat="1" ht="15" x14ac:dyDescent="0.25">
      <c r="B1986" s="180" t="s">
        <v>3070</v>
      </c>
      <c r="C1986" s="236">
        <v>876</v>
      </c>
      <c r="F1986" s="238"/>
      <c r="G1986" s="238"/>
      <c r="H1986" s="238"/>
      <c r="K1986" s="239"/>
      <c r="L1986" s="239"/>
    </row>
    <row r="1987" spans="2:12" s="237" customFormat="1" ht="15" x14ac:dyDescent="0.25">
      <c r="B1987" s="180" t="s">
        <v>3233</v>
      </c>
      <c r="C1987" s="236">
        <v>163</v>
      </c>
      <c r="F1987" s="238"/>
      <c r="G1987" s="238"/>
      <c r="H1987" s="238"/>
      <c r="K1987" s="239"/>
      <c r="L1987" s="239"/>
    </row>
    <row r="1988" spans="2:12" s="237" customFormat="1" ht="15" x14ac:dyDescent="0.25">
      <c r="B1988" s="180" t="s">
        <v>3234</v>
      </c>
      <c r="C1988" s="236">
        <v>491</v>
      </c>
      <c r="F1988" s="238"/>
      <c r="G1988" s="238"/>
      <c r="H1988" s="238"/>
      <c r="K1988" s="239"/>
      <c r="L1988" s="239"/>
    </row>
    <row r="1989" spans="2:12" s="237" customFormat="1" ht="15" x14ac:dyDescent="0.25">
      <c r="B1989" s="180" t="s">
        <v>3235</v>
      </c>
      <c r="C1989" s="236">
        <v>48</v>
      </c>
      <c r="F1989" s="238"/>
      <c r="G1989" s="238"/>
      <c r="H1989" s="238"/>
      <c r="K1989" s="239"/>
      <c r="L1989" s="239"/>
    </row>
    <row r="1990" spans="2:12" s="237" customFormat="1" ht="15" x14ac:dyDescent="0.25">
      <c r="B1990" s="180" t="s">
        <v>3236</v>
      </c>
      <c r="C1990" s="236">
        <v>300</v>
      </c>
      <c r="F1990" s="238"/>
      <c r="G1990" s="238"/>
      <c r="H1990" s="238"/>
      <c r="K1990" s="239"/>
      <c r="L1990" s="239"/>
    </row>
    <row r="1991" spans="2:12" s="237" customFormat="1" ht="15" x14ac:dyDescent="0.25">
      <c r="B1991" s="180" t="s">
        <v>3052</v>
      </c>
      <c r="C1991" s="236">
        <v>607</v>
      </c>
      <c r="F1991" s="238"/>
      <c r="G1991" s="238"/>
      <c r="H1991" s="238"/>
      <c r="K1991" s="239"/>
      <c r="L1991" s="239"/>
    </row>
    <row r="1992" spans="2:12" s="237" customFormat="1" ht="15" x14ac:dyDescent="0.25">
      <c r="B1992" s="180" t="s">
        <v>3237</v>
      </c>
      <c r="C1992" s="236">
        <v>331</v>
      </c>
      <c r="F1992" s="238"/>
      <c r="G1992" s="238"/>
      <c r="H1992" s="238"/>
      <c r="K1992" s="239"/>
      <c r="L1992" s="239"/>
    </row>
    <row r="1993" spans="2:12" s="237" customFormat="1" ht="15" x14ac:dyDescent="0.25">
      <c r="B1993" s="180" t="s">
        <v>3238</v>
      </c>
      <c r="C1993" s="236">
        <v>36</v>
      </c>
      <c r="F1993" s="238"/>
      <c r="G1993" s="238"/>
      <c r="H1993" s="238"/>
      <c r="K1993" s="239"/>
      <c r="L1993" s="239"/>
    </row>
    <row r="1994" spans="2:12" s="237" customFormat="1" ht="15" x14ac:dyDescent="0.25">
      <c r="B1994" s="180" t="s">
        <v>3072</v>
      </c>
      <c r="C1994" s="236">
        <v>253</v>
      </c>
      <c r="F1994" s="238"/>
      <c r="G1994" s="238"/>
      <c r="H1994" s="238"/>
      <c r="K1994" s="239"/>
      <c r="L1994" s="239"/>
    </row>
    <row r="1995" spans="2:12" s="237" customFormat="1" ht="15" x14ac:dyDescent="0.25">
      <c r="B1995" s="180" t="s">
        <v>3239</v>
      </c>
      <c r="C1995" s="236">
        <v>1013</v>
      </c>
      <c r="F1995" s="238"/>
      <c r="G1995" s="238"/>
      <c r="H1995" s="238"/>
      <c r="K1995" s="239"/>
      <c r="L1995" s="239"/>
    </row>
    <row r="1996" spans="2:12" s="237" customFormat="1" ht="15" x14ac:dyDescent="0.25">
      <c r="B1996" s="180" t="s">
        <v>3240</v>
      </c>
      <c r="C1996" s="236">
        <v>1</v>
      </c>
      <c r="F1996" s="238"/>
      <c r="G1996" s="238"/>
      <c r="H1996" s="238"/>
      <c r="K1996" s="239"/>
      <c r="L1996" s="239"/>
    </row>
    <row r="1997" spans="2:12" s="237" customFormat="1" ht="15" x14ac:dyDescent="0.25">
      <c r="B1997" s="180" t="s">
        <v>3241</v>
      </c>
      <c r="C1997" s="236">
        <v>312</v>
      </c>
      <c r="F1997" s="238"/>
      <c r="G1997" s="238"/>
      <c r="H1997" s="238"/>
      <c r="K1997" s="239"/>
      <c r="L1997" s="239"/>
    </row>
    <row r="1998" spans="2:12" s="237" customFormat="1" ht="15" x14ac:dyDescent="0.25">
      <c r="B1998" s="180" t="s">
        <v>3073</v>
      </c>
      <c r="C1998" s="236">
        <v>372</v>
      </c>
      <c r="F1998" s="238"/>
      <c r="G1998" s="238"/>
      <c r="H1998" s="238"/>
      <c r="K1998" s="239"/>
      <c r="L1998" s="239"/>
    </row>
    <row r="1999" spans="2:12" s="237" customFormat="1" ht="15" x14ac:dyDescent="0.25">
      <c r="B1999" s="180" t="s">
        <v>3242</v>
      </c>
      <c r="C1999" s="236">
        <v>11</v>
      </c>
      <c r="F1999" s="238"/>
      <c r="G1999" s="238"/>
      <c r="H1999" s="238"/>
      <c r="K1999" s="239"/>
      <c r="L1999" s="239"/>
    </row>
    <row r="2000" spans="2:12" s="237" customFormat="1" ht="15" x14ac:dyDescent="0.25">
      <c r="B2000" s="180" t="s">
        <v>3089</v>
      </c>
      <c r="C2000" s="236">
        <v>671</v>
      </c>
      <c r="F2000" s="238"/>
      <c r="G2000" s="238"/>
      <c r="H2000" s="238"/>
      <c r="K2000" s="239"/>
      <c r="L2000" s="239"/>
    </row>
    <row r="2001" spans="2:12" s="237" customFormat="1" ht="15" x14ac:dyDescent="0.25">
      <c r="B2001" s="180" t="s">
        <v>3243</v>
      </c>
      <c r="C2001" s="236">
        <v>115</v>
      </c>
      <c r="F2001" s="238"/>
      <c r="G2001" s="238"/>
      <c r="H2001" s="238"/>
      <c r="K2001" s="239"/>
      <c r="L2001" s="239"/>
    </row>
    <row r="2002" spans="2:12" s="237" customFormat="1" ht="15" x14ac:dyDescent="0.25">
      <c r="B2002" s="180" t="s">
        <v>3244</v>
      </c>
      <c r="C2002" s="236">
        <v>372</v>
      </c>
      <c r="F2002" s="238"/>
      <c r="G2002" s="238"/>
      <c r="H2002" s="238"/>
      <c r="K2002" s="239"/>
      <c r="L2002" s="239"/>
    </row>
    <row r="2003" spans="2:12" s="237" customFormat="1" ht="15" x14ac:dyDescent="0.25">
      <c r="B2003" s="180" t="s">
        <v>3245</v>
      </c>
      <c r="C2003" s="236">
        <v>189</v>
      </c>
      <c r="F2003" s="238"/>
      <c r="G2003" s="238"/>
      <c r="H2003" s="238"/>
      <c r="K2003" s="239"/>
      <c r="L2003" s="239"/>
    </row>
    <row r="2004" spans="2:12" s="237" customFormat="1" ht="15" x14ac:dyDescent="0.25">
      <c r="B2004" s="180" t="s">
        <v>3246</v>
      </c>
      <c r="C2004" s="236">
        <v>307</v>
      </c>
      <c r="F2004" s="238"/>
      <c r="G2004" s="238"/>
      <c r="H2004" s="238"/>
      <c r="K2004" s="239"/>
      <c r="L2004" s="239"/>
    </row>
    <row r="2005" spans="2:12" s="237" customFormat="1" ht="15" x14ac:dyDescent="0.25">
      <c r="B2005" s="180" t="s">
        <v>3247</v>
      </c>
      <c r="C2005" s="236">
        <v>25</v>
      </c>
      <c r="F2005" s="238"/>
      <c r="G2005" s="238"/>
      <c r="H2005" s="238"/>
      <c r="K2005" s="239"/>
      <c r="L2005" s="239"/>
    </row>
    <row r="2006" spans="2:12" s="237" customFormat="1" ht="15" x14ac:dyDescent="0.25">
      <c r="B2006" s="180" t="s">
        <v>3248</v>
      </c>
      <c r="C2006" s="236">
        <v>267</v>
      </c>
      <c r="F2006" s="238"/>
      <c r="G2006" s="238"/>
      <c r="H2006" s="238"/>
      <c r="K2006" s="239"/>
      <c r="L2006" s="239"/>
    </row>
    <row r="2007" spans="2:12" s="237" customFormat="1" ht="15" x14ac:dyDescent="0.25">
      <c r="B2007" s="180" t="s">
        <v>3249</v>
      </c>
      <c r="C2007" s="236">
        <v>5</v>
      </c>
      <c r="F2007" s="238"/>
      <c r="G2007" s="238"/>
      <c r="H2007" s="238"/>
      <c r="K2007" s="239"/>
      <c r="L2007" s="239"/>
    </row>
    <row r="2008" spans="2:12" s="237" customFormat="1" ht="15" x14ac:dyDescent="0.25">
      <c r="B2008" s="180" t="s">
        <v>3074</v>
      </c>
      <c r="C2008" s="236">
        <v>546</v>
      </c>
      <c r="F2008" s="238"/>
      <c r="G2008" s="238"/>
      <c r="H2008" s="238"/>
      <c r="K2008" s="239"/>
      <c r="L2008" s="239"/>
    </row>
    <row r="2009" spans="2:12" s="237" customFormat="1" ht="15" x14ac:dyDescent="0.25">
      <c r="B2009" s="180" t="s">
        <v>3075</v>
      </c>
      <c r="C2009" s="236">
        <v>230</v>
      </c>
      <c r="F2009" s="238"/>
      <c r="G2009" s="238"/>
      <c r="H2009" s="238"/>
      <c r="K2009" s="239"/>
      <c r="L2009" s="239"/>
    </row>
    <row r="2010" spans="2:12" s="237" customFormat="1" ht="15" x14ac:dyDescent="0.25">
      <c r="B2010" s="180" t="s">
        <v>3250</v>
      </c>
      <c r="C2010" s="236">
        <v>599</v>
      </c>
      <c r="F2010" s="238"/>
      <c r="G2010" s="238"/>
      <c r="H2010" s="238"/>
      <c r="K2010" s="239"/>
      <c r="L2010" s="239"/>
    </row>
    <row r="2011" spans="2:12" s="237" customFormat="1" ht="15" x14ac:dyDescent="0.25">
      <c r="B2011" s="180" t="s">
        <v>3251</v>
      </c>
      <c r="C2011" s="236">
        <v>1</v>
      </c>
      <c r="F2011" s="238"/>
      <c r="G2011" s="238"/>
      <c r="H2011" s="238"/>
      <c r="K2011" s="239"/>
      <c r="L2011" s="239"/>
    </row>
    <row r="2012" spans="2:12" s="237" customFormat="1" ht="15" x14ac:dyDescent="0.25">
      <c r="B2012" s="180" t="s">
        <v>3252</v>
      </c>
      <c r="C2012" s="236">
        <v>1</v>
      </c>
      <c r="F2012" s="238"/>
      <c r="G2012" s="238"/>
      <c r="H2012" s="238"/>
      <c r="K2012" s="239"/>
      <c r="L2012" s="239"/>
    </row>
    <row r="2013" spans="2:12" s="237" customFormat="1" ht="15" x14ac:dyDescent="0.25">
      <c r="B2013" s="180" t="s">
        <v>3253</v>
      </c>
      <c r="C2013" s="236">
        <v>905</v>
      </c>
      <c r="F2013" s="238"/>
      <c r="G2013" s="238"/>
      <c r="H2013" s="238"/>
      <c r="K2013" s="239"/>
      <c r="L2013" s="239"/>
    </row>
    <row r="2014" spans="2:12" s="237" customFormat="1" ht="15" x14ac:dyDescent="0.25">
      <c r="B2014" s="180" t="s">
        <v>3254</v>
      </c>
      <c r="C2014" s="236">
        <v>701</v>
      </c>
      <c r="F2014" s="238"/>
      <c r="G2014" s="238"/>
      <c r="H2014" s="238"/>
      <c r="K2014" s="239"/>
      <c r="L2014" s="239"/>
    </row>
    <row r="2015" spans="2:12" s="237" customFormat="1" ht="15" x14ac:dyDescent="0.25">
      <c r="B2015" s="180" t="s">
        <v>3255</v>
      </c>
      <c r="C2015" s="236">
        <v>39</v>
      </c>
      <c r="F2015" s="238"/>
      <c r="G2015" s="238"/>
      <c r="H2015" s="238"/>
      <c r="K2015" s="239"/>
      <c r="L2015" s="239"/>
    </row>
    <row r="2016" spans="2:12" s="237" customFormat="1" ht="15" x14ac:dyDescent="0.25">
      <c r="B2016" s="180" t="s">
        <v>3256</v>
      </c>
      <c r="C2016" s="236">
        <v>645</v>
      </c>
      <c r="F2016" s="238"/>
      <c r="G2016" s="238"/>
      <c r="H2016" s="238"/>
      <c r="K2016" s="239"/>
      <c r="L2016" s="239"/>
    </row>
    <row r="2017" spans="2:12" s="237" customFormat="1" ht="15" x14ac:dyDescent="0.25">
      <c r="B2017" s="180" t="s">
        <v>3076</v>
      </c>
      <c r="C2017" s="236">
        <v>245</v>
      </c>
      <c r="F2017" s="238"/>
      <c r="G2017" s="238"/>
      <c r="H2017" s="238"/>
      <c r="K2017" s="239"/>
      <c r="L2017" s="239"/>
    </row>
    <row r="2018" spans="2:12" s="237" customFormat="1" ht="15" x14ac:dyDescent="0.25">
      <c r="B2018" s="180" t="s">
        <v>3257</v>
      </c>
      <c r="C2018" s="236">
        <v>14</v>
      </c>
      <c r="F2018" s="238"/>
      <c r="G2018" s="238"/>
      <c r="H2018" s="238"/>
      <c r="K2018" s="239"/>
      <c r="L2018" s="239"/>
    </row>
    <row r="2019" spans="2:12" s="237" customFormat="1" ht="15" x14ac:dyDescent="0.25">
      <c r="B2019" s="180" t="s">
        <v>3258</v>
      </c>
      <c r="C2019" s="236">
        <v>1088</v>
      </c>
      <c r="F2019" s="238"/>
      <c r="G2019" s="238"/>
      <c r="H2019" s="238"/>
      <c r="K2019" s="239"/>
      <c r="L2019" s="239"/>
    </row>
    <row r="2020" spans="2:12" s="237" customFormat="1" ht="15" x14ac:dyDescent="0.25">
      <c r="B2020" s="180" t="s">
        <v>3259</v>
      </c>
      <c r="C2020" s="236">
        <v>13</v>
      </c>
      <c r="F2020" s="238"/>
      <c r="G2020" s="238"/>
      <c r="H2020" s="238"/>
      <c r="K2020" s="239"/>
      <c r="L2020" s="239"/>
    </row>
    <row r="2021" spans="2:12" s="237" customFormat="1" ht="15" x14ac:dyDescent="0.25">
      <c r="B2021" s="180" t="s">
        <v>3090</v>
      </c>
      <c r="C2021" s="236">
        <v>9</v>
      </c>
      <c r="F2021" s="238"/>
      <c r="G2021" s="238"/>
      <c r="H2021" s="238"/>
      <c r="K2021" s="239"/>
      <c r="L2021" s="239"/>
    </row>
    <row r="2022" spans="2:12" s="237" customFormat="1" ht="15" x14ac:dyDescent="0.25">
      <c r="B2022" s="180" t="s">
        <v>3091</v>
      </c>
      <c r="C2022" s="236">
        <v>2</v>
      </c>
      <c r="F2022" s="238"/>
      <c r="G2022" s="238"/>
      <c r="H2022" s="238"/>
      <c r="K2022" s="239"/>
      <c r="L2022" s="239"/>
    </row>
    <row r="2023" spans="2:12" s="237" customFormat="1" ht="15" x14ac:dyDescent="0.25">
      <c r="B2023" s="180" t="s">
        <v>3092</v>
      </c>
      <c r="C2023" s="236">
        <v>1</v>
      </c>
      <c r="F2023" s="238"/>
      <c r="G2023" s="238"/>
      <c r="H2023" s="238"/>
      <c r="K2023" s="239"/>
      <c r="L2023" s="239"/>
    </row>
    <row r="2024" spans="2:12" s="237" customFormat="1" ht="15" x14ac:dyDescent="0.25">
      <c r="B2024" s="180" t="s">
        <v>3094</v>
      </c>
      <c r="C2024" s="236">
        <v>3</v>
      </c>
      <c r="F2024" s="238"/>
      <c r="G2024" s="238"/>
      <c r="H2024" s="238"/>
      <c r="K2024" s="239"/>
      <c r="L2024" s="239"/>
    </row>
    <row r="2025" spans="2:12" s="237" customFormat="1" ht="15" x14ac:dyDescent="0.25">
      <c r="B2025" s="180" t="s">
        <v>3096</v>
      </c>
      <c r="C2025" s="236">
        <v>9</v>
      </c>
      <c r="F2025" s="238"/>
      <c r="G2025" s="238"/>
      <c r="H2025" s="238"/>
      <c r="K2025" s="239"/>
      <c r="L2025" s="239"/>
    </row>
    <row r="2026" spans="2:12" s="237" customFormat="1" ht="15" x14ac:dyDescent="0.25">
      <c r="B2026" s="180" t="s">
        <v>3098</v>
      </c>
      <c r="C2026" s="236">
        <v>9</v>
      </c>
      <c r="F2026" s="238"/>
      <c r="G2026" s="238"/>
      <c r="H2026" s="238"/>
      <c r="K2026" s="239"/>
      <c r="L2026" s="239"/>
    </row>
    <row r="2027" spans="2:12" s="237" customFormat="1" ht="15" x14ac:dyDescent="0.25">
      <c r="B2027" s="180" t="s">
        <v>3260</v>
      </c>
      <c r="C2027" s="236">
        <v>2</v>
      </c>
      <c r="F2027" s="238"/>
      <c r="G2027" s="238"/>
      <c r="H2027" s="238"/>
      <c r="K2027" s="239"/>
      <c r="L2027" s="239"/>
    </row>
    <row r="2028" spans="2:12" s="237" customFormat="1" ht="15" x14ac:dyDescent="0.25">
      <c r="B2028" s="180" t="s">
        <v>3101</v>
      </c>
      <c r="C2028" s="236">
        <v>4</v>
      </c>
      <c r="F2028" s="238"/>
      <c r="G2028" s="238"/>
      <c r="H2028" s="238"/>
      <c r="K2028" s="239"/>
      <c r="L2028" s="239"/>
    </row>
    <row r="2029" spans="2:12" s="237" customFormat="1" ht="15" x14ac:dyDescent="0.25">
      <c r="B2029" s="180" t="s">
        <v>3261</v>
      </c>
      <c r="C2029" s="236">
        <v>10</v>
      </c>
      <c r="F2029" s="238"/>
      <c r="G2029" s="238"/>
      <c r="H2029" s="238"/>
      <c r="K2029" s="239"/>
      <c r="L2029" s="239"/>
    </row>
    <row r="2030" spans="2:12" s="237" customFormat="1" ht="15" x14ac:dyDescent="0.25">
      <c r="B2030" s="180" t="s">
        <v>3262</v>
      </c>
      <c r="C2030" s="236">
        <v>4</v>
      </c>
      <c r="F2030" s="238"/>
      <c r="G2030" s="238"/>
      <c r="H2030" s="238"/>
      <c r="K2030" s="239"/>
      <c r="L2030" s="239"/>
    </row>
    <row r="2031" spans="2:12" s="237" customFormat="1" ht="15" x14ac:dyDescent="0.25">
      <c r="B2031" s="180" t="s">
        <v>3105</v>
      </c>
      <c r="C2031" s="236">
        <v>3</v>
      </c>
      <c r="F2031" s="238"/>
      <c r="G2031" s="238"/>
      <c r="H2031" s="238"/>
      <c r="K2031" s="239"/>
      <c r="L2031" s="239"/>
    </row>
    <row r="2032" spans="2:12" s="237" customFormat="1" ht="15" x14ac:dyDescent="0.25">
      <c r="B2032" s="180" t="s">
        <v>3263</v>
      </c>
      <c r="C2032" s="236">
        <v>9</v>
      </c>
      <c r="F2032" s="238"/>
      <c r="G2032" s="238"/>
      <c r="H2032" s="238"/>
      <c r="K2032" s="239"/>
      <c r="L2032" s="239"/>
    </row>
    <row r="2033" spans="2:12" s="237" customFormat="1" ht="15" x14ac:dyDescent="0.25">
      <c r="B2033" s="180" t="s">
        <v>3108</v>
      </c>
      <c r="C2033" s="236">
        <v>7</v>
      </c>
      <c r="F2033" s="238"/>
      <c r="G2033" s="238"/>
      <c r="H2033" s="238"/>
      <c r="K2033" s="239"/>
      <c r="L2033" s="239"/>
    </row>
    <row r="2034" spans="2:12" s="237" customFormat="1" ht="15" x14ac:dyDescent="0.25">
      <c r="B2034" s="180" t="s">
        <v>3264</v>
      </c>
      <c r="C2034" s="236">
        <v>7</v>
      </c>
      <c r="F2034" s="238"/>
      <c r="G2034" s="238"/>
      <c r="H2034" s="238"/>
      <c r="K2034" s="239"/>
      <c r="L2034" s="239"/>
    </row>
    <row r="2035" spans="2:12" s="237" customFormat="1" ht="15" x14ac:dyDescent="0.25">
      <c r="B2035" s="180" t="s">
        <v>3265</v>
      </c>
      <c r="C2035" s="236">
        <v>13</v>
      </c>
      <c r="F2035" s="238"/>
      <c r="G2035" s="238"/>
      <c r="H2035" s="238"/>
      <c r="K2035" s="239"/>
      <c r="L2035" s="239"/>
    </row>
    <row r="2036" spans="2:12" s="237" customFormat="1" ht="15" x14ac:dyDescent="0.25">
      <c r="B2036" s="180" t="s">
        <v>3113</v>
      </c>
      <c r="C2036" s="236">
        <v>7</v>
      </c>
      <c r="F2036" s="238"/>
      <c r="G2036" s="238"/>
      <c r="H2036" s="238"/>
      <c r="K2036" s="239"/>
      <c r="L2036" s="239"/>
    </row>
    <row r="2037" spans="2:12" s="237" customFormat="1" ht="15" x14ac:dyDescent="0.25">
      <c r="B2037" s="180" t="s">
        <v>3117</v>
      </c>
      <c r="C2037" s="236">
        <v>5</v>
      </c>
      <c r="F2037" s="238"/>
      <c r="G2037" s="238"/>
      <c r="H2037" s="238"/>
      <c r="K2037" s="239"/>
      <c r="L2037" s="239"/>
    </row>
    <row r="2038" spans="2:12" s="237" customFormat="1" ht="15" x14ac:dyDescent="0.25">
      <c r="B2038" s="180" t="s">
        <v>3266</v>
      </c>
      <c r="C2038" s="236">
        <v>5</v>
      </c>
      <c r="F2038" s="238"/>
      <c r="G2038" s="238"/>
      <c r="H2038" s="238"/>
      <c r="K2038" s="239"/>
      <c r="L2038" s="239"/>
    </row>
    <row r="2039" spans="2:12" s="237" customFormat="1" ht="15" x14ac:dyDescent="0.25">
      <c r="B2039" s="180" t="s">
        <v>3121</v>
      </c>
      <c r="C2039" s="236">
        <v>4</v>
      </c>
      <c r="F2039" s="238"/>
      <c r="G2039" s="238"/>
      <c r="H2039" s="238"/>
      <c r="K2039" s="239"/>
      <c r="L2039" s="239"/>
    </row>
    <row r="2040" spans="2:12" s="237" customFormat="1" ht="15" x14ac:dyDescent="0.25">
      <c r="B2040" s="180" t="s">
        <v>3123</v>
      </c>
      <c r="C2040" s="236">
        <v>2</v>
      </c>
      <c r="F2040" s="238"/>
      <c r="G2040" s="238"/>
      <c r="H2040" s="238"/>
      <c r="K2040" s="239"/>
      <c r="L2040" s="239"/>
    </row>
    <row r="2041" spans="2:12" s="237" customFormat="1" ht="15" x14ac:dyDescent="0.25">
      <c r="B2041" s="180" t="s">
        <v>3126</v>
      </c>
      <c r="C2041" s="236">
        <v>7</v>
      </c>
      <c r="F2041" s="238"/>
      <c r="G2041" s="238"/>
      <c r="H2041" s="238"/>
      <c r="K2041" s="239"/>
      <c r="L2041" s="239"/>
    </row>
    <row r="2042" spans="2:12" s="237" customFormat="1" ht="15" x14ac:dyDescent="0.25">
      <c r="B2042" s="180" t="s">
        <v>3267</v>
      </c>
      <c r="C2042" s="236">
        <v>11</v>
      </c>
      <c r="F2042" s="238"/>
      <c r="G2042" s="238"/>
      <c r="H2042" s="238"/>
      <c r="K2042" s="239"/>
      <c r="L2042" s="239"/>
    </row>
    <row r="2043" spans="2:12" s="237" customFormat="1" ht="15" x14ac:dyDescent="0.25">
      <c r="B2043" s="180" t="s">
        <v>3129</v>
      </c>
      <c r="C2043" s="236">
        <v>3</v>
      </c>
      <c r="F2043" s="238"/>
      <c r="G2043" s="238"/>
      <c r="H2043" s="238"/>
      <c r="K2043" s="239"/>
      <c r="L2043" s="239"/>
    </row>
    <row r="2044" spans="2:12" s="237" customFormat="1" ht="15" x14ac:dyDescent="0.25">
      <c r="B2044" s="180" t="s">
        <v>3268</v>
      </c>
      <c r="C2044" s="236">
        <v>1</v>
      </c>
      <c r="F2044" s="238"/>
      <c r="G2044" s="238"/>
      <c r="H2044" s="238"/>
      <c r="K2044" s="239"/>
      <c r="L2044" s="239"/>
    </row>
    <row r="2045" spans="2:12" s="237" customFormat="1" ht="15" x14ac:dyDescent="0.25">
      <c r="B2045" s="180" t="s">
        <v>3132</v>
      </c>
      <c r="C2045" s="236">
        <v>12</v>
      </c>
      <c r="F2045" s="238"/>
      <c r="G2045" s="238"/>
      <c r="H2045" s="238"/>
      <c r="K2045" s="239"/>
      <c r="L2045" s="239"/>
    </row>
    <row r="2046" spans="2:12" s="237" customFormat="1" ht="15" x14ac:dyDescent="0.25">
      <c r="B2046" s="180" t="s">
        <v>3269</v>
      </c>
      <c r="C2046" s="236">
        <v>6</v>
      </c>
      <c r="F2046" s="238"/>
      <c r="G2046" s="238"/>
      <c r="H2046" s="238"/>
      <c r="K2046" s="239"/>
      <c r="L2046" s="239"/>
    </row>
    <row r="2047" spans="2:12" s="237" customFormat="1" ht="15" x14ac:dyDescent="0.25">
      <c r="B2047" s="180" t="s">
        <v>3134</v>
      </c>
      <c r="C2047" s="236">
        <v>15</v>
      </c>
      <c r="F2047" s="238"/>
      <c r="G2047" s="238"/>
      <c r="H2047" s="238"/>
      <c r="K2047" s="239"/>
      <c r="L2047" s="239"/>
    </row>
    <row r="2048" spans="2:12" s="237" customFormat="1" ht="15" x14ac:dyDescent="0.25">
      <c r="B2048" s="180" t="s">
        <v>3136</v>
      </c>
      <c r="C2048" s="236">
        <v>9</v>
      </c>
      <c r="F2048" s="238"/>
      <c r="G2048" s="238"/>
      <c r="H2048" s="238"/>
      <c r="K2048" s="239"/>
      <c r="L2048" s="239"/>
    </row>
    <row r="2049" spans="2:12" s="237" customFormat="1" ht="15" x14ac:dyDescent="0.25">
      <c r="B2049" s="180" t="s">
        <v>3138</v>
      </c>
      <c r="C2049" s="236">
        <v>1</v>
      </c>
      <c r="F2049" s="238"/>
      <c r="G2049" s="238"/>
      <c r="H2049" s="238"/>
      <c r="K2049" s="239"/>
      <c r="L2049" s="239"/>
    </row>
    <row r="2050" spans="2:12" s="237" customFormat="1" ht="15" x14ac:dyDescent="0.25">
      <c r="B2050" s="180" t="s">
        <v>3270</v>
      </c>
      <c r="C2050" s="236">
        <v>8</v>
      </c>
      <c r="F2050" s="238"/>
      <c r="G2050" s="238"/>
      <c r="H2050" s="238"/>
      <c r="K2050" s="239"/>
      <c r="L2050" s="239"/>
    </row>
    <row r="2051" spans="2:12" s="237" customFormat="1" ht="15" x14ac:dyDescent="0.25">
      <c r="B2051" s="180" t="s">
        <v>3141</v>
      </c>
      <c r="C2051" s="236">
        <v>23</v>
      </c>
      <c r="F2051" s="238"/>
      <c r="G2051" s="238"/>
      <c r="H2051" s="238"/>
      <c r="K2051" s="239"/>
      <c r="L2051" s="239"/>
    </row>
    <row r="2052" spans="2:12" s="237" customFormat="1" ht="15" x14ac:dyDescent="0.25">
      <c r="B2052" s="180" t="s">
        <v>3271</v>
      </c>
      <c r="C2052" s="236">
        <v>5</v>
      </c>
      <c r="F2052" s="238"/>
      <c r="G2052" s="238"/>
      <c r="H2052" s="238"/>
      <c r="K2052" s="239"/>
      <c r="L2052" s="239"/>
    </row>
    <row r="2053" spans="2:12" s="237" customFormat="1" ht="15" x14ac:dyDescent="0.25">
      <c r="B2053" s="180" t="s">
        <v>3144</v>
      </c>
      <c r="C2053" s="236">
        <v>12</v>
      </c>
      <c r="F2053" s="238"/>
      <c r="G2053" s="238"/>
      <c r="H2053" s="238"/>
      <c r="K2053" s="239"/>
      <c r="L2053" s="239"/>
    </row>
    <row r="2054" spans="2:12" s="237" customFormat="1" ht="15" x14ac:dyDescent="0.25">
      <c r="B2054" s="180" t="s">
        <v>3145</v>
      </c>
      <c r="C2054" s="236">
        <v>6</v>
      </c>
      <c r="F2054" s="238"/>
      <c r="G2054" s="238"/>
      <c r="H2054" s="238"/>
      <c r="K2054" s="239"/>
      <c r="L2054" s="239"/>
    </row>
    <row r="2055" spans="2:12" s="237" customFormat="1" ht="15" x14ac:dyDescent="0.25">
      <c r="B2055" s="180" t="s">
        <v>3147</v>
      </c>
      <c r="C2055" s="236">
        <v>12</v>
      </c>
      <c r="F2055" s="238"/>
      <c r="G2055" s="238"/>
      <c r="H2055" s="238"/>
      <c r="K2055" s="239"/>
      <c r="L2055" s="239"/>
    </row>
    <row r="2056" spans="2:12" s="237" customFormat="1" ht="15" x14ac:dyDescent="0.25">
      <c r="B2056" s="180" t="s">
        <v>3272</v>
      </c>
      <c r="C2056" s="236">
        <v>6</v>
      </c>
      <c r="F2056" s="238"/>
      <c r="G2056" s="238"/>
      <c r="H2056" s="238"/>
      <c r="K2056" s="239"/>
      <c r="L2056" s="239"/>
    </row>
    <row r="2057" spans="2:12" s="237" customFormat="1" ht="15" x14ac:dyDescent="0.25">
      <c r="B2057" s="180" t="s">
        <v>3273</v>
      </c>
      <c r="C2057" s="236">
        <v>11</v>
      </c>
      <c r="F2057" s="238"/>
      <c r="G2057" s="238"/>
      <c r="H2057" s="238"/>
      <c r="K2057" s="239"/>
      <c r="L2057" s="239"/>
    </row>
    <row r="2058" spans="2:12" s="237" customFormat="1" ht="15" x14ac:dyDescent="0.25">
      <c r="B2058" s="180" t="s">
        <v>3156</v>
      </c>
      <c r="C2058" s="236">
        <v>4</v>
      </c>
      <c r="F2058" s="238"/>
      <c r="G2058" s="238"/>
      <c r="H2058" s="238"/>
      <c r="K2058" s="239"/>
      <c r="L2058" s="239"/>
    </row>
    <row r="2059" spans="2:12" s="237" customFormat="1" ht="15" x14ac:dyDescent="0.25">
      <c r="B2059" s="180" t="s">
        <v>3158</v>
      </c>
      <c r="C2059" s="236">
        <v>11</v>
      </c>
      <c r="F2059" s="238"/>
      <c r="G2059" s="238"/>
      <c r="H2059" s="238"/>
      <c r="K2059" s="239"/>
      <c r="L2059" s="239"/>
    </row>
    <row r="2060" spans="2:12" s="237" customFormat="1" ht="15" x14ac:dyDescent="0.25">
      <c r="B2060" s="180" t="s">
        <v>3274</v>
      </c>
      <c r="C2060" s="236">
        <v>3</v>
      </c>
      <c r="F2060" s="238"/>
      <c r="G2060" s="238"/>
      <c r="H2060" s="238"/>
      <c r="K2060" s="239"/>
      <c r="L2060" s="239"/>
    </row>
    <row r="2061" spans="2:12" s="237" customFormat="1" ht="15" x14ac:dyDescent="0.25">
      <c r="B2061" s="180" t="s">
        <v>3160</v>
      </c>
      <c r="C2061" s="236">
        <v>15</v>
      </c>
      <c r="F2061" s="238"/>
      <c r="G2061" s="238"/>
      <c r="H2061" s="238"/>
      <c r="K2061" s="239"/>
      <c r="L2061" s="239"/>
    </row>
    <row r="2062" spans="2:12" s="237" customFormat="1" ht="15" x14ac:dyDescent="0.25">
      <c r="B2062" s="180" t="s">
        <v>3162</v>
      </c>
      <c r="C2062" s="236">
        <v>10</v>
      </c>
      <c r="F2062" s="238"/>
      <c r="G2062" s="238"/>
      <c r="H2062" s="238"/>
      <c r="K2062" s="239"/>
      <c r="L2062" s="239"/>
    </row>
    <row r="2063" spans="2:12" s="237" customFormat="1" ht="15" x14ac:dyDescent="0.25">
      <c r="B2063" s="180" t="s">
        <v>3164</v>
      </c>
      <c r="C2063" s="236">
        <v>9</v>
      </c>
      <c r="F2063" s="238"/>
      <c r="G2063" s="238"/>
      <c r="H2063" s="238"/>
      <c r="K2063" s="239"/>
      <c r="L2063" s="239"/>
    </row>
    <row r="2064" spans="2:12" s="237" customFormat="1" ht="15" x14ac:dyDescent="0.25">
      <c r="B2064" s="180" t="s">
        <v>3275</v>
      </c>
      <c r="C2064" s="236">
        <v>3</v>
      </c>
      <c r="F2064" s="238"/>
      <c r="G2064" s="238"/>
      <c r="H2064" s="238"/>
      <c r="K2064" s="239"/>
      <c r="L2064" s="239"/>
    </row>
    <row r="2065" spans="2:12" s="237" customFormat="1" ht="15" x14ac:dyDescent="0.25">
      <c r="B2065" s="180" t="s">
        <v>3168</v>
      </c>
      <c r="C2065" s="236">
        <v>9</v>
      </c>
      <c r="F2065" s="238"/>
      <c r="G2065" s="238"/>
      <c r="H2065" s="238"/>
      <c r="K2065" s="239"/>
      <c r="L2065" s="239"/>
    </row>
    <row r="2066" spans="2:12" s="237" customFormat="1" ht="15" x14ac:dyDescent="0.25">
      <c r="B2066" s="180" t="s">
        <v>3276</v>
      </c>
      <c r="C2066" s="236">
        <v>22</v>
      </c>
      <c r="F2066" s="238"/>
      <c r="G2066" s="238"/>
      <c r="H2066" s="238"/>
      <c r="K2066" s="239"/>
      <c r="L2066" s="239"/>
    </row>
    <row r="2067" spans="2:12" s="237" customFormat="1" ht="15" x14ac:dyDescent="0.25">
      <c r="B2067" s="180" t="s">
        <v>3277</v>
      </c>
      <c r="C2067" s="236">
        <v>6</v>
      </c>
      <c r="F2067" s="238"/>
      <c r="G2067" s="238"/>
      <c r="H2067" s="238"/>
      <c r="K2067" s="239"/>
      <c r="L2067" s="239"/>
    </row>
    <row r="2068" spans="2:12" s="237" customFormat="1" ht="15" x14ac:dyDescent="0.25">
      <c r="B2068" s="180" t="s">
        <v>3172</v>
      </c>
      <c r="C2068" s="236">
        <v>3</v>
      </c>
      <c r="F2068" s="238"/>
      <c r="G2068" s="238"/>
      <c r="H2068" s="238"/>
      <c r="K2068" s="239"/>
      <c r="L2068" s="239"/>
    </row>
    <row r="2069" spans="2:12" s="237" customFormat="1" ht="15" x14ac:dyDescent="0.25">
      <c r="B2069" s="180" t="s">
        <v>3278</v>
      </c>
      <c r="C2069" s="236">
        <v>5</v>
      </c>
      <c r="F2069" s="238"/>
      <c r="G2069" s="238"/>
      <c r="H2069" s="238"/>
      <c r="K2069" s="239"/>
      <c r="L2069" s="239"/>
    </row>
    <row r="2070" spans="2:12" s="237" customFormat="1" ht="15" x14ac:dyDescent="0.25">
      <c r="B2070" s="180" t="s">
        <v>3279</v>
      </c>
      <c r="C2070" s="236">
        <v>10</v>
      </c>
      <c r="F2070" s="238"/>
      <c r="G2070" s="238"/>
      <c r="H2070" s="238"/>
      <c r="K2070" s="239"/>
      <c r="L2070" s="239"/>
    </row>
    <row r="2071" spans="2:12" s="237" customFormat="1" ht="15" x14ac:dyDescent="0.25">
      <c r="B2071" s="180" t="s">
        <v>3178</v>
      </c>
      <c r="C2071" s="236">
        <v>1</v>
      </c>
      <c r="F2071" s="238"/>
      <c r="G2071" s="238"/>
      <c r="H2071" s="238"/>
      <c r="K2071" s="239"/>
      <c r="L2071" s="239"/>
    </row>
    <row r="2072" spans="2:12" s="237" customFormat="1" ht="15" x14ac:dyDescent="0.25">
      <c r="B2072" s="180" t="s">
        <v>3180</v>
      </c>
      <c r="C2072" s="236">
        <v>5</v>
      </c>
      <c r="F2072" s="238"/>
      <c r="G2072" s="238"/>
      <c r="H2072" s="238"/>
      <c r="K2072" s="239"/>
      <c r="L2072" s="239"/>
    </row>
    <row r="2073" spans="2:12" s="237" customFormat="1" ht="15" x14ac:dyDescent="0.25">
      <c r="B2073" s="180" t="s">
        <v>3280</v>
      </c>
      <c r="C2073" s="236">
        <v>2</v>
      </c>
      <c r="F2073" s="238"/>
      <c r="G2073" s="238"/>
      <c r="H2073" s="238"/>
      <c r="K2073" s="239"/>
      <c r="L2073" s="239"/>
    </row>
    <row r="2074" spans="2:12" s="237" customFormat="1" ht="15" x14ac:dyDescent="0.25">
      <c r="B2074" s="180" t="s">
        <v>3281</v>
      </c>
      <c r="C2074" s="236">
        <v>8</v>
      </c>
      <c r="F2074" s="238"/>
      <c r="G2074" s="238"/>
      <c r="H2074" s="238"/>
      <c r="K2074" s="239"/>
      <c r="L2074" s="239"/>
    </row>
    <row r="2075" spans="2:12" s="237" customFormat="1" ht="15" x14ac:dyDescent="0.25">
      <c r="B2075" s="180" t="s">
        <v>3185</v>
      </c>
      <c r="C2075" s="236">
        <v>12</v>
      </c>
      <c r="F2075" s="238"/>
      <c r="G2075" s="238"/>
      <c r="H2075" s="238"/>
      <c r="K2075" s="239"/>
      <c r="L2075" s="239"/>
    </row>
    <row r="2076" spans="2:12" s="237" customFormat="1" ht="15" x14ac:dyDescent="0.25">
      <c r="B2076" s="180" t="s">
        <v>3187</v>
      </c>
      <c r="C2076" s="236">
        <v>7</v>
      </c>
      <c r="F2076" s="238"/>
      <c r="G2076" s="238"/>
      <c r="H2076" s="238"/>
      <c r="K2076" s="239"/>
      <c r="L2076" s="239"/>
    </row>
    <row r="2077" spans="2:12" s="237" customFormat="1" ht="15" x14ac:dyDescent="0.25">
      <c r="B2077" s="180" t="s">
        <v>3189</v>
      </c>
      <c r="C2077" s="236">
        <v>21</v>
      </c>
      <c r="F2077" s="238"/>
      <c r="G2077" s="238"/>
      <c r="H2077" s="238"/>
      <c r="K2077" s="239"/>
      <c r="L2077" s="239"/>
    </row>
    <row r="2078" spans="2:12" s="237" customFormat="1" ht="15" x14ac:dyDescent="0.25">
      <c r="B2078" s="180" t="s">
        <v>3282</v>
      </c>
      <c r="C2078" s="236">
        <v>1</v>
      </c>
      <c r="F2078" s="238"/>
      <c r="G2078" s="238"/>
      <c r="H2078" s="238"/>
      <c r="K2078" s="239"/>
      <c r="L2078" s="239"/>
    </row>
    <row r="2079" spans="2:12" s="237" customFormat="1" ht="15" x14ac:dyDescent="0.25">
      <c r="B2079" s="180" t="s">
        <v>3192</v>
      </c>
      <c r="C2079" s="236">
        <v>6</v>
      </c>
      <c r="F2079" s="238"/>
      <c r="G2079" s="238"/>
      <c r="H2079" s="238"/>
      <c r="K2079" s="239"/>
      <c r="L2079" s="239"/>
    </row>
    <row r="2080" spans="2:12" s="237" customFormat="1" ht="15" x14ac:dyDescent="0.25">
      <c r="B2080" s="180" t="s">
        <v>3194</v>
      </c>
      <c r="C2080" s="236">
        <v>1</v>
      </c>
      <c r="F2080" s="238"/>
      <c r="G2080" s="238"/>
      <c r="H2080" s="238"/>
      <c r="K2080" s="239"/>
      <c r="L2080" s="239"/>
    </row>
    <row r="2081" spans="2:12" s="237" customFormat="1" ht="15" x14ac:dyDescent="0.25">
      <c r="B2081" s="180" t="s">
        <v>3283</v>
      </c>
      <c r="C2081" s="236">
        <v>7</v>
      </c>
      <c r="F2081" s="238"/>
      <c r="G2081" s="238"/>
      <c r="H2081" s="238"/>
      <c r="K2081" s="239"/>
      <c r="L2081" s="239"/>
    </row>
    <row r="2082" spans="2:12" s="237" customFormat="1" ht="15" x14ac:dyDescent="0.25">
      <c r="B2082" s="180" t="s">
        <v>3196</v>
      </c>
      <c r="C2082" s="236">
        <v>10</v>
      </c>
      <c r="F2082" s="238"/>
      <c r="G2082" s="238"/>
      <c r="H2082" s="238"/>
      <c r="K2082" s="239"/>
      <c r="L2082" s="239"/>
    </row>
    <row r="2083" spans="2:12" s="237" customFormat="1" ht="15" x14ac:dyDescent="0.25">
      <c r="B2083" s="180" t="s">
        <v>3198</v>
      </c>
      <c r="C2083" s="236">
        <v>25</v>
      </c>
      <c r="F2083" s="238"/>
      <c r="G2083" s="238"/>
      <c r="H2083" s="238"/>
      <c r="K2083" s="239"/>
      <c r="L2083" s="239"/>
    </row>
    <row r="2084" spans="2:12" s="237" customFormat="1" ht="15" x14ac:dyDescent="0.25">
      <c r="B2084" s="180" t="s">
        <v>3284</v>
      </c>
      <c r="C2084" s="236">
        <v>6</v>
      </c>
      <c r="F2084" s="238"/>
      <c r="G2084" s="238"/>
      <c r="H2084" s="238"/>
      <c r="K2084" s="239"/>
      <c r="L2084" s="239"/>
    </row>
    <row r="2085" spans="2:12" s="237" customFormat="1" ht="15" x14ac:dyDescent="0.25">
      <c r="B2085" s="180" t="s">
        <v>3201</v>
      </c>
      <c r="C2085" s="236">
        <v>5</v>
      </c>
      <c r="F2085" s="238"/>
      <c r="G2085" s="238"/>
      <c r="H2085" s="238"/>
      <c r="K2085" s="239"/>
      <c r="L2085" s="239"/>
    </row>
    <row r="2086" spans="2:12" s="237" customFormat="1" ht="15" x14ac:dyDescent="0.25">
      <c r="B2086" s="180" t="s">
        <v>3285</v>
      </c>
      <c r="C2086" s="236">
        <v>1</v>
      </c>
      <c r="F2086" s="238"/>
      <c r="G2086" s="238"/>
      <c r="H2086" s="238"/>
      <c r="K2086" s="239"/>
      <c r="L2086" s="239"/>
    </row>
    <row r="2087" spans="2:12" s="237" customFormat="1" ht="15" x14ac:dyDescent="0.25">
      <c r="B2087" s="180" t="s">
        <v>3286</v>
      </c>
      <c r="C2087" s="236">
        <v>5</v>
      </c>
      <c r="F2087" s="238"/>
      <c r="G2087" s="238"/>
      <c r="H2087" s="238"/>
      <c r="K2087" s="239"/>
      <c r="L2087" s="239"/>
    </row>
    <row r="2088" spans="2:12" s="237" customFormat="1" ht="15" x14ac:dyDescent="0.25">
      <c r="B2088" s="180" t="s">
        <v>3287</v>
      </c>
      <c r="C2088" s="236">
        <v>4</v>
      </c>
      <c r="F2088" s="238"/>
      <c r="G2088" s="238"/>
      <c r="H2088" s="238"/>
      <c r="K2088" s="239"/>
      <c r="L2088" s="239"/>
    </row>
    <row r="2089" spans="2:12" s="237" customFormat="1" ht="15" x14ac:dyDescent="0.25">
      <c r="B2089" s="180" t="s">
        <v>3208</v>
      </c>
      <c r="C2089" s="236">
        <v>3</v>
      </c>
      <c r="F2089" s="238"/>
      <c r="G2089" s="238"/>
      <c r="H2089" s="238"/>
      <c r="K2089" s="239"/>
      <c r="L2089" s="239"/>
    </row>
    <row r="2090" spans="2:12" s="237" customFormat="1" ht="15" x14ac:dyDescent="0.25">
      <c r="B2090" s="180" t="s">
        <v>3288</v>
      </c>
      <c r="C2090" s="236">
        <v>9</v>
      </c>
      <c r="F2090" s="238"/>
      <c r="G2090" s="238"/>
      <c r="H2090" s="238"/>
      <c r="K2090" s="239"/>
      <c r="L2090" s="239"/>
    </row>
    <row r="2091" spans="2:12" s="237" customFormat="1" ht="15" x14ac:dyDescent="0.25">
      <c r="B2091" s="180" t="s">
        <v>3214</v>
      </c>
      <c r="C2091" s="236">
        <v>2</v>
      </c>
      <c r="F2091" s="238"/>
      <c r="G2091" s="238"/>
      <c r="H2091" s="238"/>
      <c r="K2091" s="239"/>
      <c r="L2091" s="239"/>
    </row>
    <row r="2092" spans="2:12" s="237" customFormat="1" ht="15" x14ac:dyDescent="0.25">
      <c r="B2092" s="180" t="s">
        <v>3216</v>
      </c>
      <c r="C2092" s="236">
        <v>7</v>
      </c>
      <c r="F2092" s="238"/>
      <c r="G2092" s="238"/>
      <c r="H2092" s="238"/>
      <c r="K2092" s="239"/>
      <c r="L2092" s="239"/>
    </row>
    <row r="2093" spans="2:12" s="237" customFormat="1" ht="15" x14ac:dyDescent="0.25">
      <c r="B2093" s="180" t="s">
        <v>3289</v>
      </c>
      <c r="C2093" s="236">
        <v>10</v>
      </c>
      <c r="F2093" s="238"/>
      <c r="G2093" s="238"/>
      <c r="H2093" s="238"/>
      <c r="K2093" s="239"/>
      <c r="L2093" s="239"/>
    </row>
    <row r="2094" spans="2:12" s="237" customFormat="1" ht="15" x14ac:dyDescent="0.25">
      <c r="B2094" s="180" t="s">
        <v>3290</v>
      </c>
      <c r="C2094" s="236">
        <v>5</v>
      </c>
      <c r="F2094" s="238"/>
      <c r="G2094" s="238"/>
      <c r="H2094" s="238"/>
      <c r="K2094" s="239"/>
      <c r="L2094" s="239"/>
    </row>
    <row r="2095" spans="2:12" s="237" customFormat="1" ht="15" x14ac:dyDescent="0.25">
      <c r="B2095" s="180" t="s">
        <v>3291</v>
      </c>
      <c r="C2095" s="236">
        <v>16</v>
      </c>
      <c r="F2095" s="238"/>
      <c r="G2095" s="238"/>
      <c r="H2095" s="238"/>
      <c r="K2095" s="239"/>
      <c r="L2095" s="239"/>
    </row>
    <row r="2096" spans="2:12" s="237" customFormat="1" ht="15" x14ac:dyDescent="0.25">
      <c r="B2096" s="180" t="s">
        <v>3292</v>
      </c>
      <c r="C2096" s="236">
        <v>6</v>
      </c>
      <c r="F2096" s="238"/>
      <c r="G2096" s="238"/>
      <c r="H2096" s="238"/>
      <c r="K2096" s="239"/>
      <c r="L2096" s="239"/>
    </row>
    <row r="2097" spans="2:12" s="237" customFormat="1" ht="15" x14ac:dyDescent="0.25">
      <c r="B2097" s="180" t="s">
        <v>3223</v>
      </c>
      <c r="C2097" s="236">
        <v>6</v>
      </c>
      <c r="F2097" s="238"/>
      <c r="G2097" s="238"/>
      <c r="H2097" s="238"/>
      <c r="K2097" s="239"/>
      <c r="L2097" s="239"/>
    </row>
    <row r="2098" spans="2:12" s="237" customFormat="1" ht="15" x14ac:dyDescent="0.25">
      <c r="B2098" s="180" t="s">
        <v>3293</v>
      </c>
      <c r="C2098" s="236">
        <v>9</v>
      </c>
      <c r="F2098" s="238"/>
      <c r="G2098" s="238"/>
      <c r="H2098" s="238"/>
      <c r="K2098" s="239"/>
      <c r="L2098" s="239"/>
    </row>
    <row r="2099" spans="2:12" s="237" customFormat="1" ht="15" x14ac:dyDescent="0.25">
      <c r="B2099" s="180" t="s">
        <v>3232</v>
      </c>
      <c r="C2099" s="236">
        <v>16</v>
      </c>
      <c r="F2099" s="238"/>
      <c r="G2099" s="238"/>
      <c r="H2099" s="238"/>
      <c r="K2099" s="239"/>
      <c r="L2099" s="239"/>
    </row>
    <row r="2100" spans="2:12" s="237" customFormat="1" ht="15" x14ac:dyDescent="0.25">
      <c r="B2100" s="180" t="s">
        <v>3294</v>
      </c>
      <c r="C2100" s="236">
        <v>15</v>
      </c>
      <c r="F2100" s="238"/>
      <c r="G2100" s="238"/>
      <c r="H2100" s="238"/>
      <c r="K2100" s="239"/>
      <c r="L2100" s="239"/>
    </row>
    <row r="2101" spans="2:12" s="237" customFormat="1" ht="15" x14ac:dyDescent="0.25">
      <c r="B2101" s="180" t="s">
        <v>3295</v>
      </c>
      <c r="C2101" s="236">
        <v>3</v>
      </c>
      <c r="F2101" s="238"/>
      <c r="G2101" s="238"/>
      <c r="H2101" s="238"/>
      <c r="K2101" s="239"/>
      <c r="L2101" s="239"/>
    </row>
    <row r="2102" spans="2:12" s="237" customFormat="1" ht="15" x14ac:dyDescent="0.25">
      <c r="B2102" s="180" t="s">
        <v>3235</v>
      </c>
      <c r="C2102" s="236">
        <v>17</v>
      </c>
      <c r="F2102" s="238"/>
      <c r="G2102" s="238"/>
      <c r="H2102" s="238"/>
      <c r="K2102" s="239"/>
      <c r="L2102" s="239"/>
    </row>
    <row r="2103" spans="2:12" s="237" customFormat="1" ht="15" x14ac:dyDescent="0.25">
      <c r="B2103" s="180" t="s">
        <v>3296</v>
      </c>
      <c r="C2103" s="236">
        <v>6</v>
      </c>
      <c r="F2103" s="238"/>
      <c r="G2103" s="238"/>
      <c r="H2103" s="238"/>
      <c r="K2103" s="239"/>
      <c r="L2103" s="239"/>
    </row>
    <row r="2104" spans="2:12" s="237" customFormat="1" ht="15" x14ac:dyDescent="0.25">
      <c r="B2104" s="180" t="s">
        <v>3297</v>
      </c>
      <c r="C2104" s="236">
        <v>10</v>
      </c>
      <c r="F2104" s="238"/>
      <c r="G2104" s="238"/>
      <c r="H2104" s="238"/>
      <c r="K2104" s="239"/>
      <c r="L2104" s="239"/>
    </row>
    <row r="2105" spans="2:12" s="237" customFormat="1" ht="15" x14ac:dyDescent="0.25">
      <c r="B2105" s="180" t="s">
        <v>3238</v>
      </c>
      <c r="C2105" s="236">
        <v>12</v>
      </c>
      <c r="F2105" s="238"/>
      <c r="G2105" s="238"/>
      <c r="H2105" s="238"/>
      <c r="K2105" s="239"/>
      <c r="L2105" s="239"/>
    </row>
    <row r="2106" spans="2:12" s="237" customFormat="1" ht="15" x14ac:dyDescent="0.25">
      <c r="B2106" s="180" t="s">
        <v>3298</v>
      </c>
      <c r="C2106" s="236">
        <v>7</v>
      </c>
      <c r="F2106" s="238"/>
      <c r="G2106" s="238"/>
      <c r="H2106" s="238"/>
      <c r="K2106" s="239"/>
      <c r="L2106" s="239"/>
    </row>
    <row r="2107" spans="2:12" s="237" customFormat="1" ht="15" x14ac:dyDescent="0.25">
      <c r="B2107" s="180" t="s">
        <v>3240</v>
      </c>
      <c r="C2107" s="236">
        <v>2</v>
      </c>
      <c r="F2107" s="238"/>
      <c r="G2107" s="238"/>
      <c r="H2107" s="238"/>
      <c r="K2107" s="239"/>
      <c r="L2107" s="239"/>
    </row>
    <row r="2108" spans="2:12" s="237" customFormat="1" ht="15" x14ac:dyDescent="0.25">
      <c r="B2108" s="180" t="s">
        <v>3299</v>
      </c>
      <c r="C2108" s="236">
        <v>5</v>
      </c>
      <c r="F2108" s="238"/>
      <c r="G2108" s="238"/>
      <c r="H2108" s="238"/>
      <c r="K2108" s="239"/>
      <c r="L2108" s="239"/>
    </row>
    <row r="2109" spans="2:12" s="237" customFormat="1" ht="15" x14ac:dyDescent="0.25">
      <c r="B2109" s="180" t="s">
        <v>3300</v>
      </c>
      <c r="C2109" s="236">
        <v>6</v>
      </c>
      <c r="F2109" s="238"/>
      <c r="G2109" s="238"/>
      <c r="H2109" s="238"/>
      <c r="K2109" s="239"/>
      <c r="L2109" s="239"/>
    </row>
    <row r="2110" spans="2:12" s="237" customFormat="1" ht="15" x14ac:dyDescent="0.25">
      <c r="B2110" s="180" t="s">
        <v>3301</v>
      </c>
      <c r="C2110" s="236">
        <v>2</v>
      </c>
      <c r="F2110" s="238"/>
      <c r="G2110" s="238"/>
      <c r="H2110" s="238"/>
      <c r="K2110" s="239"/>
      <c r="L2110" s="239"/>
    </row>
    <row r="2111" spans="2:12" s="237" customFormat="1" ht="15" x14ac:dyDescent="0.25">
      <c r="B2111" s="180" t="s">
        <v>3247</v>
      </c>
      <c r="C2111" s="236">
        <v>13</v>
      </c>
      <c r="F2111" s="238"/>
      <c r="G2111" s="238"/>
      <c r="H2111" s="238"/>
      <c r="K2111" s="239"/>
      <c r="L2111" s="239"/>
    </row>
    <row r="2112" spans="2:12" s="237" customFormat="1" ht="15" x14ac:dyDescent="0.25">
      <c r="B2112" s="180" t="s">
        <v>3249</v>
      </c>
      <c r="C2112" s="236">
        <v>2</v>
      </c>
      <c r="F2112" s="238"/>
      <c r="G2112" s="238"/>
      <c r="H2112" s="238"/>
      <c r="K2112" s="239"/>
      <c r="L2112" s="239"/>
    </row>
    <row r="2113" spans="2:12" s="237" customFormat="1" ht="15" x14ac:dyDescent="0.25">
      <c r="B2113" s="180" t="s">
        <v>3302</v>
      </c>
      <c r="C2113" s="236">
        <v>6</v>
      </c>
      <c r="F2113" s="238"/>
      <c r="G2113" s="238"/>
      <c r="H2113" s="238"/>
      <c r="K2113" s="239"/>
      <c r="L2113" s="239"/>
    </row>
    <row r="2114" spans="2:12" s="237" customFormat="1" ht="15" x14ac:dyDescent="0.25">
      <c r="B2114" s="180" t="s">
        <v>3303</v>
      </c>
      <c r="C2114" s="236">
        <v>8</v>
      </c>
      <c r="F2114" s="238"/>
      <c r="G2114" s="238"/>
      <c r="H2114" s="238"/>
      <c r="K2114" s="239"/>
      <c r="L2114" s="239"/>
    </row>
    <row r="2115" spans="2:12" s="237" customFormat="1" ht="15" x14ac:dyDescent="0.25">
      <c r="B2115" s="180" t="s">
        <v>3251</v>
      </c>
      <c r="C2115" s="236">
        <v>3</v>
      </c>
      <c r="F2115" s="238"/>
      <c r="G2115" s="238"/>
      <c r="H2115" s="238"/>
      <c r="K2115" s="239"/>
      <c r="L2115" s="239"/>
    </row>
    <row r="2116" spans="2:12" s="237" customFormat="1" ht="15" x14ac:dyDescent="0.25">
      <c r="B2116" s="180" t="s">
        <v>3304</v>
      </c>
      <c r="C2116" s="236">
        <v>1</v>
      </c>
      <c r="F2116" s="238"/>
      <c r="G2116" s="238"/>
      <c r="H2116" s="238"/>
      <c r="K2116" s="239"/>
      <c r="L2116" s="239"/>
    </row>
    <row r="2117" spans="2:12" s="237" customFormat="1" ht="15" x14ac:dyDescent="0.25">
      <c r="B2117" s="180" t="s">
        <v>3305</v>
      </c>
      <c r="C2117" s="236">
        <v>3</v>
      </c>
      <c r="F2117" s="238"/>
      <c r="G2117" s="238"/>
      <c r="H2117" s="238"/>
      <c r="K2117" s="239"/>
      <c r="L2117" s="239"/>
    </row>
    <row r="2118" spans="2:12" s="237" customFormat="1" ht="15" x14ac:dyDescent="0.25">
      <c r="B2118" s="180" t="s">
        <v>3255</v>
      </c>
      <c r="C2118" s="236">
        <v>7</v>
      </c>
      <c r="F2118" s="238"/>
      <c r="G2118" s="238"/>
      <c r="H2118" s="238"/>
      <c r="K2118" s="239"/>
      <c r="L2118" s="239"/>
    </row>
    <row r="2119" spans="2:12" s="237" customFormat="1" ht="15" x14ac:dyDescent="0.25">
      <c r="B2119" s="180" t="s">
        <v>3257</v>
      </c>
      <c r="C2119" s="236">
        <v>4</v>
      </c>
      <c r="F2119" s="238"/>
      <c r="G2119" s="238"/>
      <c r="H2119" s="238"/>
      <c r="K2119" s="239"/>
      <c r="L2119" s="239"/>
    </row>
    <row r="2120" spans="2:12" s="237" customFormat="1" ht="15" x14ac:dyDescent="0.25">
      <c r="B2120" s="180" t="s">
        <v>3306</v>
      </c>
      <c r="C2120" s="236">
        <v>1</v>
      </c>
      <c r="F2120" s="238"/>
      <c r="G2120" s="238"/>
      <c r="H2120" s="238"/>
      <c r="K2120" s="239"/>
      <c r="L2120" s="239"/>
    </row>
    <row r="2121" spans="2:12" s="237" customFormat="1" ht="15" x14ac:dyDescent="0.25">
      <c r="B2121" s="180" t="s">
        <v>3143</v>
      </c>
      <c r="C2121" s="236">
        <v>1</v>
      </c>
      <c r="F2121" s="238"/>
      <c r="G2121" s="238"/>
      <c r="H2121" s="238"/>
      <c r="K2121" s="239"/>
      <c r="L2121" s="239"/>
    </row>
    <row r="2122" spans="2:12" s="237" customFormat="1" ht="15" x14ac:dyDescent="0.25">
      <c r="B2122" s="180" t="s">
        <v>3245</v>
      </c>
      <c r="C2122" s="236">
        <v>1</v>
      </c>
      <c r="F2122" s="238"/>
      <c r="G2122" s="238"/>
      <c r="H2122" s="238"/>
      <c r="K2122" s="239"/>
      <c r="L2122" s="239"/>
    </row>
    <row r="2123" spans="2:12" s="237" customFormat="1" ht="15" x14ac:dyDescent="0.25">
      <c r="B2123" s="180" t="s">
        <v>3307</v>
      </c>
      <c r="C2123" s="236">
        <v>13</v>
      </c>
      <c r="F2123" s="238"/>
      <c r="G2123" s="238"/>
      <c r="H2123" s="238"/>
      <c r="K2123" s="239"/>
      <c r="L2123" s="239"/>
    </row>
    <row r="2124" spans="2:12" s="237" customFormat="1" ht="15" x14ac:dyDescent="0.25">
      <c r="B2124" s="180" t="s">
        <v>3308</v>
      </c>
      <c r="C2124" s="236">
        <v>9</v>
      </c>
      <c r="F2124" s="238"/>
      <c r="G2124" s="238"/>
      <c r="H2124" s="238"/>
      <c r="K2124" s="239"/>
      <c r="L2124" s="239"/>
    </row>
    <row r="2125" spans="2:12" s="237" customFormat="1" ht="15" x14ac:dyDescent="0.25">
      <c r="B2125" s="180" t="s">
        <v>3309</v>
      </c>
      <c r="C2125" s="236">
        <v>21</v>
      </c>
      <c r="F2125" s="238"/>
      <c r="G2125" s="238"/>
      <c r="H2125" s="238"/>
      <c r="K2125" s="239"/>
      <c r="L2125" s="239"/>
    </row>
    <row r="2126" spans="2:12" s="237" customFormat="1" ht="15" x14ac:dyDescent="0.25">
      <c r="B2126" s="180" t="s">
        <v>3310</v>
      </c>
      <c r="C2126" s="236">
        <v>16</v>
      </c>
      <c r="F2126" s="238"/>
      <c r="G2126" s="238"/>
      <c r="H2126" s="238"/>
      <c r="K2126" s="239"/>
      <c r="L2126" s="239"/>
    </row>
    <row r="2127" spans="2:12" s="237" customFormat="1" ht="15" x14ac:dyDescent="0.25">
      <c r="B2127" s="180" t="s">
        <v>3311</v>
      </c>
      <c r="C2127" s="236">
        <v>5</v>
      </c>
      <c r="F2127" s="238"/>
      <c r="G2127" s="238"/>
      <c r="H2127" s="238"/>
      <c r="K2127" s="239"/>
      <c r="L2127" s="239"/>
    </row>
    <row r="2128" spans="2:12" s="237" customFormat="1" ht="15" x14ac:dyDescent="0.25">
      <c r="B2128" s="180" t="s">
        <v>3312</v>
      </c>
      <c r="C2128" s="236">
        <v>11</v>
      </c>
      <c r="F2128" s="238"/>
      <c r="G2128" s="238"/>
      <c r="H2128" s="238"/>
      <c r="K2128" s="239"/>
      <c r="L2128" s="239"/>
    </row>
    <row r="2129" spans="2:12" s="237" customFormat="1" ht="15" x14ac:dyDescent="0.25">
      <c r="B2129" s="180" t="s">
        <v>3313</v>
      </c>
      <c r="C2129" s="236">
        <v>13</v>
      </c>
      <c r="F2129" s="238"/>
      <c r="G2129" s="238"/>
      <c r="H2129" s="238"/>
      <c r="K2129" s="239"/>
      <c r="L2129" s="239"/>
    </row>
    <row r="2130" spans="2:12" s="237" customFormat="1" ht="15" x14ac:dyDescent="0.25">
      <c r="B2130" s="180" t="s">
        <v>3314</v>
      </c>
      <c r="C2130" s="236">
        <v>13</v>
      </c>
      <c r="F2130" s="238"/>
      <c r="G2130" s="238"/>
      <c r="H2130" s="238"/>
      <c r="K2130" s="239"/>
      <c r="L2130" s="239"/>
    </row>
    <row r="2131" spans="2:12" s="237" customFormat="1" ht="15" x14ac:dyDescent="0.25">
      <c r="B2131" s="180" t="s">
        <v>3315</v>
      </c>
      <c r="C2131" s="236">
        <v>10</v>
      </c>
      <c r="F2131" s="238"/>
      <c r="G2131" s="238"/>
      <c r="H2131" s="238"/>
      <c r="K2131" s="239"/>
      <c r="L2131" s="239"/>
    </row>
    <row r="2132" spans="2:12" s="237" customFormat="1" ht="15" x14ac:dyDescent="0.25">
      <c r="B2132" s="180" t="s">
        <v>3316</v>
      </c>
      <c r="C2132" s="236">
        <v>5</v>
      </c>
      <c r="F2132" s="238"/>
      <c r="G2132" s="238"/>
      <c r="H2132" s="238"/>
      <c r="K2132" s="239"/>
      <c r="L2132" s="239"/>
    </row>
    <row r="2133" spans="2:12" s="237" customFormat="1" ht="15" x14ac:dyDescent="0.25">
      <c r="B2133" s="180" t="s">
        <v>3317</v>
      </c>
      <c r="C2133" s="236">
        <v>7</v>
      </c>
      <c r="F2133" s="238"/>
      <c r="G2133" s="238"/>
      <c r="H2133" s="238"/>
      <c r="K2133" s="239"/>
      <c r="L2133" s="239"/>
    </row>
    <row r="2134" spans="2:12" s="237" customFormat="1" ht="15" x14ac:dyDescent="0.25">
      <c r="B2134" s="180" t="s">
        <v>3318</v>
      </c>
      <c r="C2134" s="236">
        <v>19</v>
      </c>
      <c r="F2134" s="238"/>
      <c r="G2134" s="238"/>
      <c r="H2134" s="238"/>
      <c r="K2134" s="239"/>
      <c r="L2134" s="239"/>
    </row>
    <row r="2135" spans="2:12" s="237" customFormat="1" ht="15" x14ac:dyDescent="0.25">
      <c r="B2135" s="180" t="s">
        <v>3319</v>
      </c>
      <c r="C2135" s="236">
        <v>17</v>
      </c>
      <c r="F2135" s="238"/>
      <c r="G2135" s="238"/>
      <c r="H2135" s="238"/>
      <c r="K2135" s="239"/>
      <c r="L2135" s="239"/>
    </row>
    <row r="2136" spans="2:12" s="237" customFormat="1" ht="15" x14ac:dyDescent="0.25">
      <c r="B2136" s="180" t="s">
        <v>3320</v>
      </c>
      <c r="C2136" s="236">
        <v>16</v>
      </c>
      <c r="F2136" s="238"/>
      <c r="G2136" s="238"/>
      <c r="H2136" s="238"/>
      <c r="K2136" s="239"/>
      <c r="L2136" s="239"/>
    </row>
    <row r="2137" spans="2:12" s="237" customFormat="1" ht="15" x14ac:dyDescent="0.25">
      <c r="B2137" s="180" t="s">
        <v>3321</v>
      </c>
      <c r="C2137" s="236">
        <v>9</v>
      </c>
      <c r="F2137" s="238"/>
      <c r="G2137" s="238"/>
      <c r="H2137" s="238"/>
      <c r="K2137" s="239"/>
      <c r="L2137" s="239"/>
    </row>
    <row r="2138" spans="2:12" s="237" customFormat="1" ht="15" x14ac:dyDescent="0.25">
      <c r="B2138" s="180" t="s">
        <v>3322</v>
      </c>
      <c r="C2138" s="236">
        <v>15</v>
      </c>
      <c r="F2138" s="238"/>
      <c r="G2138" s="238"/>
      <c r="H2138" s="238"/>
      <c r="K2138" s="239"/>
      <c r="L2138" s="239"/>
    </row>
    <row r="2139" spans="2:12" s="237" customFormat="1" ht="15" x14ac:dyDescent="0.25">
      <c r="B2139" s="180" t="s">
        <v>3323</v>
      </c>
      <c r="C2139" s="236">
        <v>26</v>
      </c>
      <c r="F2139" s="238"/>
      <c r="G2139" s="238"/>
      <c r="H2139" s="238"/>
      <c r="K2139" s="239"/>
      <c r="L2139" s="239"/>
    </row>
    <row r="2140" spans="2:12" s="237" customFormat="1" ht="15" x14ac:dyDescent="0.25">
      <c r="B2140" s="180" t="s">
        <v>3324</v>
      </c>
      <c r="C2140" s="236">
        <v>26</v>
      </c>
      <c r="F2140" s="238"/>
      <c r="G2140" s="238"/>
      <c r="H2140" s="238"/>
      <c r="K2140" s="239"/>
      <c r="L2140" s="239"/>
    </row>
    <row r="2141" spans="2:12" s="237" customFormat="1" ht="15" x14ac:dyDescent="0.25">
      <c r="B2141" s="180" t="s">
        <v>3325</v>
      </c>
      <c r="C2141" s="236">
        <v>20</v>
      </c>
      <c r="F2141" s="238"/>
      <c r="G2141" s="238"/>
      <c r="H2141" s="238"/>
      <c r="K2141" s="239"/>
      <c r="L2141" s="239"/>
    </row>
    <row r="2142" spans="2:12" s="237" customFormat="1" ht="15" x14ac:dyDescent="0.25">
      <c r="B2142" s="180" t="s">
        <v>3326</v>
      </c>
      <c r="C2142" s="236">
        <v>18</v>
      </c>
      <c r="F2142" s="238"/>
      <c r="G2142" s="238"/>
      <c r="H2142" s="238"/>
      <c r="K2142" s="239"/>
      <c r="L2142" s="239"/>
    </row>
    <row r="2143" spans="2:12" s="237" customFormat="1" ht="15" x14ac:dyDescent="0.25">
      <c r="B2143" s="180" t="s">
        <v>3327</v>
      </c>
      <c r="C2143" s="236">
        <v>14</v>
      </c>
      <c r="F2143" s="238"/>
      <c r="G2143" s="238"/>
      <c r="H2143" s="238"/>
      <c r="K2143" s="239"/>
      <c r="L2143" s="239"/>
    </row>
    <row r="2144" spans="2:12" s="237" customFormat="1" ht="15" x14ac:dyDescent="0.25">
      <c r="B2144" s="180" t="s">
        <v>3328</v>
      </c>
      <c r="C2144" s="236">
        <v>10</v>
      </c>
      <c r="F2144" s="238"/>
      <c r="G2144" s="238"/>
      <c r="H2144" s="238"/>
      <c r="K2144" s="239"/>
      <c r="L2144" s="239"/>
    </row>
    <row r="2145" spans="2:12" s="237" customFormat="1" ht="15" x14ac:dyDescent="0.25">
      <c r="B2145" s="180" t="s">
        <v>3329</v>
      </c>
      <c r="C2145" s="236">
        <v>3</v>
      </c>
      <c r="F2145" s="238"/>
      <c r="G2145" s="238"/>
      <c r="H2145" s="238"/>
      <c r="K2145" s="239"/>
      <c r="L2145" s="239"/>
    </row>
    <row r="2146" spans="2:12" s="237" customFormat="1" ht="15" x14ac:dyDescent="0.25">
      <c r="B2146" s="180" t="s">
        <v>3330</v>
      </c>
      <c r="C2146" s="236">
        <v>1</v>
      </c>
      <c r="F2146" s="238"/>
      <c r="G2146" s="238"/>
      <c r="H2146" s="238"/>
      <c r="K2146" s="239"/>
      <c r="L2146" s="239"/>
    </row>
    <row r="2147" spans="2:12" s="237" customFormat="1" ht="15" x14ac:dyDescent="0.25">
      <c r="B2147" s="180" t="s">
        <v>3331</v>
      </c>
      <c r="C2147" s="236">
        <v>10</v>
      </c>
      <c r="F2147" s="238"/>
      <c r="G2147" s="238"/>
      <c r="H2147" s="238"/>
      <c r="K2147" s="239"/>
      <c r="L2147" s="239"/>
    </row>
    <row r="2148" spans="2:12" s="237" customFormat="1" ht="15" x14ac:dyDescent="0.25">
      <c r="B2148" s="180" t="s">
        <v>3332</v>
      </c>
      <c r="C2148" s="236">
        <v>4</v>
      </c>
      <c r="F2148" s="238"/>
      <c r="G2148" s="238"/>
      <c r="H2148" s="238"/>
      <c r="K2148" s="239"/>
      <c r="L2148" s="239"/>
    </row>
    <row r="2149" spans="2:12" s="237" customFormat="1" ht="15" x14ac:dyDescent="0.25">
      <c r="B2149" s="180" t="s">
        <v>3333</v>
      </c>
      <c r="C2149" s="236">
        <v>18</v>
      </c>
      <c r="F2149" s="238"/>
      <c r="G2149" s="238"/>
      <c r="H2149" s="238"/>
      <c r="K2149" s="239"/>
      <c r="L2149" s="239"/>
    </row>
    <row r="2150" spans="2:12" s="237" customFormat="1" ht="15" x14ac:dyDescent="0.25">
      <c r="B2150" s="180" t="s">
        <v>3334</v>
      </c>
      <c r="C2150" s="236">
        <v>12</v>
      </c>
      <c r="F2150" s="238"/>
      <c r="G2150" s="238"/>
      <c r="H2150" s="238"/>
      <c r="K2150" s="239"/>
      <c r="L2150" s="239"/>
    </row>
    <row r="2151" spans="2:12" s="237" customFormat="1" ht="15" x14ac:dyDescent="0.25">
      <c r="B2151" s="180" t="s">
        <v>3335</v>
      </c>
      <c r="C2151" s="236">
        <v>5</v>
      </c>
      <c r="F2151" s="238"/>
      <c r="G2151" s="238"/>
      <c r="H2151" s="238"/>
      <c r="K2151" s="239"/>
      <c r="L2151" s="239"/>
    </row>
    <row r="2152" spans="2:12" s="237" customFormat="1" ht="15" x14ac:dyDescent="0.25">
      <c r="B2152" s="180" t="s">
        <v>3336</v>
      </c>
      <c r="C2152" s="236">
        <v>16</v>
      </c>
      <c r="F2152" s="238"/>
      <c r="G2152" s="238"/>
      <c r="H2152" s="238"/>
      <c r="K2152" s="239"/>
      <c r="L2152" s="239"/>
    </row>
    <row r="2153" spans="2:12" s="237" customFormat="1" ht="15" x14ac:dyDescent="0.25">
      <c r="B2153" s="180" t="s">
        <v>3337</v>
      </c>
      <c r="C2153" s="236">
        <v>6</v>
      </c>
      <c r="F2153" s="238"/>
      <c r="G2153" s="238"/>
      <c r="H2153" s="238"/>
      <c r="K2153" s="239"/>
      <c r="L2153" s="239"/>
    </row>
    <row r="2154" spans="2:12" s="237" customFormat="1" ht="15" x14ac:dyDescent="0.25">
      <c r="B2154" s="180" t="s">
        <v>3338</v>
      </c>
      <c r="C2154" s="236">
        <v>11</v>
      </c>
      <c r="F2154" s="238"/>
      <c r="G2154" s="238"/>
      <c r="H2154" s="238"/>
      <c r="K2154" s="239"/>
      <c r="L2154" s="239"/>
    </row>
    <row r="2155" spans="2:12" s="237" customFormat="1" ht="15" x14ac:dyDescent="0.25">
      <c r="B2155" s="180" t="s">
        <v>3339</v>
      </c>
      <c r="C2155" s="236">
        <v>10</v>
      </c>
      <c r="F2155" s="238"/>
      <c r="G2155" s="238"/>
      <c r="H2155" s="238"/>
      <c r="K2155" s="239"/>
      <c r="L2155" s="239"/>
    </row>
    <row r="2156" spans="2:12" s="237" customFormat="1" ht="15" x14ac:dyDescent="0.25">
      <c r="B2156" s="180" t="s">
        <v>3340</v>
      </c>
      <c r="C2156" s="236">
        <v>6</v>
      </c>
      <c r="F2156" s="238"/>
      <c r="G2156" s="238"/>
      <c r="H2156" s="238"/>
      <c r="K2156" s="239"/>
      <c r="L2156" s="239"/>
    </row>
    <row r="2157" spans="2:12" s="237" customFormat="1" ht="15" x14ac:dyDescent="0.25">
      <c r="B2157" s="180" t="s">
        <v>3341</v>
      </c>
      <c r="C2157" s="236">
        <v>20</v>
      </c>
      <c r="F2157" s="238"/>
      <c r="G2157" s="238"/>
      <c r="H2157" s="238"/>
      <c r="K2157" s="239"/>
      <c r="L2157" s="239"/>
    </row>
    <row r="2158" spans="2:12" s="237" customFormat="1" ht="15" x14ac:dyDescent="0.25">
      <c r="B2158" s="180" t="s">
        <v>3342</v>
      </c>
      <c r="C2158" s="236">
        <v>3</v>
      </c>
      <c r="F2158" s="238"/>
      <c r="G2158" s="238"/>
      <c r="H2158" s="238"/>
      <c r="K2158" s="239"/>
      <c r="L2158" s="239"/>
    </row>
    <row r="2159" spans="2:12" s="237" customFormat="1" ht="15" x14ac:dyDescent="0.25">
      <c r="B2159" s="180" t="s">
        <v>3343</v>
      </c>
      <c r="C2159" s="236">
        <v>11</v>
      </c>
      <c r="F2159" s="238"/>
      <c r="G2159" s="238"/>
      <c r="H2159" s="238"/>
      <c r="K2159" s="239"/>
      <c r="L2159" s="239"/>
    </row>
    <row r="2160" spans="2:12" s="237" customFormat="1" ht="15" x14ac:dyDescent="0.25">
      <c r="B2160" s="180" t="s">
        <v>3344</v>
      </c>
      <c r="C2160" s="236">
        <v>2</v>
      </c>
      <c r="F2160" s="238"/>
      <c r="G2160" s="238"/>
      <c r="H2160" s="238"/>
      <c r="K2160" s="239"/>
      <c r="L2160" s="239"/>
    </row>
    <row r="2161" spans="2:12" s="237" customFormat="1" ht="15" x14ac:dyDescent="0.25">
      <c r="B2161" s="180" t="s">
        <v>3345</v>
      </c>
      <c r="C2161" s="236">
        <v>5</v>
      </c>
      <c r="F2161" s="238"/>
      <c r="G2161" s="238"/>
      <c r="H2161" s="238"/>
      <c r="K2161" s="239"/>
      <c r="L2161" s="239"/>
    </row>
    <row r="2162" spans="2:12" s="237" customFormat="1" ht="15" x14ac:dyDescent="0.25">
      <c r="B2162" s="180" t="s">
        <v>3346</v>
      </c>
      <c r="C2162" s="236">
        <v>8</v>
      </c>
      <c r="F2162" s="238"/>
      <c r="G2162" s="238"/>
      <c r="H2162" s="238"/>
      <c r="K2162" s="239"/>
      <c r="L2162" s="239"/>
    </row>
    <row r="2163" spans="2:12" s="237" customFormat="1" ht="15" x14ac:dyDescent="0.25">
      <c r="B2163" s="180" t="s">
        <v>3347</v>
      </c>
      <c r="C2163" s="236">
        <v>22</v>
      </c>
      <c r="F2163" s="238"/>
      <c r="G2163" s="238"/>
      <c r="H2163" s="238"/>
      <c r="K2163" s="239"/>
      <c r="L2163" s="239"/>
    </row>
    <row r="2164" spans="2:12" s="237" customFormat="1" ht="15" x14ac:dyDescent="0.25">
      <c r="B2164" s="180" t="s">
        <v>3348</v>
      </c>
      <c r="C2164" s="236">
        <v>14</v>
      </c>
      <c r="F2164" s="238"/>
      <c r="G2164" s="238"/>
      <c r="H2164" s="238"/>
      <c r="K2164" s="239"/>
      <c r="L2164" s="239"/>
    </row>
    <row r="2165" spans="2:12" s="237" customFormat="1" ht="15" x14ac:dyDescent="0.25">
      <c r="B2165" s="180" t="s">
        <v>3349</v>
      </c>
      <c r="C2165" s="236">
        <v>22</v>
      </c>
      <c r="F2165" s="238"/>
      <c r="G2165" s="238"/>
      <c r="H2165" s="238"/>
      <c r="K2165" s="239"/>
      <c r="L2165" s="239"/>
    </row>
    <row r="2166" spans="2:12" s="237" customFormat="1" ht="15" x14ac:dyDescent="0.25">
      <c r="B2166" s="180" t="s">
        <v>3350</v>
      </c>
      <c r="C2166" s="236">
        <v>5</v>
      </c>
      <c r="F2166" s="238"/>
      <c r="G2166" s="238"/>
      <c r="H2166" s="238"/>
      <c r="K2166" s="239"/>
      <c r="L2166" s="239"/>
    </row>
    <row r="2167" spans="2:12" s="237" customFormat="1" ht="15" x14ac:dyDescent="0.25">
      <c r="B2167" s="180" t="s">
        <v>3351</v>
      </c>
      <c r="C2167" s="236">
        <v>17</v>
      </c>
      <c r="F2167" s="238"/>
      <c r="G2167" s="238"/>
      <c r="H2167" s="238"/>
      <c r="K2167" s="239"/>
      <c r="L2167" s="239"/>
    </row>
    <row r="2168" spans="2:12" s="237" customFormat="1" ht="15" x14ac:dyDescent="0.25">
      <c r="B2168" s="180" t="s">
        <v>3352</v>
      </c>
      <c r="C2168" s="236">
        <v>11</v>
      </c>
      <c r="F2168" s="238"/>
      <c r="G2168" s="238"/>
      <c r="H2168" s="238"/>
      <c r="K2168" s="239"/>
      <c r="L2168" s="239"/>
    </row>
    <row r="2169" spans="2:12" s="237" customFormat="1" ht="15" x14ac:dyDescent="0.25">
      <c r="B2169" s="180" t="s">
        <v>3353</v>
      </c>
      <c r="C2169" s="236">
        <v>17</v>
      </c>
      <c r="F2169" s="238"/>
      <c r="G2169" s="238"/>
      <c r="H2169" s="238"/>
      <c r="K2169" s="239"/>
      <c r="L2169" s="239"/>
    </row>
    <row r="2170" spans="2:12" s="237" customFormat="1" ht="15" x14ac:dyDescent="0.25">
      <c r="B2170" s="180" t="s">
        <v>3354</v>
      </c>
      <c r="C2170" s="236">
        <v>11</v>
      </c>
      <c r="F2170" s="238"/>
      <c r="G2170" s="238"/>
      <c r="H2170" s="238"/>
      <c r="K2170" s="239"/>
      <c r="L2170" s="239"/>
    </row>
    <row r="2171" spans="2:12" s="237" customFormat="1" ht="15" x14ac:dyDescent="0.25">
      <c r="B2171" s="180" t="s">
        <v>3355</v>
      </c>
      <c r="C2171" s="236">
        <v>4</v>
      </c>
      <c r="F2171" s="238"/>
      <c r="G2171" s="238"/>
      <c r="H2171" s="238"/>
      <c r="K2171" s="239"/>
      <c r="L2171" s="239"/>
    </row>
    <row r="2172" spans="2:12" s="237" customFormat="1" ht="15" x14ac:dyDescent="0.25">
      <c r="B2172" s="180" t="s">
        <v>3356</v>
      </c>
      <c r="C2172" s="236">
        <v>5</v>
      </c>
      <c r="F2172" s="238"/>
      <c r="G2172" s="238"/>
      <c r="H2172" s="238"/>
      <c r="K2172" s="239"/>
      <c r="L2172" s="239"/>
    </row>
    <row r="2173" spans="2:12" s="237" customFormat="1" ht="15" x14ac:dyDescent="0.25">
      <c r="B2173" s="180" t="s">
        <v>3357</v>
      </c>
      <c r="C2173" s="236">
        <v>27</v>
      </c>
      <c r="F2173" s="238"/>
      <c r="G2173" s="238"/>
      <c r="H2173" s="238"/>
      <c r="K2173" s="239"/>
      <c r="L2173" s="239"/>
    </row>
    <row r="2174" spans="2:12" s="237" customFormat="1" ht="15" x14ac:dyDescent="0.25">
      <c r="B2174" s="180" t="s">
        <v>3358</v>
      </c>
      <c r="C2174" s="236">
        <v>6</v>
      </c>
      <c r="F2174" s="238"/>
      <c r="G2174" s="238"/>
      <c r="H2174" s="238"/>
      <c r="K2174" s="239"/>
      <c r="L2174" s="239"/>
    </row>
    <row r="2175" spans="2:12" s="237" customFormat="1" ht="15" x14ac:dyDescent="0.25">
      <c r="B2175" s="180" t="s">
        <v>3359</v>
      </c>
      <c r="C2175" s="236">
        <v>21</v>
      </c>
      <c r="F2175" s="238"/>
      <c r="G2175" s="238"/>
      <c r="H2175" s="238"/>
      <c r="K2175" s="239"/>
      <c r="L2175" s="239"/>
    </row>
    <row r="2176" spans="2:12" s="237" customFormat="1" ht="15" x14ac:dyDescent="0.25">
      <c r="B2176" s="180" t="s">
        <v>3360</v>
      </c>
      <c r="C2176" s="236">
        <v>25</v>
      </c>
      <c r="F2176" s="238"/>
      <c r="G2176" s="238"/>
      <c r="H2176" s="238"/>
      <c r="K2176" s="239"/>
      <c r="L2176" s="239"/>
    </row>
    <row r="2177" spans="2:12" s="237" customFormat="1" ht="15" x14ac:dyDescent="0.25">
      <c r="B2177" s="180" t="s">
        <v>3361</v>
      </c>
      <c r="C2177" s="236">
        <v>6</v>
      </c>
      <c r="F2177" s="238"/>
      <c r="G2177" s="238"/>
      <c r="H2177" s="238"/>
      <c r="K2177" s="239"/>
      <c r="L2177" s="239"/>
    </row>
    <row r="2178" spans="2:12" s="237" customFormat="1" ht="15" x14ac:dyDescent="0.25">
      <c r="B2178" s="180" t="s">
        <v>3362</v>
      </c>
      <c r="C2178" s="236">
        <v>16</v>
      </c>
      <c r="F2178" s="238"/>
      <c r="G2178" s="238"/>
      <c r="H2178" s="238"/>
      <c r="K2178" s="239"/>
      <c r="L2178" s="239"/>
    </row>
    <row r="2179" spans="2:12" s="237" customFormat="1" ht="15" x14ac:dyDescent="0.25">
      <c r="B2179" s="180" t="s">
        <v>3363</v>
      </c>
      <c r="C2179" s="236">
        <v>11</v>
      </c>
      <c r="F2179" s="238"/>
      <c r="G2179" s="238"/>
      <c r="H2179" s="238"/>
      <c r="K2179" s="239"/>
      <c r="L2179" s="239"/>
    </row>
    <row r="2180" spans="2:12" s="237" customFormat="1" ht="15" x14ac:dyDescent="0.25">
      <c r="B2180" s="180" t="s">
        <v>3364</v>
      </c>
      <c r="C2180" s="236">
        <v>8</v>
      </c>
      <c r="F2180" s="238"/>
      <c r="G2180" s="238"/>
      <c r="H2180" s="238"/>
      <c r="K2180" s="239"/>
      <c r="L2180" s="239"/>
    </row>
    <row r="2181" spans="2:12" s="237" customFormat="1" ht="15" x14ac:dyDescent="0.25">
      <c r="B2181" s="180" t="s">
        <v>3365</v>
      </c>
      <c r="C2181" s="236">
        <v>15</v>
      </c>
      <c r="F2181" s="238"/>
      <c r="G2181" s="238"/>
      <c r="H2181" s="238"/>
      <c r="K2181" s="239"/>
      <c r="L2181" s="239"/>
    </row>
    <row r="2182" spans="2:12" s="237" customFormat="1" ht="15" x14ac:dyDescent="0.25">
      <c r="B2182" s="180" t="s">
        <v>3366</v>
      </c>
      <c r="C2182" s="236">
        <v>15</v>
      </c>
      <c r="F2182" s="238"/>
      <c r="G2182" s="238"/>
      <c r="H2182" s="238"/>
      <c r="K2182" s="239"/>
      <c r="L2182" s="239"/>
    </row>
    <row r="2183" spans="2:12" s="237" customFormat="1" ht="15" x14ac:dyDescent="0.25">
      <c r="B2183" s="180" t="s">
        <v>3367</v>
      </c>
      <c r="C2183" s="236">
        <v>15</v>
      </c>
      <c r="F2183" s="238"/>
      <c r="G2183" s="238"/>
      <c r="H2183" s="238"/>
      <c r="K2183" s="239"/>
      <c r="L2183" s="239"/>
    </row>
    <row r="2184" spans="2:12" s="237" customFormat="1" ht="15" x14ac:dyDescent="0.25">
      <c r="B2184" s="180" t="s">
        <v>3368</v>
      </c>
      <c r="C2184" s="236">
        <v>22</v>
      </c>
      <c r="F2184" s="238"/>
      <c r="G2184" s="238"/>
      <c r="H2184" s="238"/>
      <c r="K2184" s="239"/>
      <c r="L2184" s="239"/>
    </row>
    <row r="2185" spans="2:12" s="237" customFormat="1" ht="15" x14ac:dyDescent="0.25">
      <c r="B2185" s="180" t="s">
        <v>3369</v>
      </c>
      <c r="C2185" s="236">
        <v>19</v>
      </c>
      <c r="F2185" s="238"/>
      <c r="G2185" s="238"/>
      <c r="H2185" s="238"/>
      <c r="K2185" s="239"/>
      <c r="L2185" s="239"/>
    </row>
    <row r="2186" spans="2:12" s="237" customFormat="1" ht="15" x14ac:dyDescent="0.25">
      <c r="B2186" s="180" t="s">
        <v>3370</v>
      </c>
      <c r="C2186" s="236">
        <v>21</v>
      </c>
      <c r="F2186" s="238"/>
      <c r="G2186" s="238"/>
      <c r="H2186" s="238"/>
      <c r="K2186" s="239"/>
      <c r="L2186" s="239"/>
    </row>
    <row r="2187" spans="2:12" s="237" customFormat="1" ht="15" x14ac:dyDescent="0.25">
      <c r="B2187" s="180" t="s">
        <v>3371</v>
      </c>
      <c r="C2187" s="236">
        <v>16</v>
      </c>
      <c r="F2187" s="238"/>
      <c r="G2187" s="238"/>
      <c r="H2187" s="238"/>
      <c r="K2187" s="239"/>
      <c r="L2187" s="239"/>
    </row>
    <row r="2188" spans="2:12" s="237" customFormat="1" ht="15" x14ac:dyDescent="0.25">
      <c r="B2188" s="180" t="s">
        <v>3372</v>
      </c>
      <c r="C2188" s="236">
        <v>9</v>
      </c>
      <c r="F2188" s="238"/>
      <c r="G2188" s="238"/>
      <c r="H2188" s="238"/>
      <c r="K2188" s="239"/>
      <c r="L2188" s="239"/>
    </row>
    <row r="2189" spans="2:12" s="237" customFormat="1" ht="15" x14ac:dyDescent="0.25">
      <c r="B2189" s="180" t="s">
        <v>3373</v>
      </c>
      <c r="C2189" s="236">
        <v>9</v>
      </c>
      <c r="F2189" s="238"/>
      <c r="G2189" s="238"/>
      <c r="H2189" s="238"/>
      <c r="K2189" s="239"/>
      <c r="L2189" s="239"/>
    </row>
    <row r="2190" spans="2:12" s="237" customFormat="1" ht="15" x14ac:dyDescent="0.25">
      <c r="B2190" s="180" t="s">
        <v>3374</v>
      </c>
      <c r="C2190" s="236">
        <v>15</v>
      </c>
      <c r="F2190" s="238"/>
      <c r="G2190" s="238"/>
      <c r="H2190" s="238"/>
      <c r="K2190" s="239"/>
      <c r="L2190" s="239"/>
    </row>
    <row r="2191" spans="2:12" s="237" customFormat="1" ht="15" x14ac:dyDescent="0.25">
      <c r="B2191" s="180" t="s">
        <v>3375</v>
      </c>
      <c r="C2191" s="236">
        <v>14</v>
      </c>
      <c r="F2191" s="238"/>
      <c r="G2191" s="238"/>
      <c r="H2191" s="238"/>
      <c r="K2191" s="239"/>
      <c r="L2191" s="239"/>
    </row>
    <row r="2192" spans="2:12" s="237" customFormat="1" ht="15" x14ac:dyDescent="0.25">
      <c r="B2192" s="180" t="s">
        <v>3376</v>
      </c>
      <c r="C2192" s="236">
        <v>15</v>
      </c>
      <c r="F2192" s="238"/>
      <c r="G2192" s="238"/>
      <c r="H2192" s="238"/>
      <c r="K2192" s="239"/>
      <c r="L2192" s="239"/>
    </row>
    <row r="2193" spans="2:12" s="237" customFormat="1" ht="15" x14ac:dyDescent="0.25">
      <c r="B2193" s="180" t="s">
        <v>3377</v>
      </c>
      <c r="C2193" s="236">
        <v>29</v>
      </c>
      <c r="F2193" s="238"/>
      <c r="G2193" s="238"/>
      <c r="H2193" s="238"/>
      <c r="K2193" s="239"/>
      <c r="L2193" s="239"/>
    </row>
    <row r="2194" spans="2:12" s="237" customFormat="1" ht="15" x14ac:dyDescent="0.25">
      <c r="B2194" s="180" t="s">
        <v>3378</v>
      </c>
      <c r="C2194" s="236">
        <v>6</v>
      </c>
      <c r="F2194" s="238"/>
      <c r="G2194" s="238"/>
      <c r="H2194" s="238"/>
      <c r="K2194" s="239"/>
      <c r="L2194" s="239"/>
    </row>
    <row r="2195" spans="2:12" s="237" customFormat="1" ht="15" x14ac:dyDescent="0.25">
      <c r="B2195" s="180" t="s">
        <v>3379</v>
      </c>
      <c r="C2195" s="236">
        <v>14</v>
      </c>
      <c r="F2195" s="238"/>
      <c r="G2195" s="238"/>
      <c r="H2195" s="238"/>
      <c r="K2195" s="239"/>
      <c r="L2195" s="239"/>
    </row>
    <row r="2196" spans="2:12" s="237" customFormat="1" ht="15" x14ac:dyDescent="0.25">
      <c r="B2196" s="180" t="s">
        <v>3380</v>
      </c>
      <c r="C2196" s="236">
        <v>5</v>
      </c>
      <c r="F2196" s="238"/>
      <c r="G2196" s="238"/>
      <c r="H2196" s="238"/>
      <c r="K2196" s="239"/>
      <c r="L2196" s="239"/>
    </row>
    <row r="2197" spans="2:12" s="237" customFormat="1" ht="15" x14ac:dyDescent="0.25">
      <c r="B2197" s="180" t="s">
        <v>3381</v>
      </c>
      <c r="C2197" s="236">
        <v>3</v>
      </c>
      <c r="F2197" s="238"/>
      <c r="G2197" s="238"/>
      <c r="H2197" s="238"/>
      <c r="K2197" s="239"/>
      <c r="L2197" s="239"/>
    </row>
    <row r="2198" spans="2:12" s="237" customFormat="1" ht="15" x14ac:dyDescent="0.25">
      <c r="B2198" s="180" t="s">
        <v>3382</v>
      </c>
      <c r="C2198" s="236">
        <v>6</v>
      </c>
      <c r="F2198" s="238"/>
      <c r="G2198" s="238"/>
      <c r="H2198" s="238"/>
      <c r="K2198" s="239"/>
      <c r="L2198" s="239"/>
    </row>
    <row r="2199" spans="2:12" s="237" customFormat="1" ht="15" x14ac:dyDescent="0.25">
      <c r="B2199" s="180" t="s">
        <v>3383</v>
      </c>
      <c r="C2199" s="236">
        <v>17</v>
      </c>
      <c r="F2199" s="238"/>
      <c r="G2199" s="238"/>
      <c r="H2199" s="238"/>
      <c r="K2199" s="239"/>
      <c r="L2199" s="239"/>
    </row>
    <row r="2200" spans="2:12" s="237" customFormat="1" ht="15" x14ac:dyDescent="0.25">
      <c r="B2200" s="180" t="s">
        <v>3384</v>
      </c>
      <c r="C2200" s="236">
        <v>14</v>
      </c>
      <c r="F2200" s="238"/>
      <c r="G2200" s="238"/>
      <c r="H2200" s="238"/>
      <c r="K2200" s="239"/>
      <c r="L2200" s="239"/>
    </row>
    <row r="2201" spans="2:12" s="237" customFormat="1" ht="15" x14ac:dyDescent="0.25">
      <c r="B2201" s="180" t="s">
        <v>3385</v>
      </c>
      <c r="C2201" s="236">
        <v>11</v>
      </c>
      <c r="F2201" s="238"/>
      <c r="G2201" s="238"/>
      <c r="H2201" s="238"/>
      <c r="K2201" s="239"/>
      <c r="L2201" s="239"/>
    </row>
    <row r="2202" spans="2:12" s="237" customFormat="1" ht="15" x14ac:dyDescent="0.25">
      <c r="B2202" s="180" t="s">
        <v>3386</v>
      </c>
      <c r="C2202" s="236">
        <v>12</v>
      </c>
      <c r="F2202" s="238"/>
      <c r="G2202" s="238"/>
      <c r="H2202" s="238"/>
      <c r="K2202" s="239"/>
      <c r="L2202" s="239"/>
    </row>
    <row r="2203" spans="2:12" s="237" customFormat="1" ht="15" x14ac:dyDescent="0.25">
      <c r="B2203" s="180" t="s">
        <v>3387</v>
      </c>
      <c r="C2203" s="236">
        <v>18</v>
      </c>
      <c r="F2203" s="238"/>
      <c r="G2203" s="238"/>
      <c r="H2203" s="238"/>
      <c r="K2203" s="239"/>
      <c r="L2203" s="239"/>
    </row>
    <row r="2204" spans="2:12" s="237" customFormat="1" ht="15" x14ac:dyDescent="0.25">
      <c r="B2204" s="180" t="s">
        <v>3388</v>
      </c>
      <c r="C2204" s="236">
        <v>12</v>
      </c>
      <c r="F2204" s="238"/>
      <c r="G2204" s="238"/>
      <c r="H2204" s="238"/>
      <c r="K2204" s="239"/>
      <c r="L2204" s="239"/>
    </row>
    <row r="2205" spans="2:12" s="237" customFormat="1" ht="15" x14ac:dyDescent="0.25">
      <c r="B2205" s="180" t="s">
        <v>3389</v>
      </c>
      <c r="C2205" s="236">
        <v>15</v>
      </c>
      <c r="F2205" s="238"/>
      <c r="G2205" s="238"/>
      <c r="H2205" s="238"/>
      <c r="K2205" s="239"/>
      <c r="L2205" s="239"/>
    </row>
    <row r="2206" spans="2:12" s="237" customFormat="1" ht="15" x14ac:dyDescent="0.25">
      <c r="B2206" s="180" t="s">
        <v>3390</v>
      </c>
      <c r="C2206" s="236">
        <v>5</v>
      </c>
      <c r="F2206" s="238"/>
      <c r="G2206" s="238"/>
      <c r="H2206" s="238"/>
      <c r="K2206" s="239"/>
      <c r="L2206" s="239"/>
    </row>
    <row r="2207" spans="2:12" s="237" customFormat="1" ht="15" x14ac:dyDescent="0.25">
      <c r="B2207" s="180" t="s">
        <v>3391</v>
      </c>
      <c r="C2207" s="236">
        <v>5</v>
      </c>
      <c r="F2207" s="238"/>
      <c r="G2207" s="238"/>
      <c r="H2207" s="238"/>
      <c r="K2207" s="239"/>
      <c r="L2207" s="239"/>
    </row>
    <row r="2208" spans="2:12" s="237" customFormat="1" ht="15" x14ac:dyDescent="0.25">
      <c r="B2208" s="180" t="s">
        <v>3392</v>
      </c>
      <c r="C2208" s="236">
        <v>10</v>
      </c>
      <c r="F2208" s="238"/>
      <c r="G2208" s="238"/>
      <c r="H2208" s="238"/>
      <c r="K2208" s="239"/>
      <c r="L2208" s="239"/>
    </row>
    <row r="2209" spans="2:12" s="237" customFormat="1" ht="15" x14ac:dyDescent="0.25">
      <c r="B2209" s="180" t="s">
        <v>3393</v>
      </c>
      <c r="C2209" s="236">
        <v>17</v>
      </c>
      <c r="F2209" s="238"/>
      <c r="G2209" s="238"/>
      <c r="H2209" s="238"/>
      <c r="K2209" s="239"/>
      <c r="L2209" s="239"/>
    </row>
    <row r="2210" spans="2:12" s="237" customFormat="1" ht="15" x14ac:dyDescent="0.25">
      <c r="B2210" s="180" t="s">
        <v>3394</v>
      </c>
      <c r="C2210" s="236">
        <v>5</v>
      </c>
      <c r="F2210" s="238"/>
      <c r="G2210" s="238"/>
      <c r="H2210" s="238"/>
      <c r="K2210" s="239"/>
      <c r="L2210" s="239"/>
    </row>
    <row r="2211" spans="2:12" s="237" customFormat="1" ht="15" x14ac:dyDescent="0.25">
      <c r="B2211" s="180" t="s">
        <v>3395</v>
      </c>
      <c r="C2211" s="236">
        <v>5</v>
      </c>
      <c r="F2211" s="238"/>
      <c r="G2211" s="238"/>
      <c r="H2211" s="238"/>
      <c r="K2211" s="239"/>
      <c r="L2211" s="239"/>
    </row>
    <row r="2212" spans="2:12" s="237" customFormat="1" ht="15" x14ac:dyDescent="0.25">
      <c r="B2212" s="180" t="s">
        <v>3396</v>
      </c>
      <c r="C2212" s="236">
        <v>9</v>
      </c>
      <c r="F2212" s="238"/>
      <c r="G2212" s="238"/>
      <c r="H2212" s="238"/>
      <c r="K2212" s="239"/>
      <c r="L2212" s="239"/>
    </row>
    <row r="2213" spans="2:12" s="237" customFormat="1" ht="15" x14ac:dyDescent="0.25">
      <c r="B2213" s="180" t="s">
        <v>3397</v>
      </c>
      <c r="C2213" s="236">
        <v>4</v>
      </c>
      <c r="F2213" s="238"/>
      <c r="G2213" s="238"/>
      <c r="H2213" s="238"/>
      <c r="K2213" s="239"/>
      <c r="L2213" s="239"/>
    </row>
    <row r="2214" spans="2:12" s="237" customFormat="1" ht="15" x14ac:dyDescent="0.25">
      <c r="B2214" s="180" t="s">
        <v>3398</v>
      </c>
      <c r="C2214" s="236">
        <v>4</v>
      </c>
      <c r="F2214" s="238"/>
      <c r="G2214" s="238"/>
      <c r="H2214" s="238"/>
      <c r="K2214" s="239"/>
      <c r="L2214" s="239"/>
    </row>
    <row r="2215" spans="2:12" s="237" customFormat="1" ht="15" x14ac:dyDescent="0.25">
      <c r="B2215" s="180" t="s">
        <v>3399</v>
      </c>
      <c r="C2215" s="236">
        <v>11</v>
      </c>
      <c r="F2215" s="238"/>
      <c r="G2215" s="238"/>
      <c r="H2215" s="238"/>
      <c r="K2215" s="239"/>
      <c r="L2215" s="239"/>
    </row>
    <row r="2216" spans="2:12" s="237" customFormat="1" ht="15" x14ac:dyDescent="0.25">
      <c r="B2216" s="180" t="s">
        <v>3400</v>
      </c>
      <c r="C2216" s="236">
        <v>9</v>
      </c>
      <c r="F2216" s="238"/>
      <c r="G2216" s="238"/>
      <c r="H2216" s="238"/>
      <c r="K2216" s="239"/>
      <c r="L2216" s="239"/>
    </row>
    <row r="2217" spans="2:12" s="237" customFormat="1" ht="15" x14ac:dyDescent="0.25">
      <c r="B2217" s="180" t="s">
        <v>3401</v>
      </c>
      <c r="C2217" s="236">
        <v>9</v>
      </c>
      <c r="F2217" s="238"/>
      <c r="G2217" s="238"/>
      <c r="H2217" s="238"/>
      <c r="K2217" s="239"/>
      <c r="L2217" s="239"/>
    </row>
    <row r="2218" spans="2:12" s="237" customFormat="1" ht="15" x14ac:dyDescent="0.25">
      <c r="B2218" s="180" t="s">
        <v>3402</v>
      </c>
      <c r="C2218" s="236">
        <v>5</v>
      </c>
      <c r="F2218" s="238"/>
      <c r="G2218" s="238"/>
      <c r="H2218" s="238"/>
      <c r="K2218" s="239"/>
      <c r="L2218" s="239"/>
    </row>
    <row r="2219" spans="2:12" s="237" customFormat="1" ht="15" x14ac:dyDescent="0.25">
      <c r="B2219" s="180" t="s">
        <v>3403</v>
      </c>
      <c r="C2219" s="236">
        <v>16</v>
      </c>
      <c r="F2219" s="238"/>
      <c r="G2219" s="238"/>
      <c r="H2219" s="238"/>
      <c r="K2219" s="239"/>
      <c r="L2219" s="239"/>
    </row>
    <row r="2220" spans="2:12" s="237" customFormat="1" ht="15" x14ac:dyDescent="0.25">
      <c r="B2220" s="180" t="s">
        <v>3404</v>
      </c>
      <c r="C2220" s="236">
        <v>14</v>
      </c>
      <c r="F2220" s="238"/>
      <c r="G2220" s="238"/>
      <c r="H2220" s="238"/>
      <c r="K2220" s="239"/>
      <c r="L2220" s="239"/>
    </row>
    <row r="2221" spans="2:12" s="237" customFormat="1" ht="15" x14ac:dyDescent="0.25">
      <c r="B2221" s="180" t="s">
        <v>3405</v>
      </c>
      <c r="C2221" s="236">
        <v>12</v>
      </c>
      <c r="F2221" s="238"/>
      <c r="G2221" s="238"/>
      <c r="H2221" s="238"/>
      <c r="K2221" s="239"/>
      <c r="L2221" s="239"/>
    </row>
    <row r="2222" spans="2:12" s="237" customFormat="1" ht="15" x14ac:dyDescent="0.25">
      <c r="B2222" s="180" t="s">
        <v>3406</v>
      </c>
      <c r="C2222" s="236">
        <v>15</v>
      </c>
      <c r="F2222" s="238"/>
      <c r="G2222" s="238"/>
      <c r="H2222" s="238"/>
      <c r="K2222" s="239"/>
      <c r="L2222" s="239"/>
    </row>
    <row r="2223" spans="2:12" s="237" customFormat="1" ht="15" x14ac:dyDescent="0.25">
      <c r="B2223" s="180" t="s">
        <v>3407</v>
      </c>
      <c r="C2223" s="236">
        <v>13</v>
      </c>
      <c r="F2223" s="238"/>
      <c r="G2223" s="238"/>
      <c r="H2223" s="238"/>
      <c r="K2223" s="239"/>
      <c r="L2223" s="239"/>
    </row>
    <row r="2224" spans="2:12" s="237" customFormat="1" ht="15" x14ac:dyDescent="0.25">
      <c r="B2224" s="180" t="s">
        <v>3408</v>
      </c>
      <c r="C2224" s="236">
        <v>13</v>
      </c>
      <c r="F2224" s="238"/>
      <c r="G2224" s="238"/>
      <c r="H2224" s="238"/>
      <c r="K2224" s="239"/>
      <c r="L2224" s="239"/>
    </row>
    <row r="2225" spans="2:12" s="237" customFormat="1" ht="15" x14ac:dyDescent="0.25">
      <c r="B2225" s="180" t="s">
        <v>3409</v>
      </c>
      <c r="C2225" s="236">
        <v>11</v>
      </c>
      <c r="F2225" s="238"/>
      <c r="G2225" s="238"/>
      <c r="H2225" s="238"/>
      <c r="K2225" s="239"/>
      <c r="L2225" s="239"/>
    </row>
    <row r="2226" spans="2:12" s="237" customFormat="1" ht="15" x14ac:dyDescent="0.25">
      <c r="B2226" s="180" t="s">
        <v>3410</v>
      </c>
      <c r="C2226" s="236">
        <v>9</v>
      </c>
      <c r="F2226" s="238"/>
      <c r="G2226" s="238"/>
      <c r="H2226" s="238"/>
      <c r="K2226" s="239"/>
      <c r="L2226" s="239"/>
    </row>
    <row r="2227" spans="2:12" s="237" customFormat="1" ht="15" x14ac:dyDescent="0.25">
      <c r="B2227" s="180" t="s">
        <v>3411</v>
      </c>
      <c r="C2227" s="236">
        <v>2</v>
      </c>
      <c r="F2227" s="238"/>
      <c r="G2227" s="238"/>
      <c r="H2227" s="238"/>
      <c r="K2227" s="239"/>
      <c r="L2227" s="239"/>
    </row>
    <row r="2228" spans="2:12" s="237" customFormat="1" ht="15" x14ac:dyDescent="0.25">
      <c r="B2228" s="180" t="s">
        <v>3412</v>
      </c>
      <c r="C2228" s="236">
        <v>8</v>
      </c>
      <c r="F2228" s="238"/>
      <c r="G2228" s="238"/>
      <c r="H2228" s="238"/>
      <c r="K2228" s="239"/>
      <c r="L2228" s="239"/>
    </row>
    <row r="2229" spans="2:12" s="237" customFormat="1" ht="15" x14ac:dyDescent="0.25">
      <c r="B2229" s="180" t="s">
        <v>3413</v>
      </c>
      <c r="C2229" s="236">
        <v>4</v>
      </c>
      <c r="F2229" s="238"/>
      <c r="G2229" s="238"/>
      <c r="H2229" s="238"/>
      <c r="K2229" s="239"/>
      <c r="L2229" s="239"/>
    </row>
    <row r="2230" spans="2:12" s="237" customFormat="1" ht="15" x14ac:dyDescent="0.25">
      <c r="B2230" s="180" t="s">
        <v>3414</v>
      </c>
      <c r="C2230" s="236">
        <v>10</v>
      </c>
      <c r="F2230" s="238"/>
      <c r="G2230" s="238"/>
      <c r="H2230" s="238"/>
      <c r="K2230" s="239"/>
      <c r="L2230" s="239"/>
    </row>
    <row r="2231" spans="2:12" s="237" customFormat="1" ht="15" x14ac:dyDescent="0.25">
      <c r="B2231" s="180" t="s">
        <v>3415</v>
      </c>
      <c r="C2231" s="236">
        <v>12</v>
      </c>
      <c r="F2231" s="238"/>
      <c r="G2231" s="238"/>
      <c r="H2231" s="238"/>
      <c r="K2231" s="239"/>
      <c r="L2231" s="239"/>
    </row>
    <row r="2232" spans="2:12" s="237" customFormat="1" ht="15" x14ac:dyDescent="0.25">
      <c r="B2232" s="180" t="s">
        <v>3416</v>
      </c>
      <c r="C2232" s="236">
        <v>7</v>
      </c>
      <c r="F2232" s="238"/>
      <c r="G2232" s="238"/>
      <c r="H2232" s="238"/>
      <c r="K2232" s="239"/>
      <c r="L2232" s="239"/>
    </row>
    <row r="2233" spans="2:12" s="237" customFormat="1" ht="15" x14ac:dyDescent="0.25">
      <c r="B2233" s="180" t="s">
        <v>3417</v>
      </c>
      <c r="C2233" s="236">
        <v>4</v>
      </c>
      <c r="F2233" s="238"/>
      <c r="G2233" s="238"/>
      <c r="H2233" s="238"/>
      <c r="K2233" s="239"/>
      <c r="L2233" s="239"/>
    </row>
    <row r="2234" spans="2:12" s="237" customFormat="1" ht="15" x14ac:dyDescent="0.25">
      <c r="B2234" s="180" t="s">
        <v>3418</v>
      </c>
      <c r="C2234" s="236">
        <v>3</v>
      </c>
      <c r="F2234" s="238"/>
      <c r="G2234" s="238"/>
      <c r="H2234" s="238"/>
      <c r="K2234" s="239"/>
      <c r="L2234" s="239"/>
    </row>
    <row r="2235" spans="2:12" s="237" customFormat="1" ht="15" x14ac:dyDescent="0.25">
      <c r="B2235" s="180" t="s">
        <v>3419</v>
      </c>
      <c r="C2235" s="236">
        <v>9</v>
      </c>
      <c r="F2235" s="238"/>
      <c r="G2235" s="238"/>
      <c r="H2235" s="238"/>
      <c r="K2235" s="239"/>
      <c r="L2235" s="239"/>
    </row>
    <row r="2236" spans="2:12" s="237" customFormat="1" ht="15" x14ac:dyDescent="0.25">
      <c r="B2236" s="180" t="s">
        <v>3420</v>
      </c>
      <c r="C2236" s="236">
        <v>11</v>
      </c>
      <c r="F2236" s="238"/>
      <c r="G2236" s="238"/>
      <c r="H2236" s="238"/>
      <c r="K2236" s="239"/>
      <c r="L2236" s="239"/>
    </row>
    <row r="2237" spans="2:12" s="237" customFormat="1" ht="15" x14ac:dyDescent="0.25">
      <c r="B2237" s="180" t="s">
        <v>3421</v>
      </c>
      <c r="C2237" s="236">
        <v>4</v>
      </c>
      <c r="F2237" s="238"/>
      <c r="G2237" s="238"/>
      <c r="H2237" s="238"/>
      <c r="K2237" s="239"/>
      <c r="L2237" s="239"/>
    </row>
    <row r="2238" spans="2:12" s="237" customFormat="1" ht="15" x14ac:dyDescent="0.25">
      <c r="B2238" s="180" t="s">
        <v>3422</v>
      </c>
      <c r="C2238" s="236">
        <v>7</v>
      </c>
      <c r="F2238" s="238"/>
      <c r="G2238" s="238"/>
      <c r="H2238" s="238"/>
      <c r="K2238" s="239"/>
      <c r="L2238" s="239"/>
    </row>
    <row r="2239" spans="2:12" s="237" customFormat="1" ht="15" x14ac:dyDescent="0.25">
      <c r="B2239" s="180" t="s">
        <v>3423</v>
      </c>
      <c r="C2239" s="236">
        <v>10</v>
      </c>
      <c r="F2239" s="238"/>
      <c r="G2239" s="238"/>
      <c r="H2239" s="238"/>
      <c r="K2239" s="239"/>
      <c r="L2239" s="239"/>
    </row>
    <row r="2240" spans="2:12" s="237" customFormat="1" ht="15" x14ac:dyDescent="0.25">
      <c r="B2240" s="180" t="s">
        <v>3424</v>
      </c>
      <c r="C2240" s="236">
        <v>8</v>
      </c>
      <c r="F2240" s="238"/>
      <c r="G2240" s="238"/>
      <c r="H2240" s="238"/>
      <c r="K2240" s="239"/>
      <c r="L2240" s="239"/>
    </row>
    <row r="2241" spans="2:12" s="237" customFormat="1" ht="15" x14ac:dyDescent="0.25">
      <c r="B2241" s="180" t="s">
        <v>3425</v>
      </c>
      <c r="C2241" s="236">
        <v>9</v>
      </c>
      <c r="F2241" s="238"/>
      <c r="G2241" s="238"/>
      <c r="H2241" s="238"/>
      <c r="K2241" s="239"/>
      <c r="L2241" s="239"/>
    </row>
    <row r="2242" spans="2:12" s="237" customFormat="1" ht="15" x14ac:dyDescent="0.25">
      <c r="B2242" s="180" t="s">
        <v>3426</v>
      </c>
      <c r="C2242" s="236">
        <v>6</v>
      </c>
      <c r="F2242" s="238"/>
      <c r="G2242" s="238"/>
      <c r="H2242" s="238"/>
      <c r="K2242" s="239"/>
      <c r="L2242" s="239"/>
    </row>
    <row r="2243" spans="2:12" s="237" customFormat="1" ht="15" x14ac:dyDescent="0.25">
      <c r="B2243" s="180" t="s">
        <v>3427</v>
      </c>
      <c r="C2243" s="236">
        <v>3</v>
      </c>
      <c r="F2243" s="238"/>
      <c r="G2243" s="238"/>
      <c r="H2243" s="238"/>
      <c r="K2243" s="239"/>
      <c r="L2243" s="239"/>
    </row>
    <row r="2244" spans="2:12" s="237" customFormat="1" ht="15" x14ac:dyDescent="0.25">
      <c r="B2244" s="180" t="s">
        <v>3428</v>
      </c>
      <c r="C2244" s="236">
        <v>5</v>
      </c>
      <c r="F2244" s="238"/>
      <c r="G2244" s="238"/>
      <c r="H2244" s="238"/>
      <c r="K2244" s="239"/>
      <c r="L2244" s="239"/>
    </row>
    <row r="2245" spans="2:12" s="237" customFormat="1" ht="15" x14ac:dyDescent="0.25">
      <c r="B2245" s="180" t="s">
        <v>3429</v>
      </c>
      <c r="C2245" s="236">
        <v>5</v>
      </c>
      <c r="F2245" s="238"/>
      <c r="G2245" s="238"/>
      <c r="H2245" s="238"/>
      <c r="K2245" s="239"/>
      <c r="L2245" s="239"/>
    </row>
    <row r="2246" spans="2:12" s="237" customFormat="1" ht="15" x14ac:dyDescent="0.25">
      <c r="B2246" s="180" t="s">
        <v>3430</v>
      </c>
      <c r="C2246" s="236">
        <v>6</v>
      </c>
      <c r="F2246" s="238"/>
      <c r="G2246" s="238"/>
      <c r="H2246" s="238"/>
      <c r="K2246" s="239"/>
      <c r="L2246" s="239"/>
    </row>
    <row r="2247" spans="2:12" s="237" customFormat="1" ht="15" x14ac:dyDescent="0.25">
      <c r="B2247" s="180" t="s">
        <v>3431</v>
      </c>
      <c r="C2247" s="236">
        <v>4</v>
      </c>
      <c r="F2247" s="238"/>
      <c r="G2247" s="238"/>
      <c r="H2247" s="238"/>
      <c r="K2247" s="239"/>
      <c r="L2247" s="239"/>
    </row>
    <row r="2248" spans="2:12" s="237" customFormat="1" ht="15" x14ac:dyDescent="0.25">
      <c r="B2248" s="180" t="s">
        <v>3432</v>
      </c>
      <c r="C2248" s="236">
        <v>5</v>
      </c>
      <c r="F2248" s="238"/>
      <c r="G2248" s="238"/>
      <c r="H2248" s="238"/>
      <c r="K2248" s="239"/>
      <c r="L2248" s="239"/>
    </row>
    <row r="2249" spans="2:12" s="237" customFormat="1" ht="15" x14ac:dyDescent="0.25">
      <c r="B2249" s="180" t="s">
        <v>3433</v>
      </c>
      <c r="C2249" s="236">
        <v>7</v>
      </c>
      <c r="F2249" s="238"/>
      <c r="G2249" s="238"/>
      <c r="H2249" s="238"/>
      <c r="K2249" s="239"/>
      <c r="L2249" s="239"/>
    </row>
    <row r="2250" spans="2:12" s="237" customFormat="1" ht="15" x14ac:dyDescent="0.25">
      <c r="B2250" s="180" t="s">
        <v>3434</v>
      </c>
      <c r="C2250" s="236">
        <v>4</v>
      </c>
      <c r="F2250" s="238"/>
      <c r="G2250" s="238"/>
      <c r="H2250" s="238"/>
      <c r="K2250" s="239"/>
      <c r="L2250" s="239"/>
    </row>
    <row r="2251" spans="2:12" s="237" customFormat="1" ht="15" x14ac:dyDescent="0.25">
      <c r="B2251" s="180" t="s">
        <v>3435</v>
      </c>
      <c r="C2251" s="236">
        <v>5</v>
      </c>
      <c r="F2251" s="238"/>
      <c r="G2251" s="238"/>
      <c r="H2251" s="238"/>
      <c r="K2251" s="239"/>
      <c r="L2251" s="239"/>
    </row>
    <row r="2252" spans="2:12" s="237" customFormat="1" ht="15" x14ac:dyDescent="0.25">
      <c r="B2252" s="180" t="s">
        <v>3436</v>
      </c>
      <c r="C2252" s="236">
        <v>4</v>
      </c>
      <c r="F2252" s="238"/>
      <c r="G2252" s="238"/>
      <c r="H2252" s="238"/>
      <c r="K2252" s="239"/>
      <c r="L2252" s="239"/>
    </row>
    <row r="2253" spans="2:12" s="237" customFormat="1" ht="15" x14ac:dyDescent="0.25">
      <c r="B2253" s="180" t="s">
        <v>3437</v>
      </c>
      <c r="C2253" s="236">
        <v>4</v>
      </c>
      <c r="F2253" s="238"/>
      <c r="G2253" s="238"/>
      <c r="H2253" s="238"/>
      <c r="K2253" s="239"/>
      <c r="L2253" s="239"/>
    </row>
    <row r="2254" spans="2:12" s="237" customFormat="1" ht="15" x14ac:dyDescent="0.25">
      <c r="B2254" s="180" t="s">
        <v>3438</v>
      </c>
      <c r="C2254" s="236">
        <v>4</v>
      </c>
      <c r="F2254" s="238"/>
      <c r="G2254" s="238"/>
      <c r="H2254" s="238"/>
      <c r="K2254" s="239"/>
      <c r="L2254" s="239"/>
    </row>
    <row r="2255" spans="2:12" s="237" customFormat="1" ht="15" x14ac:dyDescent="0.25">
      <c r="B2255" s="180" t="s">
        <v>3439</v>
      </c>
      <c r="C2255" s="236">
        <v>4</v>
      </c>
      <c r="F2255" s="238"/>
      <c r="G2255" s="238"/>
      <c r="H2255" s="238"/>
      <c r="K2255" s="239"/>
      <c r="L2255" s="239"/>
    </row>
    <row r="2256" spans="2:12" s="237" customFormat="1" ht="15" x14ac:dyDescent="0.25">
      <c r="B2256" s="180" t="s">
        <v>3440</v>
      </c>
      <c r="C2256" s="236">
        <v>3</v>
      </c>
      <c r="F2256" s="238"/>
      <c r="G2256" s="238"/>
      <c r="H2256" s="238"/>
      <c r="K2256" s="239"/>
      <c r="L2256" s="239"/>
    </row>
    <row r="2257" spans="2:12" s="237" customFormat="1" ht="15" x14ac:dyDescent="0.25">
      <c r="B2257" s="180" t="s">
        <v>3441</v>
      </c>
      <c r="C2257" s="236">
        <v>3</v>
      </c>
      <c r="F2257" s="238"/>
      <c r="G2257" s="238"/>
      <c r="H2257" s="238"/>
      <c r="K2257" s="239"/>
      <c r="L2257" s="239"/>
    </row>
    <row r="2258" spans="2:12" s="237" customFormat="1" ht="15" x14ac:dyDescent="0.25">
      <c r="B2258" s="180" t="s">
        <v>3442</v>
      </c>
      <c r="C2258" s="236">
        <v>1</v>
      </c>
      <c r="F2258" s="238"/>
      <c r="G2258" s="238"/>
      <c r="H2258" s="238"/>
      <c r="K2258" s="239"/>
      <c r="L2258" s="239"/>
    </row>
    <row r="2259" spans="2:12" s="237" customFormat="1" ht="15" x14ac:dyDescent="0.25">
      <c r="B2259" s="180" t="s">
        <v>3443</v>
      </c>
      <c r="C2259" s="236">
        <v>3</v>
      </c>
      <c r="F2259" s="238"/>
      <c r="G2259" s="238"/>
      <c r="H2259" s="238"/>
      <c r="K2259" s="239"/>
      <c r="L2259" s="239"/>
    </row>
    <row r="2260" spans="2:12" s="237" customFormat="1" ht="15" x14ac:dyDescent="0.25">
      <c r="B2260" s="180" t="s">
        <v>3444</v>
      </c>
      <c r="C2260" s="236">
        <v>3</v>
      </c>
      <c r="F2260" s="238"/>
      <c r="G2260" s="238"/>
      <c r="H2260" s="238"/>
      <c r="K2260" s="239"/>
      <c r="L2260" s="239"/>
    </row>
    <row r="2261" spans="2:12" s="237" customFormat="1" ht="15" x14ac:dyDescent="0.25">
      <c r="B2261" s="180" t="s">
        <v>3445</v>
      </c>
      <c r="C2261" s="236">
        <v>3</v>
      </c>
      <c r="F2261" s="238"/>
      <c r="G2261" s="238"/>
      <c r="H2261" s="238"/>
      <c r="K2261" s="239"/>
      <c r="L2261" s="239"/>
    </row>
    <row r="2262" spans="2:12" s="237" customFormat="1" ht="15" x14ac:dyDescent="0.25">
      <c r="B2262" s="180" t="s">
        <v>2693</v>
      </c>
      <c r="C2262" s="236">
        <v>1</v>
      </c>
      <c r="F2262" s="238"/>
      <c r="G2262" s="238"/>
      <c r="H2262" s="238"/>
      <c r="K2262" s="239"/>
      <c r="L2262" s="239"/>
    </row>
    <row r="2263" spans="2:12" s="237" customFormat="1" ht="15" x14ac:dyDescent="0.25">
      <c r="B2263" s="180" t="s">
        <v>2704</v>
      </c>
      <c r="C2263" s="236">
        <v>2</v>
      </c>
      <c r="F2263" s="238"/>
      <c r="G2263" s="238"/>
      <c r="H2263" s="238"/>
      <c r="K2263" s="239"/>
      <c r="L2263" s="239"/>
    </row>
    <row r="2264" spans="2:12" s="237" customFormat="1" ht="15" x14ac:dyDescent="0.25">
      <c r="B2264" s="180" t="s">
        <v>2754</v>
      </c>
      <c r="C2264" s="236">
        <v>3</v>
      </c>
      <c r="F2264" s="238"/>
      <c r="G2264" s="238"/>
      <c r="H2264" s="238"/>
      <c r="K2264" s="239"/>
      <c r="L2264" s="239"/>
    </row>
    <row r="2265" spans="2:12" s="237" customFormat="1" ht="15" x14ac:dyDescent="0.25">
      <c r="B2265" s="180" t="s">
        <v>2764</v>
      </c>
      <c r="C2265" s="236">
        <v>2</v>
      </c>
      <c r="F2265" s="238"/>
      <c r="G2265" s="238"/>
      <c r="H2265" s="238"/>
      <c r="K2265" s="239"/>
      <c r="L2265" s="239"/>
    </row>
    <row r="2266" spans="2:12" s="237" customFormat="1" ht="15" x14ac:dyDescent="0.25">
      <c r="B2266" s="180" t="s">
        <v>2803</v>
      </c>
      <c r="C2266" s="236">
        <v>5</v>
      </c>
      <c r="F2266" s="238"/>
      <c r="G2266" s="238"/>
      <c r="H2266" s="238"/>
      <c r="K2266" s="239"/>
      <c r="L2266" s="239"/>
    </row>
    <row r="2267" spans="2:12" s="237" customFormat="1" ht="15" x14ac:dyDescent="0.25">
      <c r="B2267" s="180" t="s">
        <v>2828</v>
      </c>
      <c r="C2267" s="236">
        <v>4</v>
      </c>
      <c r="F2267" s="238"/>
      <c r="G2267" s="238"/>
      <c r="H2267" s="238"/>
      <c r="K2267" s="239"/>
      <c r="L2267" s="239"/>
    </row>
    <row r="2268" spans="2:12" s="237" customFormat="1" ht="15" x14ac:dyDescent="0.25">
      <c r="B2268" s="180" t="s">
        <v>2893</v>
      </c>
      <c r="C2268" s="236">
        <v>3</v>
      </c>
      <c r="F2268" s="238"/>
      <c r="G2268" s="238"/>
      <c r="H2268" s="238"/>
      <c r="K2268" s="239"/>
      <c r="L2268" s="239"/>
    </row>
    <row r="2269" spans="2:12" s="237" customFormat="1" ht="15" x14ac:dyDescent="0.25">
      <c r="B2269" s="180" t="s">
        <v>2711</v>
      </c>
      <c r="C2269" s="236">
        <v>3</v>
      </c>
      <c r="F2269" s="238"/>
      <c r="G2269" s="238"/>
      <c r="H2269" s="238"/>
      <c r="K2269" s="239"/>
      <c r="L2269" s="239"/>
    </row>
    <row r="2270" spans="2:12" s="237" customFormat="1" ht="15" x14ac:dyDescent="0.25">
      <c r="B2270" s="180" t="s">
        <v>2769</v>
      </c>
      <c r="C2270" s="236">
        <v>2</v>
      </c>
      <c r="F2270" s="238"/>
      <c r="G2270" s="238"/>
      <c r="H2270" s="238"/>
      <c r="K2270" s="239"/>
      <c r="L2270" s="239"/>
    </row>
    <row r="2271" spans="2:12" s="237" customFormat="1" ht="15" x14ac:dyDescent="0.25">
      <c r="B2271" s="180" t="s">
        <v>2805</v>
      </c>
      <c r="C2271" s="236">
        <v>5</v>
      </c>
      <c r="F2271" s="238"/>
      <c r="G2271" s="238"/>
      <c r="H2271" s="238"/>
      <c r="K2271" s="239"/>
      <c r="L2271" s="239"/>
    </row>
    <row r="2272" spans="2:12" s="237" customFormat="1" ht="15" x14ac:dyDescent="0.25">
      <c r="B2272" s="180" t="s">
        <v>2813</v>
      </c>
      <c r="C2272" s="236">
        <v>5</v>
      </c>
      <c r="F2272" s="238"/>
      <c r="G2272" s="238"/>
      <c r="H2272" s="238"/>
      <c r="K2272" s="239"/>
      <c r="L2272" s="239"/>
    </row>
    <row r="2273" spans="2:12" s="237" customFormat="1" ht="15" x14ac:dyDescent="0.25">
      <c r="B2273" s="180" t="s">
        <v>2844</v>
      </c>
      <c r="C2273" s="236">
        <v>1</v>
      </c>
      <c r="F2273" s="238"/>
      <c r="G2273" s="238"/>
      <c r="H2273" s="238"/>
      <c r="K2273" s="239"/>
      <c r="L2273" s="239"/>
    </row>
    <row r="2274" spans="2:12" s="237" customFormat="1" ht="15" x14ac:dyDescent="0.25">
      <c r="B2274" s="180" t="s">
        <v>2714</v>
      </c>
      <c r="C2274" s="236">
        <v>1</v>
      </c>
      <c r="F2274" s="238"/>
      <c r="G2274" s="238"/>
      <c r="H2274" s="238"/>
      <c r="K2274" s="239"/>
      <c r="L2274" s="239"/>
    </row>
    <row r="2275" spans="2:12" s="237" customFormat="1" ht="15" x14ac:dyDescent="0.25">
      <c r="B2275" s="180" t="s">
        <v>2718</v>
      </c>
      <c r="C2275" s="236">
        <v>6</v>
      </c>
      <c r="F2275" s="238"/>
      <c r="G2275" s="238"/>
      <c r="H2275" s="238"/>
      <c r="K2275" s="239"/>
      <c r="L2275" s="239"/>
    </row>
    <row r="2276" spans="2:12" s="237" customFormat="1" ht="15" x14ac:dyDescent="0.25">
      <c r="B2276" s="180" t="s">
        <v>2778</v>
      </c>
      <c r="C2276" s="236">
        <v>2</v>
      </c>
      <c r="F2276" s="238"/>
      <c r="G2276" s="238"/>
      <c r="H2276" s="238"/>
      <c r="K2276" s="239"/>
      <c r="L2276" s="239"/>
    </row>
    <row r="2277" spans="2:12" s="237" customFormat="1" ht="15" x14ac:dyDescent="0.25">
      <c r="B2277" s="180" t="s">
        <v>2801</v>
      </c>
      <c r="C2277" s="236">
        <v>2</v>
      </c>
      <c r="F2277" s="238"/>
      <c r="G2277" s="238"/>
      <c r="H2277" s="238"/>
      <c r="K2277" s="239"/>
      <c r="L2277" s="239"/>
    </row>
    <row r="2278" spans="2:12" s="237" customFormat="1" ht="15" x14ac:dyDescent="0.25">
      <c r="B2278" s="180" t="s">
        <v>2698</v>
      </c>
      <c r="C2278" s="236">
        <v>2</v>
      </c>
      <c r="F2278" s="238"/>
      <c r="G2278" s="238"/>
      <c r="H2278" s="238"/>
      <c r="K2278" s="239"/>
      <c r="L2278" s="239"/>
    </row>
    <row r="2279" spans="2:12" s="237" customFormat="1" ht="15" x14ac:dyDescent="0.25">
      <c r="B2279" s="180" t="s">
        <v>2691</v>
      </c>
      <c r="C2279" s="236">
        <v>1</v>
      </c>
      <c r="F2279" s="238"/>
      <c r="G2279" s="238"/>
      <c r="H2279" s="238"/>
      <c r="K2279" s="239"/>
      <c r="L2279" s="239"/>
    </row>
    <row r="2280" spans="2:12" s="237" customFormat="1" ht="15" x14ac:dyDescent="0.25">
      <c r="B2280" s="180" t="s">
        <v>2724</v>
      </c>
      <c r="C2280" s="236">
        <v>2</v>
      </c>
      <c r="F2280" s="238"/>
      <c r="G2280" s="238"/>
      <c r="H2280" s="238"/>
      <c r="K2280" s="239"/>
      <c r="L2280" s="239"/>
    </row>
    <row r="2281" spans="2:12" s="237" customFormat="1" ht="15" x14ac:dyDescent="0.25">
      <c r="B2281" s="180" t="s">
        <v>2908</v>
      </c>
      <c r="C2281" s="236">
        <v>5</v>
      </c>
      <c r="F2281" s="238"/>
      <c r="G2281" s="238"/>
      <c r="H2281" s="238"/>
      <c r="K2281" s="239"/>
      <c r="L2281" s="239"/>
    </row>
    <row r="2282" spans="2:12" s="237" customFormat="1" ht="15" x14ac:dyDescent="0.25">
      <c r="B2282" s="180" t="s">
        <v>2786</v>
      </c>
      <c r="C2282" s="236">
        <v>4</v>
      </c>
      <c r="F2282" s="238"/>
      <c r="G2282" s="238"/>
      <c r="H2282" s="238"/>
      <c r="K2282" s="239"/>
      <c r="L2282" s="239"/>
    </row>
    <row r="2283" spans="2:12" s="237" customFormat="1" ht="15" x14ac:dyDescent="0.25">
      <c r="B2283" s="180" t="s">
        <v>2887</v>
      </c>
      <c r="C2283" s="236">
        <v>6</v>
      </c>
      <c r="F2283" s="238"/>
      <c r="G2283" s="238"/>
      <c r="H2283" s="238"/>
      <c r="K2283" s="239"/>
      <c r="L2283" s="239"/>
    </row>
    <row r="2284" spans="2:12" s="237" customFormat="1" ht="15" x14ac:dyDescent="0.25">
      <c r="B2284" s="180" t="s">
        <v>2741</v>
      </c>
      <c r="C2284" s="236">
        <v>2</v>
      </c>
      <c r="F2284" s="238"/>
      <c r="G2284" s="238"/>
      <c r="H2284" s="238"/>
      <c r="K2284" s="239"/>
      <c r="L2284" s="239"/>
    </row>
    <row r="2285" spans="2:12" s="237" customFormat="1" ht="15" x14ac:dyDescent="0.25">
      <c r="B2285" s="180" t="s">
        <v>2758</v>
      </c>
      <c r="C2285" s="236">
        <v>4</v>
      </c>
      <c r="F2285" s="238"/>
      <c r="G2285" s="238"/>
      <c r="H2285" s="238"/>
      <c r="K2285" s="239"/>
      <c r="L2285" s="239"/>
    </row>
    <row r="2286" spans="2:12" s="237" customFormat="1" ht="15" x14ac:dyDescent="0.25">
      <c r="B2286" s="180" t="s">
        <v>2678</v>
      </c>
      <c r="C2286" s="236">
        <v>1</v>
      </c>
      <c r="F2286" s="238"/>
      <c r="G2286" s="238"/>
      <c r="H2286" s="238"/>
      <c r="K2286" s="239"/>
      <c r="L2286" s="239"/>
    </row>
    <row r="2287" spans="2:12" s="237" customFormat="1" ht="15" x14ac:dyDescent="0.25">
      <c r="B2287" s="180" t="s">
        <v>2738</v>
      </c>
      <c r="C2287" s="236">
        <v>2</v>
      </c>
      <c r="F2287" s="238"/>
      <c r="G2287" s="238"/>
      <c r="H2287" s="238"/>
      <c r="K2287" s="239"/>
      <c r="L2287" s="239"/>
    </row>
    <row r="2288" spans="2:12" s="237" customFormat="1" ht="15" x14ac:dyDescent="0.25">
      <c r="B2288" s="180" t="s">
        <v>2782</v>
      </c>
      <c r="C2288" s="236">
        <v>4</v>
      </c>
      <c r="F2288" s="238"/>
      <c r="G2288" s="238"/>
      <c r="H2288" s="238"/>
      <c r="K2288" s="239"/>
      <c r="L2288" s="239"/>
    </row>
    <row r="2289" spans="2:12" s="237" customFormat="1" ht="15" x14ac:dyDescent="0.25">
      <c r="B2289" s="180" t="s">
        <v>2867</v>
      </c>
      <c r="C2289" s="236">
        <v>1</v>
      </c>
      <c r="F2289" s="238"/>
      <c r="G2289" s="238"/>
      <c r="H2289" s="238"/>
      <c r="K2289" s="239"/>
      <c r="L2289" s="239"/>
    </row>
    <row r="2290" spans="2:12" s="237" customFormat="1" ht="15" x14ac:dyDescent="0.25">
      <c r="B2290" s="180" t="s">
        <v>2792</v>
      </c>
      <c r="C2290" s="236">
        <v>3</v>
      </c>
      <c r="F2290" s="238"/>
      <c r="G2290" s="238"/>
      <c r="H2290" s="238"/>
      <c r="K2290" s="239"/>
      <c r="L2290" s="239"/>
    </row>
    <row r="2291" spans="2:12" s="237" customFormat="1" ht="15" x14ac:dyDescent="0.25">
      <c r="B2291" s="180" t="s">
        <v>2862</v>
      </c>
      <c r="C2291" s="236">
        <v>3</v>
      </c>
      <c r="F2291" s="238"/>
      <c r="G2291" s="238"/>
      <c r="H2291" s="238"/>
      <c r="K2291" s="239"/>
      <c r="L2291" s="239"/>
    </row>
    <row r="2292" spans="2:12" s="237" customFormat="1" ht="15" x14ac:dyDescent="0.25">
      <c r="B2292" s="180" t="s">
        <v>3446</v>
      </c>
      <c r="C2292" s="236">
        <v>2</v>
      </c>
      <c r="F2292" s="238"/>
      <c r="G2292" s="238"/>
      <c r="H2292" s="238"/>
      <c r="K2292" s="239"/>
      <c r="L2292" s="239"/>
    </row>
    <row r="2293" spans="2:12" s="237" customFormat="1" ht="15" x14ac:dyDescent="0.25">
      <c r="B2293" s="180" t="s">
        <v>3447</v>
      </c>
      <c r="C2293" s="236">
        <v>1</v>
      </c>
      <c r="F2293" s="238"/>
      <c r="G2293" s="238"/>
      <c r="H2293" s="238"/>
      <c r="K2293" s="239"/>
      <c r="L2293" s="239"/>
    </row>
    <row r="2294" spans="2:12" s="237" customFormat="1" ht="15" x14ac:dyDescent="0.25">
      <c r="B2294" s="180" t="s">
        <v>2765</v>
      </c>
      <c r="C2294" s="236">
        <v>3</v>
      </c>
      <c r="F2294" s="238"/>
      <c r="G2294" s="238"/>
      <c r="H2294" s="238"/>
      <c r="K2294" s="239"/>
      <c r="L2294" s="239"/>
    </row>
    <row r="2295" spans="2:12" s="237" customFormat="1" ht="15" x14ac:dyDescent="0.25">
      <c r="B2295" s="180" t="s">
        <v>2870</v>
      </c>
      <c r="C2295" s="236">
        <v>4</v>
      </c>
      <c r="F2295" s="238"/>
      <c r="G2295" s="238"/>
      <c r="H2295" s="238"/>
      <c r="K2295" s="239"/>
      <c r="L2295" s="239"/>
    </row>
    <row r="2296" spans="2:12" s="237" customFormat="1" ht="15" x14ac:dyDescent="0.25">
      <c r="B2296" s="180" t="s">
        <v>2891</v>
      </c>
      <c r="C2296" s="236">
        <v>2</v>
      </c>
      <c r="F2296" s="238"/>
      <c r="G2296" s="238"/>
      <c r="H2296" s="238"/>
      <c r="K2296" s="239"/>
      <c r="L2296" s="239"/>
    </row>
    <row r="2297" spans="2:12" s="237" customFormat="1" ht="15" x14ac:dyDescent="0.25">
      <c r="B2297" s="180" t="s">
        <v>2897</v>
      </c>
      <c r="C2297" s="236">
        <v>3</v>
      </c>
      <c r="F2297" s="238"/>
      <c r="G2297" s="238"/>
      <c r="H2297" s="238"/>
      <c r="K2297" s="239"/>
      <c r="L2297" s="239"/>
    </row>
    <row r="2298" spans="2:12" s="237" customFormat="1" ht="15" x14ac:dyDescent="0.25">
      <c r="B2298" s="180" t="s">
        <v>2902</v>
      </c>
      <c r="C2298" s="236">
        <v>1</v>
      </c>
      <c r="F2298" s="238"/>
      <c r="G2298" s="238"/>
      <c r="H2298" s="238"/>
      <c r="K2298" s="239"/>
      <c r="L2298" s="239"/>
    </row>
    <row r="2299" spans="2:12" s="237" customFormat="1" ht="15" x14ac:dyDescent="0.25">
      <c r="B2299" s="180" t="s">
        <v>2680</v>
      </c>
      <c r="C2299" s="236">
        <v>2</v>
      </c>
      <c r="F2299" s="238"/>
      <c r="G2299" s="238"/>
      <c r="H2299" s="238"/>
      <c r="K2299" s="239"/>
      <c r="L2299" s="239"/>
    </row>
    <row r="2300" spans="2:12" s="237" customFormat="1" ht="15" x14ac:dyDescent="0.25">
      <c r="B2300" s="180" t="s">
        <v>2686</v>
      </c>
      <c r="C2300" s="236">
        <v>2</v>
      </c>
      <c r="F2300" s="238"/>
      <c r="G2300" s="238"/>
      <c r="H2300" s="238"/>
      <c r="K2300" s="239"/>
      <c r="L2300" s="239"/>
    </row>
    <row r="2301" spans="2:12" s="237" customFormat="1" ht="15" x14ac:dyDescent="0.25">
      <c r="B2301" s="180" t="s">
        <v>2706</v>
      </c>
      <c r="C2301" s="236">
        <v>3</v>
      </c>
      <c r="F2301" s="238"/>
      <c r="G2301" s="238"/>
      <c r="H2301" s="238"/>
      <c r="K2301" s="239"/>
      <c r="L2301" s="239"/>
    </row>
    <row r="2302" spans="2:12" s="237" customFormat="1" ht="15" x14ac:dyDescent="0.25">
      <c r="B2302" s="180" t="s">
        <v>2710</v>
      </c>
      <c r="C2302" s="236">
        <v>2</v>
      </c>
      <c r="F2302" s="238"/>
      <c r="G2302" s="238"/>
      <c r="H2302" s="238"/>
      <c r="K2302" s="239"/>
      <c r="L2302" s="239"/>
    </row>
    <row r="2303" spans="2:12" s="237" customFormat="1" ht="15" x14ac:dyDescent="0.25">
      <c r="B2303" s="180" t="s">
        <v>2767</v>
      </c>
      <c r="C2303" s="236">
        <v>3</v>
      </c>
      <c r="F2303" s="238"/>
      <c r="G2303" s="238"/>
      <c r="H2303" s="238"/>
      <c r="K2303" s="239"/>
      <c r="L2303" s="239"/>
    </row>
    <row r="2304" spans="2:12" s="237" customFormat="1" ht="15" x14ac:dyDescent="0.25">
      <c r="B2304" s="180" t="s">
        <v>2772</v>
      </c>
      <c r="C2304" s="236">
        <v>3</v>
      </c>
      <c r="F2304" s="238"/>
      <c r="G2304" s="238"/>
      <c r="H2304" s="238"/>
      <c r="K2304" s="239"/>
      <c r="L2304" s="239"/>
    </row>
    <row r="2305" spans="2:12" s="237" customFormat="1" ht="15" x14ac:dyDescent="0.25">
      <c r="B2305" s="180" t="s">
        <v>2832</v>
      </c>
      <c r="C2305" s="236">
        <v>2</v>
      </c>
      <c r="F2305" s="238"/>
      <c r="G2305" s="238"/>
      <c r="H2305" s="238"/>
      <c r="K2305" s="239"/>
      <c r="L2305" s="239"/>
    </row>
    <row r="2306" spans="2:12" s="237" customFormat="1" ht="15" x14ac:dyDescent="0.25">
      <c r="B2306" s="180" t="s">
        <v>2720</v>
      </c>
      <c r="C2306" s="236">
        <v>3</v>
      </c>
      <c r="F2306" s="238"/>
      <c r="G2306" s="238"/>
      <c r="H2306" s="238"/>
      <c r="K2306" s="239"/>
      <c r="L2306" s="239"/>
    </row>
    <row r="2307" spans="2:12" s="237" customFormat="1" ht="15" x14ac:dyDescent="0.25">
      <c r="B2307" s="180" t="s">
        <v>2734</v>
      </c>
      <c r="C2307" s="236">
        <v>3</v>
      </c>
      <c r="F2307" s="238"/>
      <c r="G2307" s="238"/>
      <c r="H2307" s="238"/>
      <c r="K2307" s="239"/>
      <c r="L2307" s="239"/>
    </row>
    <row r="2308" spans="2:12" s="237" customFormat="1" ht="15" x14ac:dyDescent="0.25">
      <c r="B2308" s="180" t="s">
        <v>2750</v>
      </c>
      <c r="C2308" s="236">
        <v>3</v>
      </c>
      <c r="F2308" s="238"/>
      <c r="G2308" s="238"/>
      <c r="H2308" s="238"/>
      <c r="K2308" s="239"/>
      <c r="L2308" s="239"/>
    </row>
    <row r="2309" spans="2:12" s="237" customFormat="1" ht="15" x14ac:dyDescent="0.25">
      <c r="B2309" s="180" t="s">
        <v>2774</v>
      </c>
      <c r="C2309" s="236">
        <v>3</v>
      </c>
      <c r="F2309" s="238"/>
      <c r="G2309" s="238"/>
      <c r="H2309" s="238"/>
      <c r="K2309" s="239"/>
      <c r="L2309" s="239"/>
    </row>
    <row r="2310" spans="2:12" s="237" customFormat="1" ht="15" x14ac:dyDescent="0.25">
      <c r="B2310" s="180" t="s">
        <v>2791</v>
      </c>
      <c r="C2310" s="236">
        <v>2</v>
      </c>
      <c r="F2310" s="238"/>
      <c r="G2310" s="238"/>
      <c r="H2310" s="238"/>
      <c r="K2310" s="239"/>
      <c r="L2310" s="239"/>
    </row>
    <row r="2311" spans="2:12" s="237" customFormat="1" ht="15" x14ac:dyDescent="0.25">
      <c r="B2311" s="180" t="s">
        <v>2794</v>
      </c>
      <c r="C2311" s="236">
        <v>3</v>
      </c>
      <c r="F2311" s="238"/>
      <c r="G2311" s="238"/>
      <c r="H2311" s="238"/>
      <c r="K2311" s="239"/>
      <c r="L2311" s="239"/>
    </row>
    <row r="2312" spans="2:12" s="237" customFormat="1" ht="15" x14ac:dyDescent="0.25">
      <c r="B2312" s="180" t="s">
        <v>2797</v>
      </c>
      <c r="C2312" s="236">
        <v>1</v>
      </c>
      <c r="F2312" s="238"/>
      <c r="G2312" s="238"/>
      <c r="H2312" s="238"/>
      <c r="K2312" s="239"/>
      <c r="L2312" s="239"/>
    </row>
    <row r="2313" spans="2:12" s="237" customFormat="1" ht="15" x14ac:dyDescent="0.25">
      <c r="B2313" s="180" t="s">
        <v>2819</v>
      </c>
      <c r="C2313" s="236">
        <v>3</v>
      </c>
      <c r="F2313" s="238"/>
      <c r="G2313" s="238"/>
      <c r="H2313" s="238"/>
      <c r="K2313" s="239"/>
      <c r="L2313" s="239"/>
    </row>
    <row r="2314" spans="2:12" s="237" customFormat="1" ht="15" x14ac:dyDescent="0.25">
      <c r="B2314" s="180" t="s">
        <v>2817</v>
      </c>
      <c r="C2314" s="236">
        <v>3</v>
      </c>
      <c r="F2314" s="238"/>
      <c r="G2314" s="238"/>
      <c r="H2314" s="238"/>
      <c r="K2314" s="239"/>
      <c r="L2314" s="239"/>
    </row>
    <row r="2315" spans="2:12" s="237" customFormat="1" ht="15" x14ac:dyDescent="0.25">
      <c r="B2315" s="180" t="s">
        <v>2824</v>
      </c>
      <c r="C2315" s="236">
        <v>2</v>
      </c>
      <c r="F2315" s="238"/>
      <c r="G2315" s="238"/>
      <c r="H2315" s="238"/>
      <c r="K2315" s="239"/>
      <c r="L2315" s="239"/>
    </row>
    <row r="2316" spans="2:12" s="237" customFormat="1" ht="15" x14ac:dyDescent="0.25">
      <c r="B2316" s="180" t="s">
        <v>2865</v>
      </c>
      <c r="C2316" s="236">
        <v>2</v>
      </c>
      <c r="F2316" s="238"/>
      <c r="G2316" s="238"/>
      <c r="H2316" s="238"/>
      <c r="K2316" s="239"/>
      <c r="L2316" s="239"/>
    </row>
    <row r="2317" spans="2:12" s="237" customFormat="1" ht="15" x14ac:dyDescent="0.25">
      <c r="B2317" s="180" t="s">
        <v>2735</v>
      </c>
      <c r="C2317" s="236">
        <v>2</v>
      </c>
      <c r="F2317" s="238"/>
      <c r="G2317" s="238"/>
      <c r="H2317" s="238"/>
      <c r="K2317" s="239"/>
      <c r="L2317" s="239"/>
    </row>
    <row r="2318" spans="2:12" s="237" customFormat="1" ht="15" x14ac:dyDescent="0.25">
      <c r="B2318" s="180" t="s">
        <v>2823</v>
      </c>
      <c r="C2318" s="236">
        <v>2</v>
      </c>
      <c r="F2318" s="238"/>
      <c r="G2318" s="238"/>
      <c r="H2318" s="238"/>
      <c r="K2318" s="239"/>
      <c r="L2318" s="239"/>
    </row>
    <row r="2319" spans="2:12" s="237" customFormat="1" ht="15" x14ac:dyDescent="0.25">
      <c r="B2319" s="180" t="s">
        <v>2771</v>
      </c>
      <c r="C2319" s="236">
        <v>1</v>
      </c>
      <c r="F2319" s="238"/>
      <c r="G2319" s="238"/>
      <c r="H2319" s="238"/>
      <c r="K2319" s="239"/>
      <c r="L2319" s="239"/>
    </row>
    <row r="2320" spans="2:12" s="237" customFormat="1" ht="15" x14ac:dyDescent="0.25">
      <c r="B2320" s="180" t="s">
        <v>2799</v>
      </c>
      <c r="C2320" s="236">
        <v>1</v>
      </c>
      <c r="F2320" s="238"/>
      <c r="G2320" s="238"/>
      <c r="H2320" s="238"/>
      <c r="K2320" s="239"/>
      <c r="L2320" s="239"/>
    </row>
    <row r="2321" spans="2:12" s="237" customFormat="1" ht="15" x14ac:dyDescent="0.25">
      <c r="B2321" s="180" t="s">
        <v>2677</v>
      </c>
      <c r="C2321" s="236">
        <v>11</v>
      </c>
      <c r="F2321" s="238"/>
      <c r="G2321" s="238"/>
      <c r="H2321" s="238"/>
      <c r="K2321" s="239"/>
      <c r="L2321" s="239"/>
    </row>
    <row r="2322" spans="2:12" s="237" customFormat="1" ht="15" x14ac:dyDescent="0.25">
      <c r="B2322" s="180" t="s">
        <v>2678</v>
      </c>
      <c r="C2322" s="236">
        <v>11</v>
      </c>
      <c r="F2322" s="238"/>
      <c r="G2322" s="238"/>
      <c r="H2322" s="238"/>
      <c r="K2322" s="239"/>
      <c r="L2322" s="239"/>
    </row>
    <row r="2323" spans="2:12" s="237" customFormat="1" ht="15" x14ac:dyDescent="0.25">
      <c r="B2323" s="180" t="s">
        <v>2679</v>
      </c>
      <c r="C2323" s="236">
        <v>1</v>
      </c>
      <c r="F2323" s="238"/>
      <c r="G2323" s="238"/>
      <c r="H2323" s="238"/>
      <c r="K2323" s="239"/>
      <c r="L2323" s="239"/>
    </row>
    <row r="2324" spans="2:12" s="237" customFormat="1" ht="15" x14ac:dyDescent="0.25">
      <c r="B2324" s="180" t="s">
        <v>2680</v>
      </c>
      <c r="C2324" s="236">
        <v>18</v>
      </c>
      <c r="F2324" s="238"/>
      <c r="G2324" s="238"/>
      <c r="H2324" s="238"/>
      <c r="K2324" s="239"/>
      <c r="L2324" s="239"/>
    </row>
    <row r="2325" spans="2:12" s="237" customFormat="1" ht="15" x14ac:dyDescent="0.25">
      <c r="B2325" s="180" t="s">
        <v>2681</v>
      </c>
      <c r="C2325" s="236">
        <v>3</v>
      </c>
      <c r="F2325" s="238"/>
      <c r="G2325" s="238"/>
      <c r="H2325" s="238"/>
      <c r="K2325" s="239"/>
      <c r="L2325" s="239"/>
    </row>
    <row r="2326" spans="2:12" s="237" customFormat="1" ht="15" x14ac:dyDescent="0.25">
      <c r="B2326" s="180" t="s">
        <v>2682</v>
      </c>
      <c r="C2326" s="236">
        <v>8</v>
      </c>
      <c r="F2326" s="238"/>
      <c r="G2326" s="238"/>
      <c r="H2326" s="238"/>
      <c r="K2326" s="239"/>
      <c r="L2326" s="239"/>
    </row>
    <row r="2327" spans="2:12" s="237" customFormat="1" ht="15" x14ac:dyDescent="0.25">
      <c r="B2327" s="180" t="s">
        <v>2683</v>
      </c>
      <c r="C2327" s="236">
        <v>3</v>
      </c>
      <c r="F2327" s="238"/>
      <c r="G2327" s="238"/>
      <c r="H2327" s="238"/>
      <c r="K2327" s="239"/>
      <c r="L2327" s="239"/>
    </row>
    <row r="2328" spans="2:12" s="237" customFormat="1" ht="15" x14ac:dyDescent="0.25">
      <c r="B2328" s="180" t="s">
        <v>2684</v>
      </c>
      <c r="C2328" s="236">
        <v>17</v>
      </c>
      <c r="F2328" s="238"/>
      <c r="G2328" s="238"/>
      <c r="H2328" s="238"/>
      <c r="K2328" s="239"/>
      <c r="L2328" s="239"/>
    </row>
    <row r="2329" spans="2:12" s="237" customFormat="1" ht="15" x14ac:dyDescent="0.25">
      <c r="B2329" s="180" t="s">
        <v>2685</v>
      </c>
      <c r="C2329" s="236">
        <v>8</v>
      </c>
      <c r="F2329" s="238"/>
      <c r="G2329" s="238"/>
      <c r="H2329" s="238"/>
      <c r="K2329" s="239"/>
      <c r="L2329" s="239"/>
    </row>
    <row r="2330" spans="2:12" s="237" customFormat="1" ht="15" x14ac:dyDescent="0.25">
      <c r="B2330" s="180" t="s">
        <v>2686</v>
      </c>
      <c r="C2330" s="236">
        <v>28</v>
      </c>
      <c r="F2330" s="238"/>
      <c r="G2330" s="238"/>
      <c r="H2330" s="238"/>
      <c r="K2330" s="239"/>
      <c r="L2330" s="239"/>
    </row>
    <row r="2331" spans="2:12" s="237" customFormat="1" ht="15" x14ac:dyDescent="0.25">
      <c r="B2331" s="180" t="s">
        <v>2687</v>
      </c>
      <c r="C2331" s="236">
        <v>7</v>
      </c>
      <c r="F2331" s="238"/>
      <c r="G2331" s="238"/>
      <c r="H2331" s="238"/>
      <c r="K2331" s="239"/>
      <c r="L2331" s="239"/>
    </row>
    <row r="2332" spans="2:12" s="237" customFormat="1" ht="15" x14ac:dyDescent="0.25">
      <c r="B2332" s="180" t="s">
        <v>2688</v>
      </c>
      <c r="C2332" s="236">
        <v>2</v>
      </c>
      <c r="F2332" s="238"/>
      <c r="G2332" s="238"/>
      <c r="H2332" s="238"/>
      <c r="K2332" s="239"/>
      <c r="L2332" s="239"/>
    </row>
    <row r="2333" spans="2:12" s="237" customFormat="1" ht="15" x14ac:dyDescent="0.25">
      <c r="B2333" s="180" t="s">
        <v>2689</v>
      </c>
      <c r="C2333" s="236">
        <v>5</v>
      </c>
      <c r="F2333" s="238"/>
      <c r="G2333" s="238"/>
      <c r="H2333" s="238"/>
      <c r="K2333" s="239"/>
      <c r="L2333" s="239"/>
    </row>
    <row r="2334" spans="2:12" s="237" customFormat="1" ht="15" x14ac:dyDescent="0.25">
      <c r="B2334" s="180" t="s">
        <v>2690</v>
      </c>
      <c r="C2334" s="236">
        <v>9</v>
      </c>
      <c r="F2334" s="238"/>
      <c r="G2334" s="238"/>
      <c r="H2334" s="238"/>
      <c r="K2334" s="239"/>
      <c r="L2334" s="239"/>
    </row>
    <row r="2335" spans="2:12" s="237" customFormat="1" ht="15" x14ac:dyDescent="0.25">
      <c r="B2335" s="180" t="s">
        <v>2691</v>
      </c>
      <c r="C2335" s="236">
        <v>17</v>
      </c>
      <c r="F2335" s="238"/>
      <c r="G2335" s="238"/>
      <c r="H2335" s="238"/>
      <c r="K2335" s="239"/>
      <c r="L2335" s="239"/>
    </row>
    <row r="2336" spans="2:12" s="237" customFormat="1" ht="15" x14ac:dyDescent="0.25">
      <c r="B2336" s="180" t="s">
        <v>2692</v>
      </c>
      <c r="C2336" s="236">
        <v>3</v>
      </c>
      <c r="F2336" s="238"/>
      <c r="G2336" s="238"/>
      <c r="H2336" s="238"/>
      <c r="K2336" s="239"/>
      <c r="L2336" s="239"/>
    </row>
    <row r="2337" spans="2:12" s="237" customFormat="1" ht="15" x14ac:dyDescent="0.25">
      <c r="B2337" s="180" t="s">
        <v>2693</v>
      </c>
      <c r="C2337" s="236">
        <v>14</v>
      </c>
      <c r="F2337" s="238"/>
      <c r="G2337" s="238"/>
      <c r="H2337" s="238"/>
      <c r="K2337" s="239"/>
      <c r="L2337" s="239"/>
    </row>
    <row r="2338" spans="2:12" s="237" customFormat="1" ht="15" x14ac:dyDescent="0.25">
      <c r="B2338" s="180" t="s">
        <v>2694</v>
      </c>
      <c r="C2338" s="236">
        <v>4</v>
      </c>
      <c r="F2338" s="238"/>
      <c r="G2338" s="238"/>
      <c r="H2338" s="238"/>
      <c r="K2338" s="239"/>
      <c r="L2338" s="239"/>
    </row>
    <row r="2339" spans="2:12" s="237" customFormat="1" ht="15" x14ac:dyDescent="0.25">
      <c r="B2339" s="180" t="s">
        <v>2695</v>
      </c>
      <c r="C2339" s="236">
        <v>9</v>
      </c>
      <c r="F2339" s="238"/>
      <c r="G2339" s="238"/>
      <c r="H2339" s="238"/>
      <c r="K2339" s="239"/>
      <c r="L2339" s="239"/>
    </row>
    <row r="2340" spans="2:12" s="237" customFormat="1" ht="15" x14ac:dyDescent="0.25">
      <c r="B2340" s="180" t="s">
        <v>2696</v>
      </c>
      <c r="C2340" s="236">
        <v>3</v>
      </c>
      <c r="F2340" s="238"/>
      <c r="G2340" s="238"/>
      <c r="H2340" s="238"/>
      <c r="K2340" s="239"/>
      <c r="L2340" s="239"/>
    </row>
    <row r="2341" spans="2:12" s="237" customFormat="1" ht="15" x14ac:dyDescent="0.25">
      <c r="B2341" s="180" t="s">
        <v>2697</v>
      </c>
      <c r="C2341" s="236">
        <v>7</v>
      </c>
      <c r="F2341" s="238"/>
      <c r="G2341" s="238"/>
      <c r="H2341" s="238"/>
      <c r="K2341" s="239"/>
      <c r="L2341" s="239"/>
    </row>
    <row r="2342" spans="2:12" s="237" customFormat="1" ht="15" x14ac:dyDescent="0.25">
      <c r="B2342" s="180" t="s">
        <v>2698</v>
      </c>
      <c r="C2342" s="236">
        <v>5</v>
      </c>
      <c r="F2342" s="238"/>
      <c r="G2342" s="238"/>
      <c r="H2342" s="238"/>
      <c r="K2342" s="239"/>
      <c r="L2342" s="239"/>
    </row>
    <row r="2343" spans="2:12" s="237" customFormat="1" ht="15" x14ac:dyDescent="0.25">
      <c r="B2343" s="180" t="s">
        <v>2699</v>
      </c>
      <c r="C2343" s="236">
        <v>2</v>
      </c>
      <c r="F2343" s="238"/>
      <c r="G2343" s="238"/>
      <c r="H2343" s="238"/>
      <c r="K2343" s="239"/>
      <c r="L2343" s="239"/>
    </row>
    <row r="2344" spans="2:12" s="237" customFormat="1" ht="15" x14ac:dyDescent="0.25">
      <c r="B2344" s="180" t="s">
        <v>2700</v>
      </c>
      <c r="C2344" s="236">
        <v>10</v>
      </c>
      <c r="F2344" s="238"/>
      <c r="G2344" s="238"/>
      <c r="H2344" s="238"/>
      <c r="K2344" s="239"/>
      <c r="L2344" s="239"/>
    </row>
    <row r="2345" spans="2:12" s="237" customFormat="1" ht="15" x14ac:dyDescent="0.25">
      <c r="B2345" s="180" t="s">
        <v>2701</v>
      </c>
      <c r="C2345" s="236">
        <v>2</v>
      </c>
      <c r="F2345" s="238"/>
      <c r="G2345" s="238"/>
      <c r="H2345" s="238"/>
      <c r="K2345" s="239"/>
      <c r="L2345" s="239"/>
    </row>
    <row r="2346" spans="2:12" s="237" customFormat="1" ht="15" x14ac:dyDescent="0.25">
      <c r="B2346" s="180" t="s">
        <v>2702</v>
      </c>
      <c r="C2346" s="236">
        <v>17</v>
      </c>
      <c r="F2346" s="238"/>
      <c r="G2346" s="238"/>
      <c r="H2346" s="238"/>
      <c r="K2346" s="239"/>
      <c r="L2346" s="239"/>
    </row>
    <row r="2347" spans="2:12" s="237" customFormat="1" ht="15" x14ac:dyDescent="0.25">
      <c r="B2347" s="180" t="s">
        <v>2703</v>
      </c>
      <c r="C2347" s="236">
        <v>2</v>
      </c>
      <c r="F2347" s="238"/>
      <c r="G2347" s="238"/>
      <c r="H2347" s="238"/>
      <c r="K2347" s="239"/>
      <c r="L2347" s="239"/>
    </row>
    <row r="2348" spans="2:12" s="237" customFormat="1" ht="15" x14ac:dyDescent="0.25">
      <c r="B2348" s="180" t="s">
        <v>2704</v>
      </c>
      <c r="C2348" s="236">
        <v>9</v>
      </c>
      <c r="F2348" s="238"/>
      <c r="G2348" s="238"/>
      <c r="H2348" s="238"/>
      <c r="K2348" s="239"/>
      <c r="L2348" s="239"/>
    </row>
    <row r="2349" spans="2:12" s="237" customFormat="1" ht="15" x14ac:dyDescent="0.25">
      <c r="B2349" s="180" t="s">
        <v>2705</v>
      </c>
      <c r="C2349" s="236">
        <v>5</v>
      </c>
      <c r="F2349" s="238"/>
      <c r="G2349" s="238"/>
      <c r="H2349" s="238"/>
      <c r="K2349" s="239"/>
      <c r="L2349" s="239"/>
    </row>
    <row r="2350" spans="2:12" s="237" customFormat="1" ht="15" x14ac:dyDescent="0.25">
      <c r="B2350" s="180" t="s">
        <v>2706</v>
      </c>
      <c r="C2350" s="236">
        <v>6</v>
      </c>
      <c r="F2350" s="238"/>
      <c r="G2350" s="238"/>
      <c r="H2350" s="238"/>
      <c r="K2350" s="239"/>
      <c r="L2350" s="239"/>
    </row>
    <row r="2351" spans="2:12" s="237" customFormat="1" ht="15" x14ac:dyDescent="0.25">
      <c r="B2351" s="180" t="s">
        <v>2707</v>
      </c>
      <c r="C2351" s="236">
        <v>3</v>
      </c>
      <c r="F2351" s="238"/>
      <c r="G2351" s="238"/>
      <c r="H2351" s="238"/>
      <c r="K2351" s="239"/>
      <c r="L2351" s="239"/>
    </row>
    <row r="2352" spans="2:12" s="237" customFormat="1" ht="15" x14ac:dyDescent="0.25">
      <c r="B2352" s="180" t="s">
        <v>2708</v>
      </c>
      <c r="C2352" s="236">
        <v>4</v>
      </c>
      <c r="F2352" s="238"/>
      <c r="G2352" s="238"/>
      <c r="H2352" s="238"/>
      <c r="K2352" s="239"/>
      <c r="L2352" s="239"/>
    </row>
    <row r="2353" spans="2:12" s="237" customFormat="1" ht="15" x14ac:dyDescent="0.25">
      <c r="B2353" s="180" t="s">
        <v>2709</v>
      </c>
      <c r="C2353" s="236">
        <v>1</v>
      </c>
      <c r="F2353" s="238"/>
      <c r="G2353" s="238"/>
      <c r="H2353" s="238"/>
      <c r="K2353" s="239"/>
      <c r="L2353" s="239"/>
    </row>
    <row r="2354" spans="2:12" s="237" customFormat="1" ht="15" x14ac:dyDescent="0.25">
      <c r="B2354" s="180" t="s">
        <v>2710</v>
      </c>
      <c r="C2354" s="236">
        <v>16</v>
      </c>
      <c r="F2354" s="238"/>
      <c r="G2354" s="238"/>
      <c r="H2354" s="238"/>
      <c r="K2354" s="239"/>
      <c r="L2354" s="239"/>
    </row>
    <row r="2355" spans="2:12" s="237" customFormat="1" ht="15" x14ac:dyDescent="0.25">
      <c r="B2355" s="180" t="s">
        <v>2711</v>
      </c>
      <c r="C2355" s="236">
        <v>14</v>
      </c>
      <c r="F2355" s="238"/>
      <c r="G2355" s="238"/>
      <c r="H2355" s="238"/>
      <c r="K2355" s="239"/>
      <c r="L2355" s="239"/>
    </row>
    <row r="2356" spans="2:12" s="237" customFormat="1" ht="15" x14ac:dyDescent="0.25">
      <c r="B2356" s="180" t="s">
        <v>2712</v>
      </c>
      <c r="C2356" s="236">
        <v>2</v>
      </c>
      <c r="F2356" s="238"/>
      <c r="G2356" s="238"/>
      <c r="H2356" s="238"/>
      <c r="K2356" s="239"/>
      <c r="L2356" s="239"/>
    </row>
    <row r="2357" spans="2:12" s="237" customFormat="1" ht="15" x14ac:dyDescent="0.25">
      <c r="B2357" s="180" t="s">
        <v>2713</v>
      </c>
      <c r="C2357" s="236">
        <v>5</v>
      </c>
      <c r="F2357" s="238"/>
      <c r="G2357" s="238"/>
      <c r="H2357" s="238"/>
      <c r="K2357" s="239"/>
      <c r="L2357" s="239"/>
    </row>
    <row r="2358" spans="2:12" s="237" customFormat="1" ht="15" x14ac:dyDescent="0.25">
      <c r="B2358" s="180" t="s">
        <v>2714</v>
      </c>
      <c r="C2358" s="236">
        <v>6</v>
      </c>
      <c r="F2358" s="238"/>
      <c r="G2358" s="238"/>
      <c r="H2358" s="238"/>
      <c r="K2358" s="239"/>
      <c r="L2358" s="239"/>
    </row>
    <row r="2359" spans="2:12" s="237" customFormat="1" ht="15" x14ac:dyDescent="0.25">
      <c r="B2359" s="180" t="s">
        <v>2715</v>
      </c>
      <c r="C2359" s="236">
        <v>1</v>
      </c>
      <c r="F2359" s="238"/>
      <c r="G2359" s="238"/>
      <c r="H2359" s="238"/>
      <c r="K2359" s="239"/>
      <c r="L2359" s="239"/>
    </row>
    <row r="2360" spans="2:12" s="237" customFormat="1" ht="15" x14ac:dyDescent="0.25">
      <c r="B2360" s="180" t="s">
        <v>2716</v>
      </c>
      <c r="C2360" s="236">
        <v>5</v>
      </c>
      <c r="F2360" s="238"/>
      <c r="G2360" s="238"/>
      <c r="H2360" s="238"/>
      <c r="K2360" s="239"/>
      <c r="L2360" s="239"/>
    </row>
    <row r="2361" spans="2:12" s="237" customFormat="1" ht="15" x14ac:dyDescent="0.25">
      <c r="B2361" s="180" t="s">
        <v>2717</v>
      </c>
      <c r="C2361" s="236">
        <v>1</v>
      </c>
      <c r="F2361" s="238"/>
      <c r="G2361" s="238"/>
      <c r="H2361" s="238"/>
      <c r="K2361" s="239"/>
      <c r="L2361" s="239"/>
    </row>
    <row r="2362" spans="2:12" s="237" customFormat="1" ht="15" x14ac:dyDescent="0.25">
      <c r="B2362" s="180" t="s">
        <v>2718</v>
      </c>
      <c r="C2362" s="236">
        <v>31</v>
      </c>
      <c r="F2362" s="238"/>
      <c r="G2362" s="238"/>
      <c r="H2362" s="238"/>
      <c r="K2362" s="239"/>
      <c r="L2362" s="239"/>
    </row>
    <row r="2363" spans="2:12" s="237" customFormat="1" ht="15" x14ac:dyDescent="0.25">
      <c r="B2363" s="180" t="s">
        <v>2719</v>
      </c>
      <c r="C2363" s="236">
        <v>7</v>
      </c>
      <c r="F2363" s="238"/>
      <c r="G2363" s="238"/>
      <c r="H2363" s="238"/>
      <c r="K2363" s="239"/>
      <c r="L2363" s="239"/>
    </row>
    <row r="2364" spans="2:12" s="237" customFormat="1" ht="15" x14ac:dyDescent="0.25">
      <c r="B2364" s="180" t="s">
        <v>2720</v>
      </c>
      <c r="C2364" s="236">
        <v>8</v>
      </c>
      <c r="F2364" s="238"/>
      <c r="G2364" s="238"/>
      <c r="H2364" s="238"/>
      <c r="K2364" s="239"/>
      <c r="L2364" s="239"/>
    </row>
    <row r="2365" spans="2:12" s="237" customFormat="1" ht="15" x14ac:dyDescent="0.25">
      <c r="B2365" s="180" t="s">
        <v>2721</v>
      </c>
      <c r="C2365" s="236">
        <v>4</v>
      </c>
      <c r="F2365" s="238"/>
      <c r="G2365" s="238"/>
      <c r="H2365" s="238"/>
      <c r="K2365" s="239"/>
      <c r="L2365" s="239"/>
    </row>
    <row r="2366" spans="2:12" s="237" customFormat="1" ht="15" x14ac:dyDescent="0.25">
      <c r="B2366" s="180" t="s">
        <v>2722</v>
      </c>
      <c r="C2366" s="236">
        <v>10</v>
      </c>
      <c r="F2366" s="238"/>
      <c r="G2366" s="238"/>
      <c r="H2366" s="238"/>
      <c r="K2366" s="239"/>
      <c r="L2366" s="239"/>
    </row>
    <row r="2367" spans="2:12" s="237" customFormat="1" ht="15" x14ac:dyDescent="0.25">
      <c r="B2367" s="180" t="s">
        <v>2723</v>
      </c>
      <c r="C2367" s="236">
        <v>2</v>
      </c>
      <c r="F2367" s="238"/>
      <c r="G2367" s="238"/>
      <c r="H2367" s="238"/>
      <c r="K2367" s="239"/>
      <c r="L2367" s="239"/>
    </row>
    <row r="2368" spans="2:12" s="237" customFormat="1" ht="15" x14ac:dyDescent="0.25">
      <c r="B2368" s="180" t="s">
        <v>2724</v>
      </c>
      <c r="C2368" s="236">
        <v>13</v>
      </c>
      <c r="F2368" s="238"/>
      <c r="G2368" s="238"/>
      <c r="H2368" s="238"/>
      <c r="K2368" s="239"/>
      <c r="L2368" s="239"/>
    </row>
    <row r="2369" spans="2:12" s="237" customFormat="1" ht="15" x14ac:dyDescent="0.25">
      <c r="B2369" s="180" t="s">
        <v>2725</v>
      </c>
      <c r="C2369" s="236">
        <v>4</v>
      </c>
      <c r="F2369" s="238"/>
      <c r="G2369" s="238"/>
      <c r="H2369" s="238"/>
      <c r="K2369" s="239"/>
      <c r="L2369" s="239"/>
    </row>
    <row r="2370" spans="2:12" s="237" customFormat="1" ht="15" x14ac:dyDescent="0.25">
      <c r="B2370" s="180" t="s">
        <v>2726</v>
      </c>
      <c r="C2370" s="236">
        <v>16</v>
      </c>
      <c r="F2370" s="238"/>
      <c r="G2370" s="238"/>
      <c r="H2370" s="238"/>
      <c r="K2370" s="239"/>
      <c r="L2370" s="239"/>
    </row>
    <row r="2371" spans="2:12" s="237" customFormat="1" ht="15" x14ac:dyDescent="0.25">
      <c r="B2371" s="180" t="s">
        <v>2727</v>
      </c>
      <c r="C2371" s="236">
        <v>2</v>
      </c>
      <c r="F2371" s="238"/>
      <c r="G2371" s="238"/>
      <c r="H2371" s="238"/>
      <c r="K2371" s="239"/>
      <c r="L2371" s="239"/>
    </row>
    <row r="2372" spans="2:12" s="237" customFormat="1" ht="15" x14ac:dyDescent="0.25">
      <c r="B2372" s="180" t="s">
        <v>2728</v>
      </c>
      <c r="C2372" s="236">
        <v>25</v>
      </c>
      <c r="F2372" s="238"/>
      <c r="G2372" s="238"/>
      <c r="H2372" s="238"/>
      <c r="K2372" s="239"/>
      <c r="L2372" s="239"/>
    </row>
    <row r="2373" spans="2:12" s="237" customFormat="1" ht="15" x14ac:dyDescent="0.25">
      <c r="B2373" s="180" t="s">
        <v>2729</v>
      </c>
      <c r="C2373" s="236">
        <v>6</v>
      </c>
      <c r="F2373" s="238"/>
      <c r="G2373" s="238"/>
      <c r="H2373" s="238"/>
      <c r="K2373" s="239"/>
      <c r="L2373" s="239"/>
    </row>
    <row r="2374" spans="2:12" s="237" customFormat="1" ht="15" x14ac:dyDescent="0.25">
      <c r="B2374" s="180" t="s">
        <v>2730</v>
      </c>
      <c r="C2374" s="236">
        <v>9</v>
      </c>
      <c r="F2374" s="238"/>
      <c r="G2374" s="238"/>
      <c r="H2374" s="238"/>
      <c r="K2374" s="239"/>
      <c r="L2374" s="239"/>
    </row>
    <row r="2375" spans="2:12" s="237" customFormat="1" ht="15" x14ac:dyDescent="0.25">
      <c r="B2375" s="180" t="s">
        <v>2731</v>
      </c>
      <c r="C2375" s="236">
        <v>3</v>
      </c>
      <c r="F2375" s="238"/>
      <c r="G2375" s="238"/>
      <c r="H2375" s="238"/>
      <c r="K2375" s="239"/>
      <c r="L2375" s="239"/>
    </row>
    <row r="2376" spans="2:12" s="237" customFormat="1" ht="15" x14ac:dyDescent="0.25">
      <c r="B2376" s="180" t="s">
        <v>2732</v>
      </c>
      <c r="C2376" s="236">
        <v>10</v>
      </c>
      <c r="F2376" s="238"/>
      <c r="G2376" s="238"/>
      <c r="H2376" s="238"/>
      <c r="K2376" s="239"/>
      <c r="L2376" s="239"/>
    </row>
    <row r="2377" spans="2:12" s="237" customFormat="1" ht="15" x14ac:dyDescent="0.25">
      <c r="B2377" s="180" t="s">
        <v>2733</v>
      </c>
      <c r="C2377" s="236">
        <v>4</v>
      </c>
      <c r="F2377" s="238"/>
      <c r="G2377" s="238"/>
      <c r="H2377" s="238"/>
      <c r="K2377" s="239"/>
      <c r="L2377" s="239"/>
    </row>
    <row r="2378" spans="2:12" s="237" customFormat="1" ht="15" x14ac:dyDescent="0.25">
      <c r="B2378" s="180" t="s">
        <v>2734</v>
      </c>
      <c r="C2378" s="236">
        <v>12</v>
      </c>
      <c r="F2378" s="238"/>
      <c r="G2378" s="238"/>
      <c r="H2378" s="238"/>
      <c r="K2378" s="239"/>
      <c r="L2378" s="239"/>
    </row>
    <row r="2379" spans="2:12" s="237" customFormat="1" ht="15" x14ac:dyDescent="0.25">
      <c r="B2379" s="180" t="s">
        <v>2735</v>
      </c>
      <c r="C2379" s="236">
        <v>27</v>
      </c>
      <c r="F2379" s="238"/>
      <c r="G2379" s="238"/>
      <c r="H2379" s="238"/>
      <c r="K2379" s="239"/>
      <c r="L2379" s="239"/>
    </row>
    <row r="2380" spans="2:12" s="237" customFormat="1" ht="15" x14ac:dyDescent="0.25">
      <c r="B2380" s="180" t="s">
        <v>2736</v>
      </c>
      <c r="C2380" s="236">
        <v>7</v>
      </c>
      <c r="F2380" s="238"/>
      <c r="G2380" s="238"/>
      <c r="H2380" s="238"/>
      <c r="K2380" s="239"/>
      <c r="L2380" s="239"/>
    </row>
    <row r="2381" spans="2:12" s="237" customFormat="1" ht="15" x14ac:dyDescent="0.25">
      <c r="B2381" s="180" t="s">
        <v>2737</v>
      </c>
      <c r="C2381" s="236">
        <v>1</v>
      </c>
      <c r="F2381" s="238"/>
      <c r="G2381" s="238"/>
      <c r="H2381" s="238"/>
      <c r="K2381" s="239"/>
      <c r="L2381" s="239"/>
    </row>
    <row r="2382" spans="2:12" s="237" customFormat="1" ht="15" x14ac:dyDescent="0.25">
      <c r="B2382" s="180" t="s">
        <v>2738</v>
      </c>
      <c r="C2382" s="236">
        <v>10</v>
      </c>
      <c r="F2382" s="238"/>
      <c r="G2382" s="238"/>
      <c r="H2382" s="238"/>
      <c r="K2382" s="239"/>
      <c r="L2382" s="239"/>
    </row>
    <row r="2383" spans="2:12" s="237" customFormat="1" ht="15" x14ac:dyDescent="0.25">
      <c r="B2383" s="180" t="s">
        <v>2739</v>
      </c>
      <c r="C2383" s="236">
        <v>2</v>
      </c>
      <c r="F2383" s="238"/>
      <c r="G2383" s="238"/>
      <c r="H2383" s="238"/>
      <c r="K2383" s="239"/>
      <c r="L2383" s="239"/>
    </row>
    <row r="2384" spans="2:12" s="237" customFormat="1" ht="15" x14ac:dyDescent="0.25">
      <c r="B2384" s="180" t="s">
        <v>2740</v>
      </c>
      <c r="C2384" s="236">
        <v>11</v>
      </c>
      <c r="F2384" s="238"/>
      <c r="G2384" s="238"/>
      <c r="H2384" s="238"/>
      <c r="K2384" s="239"/>
      <c r="L2384" s="239"/>
    </row>
    <row r="2385" spans="2:12" s="237" customFormat="1" ht="15" x14ac:dyDescent="0.25">
      <c r="B2385" s="180" t="s">
        <v>2741</v>
      </c>
      <c r="C2385" s="236">
        <v>14</v>
      </c>
      <c r="F2385" s="238"/>
      <c r="G2385" s="238"/>
      <c r="H2385" s="238"/>
      <c r="K2385" s="239"/>
      <c r="L2385" s="239"/>
    </row>
    <row r="2386" spans="2:12" s="237" customFormat="1" ht="15" x14ac:dyDescent="0.25">
      <c r="B2386" s="180" t="s">
        <v>2742</v>
      </c>
      <c r="C2386" s="236">
        <v>2</v>
      </c>
      <c r="F2386" s="238"/>
      <c r="G2386" s="238"/>
      <c r="H2386" s="238"/>
      <c r="K2386" s="239"/>
      <c r="L2386" s="239"/>
    </row>
    <row r="2387" spans="2:12" s="237" customFormat="1" ht="15" x14ac:dyDescent="0.25">
      <c r="B2387" s="180" t="s">
        <v>2743</v>
      </c>
      <c r="C2387" s="236">
        <v>15</v>
      </c>
      <c r="F2387" s="238"/>
      <c r="G2387" s="238"/>
      <c r="H2387" s="238"/>
      <c r="K2387" s="239"/>
      <c r="L2387" s="239"/>
    </row>
    <row r="2388" spans="2:12" s="237" customFormat="1" ht="15" x14ac:dyDescent="0.25">
      <c r="B2388" s="180" t="s">
        <v>2744</v>
      </c>
      <c r="C2388" s="236">
        <v>17</v>
      </c>
      <c r="F2388" s="238"/>
      <c r="G2388" s="238"/>
      <c r="H2388" s="238"/>
      <c r="K2388" s="239"/>
      <c r="L2388" s="239"/>
    </row>
    <row r="2389" spans="2:12" s="237" customFormat="1" ht="15" x14ac:dyDescent="0.25">
      <c r="B2389" s="180" t="s">
        <v>2745</v>
      </c>
      <c r="C2389" s="236">
        <v>16</v>
      </c>
      <c r="F2389" s="238"/>
      <c r="G2389" s="238"/>
      <c r="H2389" s="238"/>
      <c r="K2389" s="239"/>
      <c r="L2389" s="239"/>
    </row>
    <row r="2390" spans="2:12" s="237" customFormat="1" ht="15" x14ac:dyDescent="0.25">
      <c r="B2390" s="180" t="s">
        <v>2746</v>
      </c>
      <c r="C2390" s="236">
        <v>3</v>
      </c>
      <c r="F2390" s="238"/>
      <c r="G2390" s="238"/>
      <c r="H2390" s="238"/>
      <c r="K2390" s="239"/>
      <c r="L2390" s="239"/>
    </row>
    <row r="2391" spans="2:12" s="237" customFormat="1" ht="15" x14ac:dyDescent="0.25">
      <c r="B2391" s="180" t="s">
        <v>2747</v>
      </c>
      <c r="C2391" s="236">
        <v>10</v>
      </c>
      <c r="F2391" s="238"/>
      <c r="G2391" s="238"/>
      <c r="H2391" s="238"/>
      <c r="K2391" s="239"/>
      <c r="L2391" s="239"/>
    </row>
    <row r="2392" spans="2:12" s="237" customFormat="1" ht="15" x14ac:dyDescent="0.25">
      <c r="B2392" s="180" t="s">
        <v>2748</v>
      </c>
      <c r="C2392" s="236">
        <v>1</v>
      </c>
      <c r="F2392" s="238"/>
      <c r="G2392" s="238"/>
      <c r="H2392" s="238"/>
      <c r="K2392" s="239"/>
      <c r="L2392" s="239"/>
    </row>
    <row r="2393" spans="2:12" s="237" customFormat="1" ht="15" x14ac:dyDescent="0.25">
      <c r="B2393" s="180" t="s">
        <v>2749</v>
      </c>
      <c r="C2393" s="236">
        <v>4</v>
      </c>
      <c r="F2393" s="238"/>
      <c r="G2393" s="238"/>
      <c r="H2393" s="238"/>
      <c r="K2393" s="239"/>
      <c r="L2393" s="239"/>
    </row>
    <row r="2394" spans="2:12" s="237" customFormat="1" ht="15" x14ac:dyDescent="0.25">
      <c r="B2394" s="180" t="s">
        <v>2750</v>
      </c>
      <c r="C2394" s="236">
        <v>21</v>
      </c>
      <c r="F2394" s="238"/>
      <c r="G2394" s="238"/>
      <c r="H2394" s="238"/>
      <c r="K2394" s="239"/>
      <c r="L2394" s="239"/>
    </row>
    <row r="2395" spans="2:12" s="237" customFormat="1" ht="15" x14ac:dyDescent="0.25">
      <c r="B2395" s="180" t="s">
        <v>2751</v>
      </c>
      <c r="C2395" s="236">
        <v>4</v>
      </c>
      <c r="F2395" s="238"/>
      <c r="G2395" s="238"/>
      <c r="H2395" s="238"/>
      <c r="K2395" s="239"/>
      <c r="L2395" s="239"/>
    </row>
    <row r="2396" spans="2:12" s="237" customFormat="1" ht="15" x14ac:dyDescent="0.25">
      <c r="B2396" s="180" t="s">
        <v>2752</v>
      </c>
      <c r="C2396" s="236">
        <v>8</v>
      </c>
      <c r="F2396" s="238"/>
      <c r="G2396" s="238"/>
      <c r="H2396" s="238"/>
      <c r="K2396" s="239"/>
      <c r="L2396" s="239"/>
    </row>
    <row r="2397" spans="2:12" s="237" customFormat="1" ht="15" x14ac:dyDescent="0.25">
      <c r="B2397" s="180" t="s">
        <v>2753</v>
      </c>
      <c r="C2397" s="236">
        <v>16</v>
      </c>
      <c r="F2397" s="238"/>
      <c r="G2397" s="238"/>
      <c r="H2397" s="238"/>
      <c r="K2397" s="239"/>
      <c r="L2397" s="239"/>
    </row>
    <row r="2398" spans="2:12" s="237" customFormat="1" ht="15" x14ac:dyDescent="0.25">
      <c r="B2398" s="180" t="s">
        <v>2754</v>
      </c>
      <c r="C2398" s="236">
        <v>5</v>
      </c>
      <c r="F2398" s="238"/>
      <c r="G2398" s="238"/>
      <c r="H2398" s="238"/>
      <c r="K2398" s="239"/>
      <c r="L2398" s="239"/>
    </row>
    <row r="2399" spans="2:12" s="237" customFormat="1" ht="15" x14ac:dyDescent="0.25">
      <c r="B2399" s="180" t="s">
        <v>2755</v>
      </c>
      <c r="C2399" s="236">
        <v>14</v>
      </c>
      <c r="F2399" s="238"/>
      <c r="G2399" s="238"/>
      <c r="H2399" s="238"/>
      <c r="K2399" s="239"/>
      <c r="L2399" s="239"/>
    </row>
    <row r="2400" spans="2:12" s="237" customFormat="1" ht="15" x14ac:dyDescent="0.25">
      <c r="B2400" s="180" t="s">
        <v>2756</v>
      </c>
      <c r="C2400" s="236">
        <v>7</v>
      </c>
      <c r="F2400" s="238"/>
      <c r="G2400" s="238"/>
      <c r="H2400" s="238"/>
      <c r="K2400" s="239"/>
      <c r="L2400" s="239"/>
    </row>
    <row r="2401" spans="2:12" s="237" customFormat="1" ht="15" x14ac:dyDescent="0.25">
      <c r="B2401" s="180" t="s">
        <v>2757</v>
      </c>
      <c r="C2401" s="236">
        <v>33</v>
      </c>
      <c r="F2401" s="238"/>
      <c r="G2401" s="238"/>
      <c r="H2401" s="238"/>
      <c r="K2401" s="239"/>
      <c r="L2401" s="239"/>
    </row>
    <row r="2402" spans="2:12" s="237" customFormat="1" ht="15" x14ac:dyDescent="0.25">
      <c r="B2402" s="180" t="s">
        <v>2758</v>
      </c>
      <c r="C2402" s="236">
        <v>14</v>
      </c>
      <c r="F2402" s="238"/>
      <c r="G2402" s="238"/>
      <c r="H2402" s="238"/>
      <c r="K2402" s="239"/>
      <c r="L2402" s="239"/>
    </row>
    <row r="2403" spans="2:12" s="237" customFormat="1" ht="15" x14ac:dyDescent="0.25">
      <c r="B2403" s="180" t="s">
        <v>2759</v>
      </c>
      <c r="C2403" s="236">
        <v>1</v>
      </c>
      <c r="F2403" s="238"/>
      <c r="G2403" s="238"/>
      <c r="H2403" s="238"/>
      <c r="K2403" s="239"/>
      <c r="L2403" s="239"/>
    </row>
    <row r="2404" spans="2:12" s="237" customFormat="1" ht="15" x14ac:dyDescent="0.25">
      <c r="B2404" s="180" t="s">
        <v>2760</v>
      </c>
      <c r="C2404" s="236">
        <v>3</v>
      </c>
      <c r="F2404" s="238"/>
      <c r="G2404" s="238"/>
      <c r="H2404" s="238"/>
      <c r="K2404" s="239"/>
      <c r="L2404" s="239"/>
    </row>
    <row r="2405" spans="2:12" s="237" customFormat="1" ht="15" x14ac:dyDescent="0.25">
      <c r="B2405" s="180" t="s">
        <v>2761</v>
      </c>
      <c r="C2405" s="236">
        <v>7</v>
      </c>
      <c r="F2405" s="238"/>
      <c r="G2405" s="238"/>
      <c r="H2405" s="238"/>
      <c r="K2405" s="239"/>
      <c r="L2405" s="239"/>
    </row>
    <row r="2406" spans="2:12" s="237" customFormat="1" ht="15" x14ac:dyDescent="0.25">
      <c r="B2406" s="180" t="s">
        <v>2762</v>
      </c>
      <c r="C2406" s="236">
        <v>4</v>
      </c>
      <c r="F2406" s="238"/>
      <c r="G2406" s="238"/>
      <c r="H2406" s="238"/>
      <c r="K2406" s="239"/>
      <c r="L2406" s="239"/>
    </row>
    <row r="2407" spans="2:12" s="237" customFormat="1" ht="15" x14ac:dyDescent="0.25">
      <c r="B2407" s="180" t="s">
        <v>2763</v>
      </c>
      <c r="C2407" s="236">
        <v>11</v>
      </c>
      <c r="F2407" s="238"/>
      <c r="G2407" s="238"/>
      <c r="H2407" s="238"/>
      <c r="K2407" s="239"/>
      <c r="L2407" s="239"/>
    </row>
    <row r="2408" spans="2:12" s="237" customFormat="1" ht="15" x14ac:dyDescent="0.25">
      <c r="B2408" s="180" t="s">
        <v>2764</v>
      </c>
      <c r="C2408" s="236">
        <v>4</v>
      </c>
      <c r="F2408" s="238"/>
      <c r="G2408" s="238"/>
      <c r="H2408" s="238"/>
      <c r="K2408" s="239"/>
      <c r="L2408" s="239"/>
    </row>
    <row r="2409" spans="2:12" s="237" customFormat="1" ht="15" x14ac:dyDescent="0.25">
      <c r="B2409" s="180" t="s">
        <v>2765</v>
      </c>
      <c r="C2409" s="236">
        <v>18</v>
      </c>
      <c r="F2409" s="238"/>
      <c r="G2409" s="238"/>
      <c r="H2409" s="238"/>
      <c r="K2409" s="239"/>
      <c r="L2409" s="239"/>
    </row>
    <row r="2410" spans="2:12" s="237" customFormat="1" ht="15" x14ac:dyDescent="0.25">
      <c r="B2410" s="180" t="s">
        <v>2766</v>
      </c>
      <c r="C2410" s="236">
        <v>8</v>
      </c>
      <c r="F2410" s="238"/>
      <c r="G2410" s="238"/>
      <c r="H2410" s="238"/>
      <c r="K2410" s="239"/>
      <c r="L2410" s="239"/>
    </row>
    <row r="2411" spans="2:12" s="237" customFormat="1" ht="15" x14ac:dyDescent="0.25">
      <c r="B2411" s="180" t="s">
        <v>2767</v>
      </c>
      <c r="C2411" s="236">
        <v>25</v>
      </c>
      <c r="F2411" s="238"/>
      <c r="G2411" s="238"/>
      <c r="H2411" s="238"/>
      <c r="K2411" s="239"/>
      <c r="L2411" s="239"/>
    </row>
    <row r="2412" spans="2:12" s="237" customFormat="1" ht="15" x14ac:dyDescent="0.25">
      <c r="B2412" s="180" t="s">
        <v>2768</v>
      </c>
      <c r="C2412" s="236">
        <v>8</v>
      </c>
      <c r="F2412" s="238"/>
      <c r="G2412" s="238"/>
      <c r="H2412" s="238"/>
      <c r="K2412" s="239"/>
      <c r="L2412" s="239"/>
    </row>
    <row r="2413" spans="2:12" s="237" customFormat="1" ht="15" x14ac:dyDescent="0.25">
      <c r="B2413" s="180" t="s">
        <v>2769</v>
      </c>
      <c r="C2413" s="236">
        <v>18</v>
      </c>
      <c r="F2413" s="238"/>
      <c r="G2413" s="238"/>
      <c r="H2413" s="238"/>
      <c r="K2413" s="239"/>
      <c r="L2413" s="239"/>
    </row>
    <row r="2414" spans="2:12" s="237" customFormat="1" ht="15" x14ac:dyDescent="0.25">
      <c r="B2414" s="180" t="s">
        <v>2770</v>
      </c>
      <c r="C2414" s="236">
        <v>4</v>
      </c>
      <c r="F2414" s="238"/>
      <c r="G2414" s="238"/>
      <c r="H2414" s="238"/>
      <c r="K2414" s="239"/>
      <c r="L2414" s="239"/>
    </row>
    <row r="2415" spans="2:12" s="237" customFormat="1" ht="15" x14ac:dyDescent="0.25">
      <c r="B2415" s="180" t="s">
        <v>2771</v>
      </c>
      <c r="C2415" s="236">
        <v>22</v>
      </c>
      <c r="F2415" s="238"/>
      <c r="G2415" s="238"/>
      <c r="H2415" s="238"/>
      <c r="K2415" s="239"/>
      <c r="L2415" s="239"/>
    </row>
    <row r="2416" spans="2:12" s="237" customFormat="1" ht="15" x14ac:dyDescent="0.25">
      <c r="B2416" s="180" t="s">
        <v>2772</v>
      </c>
      <c r="C2416" s="236">
        <v>8</v>
      </c>
      <c r="F2416" s="238"/>
      <c r="G2416" s="238"/>
      <c r="H2416" s="238"/>
      <c r="K2416" s="239"/>
      <c r="L2416" s="239"/>
    </row>
    <row r="2417" spans="2:12" s="237" customFormat="1" ht="15" x14ac:dyDescent="0.25">
      <c r="B2417" s="180" t="s">
        <v>2773</v>
      </c>
      <c r="C2417" s="236">
        <v>6</v>
      </c>
      <c r="F2417" s="238"/>
      <c r="G2417" s="238"/>
      <c r="H2417" s="238"/>
      <c r="K2417" s="239"/>
      <c r="L2417" s="239"/>
    </row>
    <row r="2418" spans="2:12" s="237" customFormat="1" ht="15" x14ac:dyDescent="0.25">
      <c r="B2418" s="180" t="s">
        <v>2774</v>
      </c>
      <c r="C2418" s="236">
        <v>12</v>
      </c>
      <c r="F2418" s="238"/>
      <c r="G2418" s="238"/>
      <c r="H2418" s="238"/>
      <c r="K2418" s="239"/>
      <c r="L2418" s="239"/>
    </row>
    <row r="2419" spans="2:12" s="237" customFormat="1" ht="15" x14ac:dyDescent="0.25">
      <c r="B2419" s="180" t="s">
        <v>2775</v>
      </c>
      <c r="C2419" s="236">
        <v>4</v>
      </c>
      <c r="F2419" s="238"/>
      <c r="G2419" s="238"/>
      <c r="H2419" s="238"/>
      <c r="K2419" s="239"/>
      <c r="L2419" s="239"/>
    </row>
    <row r="2420" spans="2:12" s="237" customFormat="1" ht="15" x14ac:dyDescent="0.25">
      <c r="B2420" s="180" t="s">
        <v>2776</v>
      </c>
      <c r="C2420" s="236">
        <v>12</v>
      </c>
      <c r="F2420" s="238"/>
      <c r="G2420" s="238"/>
      <c r="H2420" s="238"/>
      <c r="K2420" s="239"/>
      <c r="L2420" s="239"/>
    </row>
    <row r="2421" spans="2:12" s="237" customFormat="1" ht="15" x14ac:dyDescent="0.25">
      <c r="B2421" s="180" t="s">
        <v>2777</v>
      </c>
      <c r="C2421" s="236">
        <v>5</v>
      </c>
      <c r="F2421" s="238"/>
      <c r="G2421" s="238"/>
      <c r="H2421" s="238"/>
      <c r="K2421" s="239"/>
      <c r="L2421" s="239"/>
    </row>
    <row r="2422" spans="2:12" s="237" customFormat="1" ht="15" x14ac:dyDescent="0.25">
      <c r="B2422" s="180" t="s">
        <v>2778</v>
      </c>
      <c r="C2422" s="236">
        <v>13</v>
      </c>
      <c r="F2422" s="238"/>
      <c r="G2422" s="238"/>
      <c r="H2422" s="238"/>
      <c r="K2422" s="239"/>
      <c r="L2422" s="239"/>
    </row>
    <row r="2423" spans="2:12" s="237" customFormat="1" ht="15" x14ac:dyDescent="0.25">
      <c r="B2423" s="180" t="s">
        <v>2779</v>
      </c>
      <c r="C2423" s="236">
        <v>9</v>
      </c>
      <c r="F2423" s="238"/>
      <c r="G2423" s="238"/>
      <c r="H2423" s="238"/>
      <c r="K2423" s="239"/>
      <c r="L2423" s="239"/>
    </row>
    <row r="2424" spans="2:12" s="237" customFormat="1" ht="15" x14ac:dyDescent="0.25">
      <c r="B2424" s="180" t="s">
        <v>2780</v>
      </c>
      <c r="C2424" s="236">
        <v>12</v>
      </c>
      <c r="F2424" s="238"/>
      <c r="G2424" s="238"/>
      <c r="H2424" s="238"/>
      <c r="K2424" s="239"/>
      <c r="L2424" s="239"/>
    </row>
    <row r="2425" spans="2:12" s="237" customFormat="1" ht="15" x14ac:dyDescent="0.25">
      <c r="B2425" s="180" t="s">
        <v>2781</v>
      </c>
      <c r="C2425" s="236">
        <v>2</v>
      </c>
      <c r="F2425" s="238"/>
      <c r="G2425" s="238"/>
      <c r="H2425" s="238"/>
      <c r="K2425" s="239"/>
      <c r="L2425" s="239"/>
    </row>
    <row r="2426" spans="2:12" s="237" customFormat="1" ht="15" x14ac:dyDescent="0.25">
      <c r="B2426" s="180" t="s">
        <v>2782</v>
      </c>
      <c r="C2426" s="236">
        <v>27</v>
      </c>
      <c r="F2426" s="238"/>
      <c r="G2426" s="238"/>
      <c r="H2426" s="238"/>
      <c r="K2426" s="239"/>
      <c r="L2426" s="239"/>
    </row>
    <row r="2427" spans="2:12" s="237" customFormat="1" ht="15" x14ac:dyDescent="0.25">
      <c r="B2427" s="180" t="s">
        <v>2783</v>
      </c>
      <c r="C2427" s="236">
        <v>4</v>
      </c>
      <c r="F2427" s="238"/>
      <c r="G2427" s="238"/>
      <c r="H2427" s="238"/>
      <c r="K2427" s="239"/>
      <c r="L2427" s="239"/>
    </row>
    <row r="2428" spans="2:12" s="237" customFormat="1" ht="15" x14ac:dyDescent="0.25">
      <c r="B2428" s="180" t="s">
        <v>2784</v>
      </c>
      <c r="C2428" s="236">
        <v>1</v>
      </c>
      <c r="F2428" s="238"/>
      <c r="G2428" s="238"/>
      <c r="H2428" s="238"/>
      <c r="K2428" s="239"/>
      <c r="L2428" s="239"/>
    </row>
    <row r="2429" spans="2:12" s="237" customFormat="1" ht="15" x14ac:dyDescent="0.25">
      <c r="B2429" s="180" t="s">
        <v>2785</v>
      </c>
      <c r="C2429" s="236">
        <v>2</v>
      </c>
      <c r="F2429" s="238"/>
      <c r="G2429" s="238"/>
      <c r="H2429" s="238"/>
      <c r="K2429" s="239"/>
      <c r="L2429" s="239"/>
    </row>
    <row r="2430" spans="2:12" s="237" customFormat="1" ht="15" x14ac:dyDescent="0.25">
      <c r="B2430" s="180" t="s">
        <v>2786</v>
      </c>
      <c r="C2430" s="236">
        <v>13</v>
      </c>
      <c r="F2430" s="238"/>
      <c r="G2430" s="238"/>
      <c r="H2430" s="238"/>
      <c r="K2430" s="239"/>
      <c r="L2430" s="239"/>
    </row>
    <row r="2431" spans="2:12" s="237" customFormat="1" ht="15" x14ac:dyDescent="0.25">
      <c r="B2431" s="180" t="s">
        <v>2787</v>
      </c>
      <c r="C2431" s="236">
        <v>2</v>
      </c>
      <c r="F2431" s="238"/>
      <c r="G2431" s="238"/>
      <c r="H2431" s="238"/>
      <c r="K2431" s="239"/>
      <c r="L2431" s="239"/>
    </row>
    <row r="2432" spans="2:12" s="237" customFormat="1" ht="15" x14ac:dyDescent="0.25">
      <c r="B2432" s="180" t="s">
        <v>2788</v>
      </c>
      <c r="C2432" s="236">
        <v>4</v>
      </c>
      <c r="F2432" s="238"/>
      <c r="G2432" s="238"/>
      <c r="H2432" s="238"/>
      <c r="K2432" s="239"/>
      <c r="L2432" s="239"/>
    </row>
    <row r="2433" spans="2:12" s="237" customFormat="1" ht="15" x14ac:dyDescent="0.25">
      <c r="B2433" s="180" t="s">
        <v>2789</v>
      </c>
      <c r="C2433" s="236">
        <v>1</v>
      </c>
      <c r="F2433" s="238"/>
      <c r="G2433" s="238"/>
      <c r="H2433" s="238"/>
      <c r="K2433" s="239"/>
      <c r="L2433" s="239"/>
    </row>
    <row r="2434" spans="2:12" s="237" customFormat="1" ht="15" x14ac:dyDescent="0.25">
      <c r="B2434" s="180" t="s">
        <v>2790</v>
      </c>
      <c r="C2434" s="236">
        <v>2</v>
      </c>
      <c r="F2434" s="238"/>
      <c r="G2434" s="238"/>
      <c r="H2434" s="238"/>
      <c r="K2434" s="239"/>
      <c r="L2434" s="239"/>
    </row>
    <row r="2435" spans="2:12" s="237" customFormat="1" ht="15" x14ac:dyDescent="0.25">
      <c r="B2435" s="180" t="s">
        <v>2791</v>
      </c>
      <c r="C2435" s="236">
        <v>7</v>
      </c>
      <c r="F2435" s="238"/>
      <c r="G2435" s="238"/>
      <c r="H2435" s="238"/>
      <c r="K2435" s="239"/>
      <c r="L2435" s="239"/>
    </row>
    <row r="2436" spans="2:12" s="237" customFormat="1" ht="15" x14ac:dyDescent="0.25">
      <c r="B2436" s="180" t="s">
        <v>2792</v>
      </c>
      <c r="C2436" s="236">
        <v>11</v>
      </c>
      <c r="F2436" s="238"/>
      <c r="G2436" s="238"/>
      <c r="H2436" s="238"/>
      <c r="K2436" s="239"/>
      <c r="L2436" s="239"/>
    </row>
    <row r="2437" spans="2:12" s="237" customFormat="1" ht="15" x14ac:dyDescent="0.25">
      <c r="B2437" s="180" t="s">
        <v>2793</v>
      </c>
      <c r="C2437" s="236">
        <v>1</v>
      </c>
      <c r="F2437" s="238"/>
      <c r="G2437" s="238"/>
      <c r="H2437" s="238"/>
      <c r="K2437" s="239"/>
      <c r="L2437" s="239"/>
    </row>
    <row r="2438" spans="2:12" s="237" customFormat="1" ht="15" x14ac:dyDescent="0.25">
      <c r="B2438" s="180" t="s">
        <v>2794</v>
      </c>
      <c r="C2438" s="236">
        <v>6</v>
      </c>
      <c r="F2438" s="238"/>
      <c r="G2438" s="238"/>
      <c r="H2438" s="238"/>
      <c r="K2438" s="239"/>
      <c r="L2438" s="239"/>
    </row>
    <row r="2439" spans="2:12" s="237" customFormat="1" ht="15" x14ac:dyDescent="0.25">
      <c r="B2439" s="180" t="s">
        <v>2795</v>
      </c>
      <c r="C2439" s="236">
        <v>16</v>
      </c>
      <c r="F2439" s="238"/>
      <c r="G2439" s="238"/>
      <c r="H2439" s="238"/>
      <c r="K2439" s="239"/>
      <c r="L2439" s="239"/>
    </row>
    <row r="2440" spans="2:12" s="237" customFormat="1" ht="15" x14ac:dyDescent="0.25">
      <c r="B2440" s="180" t="s">
        <v>2796</v>
      </c>
      <c r="C2440" s="236">
        <v>19</v>
      </c>
      <c r="F2440" s="238"/>
      <c r="G2440" s="238"/>
      <c r="H2440" s="238"/>
      <c r="K2440" s="239"/>
      <c r="L2440" s="239"/>
    </row>
    <row r="2441" spans="2:12" s="237" customFormat="1" ht="15" x14ac:dyDescent="0.25">
      <c r="B2441" s="180" t="s">
        <v>2797</v>
      </c>
      <c r="C2441" s="236">
        <v>9</v>
      </c>
      <c r="F2441" s="238"/>
      <c r="G2441" s="238"/>
      <c r="H2441" s="238"/>
      <c r="K2441" s="239"/>
      <c r="L2441" s="239"/>
    </row>
    <row r="2442" spans="2:12" s="237" customFormat="1" ht="15" x14ac:dyDescent="0.25">
      <c r="B2442" s="180" t="s">
        <v>2798</v>
      </c>
      <c r="C2442" s="236">
        <v>3</v>
      </c>
      <c r="F2442" s="238"/>
      <c r="G2442" s="238"/>
      <c r="H2442" s="238"/>
      <c r="K2442" s="239"/>
      <c r="L2442" s="239"/>
    </row>
    <row r="2443" spans="2:12" s="237" customFormat="1" ht="15" x14ac:dyDescent="0.25">
      <c r="B2443" s="180" t="s">
        <v>2799</v>
      </c>
      <c r="C2443" s="236">
        <v>13</v>
      </c>
      <c r="F2443" s="238"/>
      <c r="G2443" s="238"/>
      <c r="H2443" s="238"/>
      <c r="K2443" s="239"/>
      <c r="L2443" s="239"/>
    </row>
    <row r="2444" spans="2:12" s="237" customFormat="1" ht="15" x14ac:dyDescent="0.25">
      <c r="B2444" s="180" t="s">
        <v>2800</v>
      </c>
      <c r="C2444" s="236">
        <v>1</v>
      </c>
      <c r="F2444" s="238"/>
      <c r="G2444" s="238"/>
      <c r="H2444" s="238"/>
      <c r="K2444" s="239"/>
      <c r="L2444" s="239"/>
    </row>
    <row r="2445" spans="2:12" s="237" customFormat="1" ht="15" x14ac:dyDescent="0.25">
      <c r="B2445" s="180" t="s">
        <v>2801</v>
      </c>
      <c r="C2445" s="236">
        <v>13</v>
      </c>
      <c r="F2445" s="238"/>
      <c r="G2445" s="238"/>
      <c r="H2445" s="238"/>
      <c r="K2445" s="239"/>
      <c r="L2445" s="239"/>
    </row>
    <row r="2446" spans="2:12" s="237" customFormat="1" ht="15" x14ac:dyDescent="0.25">
      <c r="B2446" s="180" t="s">
        <v>2802</v>
      </c>
      <c r="C2446" s="236">
        <v>3</v>
      </c>
      <c r="F2446" s="238"/>
      <c r="G2446" s="238"/>
      <c r="H2446" s="238"/>
      <c r="K2446" s="239"/>
      <c r="L2446" s="239"/>
    </row>
    <row r="2447" spans="2:12" s="237" customFormat="1" ht="15" x14ac:dyDescent="0.25">
      <c r="B2447" s="180" t="s">
        <v>2803</v>
      </c>
      <c r="C2447" s="236">
        <v>2</v>
      </c>
      <c r="F2447" s="238"/>
      <c r="G2447" s="238"/>
      <c r="H2447" s="238"/>
      <c r="K2447" s="239"/>
      <c r="L2447" s="239"/>
    </row>
    <row r="2448" spans="2:12" s="237" customFormat="1" ht="15" x14ac:dyDescent="0.25">
      <c r="B2448" s="180" t="s">
        <v>2804</v>
      </c>
      <c r="C2448" s="236">
        <v>5</v>
      </c>
      <c r="F2448" s="238"/>
      <c r="G2448" s="238"/>
      <c r="H2448" s="238"/>
      <c r="K2448" s="239"/>
      <c r="L2448" s="239"/>
    </row>
    <row r="2449" spans="2:12" s="237" customFormat="1" ht="15" x14ac:dyDescent="0.25">
      <c r="B2449" s="180" t="s">
        <v>2805</v>
      </c>
      <c r="C2449" s="236">
        <v>16</v>
      </c>
      <c r="F2449" s="238"/>
      <c r="G2449" s="238"/>
      <c r="H2449" s="238"/>
      <c r="K2449" s="239"/>
      <c r="L2449" s="239"/>
    </row>
    <row r="2450" spans="2:12" s="237" customFormat="1" ht="15" x14ac:dyDescent="0.25">
      <c r="B2450" s="180" t="s">
        <v>2806</v>
      </c>
      <c r="C2450" s="236">
        <v>7</v>
      </c>
      <c r="F2450" s="238"/>
      <c r="G2450" s="238"/>
      <c r="H2450" s="238"/>
      <c r="K2450" s="239"/>
      <c r="L2450" s="239"/>
    </row>
    <row r="2451" spans="2:12" s="237" customFormat="1" ht="15" x14ac:dyDescent="0.25">
      <c r="B2451" s="180" t="s">
        <v>2807</v>
      </c>
      <c r="C2451" s="236">
        <v>3</v>
      </c>
      <c r="F2451" s="238"/>
      <c r="G2451" s="238"/>
      <c r="H2451" s="238"/>
      <c r="K2451" s="239"/>
      <c r="L2451" s="239"/>
    </row>
    <row r="2452" spans="2:12" s="237" customFormat="1" ht="15" x14ac:dyDescent="0.25">
      <c r="B2452" s="180" t="s">
        <v>2808</v>
      </c>
      <c r="C2452" s="236">
        <v>4</v>
      </c>
      <c r="F2452" s="238"/>
      <c r="G2452" s="238"/>
      <c r="H2452" s="238"/>
      <c r="K2452" s="239"/>
      <c r="L2452" s="239"/>
    </row>
    <row r="2453" spans="2:12" s="237" customFormat="1" ht="15" x14ac:dyDescent="0.25">
      <c r="B2453" s="180" t="s">
        <v>2809</v>
      </c>
      <c r="C2453" s="236">
        <v>1</v>
      </c>
      <c r="F2453" s="238"/>
      <c r="G2453" s="238"/>
      <c r="H2453" s="238"/>
      <c r="K2453" s="239"/>
      <c r="L2453" s="239"/>
    </row>
    <row r="2454" spans="2:12" s="237" customFormat="1" ht="15" x14ac:dyDescent="0.25">
      <c r="B2454" s="180" t="s">
        <v>2810</v>
      </c>
      <c r="C2454" s="236">
        <v>7</v>
      </c>
      <c r="F2454" s="238"/>
      <c r="G2454" s="238"/>
      <c r="H2454" s="238"/>
      <c r="K2454" s="239"/>
      <c r="L2454" s="239"/>
    </row>
    <row r="2455" spans="2:12" s="237" customFormat="1" ht="15" x14ac:dyDescent="0.25">
      <c r="B2455" s="180" t="s">
        <v>2811</v>
      </c>
      <c r="C2455" s="236">
        <v>16</v>
      </c>
      <c r="F2455" s="238"/>
      <c r="G2455" s="238"/>
      <c r="H2455" s="238"/>
      <c r="K2455" s="239"/>
      <c r="L2455" s="239"/>
    </row>
    <row r="2456" spans="2:12" s="237" customFormat="1" ht="15" x14ac:dyDescent="0.25">
      <c r="B2456" s="180" t="s">
        <v>2812</v>
      </c>
      <c r="C2456" s="236">
        <v>1</v>
      </c>
      <c r="F2456" s="238"/>
      <c r="G2456" s="238"/>
      <c r="H2456" s="238"/>
      <c r="K2456" s="239"/>
      <c r="L2456" s="239"/>
    </row>
    <row r="2457" spans="2:12" s="237" customFormat="1" ht="15" x14ac:dyDescent="0.25">
      <c r="B2457" s="180" t="s">
        <v>2813</v>
      </c>
      <c r="C2457" s="236">
        <v>6</v>
      </c>
      <c r="F2457" s="238"/>
      <c r="G2457" s="238"/>
      <c r="H2457" s="238"/>
      <c r="K2457" s="239"/>
      <c r="L2457" s="239"/>
    </row>
    <row r="2458" spans="2:12" s="237" customFormat="1" ht="15" x14ac:dyDescent="0.25">
      <c r="B2458" s="180" t="s">
        <v>2814</v>
      </c>
      <c r="C2458" s="236">
        <v>2</v>
      </c>
      <c r="F2458" s="238"/>
      <c r="G2458" s="238"/>
      <c r="H2458" s="238"/>
      <c r="K2458" s="239"/>
      <c r="L2458" s="239"/>
    </row>
    <row r="2459" spans="2:12" s="237" customFormat="1" ht="15" x14ac:dyDescent="0.25">
      <c r="B2459" s="180" t="s">
        <v>2815</v>
      </c>
      <c r="C2459" s="236">
        <v>25</v>
      </c>
      <c r="F2459" s="238"/>
      <c r="G2459" s="238"/>
      <c r="H2459" s="238"/>
      <c r="K2459" s="239"/>
      <c r="L2459" s="239"/>
    </row>
    <row r="2460" spans="2:12" s="237" customFormat="1" ht="15" x14ac:dyDescent="0.25">
      <c r="B2460" s="180" t="s">
        <v>2816</v>
      </c>
      <c r="C2460" s="236">
        <v>1</v>
      </c>
      <c r="F2460" s="238"/>
      <c r="G2460" s="238"/>
      <c r="H2460" s="238"/>
      <c r="K2460" s="239"/>
      <c r="L2460" s="239"/>
    </row>
    <row r="2461" spans="2:12" s="237" customFormat="1" ht="15" x14ac:dyDescent="0.25">
      <c r="B2461" s="180" t="s">
        <v>2817</v>
      </c>
      <c r="C2461" s="236">
        <v>20</v>
      </c>
      <c r="F2461" s="238"/>
      <c r="G2461" s="238"/>
      <c r="H2461" s="238"/>
      <c r="K2461" s="239"/>
      <c r="L2461" s="239"/>
    </row>
    <row r="2462" spans="2:12" s="237" customFormat="1" ht="15" x14ac:dyDescent="0.25">
      <c r="B2462" s="180" t="s">
        <v>2818</v>
      </c>
      <c r="C2462" s="236">
        <v>10</v>
      </c>
      <c r="F2462" s="238"/>
      <c r="G2462" s="238"/>
      <c r="H2462" s="238"/>
      <c r="K2462" s="239"/>
      <c r="L2462" s="239"/>
    </row>
    <row r="2463" spans="2:12" s="237" customFormat="1" ht="15" x14ac:dyDescent="0.25">
      <c r="B2463" s="180" t="s">
        <v>2819</v>
      </c>
      <c r="C2463" s="236">
        <v>26</v>
      </c>
      <c r="F2463" s="238"/>
      <c r="G2463" s="238"/>
      <c r="H2463" s="238"/>
      <c r="K2463" s="239"/>
      <c r="L2463" s="239"/>
    </row>
    <row r="2464" spans="2:12" s="237" customFormat="1" ht="15" x14ac:dyDescent="0.25">
      <c r="B2464" s="180" t="s">
        <v>2820</v>
      </c>
      <c r="C2464" s="236">
        <v>4</v>
      </c>
      <c r="F2464" s="238"/>
      <c r="G2464" s="238"/>
      <c r="H2464" s="238"/>
      <c r="K2464" s="239"/>
      <c r="L2464" s="239"/>
    </row>
    <row r="2465" spans="2:12" s="237" customFormat="1" ht="15" x14ac:dyDescent="0.25">
      <c r="B2465" s="180" t="s">
        <v>2821</v>
      </c>
      <c r="C2465" s="236">
        <v>6</v>
      </c>
      <c r="F2465" s="238"/>
      <c r="G2465" s="238"/>
      <c r="H2465" s="238"/>
      <c r="K2465" s="239"/>
      <c r="L2465" s="239"/>
    </row>
    <row r="2466" spans="2:12" s="237" customFormat="1" ht="15" x14ac:dyDescent="0.25">
      <c r="B2466" s="180" t="s">
        <v>2822</v>
      </c>
      <c r="C2466" s="236">
        <v>4</v>
      </c>
      <c r="F2466" s="238"/>
      <c r="G2466" s="238"/>
      <c r="H2466" s="238"/>
      <c r="K2466" s="239"/>
      <c r="L2466" s="239"/>
    </row>
    <row r="2467" spans="2:12" s="237" customFormat="1" ht="15" x14ac:dyDescent="0.25">
      <c r="B2467" s="180" t="s">
        <v>2823</v>
      </c>
      <c r="C2467" s="236">
        <v>9</v>
      </c>
      <c r="F2467" s="238"/>
      <c r="G2467" s="238"/>
      <c r="H2467" s="238"/>
      <c r="K2467" s="239"/>
      <c r="L2467" s="239"/>
    </row>
    <row r="2468" spans="2:12" s="237" customFormat="1" ht="15" x14ac:dyDescent="0.25">
      <c r="B2468" s="180" t="s">
        <v>2824</v>
      </c>
      <c r="C2468" s="236">
        <v>6</v>
      </c>
      <c r="F2468" s="238"/>
      <c r="G2468" s="238"/>
      <c r="H2468" s="238"/>
      <c r="K2468" s="239"/>
      <c r="L2468" s="239"/>
    </row>
    <row r="2469" spans="2:12" s="237" customFormat="1" ht="15" x14ac:dyDescent="0.25">
      <c r="B2469" s="180" t="s">
        <v>2825</v>
      </c>
      <c r="C2469" s="236">
        <v>2</v>
      </c>
      <c r="F2469" s="238"/>
      <c r="G2469" s="238"/>
      <c r="H2469" s="238"/>
      <c r="K2469" s="239"/>
      <c r="L2469" s="239"/>
    </row>
    <row r="2470" spans="2:12" s="237" customFormat="1" ht="15" x14ac:dyDescent="0.25">
      <c r="B2470" s="180" t="s">
        <v>2826</v>
      </c>
      <c r="C2470" s="236">
        <v>13</v>
      </c>
      <c r="F2470" s="238"/>
      <c r="G2470" s="238"/>
      <c r="H2470" s="238"/>
      <c r="K2470" s="239"/>
      <c r="L2470" s="239"/>
    </row>
    <row r="2471" spans="2:12" s="237" customFormat="1" ht="15" x14ac:dyDescent="0.25">
      <c r="B2471" s="180" t="s">
        <v>2827</v>
      </c>
      <c r="C2471" s="236">
        <v>2</v>
      </c>
      <c r="F2471" s="238"/>
      <c r="G2471" s="238"/>
      <c r="H2471" s="238"/>
      <c r="K2471" s="239"/>
      <c r="L2471" s="239"/>
    </row>
    <row r="2472" spans="2:12" s="237" customFormat="1" ht="15" x14ac:dyDescent="0.25">
      <c r="B2472" s="180" t="s">
        <v>2828</v>
      </c>
      <c r="C2472" s="236">
        <v>12</v>
      </c>
      <c r="F2472" s="238"/>
      <c r="G2472" s="238"/>
      <c r="H2472" s="238"/>
      <c r="K2472" s="239"/>
      <c r="L2472" s="239"/>
    </row>
    <row r="2473" spans="2:12" s="237" customFormat="1" ht="15" x14ac:dyDescent="0.25">
      <c r="B2473" s="180" t="s">
        <v>2829</v>
      </c>
      <c r="C2473" s="236">
        <v>6</v>
      </c>
      <c r="F2473" s="238"/>
      <c r="G2473" s="238"/>
      <c r="H2473" s="238"/>
      <c r="K2473" s="239"/>
      <c r="L2473" s="239"/>
    </row>
    <row r="2474" spans="2:12" s="237" customFormat="1" ht="15" x14ac:dyDescent="0.25">
      <c r="B2474" s="180" t="s">
        <v>2830</v>
      </c>
      <c r="C2474" s="236">
        <v>5</v>
      </c>
      <c r="F2474" s="238"/>
      <c r="G2474" s="238"/>
      <c r="H2474" s="238"/>
      <c r="K2474" s="239"/>
      <c r="L2474" s="239"/>
    </row>
    <row r="2475" spans="2:12" s="237" customFormat="1" ht="15" x14ac:dyDescent="0.25">
      <c r="B2475" s="180" t="s">
        <v>2831</v>
      </c>
      <c r="C2475" s="236">
        <v>1</v>
      </c>
      <c r="F2475" s="238"/>
      <c r="G2475" s="238"/>
      <c r="H2475" s="238"/>
      <c r="K2475" s="239"/>
      <c r="L2475" s="239"/>
    </row>
    <row r="2476" spans="2:12" s="237" customFormat="1" ht="15" x14ac:dyDescent="0.25">
      <c r="B2476" s="180" t="s">
        <v>2832</v>
      </c>
      <c r="C2476" s="236">
        <v>8</v>
      </c>
      <c r="F2476" s="238"/>
      <c r="G2476" s="238"/>
      <c r="H2476" s="238"/>
      <c r="K2476" s="239"/>
      <c r="L2476" s="239"/>
    </row>
    <row r="2477" spans="2:12" s="237" customFormat="1" ht="15" x14ac:dyDescent="0.25">
      <c r="B2477" s="180" t="s">
        <v>2833</v>
      </c>
      <c r="C2477" s="236">
        <v>7</v>
      </c>
      <c r="F2477" s="238"/>
      <c r="G2477" s="238"/>
      <c r="H2477" s="238"/>
      <c r="K2477" s="239"/>
      <c r="L2477" s="239"/>
    </row>
    <row r="2478" spans="2:12" s="237" customFormat="1" ht="15" x14ac:dyDescent="0.25">
      <c r="B2478" s="180" t="s">
        <v>2834</v>
      </c>
      <c r="C2478" s="236">
        <v>3</v>
      </c>
      <c r="F2478" s="238"/>
      <c r="G2478" s="238"/>
      <c r="H2478" s="238"/>
      <c r="K2478" s="239"/>
      <c r="L2478" s="239"/>
    </row>
    <row r="2479" spans="2:12" s="237" customFormat="1" ht="15" x14ac:dyDescent="0.25">
      <c r="B2479" s="180" t="s">
        <v>2835</v>
      </c>
      <c r="C2479" s="236">
        <v>2</v>
      </c>
      <c r="F2479" s="238"/>
      <c r="G2479" s="238"/>
      <c r="H2479" s="238"/>
      <c r="K2479" s="239"/>
      <c r="L2479" s="239"/>
    </row>
    <row r="2480" spans="2:12" s="237" customFormat="1" ht="15" x14ac:dyDescent="0.25">
      <c r="B2480" s="180" t="s">
        <v>2836</v>
      </c>
      <c r="C2480" s="236">
        <v>4</v>
      </c>
      <c r="F2480" s="238"/>
      <c r="G2480" s="238"/>
      <c r="H2480" s="238"/>
      <c r="K2480" s="239"/>
      <c r="L2480" s="239"/>
    </row>
    <row r="2481" spans="2:12" s="237" customFormat="1" ht="15" x14ac:dyDescent="0.25">
      <c r="B2481" s="180" t="s">
        <v>2837</v>
      </c>
      <c r="C2481" s="236">
        <v>1</v>
      </c>
      <c r="F2481" s="238"/>
      <c r="G2481" s="238"/>
      <c r="H2481" s="238"/>
      <c r="K2481" s="239"/>
      <c r="L2481" s="239"/>
    </row>
    <row r="2482" spans="2:12" s="237" customFormat="1" ht="15" x14ac:dyDescent="0.25">
      <c r="B2482" s="180" t="s">
        <v>2838</v>
      </c>
      <c r="C2482" s="236">
        <v>11</v>
      </c>
      <c r="F2482" s="238"/>
      <c r="G2482" s="238"/>
      <c r="H2482" s="238"/>
      <c r="K2482" s="239"/>
      <c r="L2482" s="239"/>
    </row>
    <row r="2483" spans="2:12" s="237" customFormat="1" ht="15" x14ac:dyDescent="0.25">
      <c r="B2483" s="180" t="s">
        <v>2839</v>
      </c>
      <c r="C2483" s="236">
        <v>1</v>
      </c>
      <c r="F2483" s="238"/>
      <c r="G2483" s="238"/>
      <c r="H2483" s="238"/>
      <c r="K2483" s="239"/>
      <c r="L2483" s="239"/>
    </row>
    <row r="2484" spans="2:12" s="237" customFormat="1" ht="15" x14ac:dyDescent="0.25">
      <c r="B2484" s="180" t="s">
        <v>2840</v>
      </c>
      <c r="C2484" s="236">
        <v>11</v>
      </c>
      <c r="F2484" s="238"/>
      <c r="G2484" s="238"/>
      <c r="H2484" s="238"/>
      <c r="K2484" s="239"/>
      <c r="L2484" s="239"/>
    </row>
    <row r="2485" spans="2:12" s="237" customFormat="1" ht="15" x14ac:dyDescent="0.25">
      <c r="B2485" s="180" t="s">
        <v>2841</v>
      </c>
      <c r="C2485" s="236">
        <v>3</v>
      </c>
      <c r="F2485" s="238"/>
      <c r="G2485" s="238"/>
      <c r="H2485" s="238"/>
      <c r="K2485" s="239"/>
      <c r="L2485" s="239"/>
    </row>
    <row r="2486" spans="2:12" s="237" customFormat="1" ht="15" x14ac:dyDescent="0.25">
      <c r="B2486" s="180" t="s">
        <v>2842</v>
      </c>
      <c r="C2486" s="236">
        <v>4</v>
      </c>
      <c r="F2486" s="238"/>
      <c r="G2486" s="238"/>
      <c r="H2486" s="238"/>
      <c r="K2486" s="239"/>
      <c r="L2486" s="239"/>
    </row>
    <row r="2487" spans="2:12" s="237" customFormat="1" ht="15" x14ac:dyDescent="0.25">
      <c r="B2487" s="180" t="s">
        <v>2843</v>
      </c>
      <c r="C2487" s="236">
        <v>7</v>
      </c>
      <c r="F2487" s="238"/>
      <c r="G2487" s="238"/>
      <c r="H2487" s="238"/>
      <c r="K2487" s="239"/>
      <c r="L2487" s="239"/>
    </row>
    <row r="2488" spans="2:12" s="237" customFormat="1" ht="15" x14ac:dyDescent="0.25">
      <c r="B2488" s="180" t="s">
        <v>2844</v>
      </c>
      <c r="C2488" s="236">
        <v>13</v>
      </c>
      <c r="F2488" s="238"/>
      <c r="G2488" s="238"/>
      <c r="H2488" s="238"/>
      <c r="K2488" s="239"/>
      <c r="L2488" s="239"/>
    </row>
    <row r="2489" spans="2:12" s="237" customFormat="1" ht="15" x14ac:dyDescent="0.25">
      <c r="B2489" s="180" t="s">
        <v>2845</v>
      </c>
      <c r="C2489" s="236">
        <v>4</v>
      </c>
      <c r="F2489" s="238"/>
      <c r="G2489" s="238"/>
      <c r="H2489" s="238"/>
      <c r="K2489" s="239"/>
      <c r="L2489" s="239"/>
    </row>
    <row r="2490" spans="2:12" s="237" customFormat="1" ht="15" x14ac:dyDescent="0.25">
      <c r="B2490" s="180" t="s">
        <v>2846</v>
      </c>
      <c r="C2490" s="236">
        <v>3</v>
      </c>
      <c r="F2490" s="238"/>
      <c r="G2490" s="238"/>
      <c r="H2490" s="238"/>
      <c r="K2490" s="239"/>
      <c r="L2490" s="239"/>
    </row>
    <row r="2491" spans="2:12" s="237" customFormat="1" ht="15" x14ac:dyDescent="0.25">
      <c r="B2491" s="180" t="s">
        <v>2847</v>
      </c>
      <c r="C2491" s="236">
        <v>12</v>
      </c>
      <c r="F2491" s="238"/>
      <c r="G2491" s="238"/>
      <c r="H2491" s="238"/>
      <c r="K2491" s="239"/>
      <c r="L2491" s="239"/>
    </row>
    <row r="2492" spans="2:12" s="237" customFormat="1" ht="15" x14ac:dyDescent="0.25">
      <c r="B2492" s="180" t="s">
        <v>2848</v>
      </c>
      <c r="C2492" s="236">
        <v>6</v>
      </c>
      <c r="F2492" s="238"/>
      <c r="G2492" s="238"/>
      <c r="H2492" s="238"/>
      <c r="K2492" s="239"/>
      <c r="L2492" s="239"/>
    </row>
    <row r="2493" spans="2:12" s="237" customFormat="1" ht="15" x14ac:dyDescent="0.25">
      <c r="B2493" s="180" t="s">
        <v>2849</v>
      </c>
      <c r="C2493" s="236">
        <v>7</v>
      </c>
      <c r="F2493" s="238"/>
      <c r="G2493" s="238"/>
      <c r="H2493" s="238"/>
      <c r="K2493" s="239"/>
      <c r="L2493" s="239"/>
    </row>
    <row r="2494" spans="2:12" s="237" customFormat="1" ht="15" x14ac:dyDescent="0.25">
      <c r="B2494" s="180" t="s">
        <v>2850</v>
      </c>
      <c r="C2494" s="236">
        <v>2</v>
      </c>
      <c r="F2494" s="238"/>
      <c r="G2494" s="238"/>
      <c r="H2494" s="238"/>
      <c r="K2494" s="239"/>
      <c r="L2494" s="239"/>
    </row>
    <row r="2495" spans="2:12" s="237" customFormat="1" ht="15" x14ac:dyDescent="0.25">
      <c r="B2495" s="180" t="s">
        <v>2851</v>
      </c>
      <c r="C2495" s="236">
        <v>11</v>
      </c>
      <c r="F2495" s="238"/>
      <c r="G2495" s="238"/>
      <c r="H2495" s="238"/>
      <c r="K2495" s="239"/>
      <c r="L2495" s="239"/>
    </row>
    <row r="2496" spans="2:12" s="237" customFormat="1" ht="15" x14ac:dyDescent="0.25">
      <c r="B2496" s="180" t="s">
        <v>2852</v>
      </c>
      <c r="C2496" s="236">
        <v>13</v>
      </c>
      <c r="F2496" s="238"/>
      <c r="G2496" s="238"/>
      <c r="H2496" s="238"/>
      <c r="K2496" s="239"/>
      <c r="L2496" s="239"/>
    </row>
    <row r="2497" spans="2:12" s="237" customFormat="1" ht="15" x14ac:dyDescent="0.25">
      <c r="B2497" s="180" t="s">
        <v>2853</v>
      </c>
      <c r="C2497" s="236">
        <v>3</v>
      </c>
      <c r="F2497" s="238"/>
      <c r="G2497" s="238"/>
      <c r="H2497" s="238"/>
      <c r="K2497" s="239"/>
      <c r="L2497" s="239"/>
    </row>
    <row r="2498" spans="2:12" s="237" customFormat="1" ht="15" x14ac:dyDescent="0.25">
      <c r="B2498" s="180" t="s">
        <v>2854</v>
      </c>
      <c r="C2498" s="236">
        <v>2</v>
      </c>
      <c r="F2498" s="238"/>
      <c r="G2498" s="238"/>
      <c r="H2498" s="238"/>
      <c r="K2498" s="239"/>
      <c r="L2498" s="239"/>
    </row>
    <row r="2499" spans="2:12" s="237" customFormat="1" ht="15" x14ac:dyDescent="0.25">
      <c r="B2499" s="180" t="s">
        <v>2855</v>
      </c>
      <c r="C2499" s="236">
        <v>18</v>
      </c>
      <c r="F2499" s="238"/>
      <c r="G2499" s="238"/>
      <c r="H2499" s="238"/>
      <c r="K2499" s="239"/>
      <c r="L2499" s="239"/>
    </row>
    <row r="2500" spans="2:12" s="237" customFormat="1" ht="15" x14ac:dyDescent="0.25">
      <c r="B2500" s="180" t="s">
        <v>2856</v>
      </c>
      <c r="C2500" s="236">
        <v>4</v>
      </c>
      <c r="F2500" s="238"/>
      <c r="G2500" s="238"/>
      <c r="H2500" s="238"/>
      <c r="K2500" s="239"/>
      <c r="L2500" s="239"/>
    </row>
    <row r="2501" spans="2:12" s="237" customFormat="1" ht="15" x14ac:dyDescent="0.25">
      <c r="B2501" s="180" t="s">
        <v>2857</v>
      </c>
      <c r="C2501" s="236">
        <v>17</v>
      </c>
      <c r="F2501" s="238"/>
      <c r="G2501" s="238"/>
      <c r="H2501" s="238"/>
      <c r="K2501" s="239"/>
      <c r="L2501" s="239"/>
    </row>
    <row r="2502" spans="2:12" s="237" customFormat="1" ht="15" x14ac:dyDescent="0.25">
      <c r="B2502" s="180" t="s">
        <v>2858</v>
      </c>
      <c r="C2502" s="236">
        <v>6</v>
      </c>
      <c r="F2502" s="238"/>
      <c r="G2502" s="238"/>
      <c r="H2502" s="238"/>
      <c r="K2502" s="239"/>
      <c r="L2502" s="239"/>
    </row>
    <row r="2503" spans="2:12" s="237" customFormat="1" ht="15" x14ac:dyDescent="0.25">
      <c r="B2503" s="180" t="s">
        <v>2859</v>
      </c>
      <c r="C2503" s="236">
        <v>17</v>
      </c>
      <c r="F2503" s="238"/>
      <c r="G2503" s="238"/>
      <c r="H2503" s="238"/>
      <c r="K2503" s="239"/>
      <c r="L2503" s="239"/>
    </row>
    <row r="2504" spans="2:12" s="237" customFormat="1" ht="15" x14ac:dyDescent="0.25">
      <c r="B2504" s="180" t="s">
        <v>2860</v>
      </c>
      <c r="C2504" s="236">
        <v>6</v>
      </c>
      <c r="F2504" s="238"/>
      <c r="G2504" s="238"/>
      <c r="H2504" s="238"/>
      <c r="K2504" s="239"/>
      <c r="L2504" s="239"/>
    </row>
    <row r="2505" spans="2:12" s="237" customFormat="1" ht="15" x14ac:dyDescent="0.25">
      <c r="B2505" s="180" t="s">
        <v>2861</v>
      </c>
      <c r="C2505" s="236">
        <v>2</v>
      </c>
      <c r="F2505" s="238"/>
      <c r="G2505" s="238"/>
      <c r="H2505" s="238"/>
      <c r="K2505" s="239"/>
      <c r="L2505" s="239"/>
    </row>
    <row r="2506" spans="2:12" s="237" customFormat="1" ht="15" x14ac:dyDescent="0.25">
      <c r="B2506" s="180" t="s">
        <v>2862</v>
      </c>
      <c r="C2506" s="236">
        <v>5</v>
      </c>
      <c r="F2506" s="238"/>
      <c r="G2506" s="238"/>
      <c r="H2506" s="238"/>
      <c r="K2506" s="239"/>
      <c r="L2506" s="239"/>
    </row>
    <row r="2507" spans="2:12" s="237" customFormat="1" ht="15" x14ac:dyDescent="0.25">
      <c r="B2507" s="180" t="s">
        <v>2863</v>
      </c>
      <c r="C2507" s="236">
        <v>8</v>
      </c>
      <c r="F2507" s="238"/>
      <c r="G2507" s="238"/>
      <c r="H2507" s="238"/>
      <c r="K2507" s="239"/>
      <c r="L2507" s="239"/>
    </row>
    <row r="2508" spans="2:12" s="237" customFormat="1" ht="15" x14ac:dyDescent="0.25">
      <c r="B2508" s="180" t="s">
        <v>2864</v>
      </c>
      <c r="C2508" s="236">
        <v>10</v>
      </c>
      <c r="F2508" s="238"/>
      <c r="G2508" s="238"/>
      <c r="H2508" s="238"/>
      <c r="K2508" s="239"/>
      <c r="L2508" s="239"/>
    </row>
    <row r="2509" spans="2:12" s="237" customFormat="1" ht="15" x14ac:dyDescent="0.25">
      <c r="B2509" s="180" t="s">
        <v>2865</v>
      </c>
      <c r="C2509" s="236">
        <v>27</v>
      </c>
      <c r="F2509" s="238"/>
      <c r="G2509" s="238"/>
      <c r="H2509" s="238"/>
      <c r="K2509" s="239"/>
      <c r="L2509" s="239"/>
    </row>
    <row r="2510" spans="2:12" s="237" customFormat="1" ht="15" x14ac:dyDescent="0.25">
      <c r="B2510" s="180" t="s">
        <v>2866</v>
      </c>
      <c r="C2510" s="236">
        <v>5</v>
      </c>
      <c r="F2510" s="238"/>
      <c r="G2510" s="238"/>
      <c r="H2510" s="238"/>
      <c r="K2510" s="239"/>
      <c r="L2510" s="239"/>
    </row>
    <row r="2511" spans="2:12" s="237" customFormat="1" ht="15" x14ac:dyDescent="0.25">
      <c r="B2511" s="180" t="s">
        <v>2867</v>
      </c>
      <c r="C2511" s="236">
        <v>15</v>
      </c>
      <c r="F2511" s="238"/>
      <c r="G2511" s="238"/>
      <c r="H2511" s="238"/>
      <c r="K2511" s="239"/>
      <c r="L2511" s="239"/>
    </row>
    <row r="2512" spans="2:12" s="237" customFormat="1" ht="15" x14ac:dyDescent="0.25">
      <c r="B2512" s="180" t="s">
        <v>2868</v>
      </c>
      <c r="C2512" s="236">
        <v>7</v>
      </c>
      <c r="F2512" s="238"/>
      <c r="G2512" s="238"/>
      <c r="H2512" s="238"/>
      <c r="K2512" s="239"/>
      <c r="L2512" s="239"/>
    </row>
    <row r="2513" spans="2:12" s="237" customFormat="1" ht="15" x14ac:dyDescent="0.25">
      <c r="B2513" s="180" t="s">
        <v>2869</v>
      </c>
      <c r="C2513" s="236">
        <v>13</v>
      </c>
      <c r="F2513" s="238"/>
      <c r="G2513" s="238"/>
      <c r="H2513" s="238"/>
      <c r="K2513" s="239"/>
      <c r="L2513" s="239"/>
    </row>
    <row r="2514" spans="2:12" s="237" customFormat="1" ht="15" x14ac:dyDescent="0.25">
      <c r="B2514" s="180" t="s">
        <v>2870</v>
      </c>
      <c r="C2514" s="236">
        <v>18</v>
      </c>
      <c r="F2514" s="238"/>
      <c r="G2514" s="238"/>
      <c r="H2514" s="238"/>
      <c r="K2514" s="239"/>
      <c r="L2514" s="239"/>
    </row>
    <row r="2515" spans="2:12" s="237" customFormat="1" ht="15" x14ac:dyDescent="0.25">
      <c r="B2515" s="180" t="s">
        <v>2871</v>
      </c>
      <c r="C2515" s="236">
        <v>9</v>
      </c>
      <c r="F2515" s="238"/>
      <c r="G2515" s="238"/>
      <c r="H2515" s="238"/>
      <c r="K2515" s="239"/>
      <c r="L2515" s="239"/>
    </row>
    <row r="2516" spans="2:12" s="237" customFormat="1" ht="15" x14ac:dyDescent="0.25">
      <c r="B2516" s="180" t="s">
        <v>2872</v>
      </c>
      <c r="C2516" s="236">
        <v>19</v>
      </c>
      <c r="F2516" s="238"/>
      <c r="G2516" s="238"/>
      <c r="H2516" s="238"/>
      <c r="K2516" s="239"/>
      <c r="L2516" s="239"/>
    </row>
    <row r="2517" spans="2:12" s="237" customFormat="1" ht="15" x14ac:dyDescent="0.25">
      <c r="B2517" s="180" t="s">
        <v>2873</v>
      </c>
      <c r="C2517" s="236">
        <v>5</v>
      </c>
      <c r="F2517" s="238"/>
      <c r="G2517" s="238"/>
      <c r="H2517" s="238"/>
      <c r="K2517" s="239"/>
      <c r="L2517" s="239"/>
    </row>
    <row r="2518" spans="2:12" s="237" customFormat="1" ht="15" x14ac:dyDescent="0.25">
      <c r="B2518" s="180" t="s">
        <v>2874</v>
      </c>
      <c r="C2518" s="236">
        <v>6</v>
      </c>
      <c r="F2518" s="238"/>
      <c r="G2518" s="238"/>
      <c r="H2518" s="238"/>
      <c r="K2518" s="239"/>
      <c r="L2518" s="239"/>
    </row>
    <row r="2519" spans="2:12" s="237" customFormat="1" ht="15" x14ac:dyDescent="0.25">
      <c r="B2519" s="180" t="s">
        <v>2875</v>
      </c>
      <c r="C2519" s="236">
        <v>10</v>
      </c>
      <c r="F2519" s="238"/>
      <c r="G2519" s="238"/>
      <c r="H2519" s="238"/>
      <c r="K2519" s="239"/>
      <c r="L2519" s="239"/>
    </row>
    <row r="2520" spans="2:12" s="237" customFormat="1" ht="15" x14ac:dyDescent="0.25">
      <c r="B2520" s="180" t="s">
        <v>2876</v>
      </c>
      <c r="C2520" s="236">
        <v>6</v>
      </c>
      <c r="F2520" s="238"/>
      <c r="G2520" s="238"/>
      <c r="H2520" s="238"/>
      <c r="K2520" s="239"/>
      <c r="L2520" s="239"/>
    </row>
    <row r="2521" spans="2:12" s="237" customFormat="1" ht="15" x14ac:dyDescent="0.25">
      <c r="B2521" s="180" t="s">
        <v>2877</v>
      </c>
      <c r="C2521" s="236">
        <v>8</v>
      </c>
      <c r="F2521" s="238"/>
      <c r="G2521" s="238"/>
      <c r="H2521" s="238"/>
      <c r="K2521" s="239"/>
      <c r="L2521" s="239"/>
    </row>
    <row r="2522" spans="2:12" s="237" customFormat="1" ht="15" x14ac:dyDescent="0.25">
      <c r="B2522" s="180" t="s">
        <v>2878</v>
      </c>
      <c r="C2522" s="236">
        <v>10</v>
      </c>
      <c r="F2522" s="238"/>
      <c r="G2522" s="238"/>
      <c r="H2522" s="238"/>
      <c r="K2522" s="239"/>
      <c r="L2522" s="239"/>
    </row>
    <row r="2523" spans="2:12" s="237" customFormat="1" ht="15" x14ac:dyDescent="0.25">
      <c r="B2523" s="180" t="s">
        <v>2879</v>
      </c>
      <c r="C2523" s="236">
        <v>2</v>
      </c>
      <c r="F2523" s="238"/>
      <c r="G2523" s="238"/>
      <c r="H2523" s="238"/>
      <c r="K2523" s="239"/>
      <c r="L2523" s="239"/>
    </row>
    <row r="2524" spans="2:12" s="237" customFormat="1" ht="15" x14ac:dyDescent="0.25">
      <c r="B2524" s="180" t="s">
        <v>2880</v>
      </c>
      <c r="C2524" s="236">
        <v>6</v>
      </c>
      <c r="F2524" s="238"/>
      <c r="G2524" s="238"/>
      <c r="H2524" s="238"/>
      <c r="K2524" s="239"/>
      <c r="L2524" s="239"/>
    </row>
    <row r="2525" spans="2:12" s="237" customFormat="1" ht="15" x14ac:dyDescent="0.25">
      <c r="B2525" s="180" t="s">
        <v>2881</v>
      </c>
      <c r="C2525" s="236">
        <v>4</v>
      </c>
      <c r="F2525" s="238"/>
      <c r="G2525" s="238"/>
      <c r="H2525" s="238"/>
      <c r="K2525" s="239"/>
      <c r="L2525" s="239"/>
    </row>
    <row r="2526" spans="2:12" s="237" customFormat="1" ht="15" x14ac:dyDescent="0.25">
      <c r="B2526" s="180" t="s">
        <v>2882</v>
      </c>
      <c r="C2526" s="236">
        <v>3</v>
      </c>
      <c r="F2526" s="238"/>
      <c r="G2526" s="238"/>
      <c r="H2526" s="238"/>
      <c r="K2526" s="239"/>
      <c r="L2526" s="239"/>
    </row>
    <row r="2527" spans="2:12" s="237" customFormat="1" ht="15" x14ac:dyDescent="0.25">
      <c r="B2527" s="180" t="s">
        <v>2883</v>
      </c>
      <c r="C2527" s="236">
        <v>2</v>
      </c>
      <c r="F2527" s="238"/>
      <c r="G2527" s="238"/>
      <c r="H2527" s="238"/>
      <c r="K2527" s="239"/>
      <c r="L2527" s="239"/>
    </row>
    <row r="2528" spans="2:12" s="237" customFormat="1" ht="15" x14ac:dyDescent="0.25">
      <c r="B2528" s="180" t="s">
        <v>2884</v>
      </c>
      <c r="C2528" s="236">
        <v>5</v>
      </c>
      <c r="F2528" s="238"/>
      <c r="G2528" s="238"/>
      <c r="H2528" s="238"/>
      <c r="K2528" s="239"/>
      <c r="L2528" s="239"/>
    </row>
    <row r="2529" spans="2:12" s="237" customFormat="1" ht="15" x14ac:dyDescent="0.25">
      <c r="B2529" s="180" t="s">
        <v>2885</v>
      </c>
      <c r="C2529" s="236">
        <v>10</v>
      </c>
      <c r="F2529" s="238"/>
      <c r="G2529" s="238"/>
      <c r="H2529" s="238"/>
      <c r="K2529" s="239"/>
      <c r="L2529" s="239"/>
    </row>
    <row r="2530" spans="2:12" s="237" customFormat="1" ht="15" x14ac:dyDescent="0.25">
      <c r="B2530" s="180" t="s">
        <v>2886</v>
      </c>
      <c r="C2530" s="236">
        <v>5</v>
      </c>
      <c r="F2530" s="238"/>
      <c r="G2530" s="238"/>
      <c r="H2530" s="238"/>
      <c r="K2530" s="239"/>
      <c r="L2530" s="239"/>
    </row>
    <row r="2531" spans="2:12" s="237" customFormat="1" ht="15" x14ac:dyDescent="0.25">
      <c r="B2531" s="180" t="s">
        <v>2887</v>
      </c>
      <c r="C2531" s="236">
        <v>13</v>
      </c>
      <c r="F2531" s="238"/>
      <c r="G2531" s="238"/>
      <c r="H2531" s="238"/>
      <c r="K2531" s="239"/>
      <c r="L2531" s="239"/>
    </row>
    <row r="2532" spans="2:12" s="237" customFormat="1" ht="15" x14ac:dyDescent="0.25">
      <c r="B2532" s="180" t="s">
        <v>2888</v>
      </c>
      <c r="C2532" s="236">
        <v>9</v>
      </c>
      <c r="F2532" s="238"/>
      <c r="G2532" s="238"/>
      <c r="H2532" s="238"/>
      <c r="K2532" s="239"/>
      <c r="L2532" s="239"/>
    </row>
    <row r="2533" spans="2:12" s="237" customFormat="1" ht="15" x14ac:dyDescent="0.25">
      <c r="B2533" s="180" t="s">
        <v>2889</v>
      </c>
      <c r="C2533" s="236">
        <v>24</v>
      </c>
      <c r="F2533" s="238"/>
      <c r="G2533" s="238"/>
      <c r="H2533" s="238"/>
      <c r="K2533" s="239"/>
      <c r="L2533" s="239"/>
    </row>
    <row r="2534" spans="2:12" s="237" customFormat="1" ht="15" x14ac:dyDescent="0.25">
      <c r="B2534" s="180" t="s">
        <v>2890</v>
      </c>
      <c r="C2534" s="236">
        <v>7</v>
      </c>
      <c r="F2534" s="238"/>
      <c r="G2534" s="238"/>
      <c r="H2534" s="238"/>
      <c r="K2534" s="239"/>
      <c r="L2534" s="239"/>
    </row>
    <row r="2535" spans="2:12" s="237" customFormat="1" ht="15" x14ac:dyDescent="0.25">
      <c r="B2535" s="180" t="s">
        <v>2891</v>
      </c>
      <c r="C2535" s="236">
        <v>17</v>
      </c>
      <c r="F2535" s="238"/>
      <c r="G2535" s="238"/>
      <c r="H2535" s="238"/>
      <c r="K2535" s="239"/>
      <c r="L2535" s="239"/>
    </row>
    <row r="2536" spans="2:12" s="237" customFormat="1" ht="15" x14ac:dyDescent="0.25">
      <c r="B2536" s="180" t="s">
        <v>2892</v>
      </c>
      <c r="C2536" s="236">
        <v>15</v>
      </c>
      <c r="F2536" s="238"/>
      <c r="G2536" s="238"/>
      <c r="H2536" s="238"/>
      <c r="K2536" s="239"/>
      <c r="L2536" s="239"/>
    </row>
    <row r="2537" spans="2:12" s="237" customFormat="1" ht="15" x14ac:dyDescent="0.25">
      <c r="B2537" s="180" t="s">
        <v>2893</v>
      </c>
      <c r="C2537" s="236">
        <v>12</v>
      </c>
      <c r="F2537" s="238"/>
      <c r="G2537" s="238"/>
      <c r="H2537" s="238"/>
      <c r="K2537" s="239"/>
      <c r="L2537" s="239"/>
    </row>
    <row r="2538" spans="2:12" s="237" customFormat="1" ht="15" x14ac:dyDescent="0.25">
      <c r="B2538" s="180" t="s">
        <v>2894</v>
      </c>
      <c r="C2538" s="236">
        <v>3</v>
      </c>
      <c r="F2538" s="238"/>
      <c r="G2538" s="238"/>
      <c r="H2538" s="238"/>
      <c r="K2538" s="239"/>
      <c r="L2538" s="239"/>
    </row>
    <row r="2539" spans="2:12" s="237" customFormat="1" ht="15" x14ac:dyDescent="0.25">
      <c r="B2539" s="180" t="s">
        <v>2895</v>
      </c>
      <c r="C2539" s="236">
        <v>7</v>
      </c>
      <c r="F2539" s="238"/>
      <c r="G2539" s="238"/>
      <c r="H2539" s="238"/>
      <c r="K2539" s="239"/>
      <c r="L2539" s="239"/>
    </row>
    <row r="2540" spans="2:12" s="237" customFormat="1" ht="15" x14ac:dyDescent="0.25">
      <c r="B2540" s="180" t="s">
        <v>2896</v>
      </c>
      <c r="C2540" s="236">
        <v>3</v>
      </c>
      <c r="F2540" s="238"/>
      <c r="G2540" s="238"/>
      <c r="H2540" s="238"/>
      <c r="K2540" s="239"/>
      <c r="L2540" s="239"/>
    </row>
    <row r="2541" spans="2:12" s="237" customFormat="1" ht="15" x14ac:dyDescent="0.25">
      <c r="B2541" s="180" t="s">
        <v>2897</v>
      </c>
      <c r="C2541" s="236">
        <v>14</v>
      </c>
      <c r="F2541" s="238"/>
      <c r="G2541" s="238"/>
      <c r="H2541" s="238"/>
      <c r="K2541" s="239"/>
      <c r="L2541" s="239"/>
    </row>
    <row r="2542" spans="2:12" s="237" customFormat="1" ht="15" x14ac:dyDescent="0.25">
      <c r="B2542" s="180" t="s">
        <v>2898</v>
      </c>
      <c r="C2542" s="236">
        <v>5</v>
      </c>
      <c r="F2542" s="238"/>
      <c r="G2542" s="238"/>
      <c r="H2542" s="238"/>
      <c r="K2542" s="239"/>
      <c r="L2542" s="239"/>
    </row>
    <row r="2543" spans="2:12" s="237" customFormat="1" ht="15" x14ac:dyDescent="0.25">
      <c r="B2543" s="180" t="s">
        <v>2899</v>
      </c>
      <c r="C2543" s="236">
        <v>7</v>
      </c>
      <c r="F2543" s="238"/>
      <c r="G2543" s="238"/>
      <c r="H2543" s="238"/>
      <c r="K2543" s="239"/>
      <c r="L2543" s="239"/>
    </row>
    <row r="2544" spans="2:12" s="237" customFormat="1" ht="15" x14ac:dyDescent="0.25">
      <c r="B2544" s="180" t="s">
        <v>2900</v>
      </c>
      <c r="C2544" s="236">
        <v>1</v>
      </c>
      <c r="F2544" s="238"/>
      <c r="G2544" s="238"/>
      <c r="H2544" s="238"/>
      <c r="K2544" s="239"/>
      <c r="L2544" s="239"/>
    </row>
    <row r="2545" spans="2:12" s="237" customFormat="1" ht="15" x14ac:dyDescent="0.25">
      <c r="B2545" s="180" t="s">
        <v>2901</v>
      </c>
      <c r="C2545" s="236">
        <v>2</v>
      </c>
      <c r="F2545" s="238"/>
      <c r="G2545" s="238"/>
      <c r="H2545" s="238"/>
      <c r="K2545" s="239"/>
      <c r="L2545" s="239"/>
    </row>
    <row r="2546" spans="2:12" s="237" customFormat="1" ht="15" x14ac:dyDescent="0.25">
      <c r="B2546" s="180" t="s">
        <v>2902</v>
      </c>
      <c r="C2546" s="236">
        <v>12</v>
      </c>
      <c r="F2546" s="238"/>
      <c r="G2546" s="238"/>
      <c r="H2546" s="238"/>
      <c r="K2546" s="239"/>
      <c r="L2546" s="239"/>
    </row>
    <row r="2547" spans="2:12" s="237" customFormat="1" ht="15" x14ac:dyDescent="0.25">
      <c r="B2547" s="180" t="s">
        <v>2903</v>
      </c>
      <c r="C2547" s="236">
        <v>3</v>
      </c>
      <c r="F2547" s="238"/>
      <c r="G2547" s="238"/>
      <c r="H2547" s="238"/>
      <c r="K2547" s="239"/>
      <c r="L2547" s="239"/>
    </row>
    <row r="2548" spans="2:12" s="237" customFormat="1" ht="15" x14ac:dyDescent="0.25">
      <c r="B2548" s="180" t="s">
        <v>2904</v>
      </c>
      <c r="C2548" s="236">
        <v>4</v>
      </c>
      <c r="F2548" s="238"/>
      <c r="G2548" s="238"/>
      <c r="H2548" s="238"/>
      <c r="K2548" s="239"/>
      <c r="L2548" s="239"/>
    </row>
    <row r="2549" spans="2:12" s="237" customFormat="1" ht="15" x14ac:dyDescent="0.25">
      <c r="B2549" s="180" t="s">
        <v>2905</v>
      </c>
      <c r="C2549" s="236">
        <v>4</v>
      </c>
      <c r="F2549" s="238"/>
      <c r="G2549" s="238"/>
      <c r="H2549" s="238"/>
      <c r="K2549" s="239"/>
      <c r="L2549" s="239"/>
    </row>
    <row r="2550" spans="2:12" s="237" customFormat="1" ht="15" x14ac:dyDescent="0.25">
      <c r="B2550" s="180" t="s">
        <v>2906</v>
      </c>
      <c r="C2550" s="236">
        <v>6</v>
      </c>
      <c r="F2550" s="238"/>
      <c r="G2550" s="238"/>
      <c r="H2550" s="238"/>
      <c r="K2550" s="239"/>
      <c r="L2550" s="239"/>
    </row>
    <row r="2551" spans="2:12" s="237" customFormat="1" ht="15" x14ac:dyDescent="0.25">
      <c r="B2551" s="180" t="s">
        <v>2907</v>
      </c>
      <c r="C2551" s="236">
        <v>1</v>
      </c>
      <c r="F2551" s="238"/>
      <c r="G2551" s="238"/>
      <c r="H2551" s="238"/>
      <c r="K2551" s="239"/>
      <c r="L2551" s="239"/>
    </row>
    <row r="2552" spans="2:12" s="237" customFormat="1" ht="15" x14ac:dyDescent="0.25">
      <c r="B2552" s="180" t="s">
        <v>2908</v>
      </c>
      <c r="C2552" s="236">
        <v>1</v>
      </c>
      <c r="F2552" s="238"/>
      <c r="G2552" s="238"/>
      <c r="H2552" s="238"/>
      <c r="K2552" s="239"/>
      <c r="L2552" s="239"/>
    </row>
    <row r="2553" spans="2:12" s="237" customFormat="1" ht="15" x14ac:dyDescent="0.25">
      <c r="B2553" s="180" t="s">
        <v>2909</v>
      </c>
      <c r="C2553" s="236">
        <v>1</v>
      </c>
      <c r="F2553" s="238"/>
      <c r="G2553" s="238"/>
      <c r="H2553" s="238"/>
      <c r="K2553" s="239"/>
      <c r="L2553" s="239"/>
    </row>
    <row r="2554" spans="2:12" s="237" customFormat="1" ht="15" x14ac:dyDescent="0.25">
      <c r="B2554" s="180" t="s">
        <v>2910</v>
      </c>
      <c r="C2554" s="236">
        <v>1</v>
      </c>
      <c r="F2554" s="238"/>
      <c r="G2554" s="238"/>
      <c r="H2554" s="238"/>
      <c r="K2554" s="239"/>
      <c r="L2554" s="239"/>
    </row>
    <row r="2555" spans="2:12" s="237" customFormat="1" ht="15" x14ac:dyDescent="0.25">
      <c r="B2555" s="240" t="s">
        <v>3448</v>
      </c>
      <c r="C2555" s="181">
        <v>17</v>
      </c>
      <c r="F2555" s="238"/>
      <c r="G2555" s="238"/>
      <c r="H2555" s="238"/>
      <c r="K2555" s="239"/>
      <c r="L2555" s="239"/>
    </row>
    <row r="2556" spans="2:12" s="237" customFormat="1" ht="15" x14ac:dyDescent="0.25">
      <c r="B2556" s="240" t="s">
        <v>2679</v>
      </c>
      <c r="C2556" s="181">
        <v>4</v>
      </c>
      <c r="F2556" s="238"/>
      <c r="G2556" s="238"/>
      <c r="H2556" s="238"/>
      <c r="K2556" s="239"/>
      <c r="L2556" s="239"/>
    </row>
    <row r="2557" spans="2:12" s="237" customFormat="1" ht="15" x14ac:dyDescent="0.25">
      <c r="B2557" s="240" t="s">
        <v>2681</v>
      </c>
      <c r="C2557" s="181">
        <v>18</v>
      </c>
      <c r="F2557" s="238"/>
      <c r="G2557" s="238"/>
      <c r="H2557" s="238"/>
      <c r="K2557" s="239"/>
      <c r="L2557" s="239"/>
    </row>
    <row r="2558" spans="2:12" s="237" customFormat="1" ht="15" x14ac:dyDescent="0.25">
      <c r="B2558" s="240" t="s">
        <v>3449</v>
      </c>
      <c r="C2558" s="181">
        <v>2</v>
      </c>
      <c r="F2558" s="238"/>
      <c r="G2558" s="238"/>
      <c r="H2558" s="238"/>
      <c r="K2558" s="239"/>
      <c r="L2558" s="239"/>
    </row>
    <row r="2559" spans="2:12" s="237" customFormat="1" ht="15" x14ac:dyDescent="0.25">
      <c r="B2559" s="240" t="s">
        <v>3450</v>
      </c>
      <c r="C2559" s="181">
        <v>3</v>
      </c>
      <c r="F2559" s="238"/>
      <c r="G2559" s="238"/>
      <c r="H2559" s="238"/>
      <c r="K2559" s="239"/>
      <c r="L2559" s="239"/>
    </row>
    <row r="2560" spans="2:12" s="237" customFormat="1" ht="15" x14ac:dyDescent="0.25">
      <c r="B2560" s="240" t="s">
        <v>3451</v>
      </c>
      <c r="C2560" s="181">
        <v>2</v>
      </c>
      <c r="F2560" s="238"/>
      <c r="G2560" s="238"/>
      <c r="H2560" s="238"/>
      <c r="K2560" s="239"/>
      <c r="L2560" s="239"/>
    </row>
    <row r="2561" spans="2:12" s="237" customFormat="1" ht="15" x14ac:dyDescent="0.25">
      <c r="B2561" s="240" t="s">
        <v>2685</v>
      </c>
      <c r="C2561" s="181">
        <v>24</v>
      </c>
      <c r="F2561" s="238"/>
      <c r="G2561" s="238"/>
      <c r="H2561" s="238"/>
      <c r="K2561" s="239"/>
      <c r="L2561" s="239"/>
    </row>
    <row r="2562" spans="2:12" s="237" customFormat="1" ht="15" x14ac:dyDescent="0.25">
      <c r="B2562" s="240" t="s">
        <v>2687</v>
      </c>
      <c r="C2562" s="181">
        <v>13</v>
      </c>
      <c r="F2562" s="238"/>
      <c r="G2562" s="238"/>
      <c r="H2562" s="238"/>
      <c r="K2562" s="239"/>
      <c r="L2562" s="239"/>
    </row>
    <row r="2563" spans="2:12" s="237" customFormat="1" ht="15" x14ac:dyDescent="0.25">
      <c r="B2563" s="240" t="s">
        <v>2689</v>
      </c>
      <c r="C2563" s="181">
        <v>1</v>
      </c>
      <c r="F2563" s="238"/>
      <c r="G2563" s="238"/>
      <c r="H2563" s="238"/>
      <c r="K2563" s="239"/>
      <c r="L2563" s="239"/>
    </row>
    <row r="2564" spans="2:12" s="237" customFormat="1" ht="15" x14ac:dyDescent="0.25">
      <c r="B2564" s="240" t="s">
        <v>3452</v>
      </c>
      <c r="C2564" s="181">
        <v>16</v>
      </c>
      <c r="F2564" s="238"/>
      <c r="G2564" s="238"/>
      <c r="H2564" s="238"/>
      <c r="K2564" s="239"/>
      <c r="L2564" s="239"/>
    </row>
    <row r="2565" spans="2:12" s="237" customFormat="1" ht="15" x14ac:dyDescent="0.25">
      <c r="B2565" s="240" t="s">
        <v>2692</v>
      </c>
      <c r="C2565" s="181">
        <v>18</v>
      </c>
      <c r="F2565" s="238"/>
      <c r="G2565" s="238"/>
      <c r="H2565" s="238"/>
      <c r="K2565" s="239"/>
      <c r="L2565" s="239"/>
    </row>
    <row r="2566" spans="2:12" s="237" customFormat="1" ht="15" x14ac:dyDescent="0.25">
      <c r="B2566" s="240" t="s">
        <v>2694</v>
      </c>
      <c r="C2566" s="181">
        <v>15</v>
      </c>
      <c r="F2566" s="238"/>
      <c r="G2566" s="238"/>
      <c r="H2566" s="238"/>
      <c r="K2566" s="239"/>
      <c r="L2566" s="239"/>
    </row>
    <row r="2567" spans="2:12" s="237" customFormat="1" ht="15" x14ac:dyDescent="0.25">
      <c r="B2567" s="240" t="s">
        <v>2696</v>
      </c>
      <c r="C2567" s="181">
        <v>28</v>
      </c>
      <c r="F2567" s="238"/>
      <c r="G2567" s="238"/>
      <c r="H2567" s="238"/>
      <c r="K2567" s="239"/>
      <c r="L2567" s="239"/>
    </row>
    <row r="2568" spans="2:12" s="237" customFormat="1" ht="15" x14ac:dyDescent="0.25">
      <c r="B2568" s="240" t="s">
        <v>3453</v>
      </c>
      <c r="C2568" s="181">
        <v>2</v>
      </c>
      <c r="F2568" s="238"/>
      <c r="G2568" s="238"/>
      <c r="H2568" s="238"/>
      <c r="K2568" s="239"/>
      <c r="L2568" s="239"/>
    </row>
    <row r="2569" spans="2:12" s="237" customFormat="1" ht="15" x14ac:dyDescent="0.25">
      <c r="B2569" s="240" t="s">
        <v>3454</v>
      </c>
      <c r="C2569" s="181">
        <v>2</v>
      </c>
      <c r="F2569" s="238"/>
      <c r="G2569" s="238"/>
      <c r="H2569" s="238"/>
      <c r="K2569" s="239"/>
      <c r="L2569" s="239"/>
    </row>
    <row r="2570" spans="2:12" s="237" customFormat="1" ht="15" x14ac:dyDescent="0.25">
      <c r="B2570" s="240" t="s">
        <v>2699</v>
      </c>
      <c r="C2570" s="181">
        <v>26</v>
      </c>
      <c r="F2570" s="238"/>
      <c r="G2570" s="238"/>
      <c r="H2570" s="238"/>
      <c r="K2570" s="239"/>
      <c r="L2570" s="239"/>
    </row>
    <row r="2571" spans="2:12" s="237" customFormat="1" ht="15" x14ac:dyDescent="0.25">
      <c r="B2571" s="240" t="s">
        <v>2701</v>
      </c>
      <c r="C2571" s="181">
        <v>16</v>
      </c>
      <c r="F2571" s="238"/>
      <c r="G2571" s="238"/>
      <c r="H2571" s="238"/>
      <c r="K2571" s="239"/>
      <c r="L2571" s="239"/>
    </row>
    <row r="2572" spans="2:12" s="237" customFormat="1" ht="15" x14ac:dyDescent="0.25">
      <c r="B2572" s="240" t="s">
        <v>2703</v>
      </c>
      <c r="C2572" s="181">
        <v>7</v>
      </c>
      <c r="F2572" s="238"/>
      <c r="G2572" s="238"/>
      <c r="H2572" s="238"/>
      <c r="K2572" s="239"/>
      <c r="L2572" s="239"/>
    </row>
    <row r="2573" spans="2:12" s="237" customFormat="1" ht="15" x14ac:dyDescent="0.25">
      <c r="B2573" s="240" t="s">
        <v>2705</v>
      </c>
      <c r="C2573" s="181">
        <v>7</v>
      </c>
      <c r="F2573" s="238"/>
      <c r="G2573" s="238"/>
      <c r="H2573" s="238"/>
      <c r="K2573" s="239"/>
      <c r="L2573" s="239"/>
    </row>
    <row r="2574" spans="2:12" s="237" customFormat="1" ht="15" x14ac:dyDescent="0.25">
      <c r="B2574" s="240" t="s">
        <v>2707</v>
      </c>
      <c r="C2574" s="181">
        <v>6</v>
      </c>
      <c r="F2574" s="238"/>
      <c r="G2574" s="238"/>
      <c r="H2574" s="238"/>
      <c r="K2574" s="239"/>
      <c r="L2574" s="239"/>
    </row>
    <row r="2575" spans="2:12" s="237" customFormat="1" ht="15" x14ac:dyDescent="0.25">
      <c r="B2575" s="240" t="s">
        <v>2709</v>
      </c>
      <c r="C2575" s="181">
        <v>23</v>
      </c>
      <c r="F2575" s="238"/>
      <c r="G2575" s="238"/>
      <c r="H2575" s="238"/>
      <c r="K2575" s="239"/>
      <c r="L2575" s="239"/>
    </row>
    <row r="2576" spans="2:12" s="237" customFormat="1" ht="15" x14ac:dyDescent="0.25">
      <c r="B2576" s="240" t="s">
        <v>3455</v>
      </c>
      <c r="C2576" s="181">
        <v>18</v>
      </c>
      <c r="F2576" s="238"/>
      <c r="G2576" s="238"/>
      <c r="H2576" s="238"/>
      <c r="K2576" s="239"/>
      <c r="L2576" s="239"/>
    </row>
    <row r="2577" spans="2:12" s="237" customFormat="1" ht="15" x14ac:dyDescent="0.25">
      <c r="B2577" s="240" t="s">
        <v>2712</v>
      </c>
      <c r="C2577" s="181">
        <v>11</v>
      </c>
      <c r="F2577" s="238"/>
      <c r="G2577" s="238"/>
      <c r="H2577" s="238"/>
      <c r="K2577" s="239"/>
      <c r="L2577" s="239"/>
    </row>
    <row r="2578" spans="2:12" s="237" customFormat="1" ht="15" x14ac:dyDescent="0.25">
      <c r="B2578" s="240" t="s">
        <v>3456</v>
      </c>
      <c r="C2578" s="181">
        <v>1</v>
      </c>
      <c r="F2578" s="238"/>
      <c r="G2578" s="238"/>
      <c r="H2578" s="238"/>
      <c r="K2578" s="239"/>
      <c r="L2578" s="239"/>
    </row>
    <row r="2579" spans="2:12" s="237" customFormat="1" ht="15" x14ac:dyDescent="0.25">
      <c r="B2579" s="240" t="s">
        <v>3457</v>
      </c>
      <c r="C2579" s="181">
        <v>14</v>
      </c>
      <c r="F2579" s="238"/>
      <c r="G2579" s="238"/>
      <c r="H2579" s="238"/>
      <c r="K2579" s="239"/>
      <c r="L2579" s="239"/>
    </row>
    <row r="2580" spans="2:12" s="237" customFormat="1" ht="15" x14ac:dyDescent="0.25">
      <c r="B2580" s="240" t="s">
        <v>2715</v>
      </c>
      <c r="C2580" s="181">
        <v>7</v>
      </c>
      <c r="F2580" s="238"/>
      <c r="G2580" s="238"/>
      <c r="H2580" s="238"/>
      <c r="K2580" s="239"/>
      <c r="L2580" s="239"/>
    </row>
    <row r="2581" spans="2:12" s="237" customFormat="1" ht="15" x14ac:dyDescent="0.25">
      <c r="B2581" s="240" t="s">
        <v>2717</v>
      </c>
      <c r="C2581" s="181">
        <v>13</v>
      </c>
      <c r="F2581" s="238"/>
      <c r="G2581" s="238"/>
      <c r="H2581" s="238"/>
      <c r="K2581" s="239"/>
      <c r="L2581" s="239"/>
    </row>
    <row r="2582" spans="2:12" s="237" customFormat="1" ht="15" x14ac:dyDescent="0.25">
      <c r="B2582" s="240" t="s">
        <v>2719</v>
      </c>
      <c r="C2582" s="181">
        <v>8</v>
      </c>
      <c r="F2582" s="238"/>
      <c r="G2582" s="238"/>
      <c r="H2582" s="238"/>
      <c r="K2582" s="239"/>
      <c r="L2582" s="239"/>
    </row>
    <row r="2583" spans="2:12" s="237" customFormat="1" ht="15" x14ac:dyDescent="0.25">
      <c r="B2583" s="240" t="s">
        <v>2721</v>
      </c>
      <c r="C2583" s="181">
        <v>13</v>
      </c>
      <c r="F2583" s="238"/>
      <c r="G2583" s="238"/>
      <c r="H2583" s="238"/>
      <c r="K2583" s="239"/>
      <c r="L2583" s="239"/>
    </row>
    <row r="2584" spans="2:12" s="237" customFormat="1" ht="15" x14ac:dyDescent="0.25">
      <c r="B2584" s="240" t="s">
        <v>2723</v>
      </c>
      <c r="C2584" s="181">
        <v>14</v>
      </c>
      <c r="F2584" s="238"/>
      <c r="G2584" s="238"/>
      <c r="H2584" s="238"/>
      <c r="K2584" s="239"/>
      <c r="L2584" s="239"/>
    </row>
    <row r="2585" spans="2:12" s="237" customFormat="1" ht="15" x14ac:dyDescent="0.25">
      <c r="B2585" s="240" t="s">
        <v>2725</v>
      </c>
      <c r="C2585" s="181">
        <v>24</v>
      </c>
      <c r="F2585" s="238"/>
      <c r="G2585" s="238"/>
      <c r="H2585" s="238"/>
      <c r="K2585" s="239"/>
      <c r="L2585" s="239"/>
    </row>
    <row r="2586" spans="2:12" s="237" customFormat="1" ht="15" x14ac:dyDescent="0.25">
      <c r="B2586" s="240" t="s">
        <v>2727</v>
      </c>
      <c r="C2586" s="181">
        <v>16</v>
      </c>
      <c r="F2586" s="238"/>
      <c r="G2586" s="238"/>
      <c r="H2586" s="238"/>
      <c r="K2586" s="239"/>
      <c r="L2586" s="239"/>
    </row>
    <row r="2587" spans="2:12" s="237" customFormat="1" ht="15" x14ac:dyDescent="0.25">
      <c r="B2587" s="240" t="s">
        <v>2729</v>
      </c>
      <c r="C2587" s="181">
        <v>4</v>
      </c>
      <c r="F2587" s="238"/>
      <c r="G2587" s="238"/>
      <c r="H2587" s="238"/>
      <c r="K2587" s="239"/>
      <c r="L2587" s="239"/>
    </row>
    <row r="2588" spans="2:12" s="237" customFormat="1" ht="15" x14ac:dyDescent="0.25">
      <c r="B2588" s="240" t="s">
        <v>2731</v>
      </c>
      <c r="C2588" s="181">
        <v>13</v>
      </c>
      <c r="F2588" s="238"/>
      <c r="G2588" s="238"/>
      <c r="H2588" s="238"/>
      <c r="K2588" s="239"/>
      <c r="L2588" s="239"/>
    </row>
    <row r="2589" spans="2:12" s="237" customFormat="1" ht="15" x14ac:dyDescent="0.25">
      <c r="B2589" s="240" t="s">
        <v>2733</v>
      </c>
      <c r="C2589" s="181">
        <v>19</v>
      </c>
      <c r="F2589" s="238"/>
      <c r="G2589" s="238"/>
      <c r="H2589" s="238"/>
      <c r="K2589" s="239"/>
      <c r="L2589" s="239"/>
    </row>
    <row r="2590" spans="2:12" s="237" customFormat="1" ht="15" x14ac:dyDescent="0.25">
      <c r="B2590" s="240" t="s">
        <v>3458</v>
      </c>
      <c r="C2590" s="181">
        <v>13</v>
      </c>
      <c r="F2590" s="238"/>
      <c r="G2590" s="238"/>
      <c r="H2590" s="238"/>
      <c r="K2590" s="239"/>
      <c r="L2590" s="239"/>
    </row>
    <row r="2591" spans="2:12" s="237" customFormat="1" ht="15" x14ac:dyDescent="0.25">
      <c r="B2591" s="240" t="s">
        <v>3459</v>
      </c>
      <c r="C2591" s="181">
        <v>9</v>
      </c>
      <c r="F2591" s="238"/>
      <c r="G2591" s="238"/>
      <c r="H2591" s="238"/>
      <c r="K2591" s="239"/>
      <c r="L2591" s="239"/>
    </row>
    <row r="2592" spans="2:12" s="237" customFormat="1" ht="15" x14ac:dyDescent="0.25">
      <c r="B2592" s="240" t="s">
        <v>3460</v>
      </c>
      <c r="C2592" s="181">
        <v>2</v>
      </c>
      <c r="F2592" s="238"/>
      <c r="G2592" s="238"/>
      <c r="H2592" s="238"/>
      <c r="K2592" s="239"/>
      <c r="L2592" s="239"/>
    </row>
    <row r="2593" spans="2:12" s="237" customFormat="1" ht="15" x14ac:dyDescent="0.25">
      <c r="B2593" s="240" t="s">
        <v>2736</v>
      </c>
      <c r="C2593" s="181">
        <v>8</v>
      </c>
      <c r="F2593" s="238"/>
      <c r="G2593" s="238"/>
      <c r="H2593" s="238"/>
      <c r="K2593" s="239"/>
      <c r="L2593" s="239"/>
    </row>
    <row r="2594" spans="2:12" s="237" customFormat="1" ht="15" x14ac:dyDescent="0.25">
      <c r="B2594" s="240" t="s">
        <v>3461</v>
      </c>
      <c r="C2594" s="181">
        <v>12</v>
      </c>
      <c r="F2594" s="238"/>
      <c r="G2594" s="238"/>
      <c r="H2594" s="238"/>
      <c r="K2594" s="239"/>
      <c r="L2594" s="239"/>
    </row>
    <row r="2595" spans="2:12" s="237" customFormat="1" ht="15" x14ac:dyDescent="0.25">
      <c r="B2595" s="240" t="s">
        <v>2739</v>
      </c>
      <c r="C2595" s="181">
        <v>12</v>
      </c>
      <c r="F2595" s="238"/>
      <c r="G2595" s="238"/>
      <c r="H2595" s="238"/>
      <c r="K2595" s="239"/>
      <c r="L2595" s="239"/>
    </row>
    <row r="2596" spans="2:12" s="237" customFormat="1" ht="15" x14ac:dyDescent="0.25">
      <c r="B2596" s="240" t="s">
        <v>3462</v>
      </c>
      <c r="C2596" s="181">
        <v>10</v>
      </c>
      <c r="F2596" s="238"/>
      <c r="G2596" s="238"/>
      <c r="H2596" s="238"/>
      <c r="K2596" s="239"/>
      <c r="L2596" s="239"/>
    </row>
    <row r="2597" spans="2:12" s="237" customFormat="1" ht="15" x14ac:dyDescent="0.25">
      <c r="B2597" s="240" t="s">
        <v>3463</v>
      </c>
      <c r="C2597" s="181">
        <v>1</v>
      </c>
      <c r="F2597" s="238"/>
      <c r="G2597" s="238"/>
      <c r="H2597" s="238"/>
      <c r="K2597" s="239"/>
      <c r="L2597" s="239"/>
    </row>
    <row r="2598" spans="2:12" s="237" customFormat="1" ht="15" x14ac:dyDescent="0.25">
      <c r="B2598" s="240" t="s">
        <v>2742</v>
      </c>
      <c r="C2598" s="181">
        <v>22</v>
      </c>
      <c r="F2598" s="238"/>
      <c r="G2598" s="238"/>
      <c r="H2598" s="238"/>
      <c r="K2598" s="239"/>
      <c r="L2598" s="239"/>
    </row>
    <row r="2599" spans="2:12" s="237" customFormat="1" ht="15" x14ac:dyDescent="0.25">
      <c r="B2599" s="240" t="s">
        <v>3464</v>
      </c>
      <c r="C2599" s="181">
        <v>26</v>
      </c>
      <c r="F2599" s="238"/>
      <c r="G2599" s="238"/>
      <c r="H2599" s="238"/>
      <c r="K2599" s="239"/>
      <c r="L2599" s="239"/>
    </row>
    <row r="2600" spans="2:12" s="237" customFormat="1" ht="15" x14ac:dyDescent="0.25">
      <c r="B2600" s="240" t="s">
        <v>3465</v>
      </c>
      <c r="C2600" s="181">
        <v>1</v>
      </c>
      <c r="F2600" s="238"/>
      <c r="G2600" s="238"/>
      <c r="H2600" s="238"/>
      <c r="K2600" s="239"/>
      <c r="L2600" s="239"/>
    </row>
    <row r="2601" spans="2:12" s="237" customFormat="1" ht="15" x14ac:dyDescent="0.25">
      <c r="B2601" s="240" t="s">
        <v>3466</v>
      </c>
      <c r="C2601" s="181">
        <v>11</v>
      </c>
      <c r="F2601" s="238"/>
      <c r="G2601" s="238"/>
      <c r="H2601" s="238"/>
      <c r="K2601" s="239"/>
      <c r="L2601" s="239"/>
    </row>
    <row r="2602" spans="2:12" s="237" customFormat="1" ht="15" x14ac:dyDescent="0.25">
      <c r="B2602" s="240" t="s">
        <v>3467</v>
      </c>
      <c r="C2602" s="181">
        <v>29</v>
      </c>
      <c r="F2602" s="238"/>
      <c r="G2602" s="238"/>
      <c r="H2602" s="238"/>
      <c r="K2602" s="239"/>
      <c r="L2602" s="239"/>
    </row>
    <row r="2603" spans="2:12" s="237" customFormat="1" ht="15" x14ac:dyDescent="0.25">
      <c r="B2603" s="240" t="s">
        <v>2746</v>
      </c>
      <c r="C2603" s="181">
        <v>13</v>
      </c>
      <c r="F2603" s="238"/>
      <c r="G2603" s="238"/>
      <c r="H2603" s="238"/>
      <c r="K2603" s="239"/>
      <c r="L2603" s="239"/>
    </row>
    <row r="2604" spans="2:12" s="237" customFormat="1" ht="15" x14ac:dyDescent="0.25">
      <c r="B2604" s="240" t="s">
        <v>2748</v>
      </c>
      <c r="C2604" s="181">
        <v>25</v>
      </c>
      <c r="F2604" s="238"/>
      <c r="G2604" s="238"/>
      <c r="H2604" s="238"/>
      <c r="K2604" s="239"/>
      <c r="L2604" s="239"/>
    </row>
    <row r="2605" spans="2:12" s="237" customFormat="1" ht="15" x14ac:dyDescent="0.25">
      <c r="B2605" s="240" t="s">
        <v>3468</v>
      </c>
      <c r="C2605" s="181">
        <v>23</v>
      </c>
      <c r="F2605" s="238"/>
      <c r="G2605" s="238"/>
      <c r="H2605" s="238"/>
      <c r="K2605" s="239"/>
      <c r="L2605" s="239"/>
    </row>
    <row r="2606" spans="2:12" s="237" customFormat="1" ht="15" x14ac:dyDescent="0.25">
      <c r="B2606" s="240" t="s">
        <v>3469</v>
      </c>
      <c r="C2606" s="181">
        <v>1</v>
      </c>
      <c r="F2606" s="238"/>
      <c r="G2606" s="238"/>
      <c r="H2606" s="238"/>
      <c r="K2606" s="239"/>
      <c r="L2606" s="239"/>
    </row>
    <row r="2607" spans="2:12" s="237" customFormat="1" ht="15" x14ac:dyDescent="0.25">
      <c r="B2607" s="240" t="s">
        <v>2751</v>
      </c>
      <c r="C2607" s="181">
        <v>21</v>
      </c>
      <c r="F2607" s="238"/>
      <c r="G2607" s="238"/>
      <c r="H2607" s="238"/>
      <c r="K2607" s="239"/>
      <c r="L2607" s="239"/>
    </row>
    <row r="2608" spans="2:12" s="237" customFormat="1" ht="15" x14ac:dyDescent="0.25">
      <c r="B2608" s="240" t="s">
        <v>3470</v>
      </c>
      <c r="C2608" s="181">
        <v>15</v>
      </c>
      <c r="F2608" s="238"/>
      <c r="G2608" s="238"/>
      <c r="H2608" s="238"/>
      <c r="K2608" s="239"/>
      <c r="L2608" s="239"/>
    </row>
    <row r="2609" spans="2:12" s="237" customFormat="1" ht="15" x14ac:dyDescent="0.25">
      <c r="B2609" s="240" t="s">
        <v>3471</v>
      </c>
      <c r="C2609" s="181">
        <v>13</v>
      </c>
      <c r="F2609" s="238"/>
      <c r="G2609" s="238"/>
      <c r="H2609" s="238"/>
      <c r="K2609" s="239"/>
      <c r="L2609" s="239"/>
    </row>
    <row r="2610" spans="2:12" s="237" customFormat="1" ht="15" x14ac:dyDescent="0.25">
      <c r="B2610" s="240" t="s">
        <v>2756</v>
      </c>
      <c r="C2610" s="181">
        <v>15</v>
      </c>
      <c r="F2610" s="238"/>
      <c r="G2610" s="238"/>
      <c r="H2610" s="238"/>
      <c r="K2610" s="239"/>
      <c r="L2610" s="239"/>
    </row>
    <row r="2611" spans="2:12" s="237" customFormat="1" ht="15" x14ac:dyDescent="0.25">
      <c r="B2611" s="240" t="s">
        <v>3472</v>
      </c>
      <c r="C2611" s="181">
        <v>15</v>
      </c>
      <c r="F2611" s="238"/>
      <c r="G2611" s="238"/>
      <c r="H2611" s="238"/>
      <c r="K2611" s="239"/>
      <c r="L2611" s="239"/>
    </row>
    <row r="2612" spans="2:12" s="237" customFormat="1" ht="15" x14ac:dyDescent="0.25">
      <c r="B2612" s="240" t="s">
        <v>2759</v>
      </c>
      <c r="C2612" s="181">
        <v>16</v>
      </c>
      <c r="F2612" s="238"/>
      <c r="G2612" s="238"/>
      <c r="H2612" s="238"/>
      <c r="K2612" s="239"/>
      <c r="L2612" s="239"/>
    </row>
    <row r="2613" spans="2:12" s="237" customFormat="1" ht="15" x14ac:dyDescent="0.25">
      <c r="B2613" s="240" t="s">
        <v>3473</v>
      </c>
      <c r="C2613" s="181">
        <v>3</v>
      </c>
      <c r="F2613" s="238"/>
      <c r="G2613" s="238"/>
      <c r="H2613" s="238"/>
      <c r="K2613" s="239"/>
      <c r="L2613" s="239"/>
    </row>
    <row r="2614" spans="2:12" s="237" customFormat="1" ht="15" x14ac:dyDescent="0.25">
      <c r="B2614" s="240" t="s">
        <v>3474</v>
      </c>
      <c r="C2614" s="181">
        <v>32</v>
      </c>
      <c r="F2614" s="238"/>
      <c r="G2614" s="238"/>
      <c r="H2614" s="238"/>
      <c r="K2614" s="239"/>
      <c r="L2614" s="239"/>
    </row>
    <row r="2615" spans="2:12" s="237" customFormat="1" ht="15" x14ac:dyDescent="0.25">
      <c r="B2615" s="240" t="s">
        <v>3475</v>
      </c>
      <c r="C2615" s="181">
        <v>3</v>
      </c>
      <c r="F2615" s="238"/>
      <c r="G2615" s="238"/>
      <c r="H2615" s="238"/>
      <c r="K2615" s="239"/>
      <c r="L2615" s="239"/>
    </row>
    <row r="2616" spans="2:12" s="237" customFormat="1" ht="15" x14ac:dyDescent="0.25">
      <c r="B2616" s="240" t="s">
        <v>3476</v>
      </c>
      <c r="C2616" s="181">
        <v>11</v>
      </c>
      <c r="F2616" s="238"/>
      <c r="G2616" s="238"/>
      <c r="H2616" s="238"/>
      <c r="K2616" s="239"/>
      <c r="L2616" s="239"/>
    </row>
    <row r="2617" spans="2:12" s="237" customFormat="1" ht="15" x14ac:dyDescent="0.25">
      <c r="B2617" s="240" t="s">
        <v>3477</v>
      </c>
      <c r="C2617" s="181">
        <v>5</v>
      </c>
      <c r="F2617" s="238"/>
      <c r="G2617" s="238"/>
      <c r="H2617" s="238"/>
      <c r="K2617" s="239"/>
      <c r="L2617" s="239"/>
    </row>
    <row r="2618" spans="2:12" s="237" customFormat="1" ht="15" x14ac:dyDescent="0.25">
      <c r="B2618" s="240" t="s">
        <v>3478</v>
      </c>
      <c r="C2618" s="181">
        <v>2</v>
      </c>
      <c r="F2618" s="238"/>
      <c r="G2618" s="238"/>
      <c r="H2618" s="238"/>
      <c r="K2618" s="239"/>
      <c r="L2618" s="239"/>
    </row>
    <row r="2619" spans="2:12" s="237" customFormat="1" ht="15" x14ac:dyDescent="0.25">
      <c r="B2619" s="240" t="s">
        <v>2766</v>
      </c>
      <c r="C2619" s="181">
        <v>7</v>
      </c>
      <c r="F2619" s="238"/>
      <c r="G2619" s="238"/>
      <c r="H2619" s="238"/>
      <c r="K2619" s="239"/>
      <c r="L2619" s="239"/>
    </row>
    <row r="2620" spans="2:12" s="237" customFormat="1" ht="15" x14ac:dyDescent="0.25">
      <c r="B2620" s="240" t="s">
        <v>2768</v>
      </c>
      <c r="C2620" s="181">
        <v>15</v>
      </c>
      <c r="F2620" s="238"/>
      <c r="G2620" s="238"/>
      <c r="H2620" s="238"/>
      <c r="K2620" s="239"/>
      <c r="L2620" s="239"/>
    </row>
    <row r="2621" spans="2:12" s="237" customFormat="1" ht="15" x14ac:dyDescent="0.25">
      <c r="B2621" s="240" t="s">
        <v>2770</v>
      </c>
      <c r="C2621" s="181">
        <v>15</v>
      </c>
      <c r="F2621" s="238"/>
      <c r="G2621" s="238"/>
      <c r="H2621" s="238"/>
      <c r="K2621" s="239"/>
      <c r="L2621" s="239"/>
    </row>
    <row r="2622" spans="2:12" s="237" customFormat="1" ht="15" x14ac:dyDescent="0.25">
      <c r="B2622" s="240" t="s">
        <v>3479</v>
      </c>
      <c r="C2622" s="181">
        <v>8</v>
      </c>
      <c r="F2622" s="238"/>
      <c r="G2622" s="238"/>
      <c r="H2622" s="238"/>
      <c r="K2622" s="239"/>
      <c r="L2622" s="239"/>
    </row>
    <row r="2623" spans="2:12" s="237" customFormat="1" ht="15" x14ac:dyDescent="0.25">
      <c r="B2623" s="240" t="s">
        <v>3480</v>
      </c>
      <c r="C2623" s="181">
        <v>3</v>
      </c>
      <c r="F2623" s="238"/>
      <c r="G2623" s="238"/>
      <c r="H2623" s="238"/>
      <c r="K2623" s="239"/>
      <c r="L2623" s="239"/>
    </row>
    <row r="2624" spans="2:12" s="237" customFormat="1" ht="15" x14ac:dyDescent="0.25">
      <c r="B2624" s="240" t="s">
        <v>2773</v>
      </c>
      <c r="C2624" s="181">
        <v>28</v>
      </c>
      <c r="F2624" s="238"/>
      <c r="G2624" s="238"/>
      <c r="H2624" s="238"/>
      <c r="K2624" s="239"/>
      <c r="L2624" s="239"/>
    </row>
    <row r="2625" spans="2:12" s="237" customFormat="1" ht="15" x14ac:dyDescent="0.25">
      <c r="B2625" s="240" t="s">
        <v>2775</v>
      </c>
      <c r="C2625" s="181">
        <v>14</v>
      </c>
      <c r="F2625" s="238"/>
      <c r="G2625" s="238"/>
      <c r="H2625" s="238"/>
      <c r="K2625" s="239"/>
      <c r="L2625" s="239"/>
    </row>
    <row r="2626" spans="2:12" s="237" customFormat="1" ht="15" x14ac:dyDescent="0.25">
      <c r="B2626" s="240" t="s">
        <v>2777</v>
      </c>
      <c r="C2626" s="181">
        <v>26</v>
      </c>
      <c r="F2626" s="238"/>
      <c r="G2626" s="238"/>
      <c r="H2626" s="238"/>
      <c r="K2626" s="239"/>
      <c r="L2626" s="239"/>
    </row>
    <row r="2627" spans="2:12" s="237" customFormat="1" ht="15" x14ac:dyDescent="0.25">
      <c r="B2627" s="240" t="s">
        <v>3481</v>
      </c>
      <c r="C2627" s="181">
        <v>3</v>
      </c>
      <c r="F2627" s="238"/>
      <c r="G2627" s="238"/>
      <c r="H2627" s="238"/>
      <c r="K2627" s="239"/>
      <c r="L2627" s="239"/>
    </row>
    <row r="2628" spans="2:12" s="237" customFormat="1" ht="15" x14ac:dyDescent="0.25">
      <c r="B2628" s="240" t="s">
        <v>2779</v>
      </c>
      <c r="C2628" s="181">
        <v>21</v>
      </c>
      <c r="F2628" s="238"/>
      <c r="G2628" s="238"/>
      <c r="H2628" s="238"/>
      <c r="K2628" s="239"/>
      <c r="L2628" s="239"/>
    </row>
    <row r="2629" spans="2:12" s="237" customFormat="1" ht="15" x14ac:dyDescent="0.25">
      <c r="B2629" s="240" t="s">
        <v>3482</v>
      </c>
      <c r="C2629" s="181">
        <v>2</v>
      </c>
      <c r="F2629" s="238"/>
      <c r="G2629" s="238"/>
      <c r="H2629" s="238"/>
      <c r="K2629" s="239"/>
      <c r="L2629" s="239"/>
    </row>
    <row r="2630" spans="2:12" s="237" customFormat="1" ht="15" x14ac:dyDescent="0.25">
      <c r="B2630" s="240" t="s">
        <v>2781</v>
      </c>
      <c r="C2630" s="181">
        <v>12</v>
      </c>
      <c r="F2630" s="238"/>
      <c r="G2630" s="238"/>
      <c r="H2630" s="238"/>
      <c r="K2630" s="239"/>
      <c r="L2630" s="239"/>
    </row>
    <row r="2631" spans="2:12" s="237" customFormat="1" ht="15" x14ac:dyDescent="0.25">
      <c r="B2631" s="240" t="s">
        <v>2783</v>
      </c>
      <c r="C2631" s="181">
        <v>8</v>
      </c>
      <c r="F2631" s="238"/>
      <c r="G2631" s="238"/>
      <c r="H2631" s="238"/>
      <c r="K2631" s="239"/>
      <c r="L2631" s="239"/>
    </row>
    <row r="2632" spans="2:12" s="237" customFormat="1" ht="15" x14ac:dyDescent="0.25">
      <c r="B2632" s="240" t="s">
        <v>2785</v>
      </c>
      <c r="C2632" s="181">
        <v>6</v>
      </c>
      <c r="F2632" s="238"/>
      <c r="G2632" s="238"/>
      <c r="H2632" s="238"/>
      <c r="K2632" s="239"/>
      <c r="L2632" s="239"/>
    </row>
    <row r="2633" spans="2:12" s="237" customFormat="1" ht="15" x14ac:dyDescent="0.25">
      <c r="B2633" s="240" t="s">
        <v>3483</v>
      </c>
      <c r="C2633" s="181">
        <v>9</v>
      </c>
      <c r="F2633" s="238"/>
      <c r="G2633" s="238"/>
      <c r="H2633" s="238"/>
      <c r="K2633" s="239"/>
      <c r="L2633" s="239"/>
    </row>
    <row r="2634" spans="2:12" s="237" customFormat="1" ht="15" x14ac:dyDescent="0.25">
      <c r="B2634" s="240" t="s">
        <v>3484</v>
      </c>
      <c r="C2634" s="181">
        <v>3</v>
      </c>
      <c r="F2634" s="238"/>
      <c r="G2634" s="238"/>
      <c r="H2634" s="238"/>
      <c r="K2634" s="239"/>
      <c r="L2634" s="239"/>
    </row>
    <row r="2635" spans="2:12" s="237" customFormat="1" ht="15" x14ac:dyDescent="0.25">
      <c r="B2635" s="240" t="s">
        <v>3485</v>
      </c>
      <c r="C2635" s="181">
        <v>27</v>
      </c>
      <c r="F2635" s="238"/>
      <c r="G2635" s="238"/>
      <c r="H2635" s="238"/>
      <c r="K2635" s="239"/>
      <c r="L2635" s="239"/>
    </row>
    <row r="2636" spans="2:12" s="237" customFormat="1" ht="15" x14ac:dyDescent="0.25">
      <c r="B2636" s="240" t="s">
        <v>3486</v>
      </c>
      <c r="C2636" s="181">
        <v>10</v>
      </c>
      <c r="F2636" s="238"/>
      <c r="G2636" s="238"/>
      <c r="H2636" s="238"/>
      <c r="K2636" s="239"/>
      <c r="L2636" s="239"/>
    </row>
    <row r="2637" spans="2:12" s="237" customFormat="1" ht="15" x14ac:dyDescent="0.25">
      <c r="B2637" s="240" t="s">
        <v>2787</v>
      </c>
      <c r="C2637" s="181">
        <v>25</v>
      </c>
      <c r="F2637" s="238"/>
      <c r="G2637" s="238"/>
      <c r="H2637" s="238"/>
      <c r="K2637" s="239"/>
      <c r="L2637" s="239"/>
    </row>
    <row r="2638" spans="2:12" s="237" customFormat="1" ht="15" x14ac:dyDescent="0.25">
      <c r="B2638" s="240" t="s">
        <v>2789</v>
      </c>
      <c r="C2638" s="181">
        <v>15</v>
      </c>
      <c r="F2638" s="238"/>
      <c r="G2638" s="238"/>
      <c r="H2638" s="238"/>
      <c r="K2638" s="239"/>
      <c r="L2638" s="239"/>
    </row>
    <row r="2639" spans="2:12" s="237" customFormat="1" ht="15" x14ac:dyDescent="0.25">
      <c r="B2639" s="240" t="s">
        <v>3487</v>
      </c>
      <c r="C2639" s="181">
        <v>19</v>
      </c>
      <c r="F2639" s="238"/>
      <c r="G2639" s="238"/>
      <c r="H2639" s="238"/>
      <c r="K2639" s="239"/>
      <c r="L2639" s="239"/>
    </row>
    <row r="2640" spans="2:12" s="237" customFormat="1" ht="15" x14ac:dyDescent="0.25">
      <c r="B2640" s="240" t="s">
        <v>3488</v>
      </c>
      <c r="C2640" s="181">
        <v>20</v>
      </c>
      <c r="F2640" s="238"/>
      <c r="G2640" s="238"/>
      <c r="H2640" s="238"/>
      <c r="K2640" s="239"/>
      <c r="L2640" s="239"/>
    </row>
    <row r="2641" spans="2:12" s="237" customFormat="1" ht="15" x14ac:dyDescent="0.25">
      <c r="B2641" s="240" t="s">
        <v>3489</v>
      </c>
      <c r="C2641" s="181">
        <v>1</v>
      </c>
      <c r="F2641" s="238"/>
      <c r="G2641" s="238"/>
      <c r="H2641" s="238"/>
      <c r="K2641" s="239"/>
      <c r="L2641" s="239"/>
    </row>
    <row r="2642" spans="2:12" s="237" customFormat="1" ht="15" x14ac:dyDescent="0.25">
      <c r="B2642" s="240" t="s">
        <v>3490</v>
      </c>
      <c r="C2642" s="181">
        <v>4</v>
      </c>
      <c r="F2642" s="238"/>
      <c r="G2642" s="238"/>
      <c r="H2642" s="238"/>
      <c r="K2642" s="239"/>
      <c r="L2642" s="239"/>
    </row>
    <row r="2643" spans="2:12" s="237" customFormat="1" ht="15" x14ac:dyDescent="0.25">
      <c r="B2643" s="240" t="s">
        <v>3491</v>
      </c>
      <c r="C2643" s="181">
        <v>22</v>
      </c>
      <c r="F2643" s="238"/>
      <c r="G2643" s="238"/>
      <c r="H2643" s="238"/>
      <c r="K2643" s="239"/>
      <c r="L2643" s="239"/>
    </row>
    <row r="2644" spans="2:12" s="237" customFormat="1" ht="15" x14ac:dyDescent="0.25">
      <c r="B2644" s="240" t="s">
        <v>3492</v>
      </c>
      <c r="C2644" s="181">
        <v>11</v>
      </c>
      <c r="F2644" s="238"/>
      <c r="G2644" s="238"/>
      <c r="H2644" s="238"/>
      <c r="K2644" s="239"/>
      <c r="L2644" s="239"/>
    </row>
    <row r="2645" spans="2:12" s="237" customFormat="1" ht="15" x14ac:dyDescent="0.25">
      <c r="B2645" s="240" t="s">
        <v>3493</v>
      </c>
      <c r="C2645" s="181">
        <v>1</v>
      </c>
      <c r="F2645" s="238"/>
      <c r="G2645" s="238"/>
      <c r="H2645" s="238"/>
      <c r="K2645" s="239"/>
      <c r="L2645" s="239"/>
    </row>
    <row r="2646" spans="2:12" s="237" customFormat="1" ht="15" x14ac:dyDescent="0.25">
      <c r="B2646" s="240" t="s">
        <v>3494</v>
      </c>
      <c r="C2646" s="181">
        <v>17</v>
      </c>
      <c r="F2646" s="238"/>
      <c r="G2646" s="238"/>
      <c r="H2646" s="238"/>
      <c r="K2646" s="239"/>
      <c r="L2646" s="239"/>
    </row>
    <row r="2647" spans="2:12" s="237" customFormat="1" ht="15" x14ac:dyDescent="0.25">
      <c r="B2647" s="240" t="s">
        <v>2798</v>
      </c>
      <c r="C2647" s="181">
        <v>19</v>
      </c>
      <c r="F2647" s="238"/>
      <c r="G2647" s="238"/>
      <c r="H2647" s="238"/>
      <c r="K2647" s="239"/>
      <c r="L2647" s="239"/>
    </row>
    <row r="2648" spans="2:12" s="237" customFormat="1" ht="15" x14ac:dyDescent="0.25">
      <c r="B2648" s="240" t="s">
        <v>3495</v>
      </c>
      <c r="C2648" s="181">
        <v>2</v>
      </c>
      <c r="F2648" s="238"/>
      <c r="G2648" s="238"/>
      <c r="H2648" s="238"/>
      <c r="K2648" s="239"/>
      <c r="L2648" s="239"/>
    </row>
    <row r="2649" spans="2:12" s="237" customFormat="1" ht="15" x14ac:dyDescent="0.25">
      <c r="B2649" s="240" t="s">
        <v>2800</v>
      </c>
      <c r="C2649" s="181">
        <v>24</v>
      </c>
      <c r="F2649" s="238"/>
      <c r="G2649" s="238"/>
      <c r="H2649" s="238"/>
      <c r="K2649" s="239"/>
      <c r="L2649" s="239"/>
    </row>
    <row r="2650" spans="2:12" s="237" customFormat="1" ht="15" x14ac:dyDescent="0.25">
      <c r="B2650" s="240" t="s">
        <v>3496</v>
      </c>
      <c r="C2650" s="181">
        <v>1</v>
      </c>
      <c r="F2650" s="238"/>
      <c r="G2650" s="238"/>
      <c r="H2650" s="238"/>
      <c r="K2650" s="239"/>
      <c r="L2650" s="239"/>
    </row>
    <row r="2651" spans="2:12" s="237" customFormat="1" ht="15" x14ac:dyDescent="0.25">
      <c r="B2651" s="240" t="s">
        <v>2802</v>
      </c>
      <c r="C2651" s="181">
        <v>13</v>
      </c>
      <c r="F2651" s="238"/>
      <c r="G2651" s="238"/>
      <c r="H2651" s="238"/>
      <c r="K2651" s="239"/>
      <c r="L2651" s="239"/>
    </row>
    <row r="2652" spans="2:12" s="237" customFormat="1" ht="15" x14ac:dyDescent="0.25">
      <c r="B2652" s="240" t="s">
        <v>2804</v>
      </c>
      <c r="C2652" s="181">
        <v>17</v>
      </c>
      <c r="F2652" s="238"/>
      <c r="G2652" s="238"/>
      <c r="H2652" s="238"/>
      <c r="K2652" s="239"/>
      <c r="L2652" s="239"/>
    </row>
    <row r="2653" spans="2:12" s="237" customFormat="1" ht="15" x14ac:dyDescent="0.25">
      <c r="B2653" s="240" t="s">
        <v>3497</v>
      </c>
      <c r="C2653" s="181">
        <v>10</v>
      </c>
      <c r="F2653" s="238"/>
      <c r="G2653" s="238"/>
      <c r="H2653" s="238"/>
      <c r="K2653" s="239"/>
      <c r="L2653" s="239"/>
    </row>
    <row r="2654" spans="2:12" s="237" customFormat="1" ht="15" x14ac:dyDescent="0.25">
      <c r="B2654" s="240" t="s">
        <v>2807</v>
      </c>
      <c r="C2654" s="181">
        <v>6</v>
      </c>
      <c r="F2654" s="238"/>
      <c r="G2654" s="238"/>
      <c r="H2654" s="238"/>
      <c r="K2654" s="239"/>
      <c r="L2654" s="239"/>
    </row>
    <row r="2655" spans="2:12" s="237" customFormat="1" ht="15" x14ac:dyDescent="0.25">
      <c r="B2655" s="240" t="s">
        <v>3498</v>
      </c>
      <c r="C2655" s="181">
        <v>4</v>
      </c>
      <c r="F2655" s="238"/>
      <c r="G2655" s="238"/>
      <c r="H2655" s="238"/>
      <c r="K2655" s="239"/>
      <c r="L2655" s="239"/>
    </row>
    <row r="2656" spans="2:12" s="237" customFormat="1" ht="15" x14ac:dyDescent="0.25">
      <c r="B2656" s="240" t="s">
        <v>2809</v>
      </c>
      <c r="C2656" s="181">
        <v>24</v>
      </c>
      <c r="F2656" s="238"/>
      <c r="G2656" s="238"/>
      <c r="H2656" s="238"/>
      <c r="K2656" s="239"/>
      <c r="L2656" s="239"/>
    </row>
    <row r="2657" spans="2:12" s="237" customFormat="1" ht="15" x14ac:dyDescent="0.25">
      <c r="B2657" s="240" t="s">
        <v>3499</v>
      </c>
      <c r="C2657" s="181">
        <v>7</v>
      </c>
      <c r="F2657" s="238"/>
      <c r="G2657" s="238"/>
      <c r="H2657" s="238"/>
      <c r="K2657" s="239"/>
      <c r="L2657" s="239"/>
    </row>
    <row r="2658" spans="2:12" s="237" customFormat="1" ht="15" x14ac:dyDescent="0.25">
      <c r="B2658" s="240" t="s">
        <v>2812</v>
      </c>
      <c r="C2658" s="181">
        <v>29</v>
      </c>
      <c r="F2658" s="238"/>
      <c r="G2658" s="238"/>
      <c r="H2658" s="238"/>
      <c r="K2658" s="239"/>
      <c r="L2658" s="239"/>
    </row>
    <row r="2659" spans="2:12" s="237" customFormat="1" ht="15" x14ac:dyDescent="0.25">
      <c r="B2659" s="240" t="s">
        <v>2814</v>
      </c>
      <c r="C2659" s="181">
        <v>12</v>
      </c>
      <c r="F2659" s="238"/>
      <c r="G2659" s="238"/>
      <c r="H2659" s="238"/>
      <c r="K2659" s="239"/>
      <c r="L2659" s="239"/>
    </row>
    <row r="2660" spans="2:12" s="237" customFormat="1" ht="15" x14ac:dyDescent="0.25">
      <c r="B2660" s="240" t="s">
        <v>2816</v>
      </c>
      <c r="C2660" s="181">
        <v>16</v>
      </c>
      <c r="F2660" s="238"/>
      <c r="G2660" s="238"/>
      <c r="H2660" s="238"/>
      <c r="K2660" s="239"/>
      <c r="L2660" s="239"/>
    </row>
    <row r="2661" spans="2:12" s="237" customFormat="1" ht="15" x14ac:dyDescent="0.25">
      <c r="B2661" s="240" t="s">
        <v>3500</v>
      </c>
      <c r="C2661" s="181">
        <v>3</v>
      </c>
      <c r="F2661" s="238"/>
      <c r="G2661" s="238"/>
      <c r="H2661" s="238"/>
      <c r="K2661" s="239"/>
      <c r="L2661" s="239"/>
    </row>
    <row r="2662" spans="2:12" s="237" customFormat="1" ht="15" x14ac:dyDescent="0.25">
      <c r="B2662" s="240" t="s">
        <v>2818</v>
      </c>
      <c r="C2662" s="181">
        <v>24</v>
      </c>
      <c r="F2662" s="238"/>
      <c r="G2662" s="238"/>
      <c r="H2662" s="238"/>
      <c r="K2662" s="239"/>
      <c r="L2662" s="239"/>
    </row>
    <row r="2663" spans="2:12" s="237" customFormat="1" ht="15" x14ac:dyDescent="0.25">
      <c r="B2663" s="240" t="s">
        <v>3501</v>
      </c>
      <c r="C2663" s="181">
        <v>2</v>
      </c>
      <c r="F2663" s="238"/>
      <c r="G2663" s="238"/>
      <c r="H2663" s="238"/>
      <c r="K2663" s="239"/>
      <c r="L2663" s="239"/>
    </row>
    <row r="2664" spans="2:12" s="237" customFormat="1" ht="15" x14ac:dyDescent="0.25">
      <c r="B2664" s="240" t="s">
        <v>2820</v>
      </c>
      <c r="C2664" s="181">
        <v>12</v>
      </c>
      <c r="F2664" s="238"/>
      <c r="G2664" s="238"/>
      <c r="H2664" s="238"/>
      <c r="K2664" s="239"/>
      <c r="L2664" s="239"/>
    </row>
    <row r="2665" spans="2:12" s="237" customFormat="1" ht="15" x14ac:dyDescent="0.25">
      <c r="B2665" s="240" t="s">
        <v>3502</v>
      </c>
      <c r="C2665" s="181">
        <v>1</v>
      </c>
      <c r="F2665" s="238"/>
      <c r="G2665" s="238"/>
      <c r="H2665" s="238"/>
      <c r="K2665" s="239"/>
      <c r="L2665" s="239"/>
    </row>
    <row r="2666" spans="2:12" s="237" customFormat="1" ht="15" x14ac:dyDescent="0.25">
      <c r="B2666" s="180" t="s">
        <v>2822</v>
      </c>
      <c r="C2666" s="181">
        <v>17</v>
      </c>
      <c r="F2666" s="238"/>
      <c r="G2666" s="238"/>
      <c r="H2666" s="238"/>
      <c r="K2666" s="239"/>
      <c r="L2666" s="239"/>
    </row>
    <row r="2667" spans="2:12" s="237" customFormat="1" ht="15" x14ac:dyDescent="0.25">
      <c r="B2667" s="180" t="s">
        <v>3503</v>
      </c>
      <c r="C2667" s="181">
        <v>1</v>
      </c>
      <c r="F2667" s="238"/>
      <c r="G2667" s="238"/>
      <c r="H2667" s="238"/>
      <c r="K2667" s="239"/>
      <c r="L2667" s="239"/>
    </row>
    <row r="2668" spans="2:12" s="237" customFormat="1" ht="15" x14ac:dyDescent="0.25">
      <c r="B2668" s="180" t="s">
        <v>3504</v>
      </c>
      <c r="C2668" s="181">
        <v>13</v>
      </c>
      <c r="F2668" s="238"/>
      <c r="G2668" s="238"/>
      <c r="H2668" s="238"/>
      <c r="K2668" s="239"/>
      <c r="L2668" s="239"/>
    </row>
    <row r="2669" spans="2:12" s="237" customFormat="1" ht="15" x14ac:dyDescent="0.25">
      <c r="B2669" s="180" t="s">
        <v>3505</v>
      </c>
      <c r="C2669" s="181">
        <v>1</v>
      </c>
      <c r="F2669" s="238"/>
      <c r="G2669" s="238"/>
      <c r="H2669" s="238"/>
      <c r="K2669" s="239"/>
      <c r="L2669" s="239"/>
    </row>
    <row r="2670" spans="2:12" s="237" customFormat="1" ht="15" x14ac:dyDescent="0.25">
      <c r="B2670" s="180" t="s">
        <v>2825</v>
      </c>
      <c r="C2670" s="181">
        <v>27</v>
      </c>
      <c r="F2670" s="238"/>
      <c r="G2670" s="238"/>
      <c r="H2670" s="238"/>
      <c r="K2670" s="239"/>
      <c r="L2670" s="239"/>
    </row>
    <row r="2671" spans="2:12" s="237" customFormat="1" ht="15" x14ac:dyDescent="0.25">
      <c r="B2671" s="180" t="s">
        <v>2827</v>
      </c>
      <c r="C2671" s="181">
        <v>14</v>
      </c>
      <c r="F2671" s="238"/>
      <c r="G2671" s="238"/>
      <c r="H2671" s="238"/>
      <c r="K2671" s="239"/>
      <c r="L2671" s="239"/>
    </row>
    <row r="2672" spans="2:12" s="237" customFormat="1" ht="15" x14ac:dyDescent="0.25">
      <c r="B2672" s="180" t="s">
        <v>3506</v>
      </c>
      <c r="C2672" s="181">
        <v>17</v>
      </c>
      <c r="F2672" s="238"/>
      <c r="G2672" s="238"/>
      <c r="H2672" s="238"/>
      <c r="K2672" s="239"/>
      <c r="L2672" s="239"/>
    </row>
    <row r="2673" spans="2:12" s="237" customFormat="1" ht="15" x14ac:dyDescent="0.25">
      <c r="B2673" s="180" t="s">
        <v>2829</v>
      </c>
      <c r="C2673" s="181">
        <v>23</v>
      </c>
      <c r="F2673" s="238"/>
      <c r="G2673" s="238"/>
      <c r="H2673" s="238"/>
      <c r="K2673" s="239"/>
      <c r="L2673" s="239"/>
    </row>
    <row r="2674" spans="2:12" s="237" customFormat="1" ht="15" x14ac:dyDescent="0.25">
      <c r="B2674" s="180" t="s">
        <v>2831</v>
      </c>
      <c r="C2674" s="181">
        <v>13</v>
      </c>
      <c r="F2674" s="238"/>
      <c r="G2674" s="238"/>
      <c r="H2674" s="238"/>
      <c r="K2674" s="239"/>
      <c r="L2674" s="239"/>
    </row>
    <row r="2675" spans="2:12" s="237" customFormat="1" ht="15" x14ac:dyDescent="0.25">
      <c r="B2675" s="180" t="s">
        <v>2833</v>
      </c>
      <c r="C2675" s="181">
        <v>15</v>
      </c>
      <c r="F2675" s="238"/>
      <c r="G2675" s="238"/>
      <c r="H2675" s="238"/>
      <c r="K2675" s="239"/>
      <c r="L2675" s="239"/>
    </row>
    <row r="2676" spans="2:12" s="237" customFormat="1" ht="15" x14ac:dyDescent="0.25">
      <c r="B2676" s="180" t="s">
        <v>2837</v>
      </c>
      <c r="C2676" s="181">
        <v>21</v>
      </c>
      <c r="F2676" s="238"/>
      <c r="G2676" s="238"/>
      <c r="H2676" s="238"/>
      <c r="K2676" s="239"/>
      <c r="L2676" s="239"/>
    </row>
    <row r="2677" spans="2:12" s="237" customFormat="1" ht="15" x14ac:dyDescent="0.25">
      <c r="B2677" s="180" t="s">
        <v>2839</v>
      </c>
      <c r="C2677" s="181">
        <v>6</v>
      </c>
      <c r="F2677" s="238"/>
      <c r="G2677" s="238"/>
      <c r="H2677" s="238"/>
      <c r="K2677" s="239"/>
      <c r="L2677" s="239"/>
    </row>
    <row r="2678" spans="2:12" s="237" customFormat="1" ht="15" x14ac:dyDescent="0.25">
      <c r="B2678" s="180" t="s">
        <v>2841</v>
      </c>
      <c r="C2678" s="181">
        <v>11</v>
      </c>
      <c r="F2678" s="238"/>
      <c r="G2678" s="238"/>
      <c r="H2678" s="238"/>
      <c r="K2678" s="239"/>
      <c r="L2678" s="239"/>
    </row>
    <row r="2679" spans="2:12" s="237" customFormat="1" ht="15" x14ac:dyDescent="0.25">
      <c r="B2679" s="180" t="s">
        <v>3507</v>
      </c>
      <c r="C2679" s="181">
        <v>11</v>
      </c>
      <c r="F2679" s="238"/>
      <c r="G2679" s="238"/>
      <c r="H2679" s="238"/>
      <c r="K2679" s="239"/>
      <c r="L2679" s="239"/>
    </row>
    <row r="2680" spans="2:12" s="237" customFormat="1" ht="15" x14ac:dyDescent="0.25">
      <c r="B2680" s="180" t="s">
        <v>3508</v>
      </c>
      <c r="C2680" s="181">
        <v>24</v>
      </c>
      <c r="F2680" s="238"/>
      <c r="G2680" s="238"/>
      <c r="H2680" s="238"/>
      <c r="K2680" s="239"/>
      <c r="L2680" s="239"/>
    </row>
    <row r="2681" spans="2:12" s="237" customFormat="1" ht="15" x14ac:dyDescent="0.25">
      <c r="B2681" s="180" t="s">
        <v>3509</v>
      </c>
      <c r="C2681" s="181">
        <v>21</v>
      </c>
      <c r="F2681" s="238"/>
      <c r="G2681" s="238"/>
      <c r="H2681" s="238"/>
      <c r="K2681" s="239"/>
      <c r="L2681" s="239"/>
    </row>
    <row r="2682" spans="2:12" s="237" customFormat="1" ht="15" x14ac:dyDescent="0.25">
      <c r="B2682" s="180" t="s">
        <v>3510</v>
      </c>
      <c r="C2682" s="181">
        <v>1</v>
      </c>
      <c r="F2682" s="238"/>
      <c r="G2682" s="238"/>
      <c r="H2682" s="238"/>
      <c r="K2682" s="239"/>
      <c r="L2682" s="239"/>
    </row>
    <row r="2683" spans="2:12" s="237" customFormat="1" ht="15" x14ac:dyDescent="0.25">
      <c r="B2683" s="180" t="s">
        <v>2846</v>
      </c>
      <c r="C2683" s="181">
        <v>11</v>
      </c>
      <c r="F2683" s="238"/>
      <c r="G2683" s="238"/>
      <c r="H2683" s="238"/>
      <c r="K2683" s="239"/>
      <c r="L2683" s="239"/>
    </row>
    <row r="2684" spans="2:12" s="237" customFormat="1" ht="15" x14ac:dyDescent="0.25">
      <c r="B2684" s="180" t="s">
        <v>3511</v>
      </c>
      <c r="C2684" s="181">
        <v>2</v>
      </c>
      <c r="F2684" s="238"/>
      <c r="G2684" s="238"/>
      <c r="H2684" s="238"/>
      <c r="K2684" s="239"/>
      <c r="L2684" s="239"/>
    </row>
    <row r="2685" spans="2:12" s="237" customFormat="1" ht="15" x14ac:dyDescent="0.25">
      <c r="B2685" s="180" t="s">
        <v>2848</v>
      </c>
      <c r="C2685" s="181">
        <v>14</v>
      </c>
      <c r="F2685" s="238"/>
      <c r="G2685" s="238"/>
      <c r="H2685" s="238"/>
      <c r="K2685" s="239"/>
      <c r="L2685" s="239"/>
    </row>
    <row r="2686" spans="2:12" s="237" customFormat="1" ht="15" x14ac:dyDescent="0.25">
      <c r="B2686" s="180" t="s">
        <v>3512</v>
      </c>
      <c r="C2686" s="181">
        <v>9</v>
      </c>
      <c r="F2686" s="238"/>
      <c r="G2686" s="238"/>
      <c r="H2686" s="238"/>
      <c r="K2686" s="239"/>
      <c r="L2686" s="239"/>
    </row>
    <row r="2687" spans="2:12" s="237" customFormat="1" ht="15" x14ac:dyDescent="0.25">
      <c r="B2687" s="180" t="s">
        <v>3513</v>
      </c>
      <c r="C2687" s="181">
        <v>3</v>
      </c>
      <c r="F2687" s="238"/>
      <c r="G2687" s="238"/>
      <c r="H2687" s="238"/>
      <c r="K2687" s="239"/>
      <c r="L2687" s="239"/>
    </row>
    <row r="2688" spans="2:12" s="237" customFormat="1" ht="15" x14ac:dyDescent="0.25">
      <c r="B2688" s="180" t="s">
        <v>3514</v>
      </c>
      <c r="C2688" s="181">
        <v>20</v>
      </c>
      <c r="F2688" s="238"/>
      <c r="G2688" s="238"/>
      <c r="H2688" s="238"/>
      <c r="K2688" s="239"/>
      <c r="L2688" s="239"/>
    </row>
    <row r="2689" spans="2:12" s="237" customFormat="1" ht="15" x14ac:dyDescent="0.25">
      <c r="B2689" s="180" t="s">
        <v>3515</v>
      </c>
      <c r="C2689" s="181">
        <v>2</v>
      </c>
      <c r="F2689" s="238"/>
      <c r="G2689" s="238"/>
      <c r="H2689" s="238"/>
      <c r="K2689" s="239"/>
      <c r="L2689" s="239"/>
    </row>
    <row r="2690" spans="2:12" s="237" customFormat="1" ht="15" x14ac:dyDescent="0.25">
      <c r="B2690" s="180" t="s">
        <v>3516</v>
      </c>
      <c r="C2690" s="181">
        <v>2</v>
      </c>
      <c r="F2690" s="238"/>
      <c r="G2690" s="238"/>
      <c r="H2690" s="238"/>
      <c r="K2690" s="239"/>
      <c r="L2690" s="239"/>
    </row>
    <row r="2691" spans="2:12" s="237" customFormat="1" ht="15" x14ac:dyDescent="0.25">
      <c r="B2691" s="180" t="s">
        <v>3517</v>
      </c>
      <c r="C2691" s="181">
        <v>14</v>
      </c>
      <c r="F2691" s="238"/>
      <c r="G2691" s="238"/>
      <c r="H2691" s="238"/>
      <c r="K2691" s="239"/>
      <c r="L2691" s="239"/>
    </row>
    <row r="2692" spans="2:12" s="237" customFormat="1" ht="15" x14ac:dyDescent="0.25">
      <c r="B2692" s="180" t="s">
        <v>3518</v>
      </c>
      <c r="C2692" s="181">
        <v>4</v>
      </c>
      <c r="F2692" s="238"/>
      <c r="G2692" s="238"/>
      <c r="H2692" s="238"/>
      <c r="K2692" s="239"/>
      <c r="L2692" s="239"/>
    </row>
    <row r="2693" spans="2:12" s="237" customFormat="1" ht="15" x14ac:dyDescent="0.25">
      <c r="B2693" s="180" t="s">
        <v>3519</v>
      </c>
      <c r="C2693" s="181">
        <v>2</v>
      </c>
      <c r="F2693" s="238"/>
      <c r="G2693" s="238"/>
      <c r="H2693" s="238"/>
      <c r="K2693" s="239"/>
      <c r="L2693" s="239"/>
    </row>
    <row r="2694" spans="2:12" s="237" customFormat="1" ht="15" x14ac:dyDescent="0.25">
      <c r="B2694" s="180" t="s">
        <v>2853</v>
      </c>
      <c r="C2694" s="181">
        <v>11</v>
      </c>
      <c r="F2694" s="238"/>
      <c r="G2694" s="238"/>
      <c r="H2694" s="238"/>
      <c r="K2694" s="239"/>
      <c r="L2694" s="239"/>
    </row>
    <row r="2695" spans="2:12" s="237" customFormat="1" ht="15" x14ac:dyDescent="0.25">
      <c r="B2695" s="180" t="s">
        <v>3520</v>
      </c>
      <c r="C2695" s="181">
        <v>7</v>
      </c>
      <c r="F2695" s="238"/>
      <c r="G2695" s="238"/>
      <c r="H2695" s="238"/>
      <c r="K2695" s="239"/>
      <c r="L2695" s="239"/>
    </row>
    <row r="2696" spans="2:12" s="237" customFormat="1" ht="15" x14ac:dyDescent="0.25">
      <c r="B2696" s="180" t="s">
        <v>3521</v>
      </c>
      <c r="C2696" s="181">
        <v>9</v>
      </c>
      <c r="F2696" s="238"/>
      <c r="G2696" s="238"/>
      <c r="H2696" s="238"/>
      <c r="K2696" s="239"/>
      <c r="L2696" s="239"/>
    </row>
    <row r="2697" spans="2:12" s="237" customFormat="1" ht="15" x14ac:dyDescent="0.25">
      <c r="B2697" s="180" t="s">
        <v>2856</v>
      </c>
      <c r="C2697" s="181">
        <v>19</v>
      </c>
      <c r="F2697" s="238"/>
      <c r="G2697" s="238"/>
      <c r="H2697" s="238"/>
      <c r="K2697" s="239"/>
      <c r="L2697" s="239"/>
    </row>
    <row r="2698" spans="2:12" s="237" customFormat="1" ht="15" x14ac:dyDescent="0.25">
      <c r="B2698" s="180" t="s">
        <v>3522</v>
      </c>
      <c r="C2698" s="181">
        <v>17</v>
      </c>
      <c r="F2698" s="238"/>
      <c r="G2698" s="238"/>
      <c r="H2698" s="238"/>
      <c r="K2698" s="239"/>
      <c r="L2698" s="239"/>
    </row>
    <row r="2699" spans="2:12" s="237" customFormat="1" ht="15" x14ac:dyDescent="0.25">
      <c r="B2699" s="180" t="s">
        <v>3523</v>
      </c>
      <c r="C2699" s="181">
        <v>1</v>
      </c>
      <c r="F2699" s="238"/>
      <c r="G2699" s="238"/>
      <c r="H2699" s="238"/>
      <c r="K2699" s="239"/>
      <c r="L2699" s="239"/>
    </row>
    <row r="2700" spans="2:12" s="237" customFormat="1" ht="15" x14ac:dyDescent="0.25">
      <c r="B2700" s="180" t="s">
        <v>3524</v>
      </c>
      <c r="C2700" s="181">
        <v>13</v>
      </c>
      <c r="F2700" s="238"/>
      <c r="G2700" s="238"/>
      <c r="H2700" s="238"/>
      <c r="K2700" s="239"/>
      <c r="L2700" s="239"/>
    </row>
    <row r="2701" spans="2:12" s="237" customFormat="1" ht="15" x14ac:dyDescent="0.25">
      <c r="B2701" s="180" t="s">
        <v>3525</v>
      </c>
      <c r="C2701" s="181">
        <v>14</v>
      </c>
      <c r="F2701" s="238"/>
      <c r="G2701" s="238"/>
      <c r="H2701" s="238"/>
      <c r="K2701" s="239"/>
      <c r="L2701" s="239"/>
    </row>
    <row r="2702" spans="2:12" s="237" customFormat="1" ht="15" x14ac:dyDescent="0.25">
      <c r="B2702" s="180" t="s">
        <v>3526</v>
      </c>
      <c r="C2702" s="181">
        <v>3</v>
      </c>
      <c r="F2702" s="238"/>
      <c r="G2702" s="238"/>
      <c r="H2702" s="238"/>
      <c r="K2702" s="239"/>
      <c r="L2702" s="239"/>
    </row>
    <row r="2703" spans="2:12" s="237" customFormat="1" ht="15" x14ac:dyDescent="0.25">
      <c r="B2703" s="180" t="s">
        <v>3527</v>
      </c>
      <c r="C2703" s="181">
        <v>5</v>
      </c>
      <c r="F2703" s="238"/>
      <c r="G2703" s="238"/>
      <c r="H2703" s="238"/>
      <c r="K2703" s="239"/>
      <c r="L2703" s="239"/>
    </row>
    <row r="2704" spans="2:12" s="237" customFormat="1" ht="15" x14ac:dyDescent="0.25">
      <c r="B2704" s="180" t="s">
        <v>2861</v>
      </c>
      <c r="C2704" s="181">
        <v>10</v>
      </c>
      <c r="F2704" s="238"/>
      <c r="G2704" s="238"/>
      <c r="H2704" s="238"/>
      <c r="K2704" s="239"/>
      <c r="L2704" s="239"/>
    </row>
    <row r="2705" spans="2:12" s="237" customFormat="1" ht="15" x14ac:dyDescent="0.25">
      <c r="B2705" s="180" t="s">
        <v>3528</v>
      </c>
      <c r="C2705" s="181">
        <v>3</v>
      </c>
      <c r="F2705" s="238"/>
      <c r="G2705" s="238"/>
      <c r="H2705" s="238"/>
      <c r="K2705" s="239"/>
      <c r="L2705" s="239"/>
    </row>
    <row r="2706" spans="2:12" s="237" customFormat="1" ht="15" x14ac:dyDescent="0.25">
      <c r="B2706" s="180" t="s">
        <v>2863</v>
      </c>
      <c r="C2706" s="181">
        <v>10</v>
      </c>
      <c r="F2706" s="238"/>
      <c r="G2706" s="238"/>
      <c r="H2706" s="238"/>
      <c r="K2706" s="239"/>
      <c r="L2706" s="239"/>
    </row>
    <row r="2707" spans="2:12" s="237" customFormat="1" ht="15" x14ac:dyDescent="0.25">
      <c r="B2707" s="180" t="s">
        <v>3529</v>
      </c>
      <c r="C2707" s="181">
        <v>2</v>
      </c>
      <c r="F2707" s="238"/>
      <c r="G2707" s="238"/>
      <c r="H2707" s="238"/>
      <c r="K2707" s="239"/>
      <c r="L2707" s="239"/>
    </row>
    <row r="2708" spans="2:12" s="237" customFormat="1" ht="15" x14ac:dyDescent="0.25">
      <c r="B2708" s="180" t="s">
        <v>3530</v>
      </c>
      <c r="C2708" s="181">
        <v>24</v>
      </c>
      <c r="F2708" s="238"/>
      <c r="G2708" s="238"/>
      <c r="H2708" s="238"/>
      <c r="K2708" s="239"/>
      <c r="L2708" s="239"/>
    </row>
    <row r="2709" spans="2:12" s="237" customFormat="1" ht="15" x14ac:dyDescent="0.25">
      <c r="B2709" s="180" t="s">
        <v>3531</v>
      </c>
      <c r="C2709" s="181">
        <v>12</v>
      </c>
      <c r="F2709" s="238"/>
      <c r="G2709" s="238"/>
      <c r="H2709" s="238"/>
      <c r="K2709" s="239"/>
      <c r="L2709" s="239"/>
    </row>
    <row r="2710" spans="2:12" s="237" customFormat="1" ht="15" x14ac:dyDescent="0.25">
      <c r="B2710" s="180" t="s">
        <v>3532</v>
      </c>
      <c r="C2710" s="181">
        <v>2</v>
      </c>
      <c r="F2710" s="238"/>
      <c r="G2710" s="238"/>
      <c r="H2710" s="238"/>
      <c r="K2710" s="239"/>
      <c r="L2710" s="239"/>
    </row>
    <row r="2711" spans="2:12" s="237" customFormat="1" ht="15" x14ac:dyDescent="0.25">
      <c r="B2711" s="180" t="s">
        <v>2866</v>
      </c>
      <c r="C2711" s="181">
        <v>21</v>
      </c>
      <c r="F2711" s="238"/>
      <c r="G2711" s="238"/>
      <c r="H2711" s="238"/>
      <c r="K2711" s="239"/>
      <c r="L2711" s="239"/>
    </row>
    <row r="2712" spans="2:12" s="237" customFormat="1" ht="15" x14ac:dyDescent="0.25">
      <c r="B2712" s="180" t="s">
        <v>3533</v>
      </c>
      <c r="C2712" s="181">
        <v>1</v>
      </c>
      <c r="F2712" s="238"/>
      <c r="G2712" s="238"/>
      <c r="H2712" s="238"/>
      <c r="K2712" s="239"/>
      <c r="L2712" s="239"/>
    </row>
    <row r="2713" spans="2:12" s="237" customFormat="1" ht="15" x14ac:dyDescent="0.25">
      <c r="B2713" s="180" t="s">
        <v>2868</v>
      </c>
      <c r="C2713" s="181">
        <v>11</v>
      </c>
      <c r="F2713" s="238"/>
      <c r="G2713" s="238"/>
      <c r="H2713" s="238"/>
      <c r="K2713" s="239"/>
      <c r="L2713" s="239"/>
    </row>
    <row r="2714" spans="2:12" s="237" customFormat="1" ht="15" x14ac:dyDescent="0.25">
      <c r="B2714" s="180" t="s">
        <v>3534</v>
      </c>
      <c r="C2714" s="181">
        <v>11</v>
      </c>
      <c r="F2714" s="238"/>
      <c r="G2714" s="238"/>
      <c r="H2714" s="238"/>
      <c r="K2714" s="239"/>
      <c r="L2714" s="239"/>
    </row>
    <row r="2715" spans="2:12" s="237" customFormat="1" ht="15" x14ac:dyDescent="0.25">
      <c r="B2715" s="180" t="s">
        <v>3535</v>
      </c>
      <c r="C2715" s="181">
        <v>4</v>
      </c>
      <c r="F2715" s="238"/>
      <c r="G2715" s="238"/>
      <c r="H2715" s="238"/>
      <c r="K2715" s="239"/>
      <c r="L2715" s="239"/>
    </row>
    <row r="2716" spans="2:12" s="237" customFormat="1" ht="15" x14ac:dyDescent="0.25">
      <c r="B2716" s="180" t="s">
        <v>2871</v>
      </c>
      <c r="C2716" s="181">
        <v>18</v>
      </c>
      <c r="F2716" s="238"/>
      <c r="G2716" s="238"/>
      <c r="H2716" s="238"/>
      <c r="K2716" s="239"/>
      <c r="L2716" s="239"/>
    </row>
    <row r="2717" spans="2:12" s="237" customFormat="1" ht="15" x14ac:dyDescent="0.25">
      <c r="B2717" s="180" t="s">
        <v>2873</v>
      </c>
      <c r="C2717" s="181">
        <v>9</v>
      </c>
      <c r="F2717" s="238"/>
      <c r="G2717" s="238"/>
      <c r="H2717" s="238"/>
      <c r="K2717" s="239"/>
      <c r="L2717" s="239"/>
    </row>
    <row r="2718" spans="2:12" s="237" customFormat="1" ht="15" x14ac:dyDescent="0.25">
      <c r="B2718" s="180" t="s">
        <v>3536</v>
      </c>
      <c r="C2718" s="181">
        <v>1</v>
      </c>
      <c r="F2718" s="238"/>
      <c r="G2718" s="238"/>
      <c r="H2718" s="238"/>
      <c r="K2718" s="239"/>
      <c r="L2718" s="239"/>
    </row>
    <row r="2719" spans="2:12" s="237" customFormat="1" ht="15" x14ac:dyDescent="0.25">
      <c r="B2719" s="180" t="s">
        <v>3537</v>
      </c>
      <c r="C2719" s="181">
        <v>5</v>
      </c>
      <c r="F2719" s="238"/>
      <c r="G2719" s="238"/>
      <c r="H2719" s="238"/>
      <c r="K2719" s="239"/>
      <c r="L2719" s="239"/>
    </row>
    <row r="2720" spans="2:12" s="237" customFormat="1" ht="15" x14ac:dyDescent="0.25">
      <c r="B2720" s="180" t="s">
        <v>2876</v>
      </c>
      <c r="C2720" s="181">
        <v>18</v>
      </c>
      <c r="F2720" s="238"/>
      <c r="G2720" s="238"/>
      <c r="H2720" s="238"/>
      <c r="K2720" s="239"/>
      <c r="L2720" s="239"/>
    </row>
    <row r="2721" spans="2:12" s="237" customFormat="1" ht="15" x14ac:dyDescent="0.25">
      <c r="B2721" s="180" t="s">
        <v>3538</v>
      </c>
      <c r="C2721" s="181">
        <v>15</v>
      </c>
      <c r="F2721" s="238"/>
      <c r="G2721" s="238"/>
      <c r="H2721" s="238"/>
      <c r="K2721" s="239"/>
      <c r="L2721" s="239"/>
    </row>
    <row r="2722" spans="2:12" s="237" customFormat="1" ht="15" x14ac:dyDescent="0.25">
      <c r="B2722" s="180" t="s">
        <v>3539</v>
      </c>
      <c r="C2722" s="181">
        <v>2</v>
      </c>
      <c r="F2722" s="238"/>
      <c r="G2722" s="238"/>
      <c r="H2722" s="238"/>
      <c r="K2722" s="239"/>
      <c r="L2722" s="239"/>
    </row>
    <row r="2723" spans="2:12" s="237" customFormat="1" ht="15" x14ac:dyDescent="0.25">
      <c r="B2723" s="180" t="s">
        <v>2879</v>
      </c>
      <c r="C2723" s="181">
        <v>21</v>
      </c>
      <c r="F2723" s="238"/>
      <c r="G2723" s="238"/>
      <c r="H2723" s="238"/>
      <c r="K2723" s="239"/>
      <c r="L2723" s="239"/>
    </row>
    <row r="2724" spans="2:12" s="237" customFormat="1" ht="15" x14ac:dyDescent="0.25">
      <c r="B2724" s="180" t="s">
        <v>3540</v>
      </c>
      <c r="C2724" s="181">
        <v>20</v>
      </c>
      <c r="F2724" s="238"/>
      <c r="G2724" s="238"/>
      <c r="H2724" s="238"/>
      <c r="K2724" s="239"/>
      <c r="L2724" s="239"/>
    </row>
    <row r="2725" spans="2:12" s="237" customFormat="1" ht="15" x14ac:dyDescent="0.25">
      <c r="B2725" s="180" t="s">
        <v>3541</v>
      </c>
      <c r="C2725" s="181">
        <v>1</v>
      </c>
      <c r="F2725" s="238"/>
      <c r="G2725" s="238"/>
      <c r="H2725" s="238"/>
      <c r="K2725" s="239"/>
      <c r="L2725" s="239"/>
    </row>
    <row r="2726" spans="2:12" s="237" customFormat="1" ht="15" x14ac:dyDescent="0.25">
      <c r="B2726" s="180" t="s">
        <v>3542</v>
      </c>
      <c r="C2726" s="181">
        <v>17</v>
      </c>
      <c r="F2726" s="238"/>
      <c r="G2726" s="238"/>
      <c r="H2726" s="238"/>
      <c r="K2726" s="239"/>
      <c r="L2726" s="239"/>
    </row>
    <row r="2727" spans="2:12" s="237" customFormat="1" ht="15" x14ac:dyDescent="0.25">
      <c r="B2727" s="180" t="s">
        <v>2883</v>
      </c>
      <c r="C2727" s="181">
        <v>4</v>
      </c>
      <c r="F2727" s="238"/>
      <c r="G2727" s="238"/>
      <c r="H2727" s="238"/>
      <c r="K2727" s="239"/>
      <c r="L2727" s="239"/>
    </row>
    <row r="2728" spans="2:12" s="237" customFormat="1" ht="15" x14ac:dyDescent="0.25">
      <c r="B2728" s="180" t="s">
        <v>3543</v>
      </c>
      <c r="C2728" s="181">
        <v>32</v>
      </c>
      <c r="F2728" s="238"/>
      <c r="G2728" s="238"/>
      <c r="H2728" s="238"/>
      <c r="K2728" s="239"/>
      <c r="L2728" s="239"/>
    </row>
    <row r="2729" spans="2:12" s="237" customFormat="1" ht="15" x14ac:dyDescent="0.25">
      <c r="B2729" s="180" t="s">
        <v>3544</v>
      </c>
      <c r="C2729" s="181">
        <v>3</v>
      </c>
      <c r="F2729" s="238"/>
      <c r="G2729" s="238"/>
      <c r="H2729" s="238"/>
      <c r="K2729" s="239"/>
      <c r="L2729" s="239"/>
    </row>
    <row r="2730" spans="2:12" s="237" customFormat="1" ht="15" x14ac:dyDescent="0.25">
      <c r="B2730" s="180" t="s">
        <v>2886</v>
      </c>
      <c r="C2730" s="181">
        <v>13</v>
      </c>
      <c r="F2730" s="238"/>
      <c r="G2730" s="238"/>
      <c r="H2730" s="238"/>
      <c r="K2730" s="239"/>
      <c r="L2730" s="239"/>
    </row>
    <row r="2731" spans="2:12" s="237" customFormat="1" ht="15" x14ac:dyDescent="0.25">
      <c r="B2731" s="180" t="s">
        <v>2888</v>
      </c>
      <c r="C2731" s="181">
        <v>19</v>
      </c>
      <c r="F2731" s="238"/>
      <c r="G2731" s="238"/>
      <c r="H2731" s="238"/>
      <c r="K2731" s="239"/>
      <c r="L2731" s="239"/>
    </row>
    <row r="2732" spans="2:12" s="237" customFormat="1" ht="15" x14ac:dyDescent="0.25">
      <c r="B2732" s="180" t="s">
        <v>2890</v>
      </c>
      <c r="C2732" s="181">
        <v>20</v>
      </c>
      <c r="F2732" s="238"/>
      <c r="G2732" s="238"/>
      <c r="H2732" s="238"/>
      <c r="K2732" s="239"/>
      <c r="L2732" s="239"/>
    </row>
    <row r="2733" spans="2:12" s="237" customFormat="1" ht="15" x14ac:dyDescent="0.25">
      <c r="B2733" s="180" t="s">
        <v>3545</v>
      </c>
      <c r="C2733" s="181">
        <v>13</v>
      </c>
      <c r="F2733" s="238"/>
      <c r="G2733" s="238"/>
      <c r="H2733" s="238"/>
      <c r="K2733" s="239"/>
      <c r="L2733" s="239"/>
    </row>
    <row r="2734" spans="2:12" s="237" customFormat="1" ht="15" x14ac:dyDescent="0.25">
      <c r="B2734" s="180" t="s">
        <v>3546</v>
      </c>
      <c r="C2734" s="181">
        <v>2</v>
      </c>
      <c r="F2734" s="238"/>
      <c r="G2734" s="238"/>
      <c r="H2734" s="238"/>
      <c r="K2734" s="239"/>
      <c r="L2734" s="239"/>
    </row>
    <row r="2735" spans="2:12" s="237" customFormat="1" ht="15" x14ac:dyDescent="0.25">
      <c r="B2735" s="180" t="s">
        <v>3547</v>
      </c>
      <c r="C2735" s="181">
        <v>33</v>
      </c>
      <c r="F2735" s="238"/>
      <c r="G2735" s="238"/>
      <c r="H2735" s="238"/>
      <c r="K2735" s="239"/>
      <c r="L2735" s="239"/>
    </row>
    <row r="2736" spans="2:12" s="237" customFormat="1" ht="15" x14ac:dyDescent="0.25">
      <c r="B2736" s="180" t="s">
        <v>3548</v>
      </c>
      <c r="C2736" s="181">
        <v>23</v>
      </c>
      <c r="F2736" s="238"/>
      <c r="G2736" s="238"/>
      <c r="H2736" s="238"/>
      <c r="K2736" s="239"/>
      <c r="L2736" s="239"/>
    </row>
    <row r="2737" spans="2:12" s="237" customFormat="1" ht="15" x14ac:dyDescent="0.25">
      <c r="B2737" s="180" t="s">
        <v>3549</v>
      </c>
      <c r="C2737" s="181">
        <v>5</v>
      </c>
      <c r="F2737" s="238"/>
      <c r="G2737" s="238"/>
      <c r="H2737" s="238"/>
      <c r="K2737" s="239"/>
      <c r="L2737" s="239"/>
    </row>
    <row r="2738" spans="2:12" s="237" customFormat="1" ht="15" x14ac:dyDescent="0.25">
      <c r="B2738" s="180" t="s">
        <v>3550</v>
      </c>
      <c r="C2738" s="181">
        <v>1</v>
      </c>
      <c r="F2738" s="238"/>
      <c r="G2738" s="238"/>
      <c r="H2738" s="238"/>
      <c r="K2738" s="239"/>
      <c r="L2738" s="239"/>
    </row>
    <row r="2739" spans="2:12" s="237" customFormat="1" ht="15" x14ac:dyDescent="0.25">
      <c r="B2739" s="180" t="s">
        <v>3551</v>
      </c>
      <c r="C2739" s="181">
        <v>4</v>
      </c>
      <c r="F2739" s="238"/>
      <c r="G2739" s="238"/>
      <c r="H2739" s="238"/>
      <c r="K2739" s="239"/>
      <c r="L2739" s="239"/>
    </row>
    <row r="2740" spans="2:12" s="237" customFormat="1" ht="15" x14ac:dyDescent="0.25">
      <c r="B2740" s="180" t="s">
        <v>2896</v>
      </c>
      <c r="C2740" s="181">
        <v>9</v>
      </c>
      <c r="F2740" s="238"/>
      <c r="G2740" s="238"/>
      <c r="H2740" s="238"/>
      <c r="K2740" s="239"/>
      <c r="L2740" s="239"/>
    </row>
    <row r="2741" spans="2:12" s="237" customFormat="1" ht="15" x14ac:dyDescent="0.25">
      <c r="B2741" s="180" t="s">
        <v>2898</v>
      </c>
      <c r="C2741" s="181">
        <v>21</v>
      </c>
      <c r="F2741" s="238"/>
      <c r="G2741" s="238"/>
      <c r="H2741" s="238"/>
      <c r="K2741" s="239"/>
      <c r="L2741" s="239"/>
    </row>
    <row r="2742" spans="2:12" s="237" customFormat="1" ht="15" x14ac:dyDescent="0.25">
      <c r="B2742" s="180" t="s">
        <v>2900</v>
      </c>
      <c r="C2742" s="181">
        <v>12</v>
      </c>
      <c r="F2742" s="238"/>
      <c r="G2742" s="238"/>
      <c r="H2742" s="238"/>
      <c r="K2742" s="239"/>
      <c r="L2742" s="239"/>
    </row>
    <row r="2743" spans="2:12" s="237" customFormat="1" ht="15" x14ac:dyDescent="0.25">
      <c r="B2743" s="180" t="s">
        <v>3552</v>
      </c>
      <c r="C2743" s="181">
        <v>2</v>
      </c>
      <c r="F2743" s="238"/>
      <c r="G2743" s="238"/>
      <c r="H2743" s="238"/>
      <c r="K2743" s="239"/>
      <c r="L2743" s="239"/>
    </row>
    <row r="2744" spans="2:12" s="237" customFormat="1" ht="15" x14ac:dyDescent="0.25">
      <c r="B2744" s="180" t="s">
        <v>3553</v>
      </c>
      <c r="C2744" s="181">
        <v>18</v>
      </c>
      <c r="F2744" s="238"/>
      <c r="G2744" s="238"/>
      <c r="H2744" s="238"/>
      <c r="K2744" s="239"/>
      <c r="L2744" s="239"/>
    </row>
    <row r="2745" spans="2:12" s="237" customFormat="1" ht="15" x14ac:dyDescent="0.25">
      <c r="B2745" s="180" t="s">
        <v>2903</v>
      </c>
      <c r="C2745" s="181">
        <v>19</v>
      </c>
      <c r="F2745" s="238"/>
      <c r="G2745" s="238"/>
      <c r="H2745" s="238"/>
      <c r="K2745" s="239"/>
      <c r="L2745" s="239"/>
    </row>
    <row r="2746" spans="2:12" s="237" customFormat="1" ht="15" x14ac:dyDescent="0.25">
      <c r="B2746" s="180" t="s">
        <v>2905</v>
      </c>
      <c r="C2746" s="181">
        <v>3</v>
      </c>
      <c r="F2746" s="238"/>
      <c r="G2746" s="238"/>
      <c r="H2746" s="238"/>
      <c r="K2746" s="239"/>
      <c r="L2746" s="239"/>
    </row>
    <row r="2747" spans="2:12" s="237" customFormat="1" ht="15" x14ac:dyDescent="0.25">
      <c r="B2747" s="180" t="s">
        <v>2907</v>
      </c>
      <c r="C2747" s="181">
        <v>17</v>
      </c>
      <c r="F2747" s="238"/>
      <c r="G2747" s="238"/>
      <c r="H2747" s="238"/>
      <c r="K2747" s="239"/>
      <c r="L2747" s="239"/>
    </row>
    <row r="2748" spans="2:12" s="66" customFormat="1" x14ac:dyDescent="0.2">
      <c r="C2748" s="67"/>
      <c r="F2748" s="68"/>
      <c r="G2748" s="68"/>
      <c r="H2748" s="68"/>
      <c r="K2748" s="166"/>
      <c r="L2748" s="166"/>
    </row>
    <row r="2749" spans="2:12" s="66" customFormat="1" x14ac:dyDescent="0.2">
      <c r="C2749" s="67"/>
      <c r="F2749" s="68"/>
      <c r="G2749" s="68"/>
      <c r="H2749" s="68"/>
      <c r="K2749" s="166"/>
      <c r="L2749" s="166"/>
    </row>
    <row r="2750" spans="2:12" s="66" customFormat="1" ht="15.75" x14ac:dyDescent="0.25">
      <c r="B2750" s="234" t="s">
        <v>2912</v>
      </c>
      <c r="C2750" s="235" t="s">
        <v>2913</v>
      </c>
      <c r="F2750" s="68"/>
      <c r="G2750" s="68"/>
      <c r="H2750" s="68"/>
      <c r="K2750" s="166"/>
      <c r="L2750" s="166"/>
    </row>
    <row r="2751" spans="2:12" s="237" customFormat="1" ht="15" x14ac:dyDescent="0.25">
      <c r="B2751" s="180" t="s">
        <v>2928</v>
      </c>
      <c r="C2751" s="241">
        <v>355520739.5999999</v>
      </c>
      <c r="F2751" s="238"/>
      <c r="G2751" s="238"/>
      <c r="H2751" s="238"/>
      <c r="K2751" s="239"/>
      <c r="L2751" s="239"/>
    </row>
    <row r="2752" spans="2:12" s="237" customFormat="1" ht="15" x14ac:dyDescent="0.25">
      <c r="B2752" s="180" t="s">
        <v>2929</v>
      </c>
      <c r="C2752" s="241">
        <v>292661446.19999999</v>
      </c>
      <c r="F2752" s="238"/>
      <c r="G2752" s="238"/>
      <c r="H2752" s="238"/>
      <c r="K2752" s="239"/>
      <c r="L2752" s="239"/>
    </row>
    <row r="2753" spans="2:12" s="237" customFormat="1" ht="15" x14ac:dyDescent="0.25">
      <c r="B2753" s="180" t="s">
        <v>2930</v>
      </c>
      <c r="C2753" s="241">
        <v>246118047.59999999</v>
      </c>
      <c r="F2753" s="238"/>
      <c r="G2753" s="238"/>
      <c r="H2753" s="238"/>
      <c r="K2753" s="239"/>
      <c r="L2753" s="239"/>
    </row>
    <row r="2754" spans="2:12" s="237" customFormat="1" ht="15" x14ac:dyDescent="0.25">
      <c r="B2754" s="180" t="s">
        <v>2931</v>
      </c>
      <c r="C2754" s="241">
        <v>686103161.43000007</v>
      </c>
      <c r="F2754" s="238"/>
      <c r="G2754" s="238"/>
      <c r="H2754" s="238"/>
      <c r="K2754" s="239"/>
      <c r="L2754" s="239"/>
    </row>
    <row r="2755" spans="2:12" s="237" customFormat="1" ht="15" x14ac:dyDescent="0.25">
      <c r="B2755" s="180" t="s">
        <v>2932</v>
      </c>
      <c r="C2755" s="241">
        <v>721905788.27999997</v>
      </c>
      <c r="F2755" s="238"/>
      <c r="G2755" s="238"/>
      <c r="H2755" s="238"/>
      <c r="K2755" s="239"/>
      <c r="L2755" s="239"/>
    </row>
    <row r="2756" spans="2:12" s="237" customFormat="1" ht="15" x14ac:dyDescent="0.25">
      <c r="B2756" s="180" t="s">
        <v>2933</v>
      </c>
      <c r="C2756" s="241">
        <v>89395372.579999998</v>
      </c>
      <c r="F2756" s="238"/>
      <c r="G2756" s="238"/>
      <c r="H2756" s="238"/>
      <c r="K2756" s="239"/>
      <c r="L2756" s="239"/>
    </row>
    <row r="2757" spans="2:12" s="237" customFormat="1" ht="15" x14ac:dyDescent="0.25">
      <c r="B2757" s="180" t="s">
        <v>2934</v>
      </c>
      <c r="C2757" s="241">
        <v>154066000.57999998</v>
      </c>
      <c r="F2757" s="238"/>
      <c r="G2757" s="238"/>
      <c r="H2757" s="238"/>
      <c r="K2757" s="239"/>
      <c r="L2757" s="239"/>
    </row>
    <row r="2758" spans="2:12" s="237" customFormat="1" ht="15" x14ac:dyDescent="0.25">
      <c r="B2758" s="180" t="s">
        <v>2935</v>
      </c>
      <c r="C2758" s="241">
        <v>95264208.379999995</v>
      </c>
      <c r="F2758" s="238"/>
      <c r="G2758" s="238"/>
      <c r="H2758" s="238"/>
      <c r="K2758" s="239"/>
      <c r="L2758" s="239"/>
    </row>
    <row r="2759" spans="2:12" s="237" customFormat="1" ht="15" x14ac:dyDescent="0.25">
      <c r="B2759" s="180" t="s">
        <v>2936</v>
      </c>
      <c r="C2759" s="241">
        <v>236096289.88</v>
      </c>
      <c r="F2759" s="238"/>
      <c r="G2759" s="238"/>
      <c r="H2759" s="238"/>
      <c r="K2759" s="239"/>
      <c r="L2759" s="239"/>
    </row>
    <row r="2760" spans="2:12" s="237" customFormat="1" ht="15" x14ac:dyDescent="0.25">
      <c r="B2760" s="180" t="s">
        <v>2937</v>
      </c>
      <c r="C2760" s="241">
        <v>893719604.78000009</v>
      </c>
      <c r="F2760" s="238"/>
      <c r="G2760" s="238"/>
      <c r="H2760" s="238"/>
      <c r="K2760" s="239"/>
      <c r="L2760" s="239"/>
    </row>
    <row r="2761" spans="2:12" s="237" customFormat="1" ht="15" x14ac:dyDescent="0.25">
      <c r="B2761" s="180" t="s">
        <v>2938</v>
      </c>
      <c r="C2761" s="241">
        <v>388396944.96999997</v>
      </c>
      <c r="F2761" s="238"/>
      <c r="G2761" s="238"/>
      <c r="H2761" s="238"/>
      <c r="K2761" s="239"/>
      <c r="L2761" s="239"/>
    </row>
    <row r="2762" spans="2:12" s="237" customFormat="1" ht="15" x14ac:dyDescent="0.25">
      <c r="B2762" s="180" t="s">
        <v>2939</v>
      </c>
      <c r="C2762" s="241">
        <v>189204787.25999999</v>
      </c>
      <c r="F2762" s="238"/>
      <c r="G2762" s="238"/>
      <c r="H2762" s="238"/>
      <c r="K2762" s="239"/>
      <c r="L2762" s="239"/>
    </row>
    <row r="2763" spans="2:12" s="237" customFormat="1" ht="15" x14ac:dyDescent="0.25">
      <c r="B2763" s="180" t="s">
        <v>2940</v>
      </c>
      <c r="C2763" s="241">
        <v>807423213.53999984</v>
      </c>
      <c r="F2763" s="238"/>
      <c r="G2763" s="238"/>
      <c r="H2763" s="238"/>
      <c r="K2763" s="239"/>
      <c r="L2763" s="239"/>
    </row>
    <row r="2764" spans="2:12" s="237" customFormat="1" ht="15" x14ac:dyDescent="0.25">
      <c r="B2764" s="180" t="s">
        <v>2941</v>
      </c>
      <c r="C2764" s="241">
        <v>203147836.43000001</v>
      </c>
      <c r="F2764" s="238"/>
      <c r="G2764" s="238"/>
      <c r="H2764" s="238"/>
      <c r="K2764" s="239"/>
      <c r="L2764" s="239"/>
    </row>
    <row r="2765" spans="2:12" s="237" customFormat="1" ht="15" x14ac:dyDescent="0.25">
      <c r="B2765" s="180" t="s">
        <v>2942</v>
      </c>
      <c r="C2765" s="241">
        <v>182483322.44</v>
      </c>
      <c r="F2765" s="238"/>
      <c r="G2765" s="238"/>
      <c r="H2765" s="238"/>
      <c r="K2765" s="239"/>
      <c r="L2765" s="239"/>
    </row>
    <row r="2766" spans="2:12" s="237" customFormat="1" ht="15" x14ac:dyDescent="0.25">
      <c r="B2766" s="180" t="s">
        <v>2943</v>
      </c>
      <c r="C2766" s="241">
        <v>560489719.68000007</v>
      </c>
      <c r="F2766" s="238"/>
      <c r="G2766" s="238"/>
      <c r="H2766" s="238"/>
      <c r="K2766" s="239"/>
      <c r="L2766" s="239"/>
    </row>
    <row r="2767" spans="2:12" s="237" customFormat="1" ht="15" x14ac:dyDescent="0.25">
      <c r="B2767" s="180" t="s">
        <v>2944</v>
      </c>
      <c r="C2767" s="241">
        <v>128255610.42000002</v>
      </c>
      <c r="F2767" s="238"/>
      <c r="G2767" s="238"/>
      <c r="H2767" s="238"/>
      <c r="K2767" s="239"/>
      <c r="L2767" s="239"/>
    </row>
    <row r="2768" spans="2:12" s="237" customFormat="1" ht="15" x14ac:dyDescent="0.25">
      <c r="B2768" s="180" t="s">
        <v>2945</v>
      </c>
      <c r="C2768" s="241">
        <v>157885413.46000001</v>
      </c>
      <c r="F2768" s="238"/>
      <c r="G2768" s="238"/>
      <c r="H2768" s="238"/>
      <c r="K2768" s="239"/>
      <c r="L2768" s="239"/>
    </row>
    <row r="2769" spans="2:12" s="237" customFormat="1" ht="15" x14ac:dyDescent="0.25">
      <c r="B2769" s="180" t="s">
        <v>2946</v>
      </c>
      <c r="C2769" s="241">
        <v>856597767.5</v>
      </c>
      <c r="F2769" s="238"/>
      <c r="G2769" s="238"/>
      <c r="H2769" s="238"/>
      <c r="K2769" s="239"/>
      <c r="L2769" s="239"/>
    </row>
    <row r="2770" spans="2:12" s="237" customFormat="1" ht="15" x14ac:dyDescent="0.25">
      <c r="B2770" s="180" t="s">
        <v>2947</v>
      </c>
      <c r="C2770" s="241">
        <v>116043310.65999998</v>
      </c>
      <c r="F2770" s="238"/>
      <c r="G2770" s="238"/>
      <c r="H2770" s="238"/>
      <c r="K2770" s="239"/>
      <c r="L2770" s="239"/>
    </row>
    <row r="2771" spans="2:12" s="237" customFormat="1" ht="15" x14ac:dyDescent="0.25">
      <c r="B2771" s="180" t="s">
        <v>2948</v>
      </c>
      <c r="C2771" s="241">
        <v>371474087.53999996</v>
      </c>
      <c r="F2771" s="238"/>
      <c r="G2771" s="238"/>
      <c r="H2771" s="238"/>
      <c r="K2771" s="239"/>
      <c r="L2771" s="239"/>
    </row>
    <row r="2772" spans="2:12" s="237" customFormat="1" ht="15" x14ac:dyDescent="0.25">
      <c r="B2772" s="180" t="s">
        <v>2949</v>
      </c>
      <c r="C2772" s="241">
        <v>806925916.83000004</v>
      </c>
      <c r="F2772" s="238"/>
      <c r="G2772" s="238"/>
      <c r="H2772" s="238"/>
      <c r="K2772" s="239"/>
      <c r="L2772" s="239"/>
    </row>
    <row r="2773" spans="2:12" s="237" customFormat="1" ht="15" x14ac:dyDescent="0.25">
      <c r="B2773" s="180" t="s">
        <v>2950</v>
      </c>
      <c r="C2773" s="241">
        <v>763141711.81999993</v>
      </c>
      <c r="F2773" s="238"/>
      <c r="G2773" s="238"/>
      <c r="H2773" s="238"/>
      <c r="K2773" s="239"/>
      <c r="L2773" s="239"/>
    </row>
    <row r="2774" spans="2:12" s="237" customFormat="1" ht="15" x14ac:dyDescent="0.25">
      <c r="B2774" s="180" t="s">
        <v>2951</v>
      </c>
      <c r="C2774" s="241">
        <v>234423510</v>
      </c>
      <c r="F2774" s="238"/>
      <c r="G2774" s="238"/>
      <c r="H2774" s="238"/>
      <c r="K2774" s="239"/>
      <c r="L2774" s="239"/>
    </row>
    <row r="2775" spans="2:12" s="237" customFormat="1" ht="15" x14ac:dyDescent="0.25">
      <c r="B2775" s="180" t="s">
        <v>2952</v>
      </c>
      <c r="C2775" s="241">
        <v>380546444.56</v>
      </c>
      <c r="F2775" s="238"/>
      <c r="G2775" s="238"/>
      <c r="H2775" s="238"/>
      <c r="K2775" s="239"/>
      <c r="L2775" s="239"/>
    </row>
    <row r="2776" spans="2:12" s="237" customFormat="1" ht="15" x14ac:dyDescent="0.25">
      <c r="B2776" s="180" t="s">
        <v>2953</v>
      </c>
      <c r="C2776" s="241">
        <v>170321548.19999999</v>
      </c>
      <c r="F2776" s="238"/>
      <c r="G2776" s="238"/>
      <c r="H2776" s="238"/>
      <c r="K2776" s="239"/>
      <c r="L2776" s="239"/>
    </row>
    <row r="2777" spans="2:12" s="237" customFormat="1" ht="15" x14ac:dyDescent="0.25">
      <c r="B2777" s="180" t="s">
        <v>2954</v>
      </c>
      <c r="C2777" s="241">
        <v>693919901.5999999</v>
      </c>
      <c r="F2777" s="238"/>
      <c r="G2777" s="238"/>
      <c r="H2777" s="238"/>
      <c r="K2777" s="239"/>
      <c r="L2777" s="239"/>
    </row>
    <row r="2778" spans="2:12" s="237" customFormat="1" ht="15" x14ac:dyDescent="0.25">
      <c r="B2778" s="180" t="s">
        <v>2955</v>
      </c>
      <c r="C2778" s="241">
        <v>141186320.84999999</v>
      </c>
      <c r="F2778" s="238"/>
      <c r="G2778" s="238"/>
      <c r="H2778" s="238"/>
      <c r="K2778" s="239"/>
      <c r="L2778" s="239"/>
    </row>
    <row r="2779" spans="2:12" s="237" customFormat="1" ht="15" x14ac:dyDescent="0.25">
      <c r="B2779" s="180" t="s">
        <v>2956</v>
      </c>
      <c r="C2779" s="241">
        <v>2040937.5</v>
      </c>
      <c r="F2779" s="238"/>
      <c r="G2779" s="238"/>
      <c r="H2779" s="238"/>
      <c r="K2779" s="239"/>
      <c r="L2779" s="239"/>
    </row>
    <row r="2780" spans="2:12" s="237" customFormat="1" ht="15" x14ac:dyDescent="0.25">
      <c r="B2780" s="180" t="s">
        <v>2957</v>
      </c>
      <c r="C2780" s="241">
        <v>182746853.34999999</v>
      </c>
      <c r="F2780" s="238"/>
      <c r="G2780" s="238"/>
      <c r="H2780" s="238"/>
      <c r="K2780" s="239"/>
      <c r="L2780" s="239"/>
    </row>
    <row r="2781" spans="2:12" s="237" customFormat="1" ht="15" x14ac:dyDescent="0.25">
      <c r="B2781" s="180" t="s">
        <v>2958</v>
      </c>
      <c r="C2781" s="241">
        <v>757934763.12</v>
      </c>
      <c r="F2781" s="238"/>
      <c r="G2781" s="238"/>
      <c r="H2781" s="238"/>
      <c r="K2781" s="239"/>
      <c r="L2781" s="239"/>
    </row>
    <row r="2782" spans="2:12" s="237" customFormat="1" ht="15" x14ac:dyDescent="0.25">
      <c r="B2782" s="180" t="s">
        <v>2959</v>
      </c>
      <c r="C2782" s="241">
        <v>197932935.38999999</v>
      </c>
      <c r="F2782" s="238"/>
      <c r="G2782" s="238"/>
      <c r="H2782" s="238"/>
      <c r="K2782" s="239"/>
      <c r="L2782" s="239"/>
    </row>
    <row r="2783" spans="2:12" s="237" customFormat="1" ht="15" x14ac:dyDescent="0.25">
      <c r="B2783" s="180" t="s">
        <v>2960</v>
      </c>
      <c r="C2783" s="241">
        <v>96010794.719999999</v>
      </c>
      <c r="F2783" s="238"/>
      <c r="G2783" s="238"/>
      <c r="H2783" s="238"/>
      <c r="K2783" s="239"/>
      <c r="L2783" s="239"/>
    </row>
    <row r="2784" spans="2:12" s="237" customFormat="1" ht="15" x14ac:dyDescent="0.25">
      <c r="B2784" s="180" t="s">
        <v>2961</v>
      </c>
      <c r="C2784" s="241">
        <v>1329875325.7800002</v>
      </c>
      <c r="F2784" s="238"/>
      <c r="G2784" s="238"/>
      <c r="H2784" s="238"/>
      <c r="K2784" s="239"/>
      <c r="L2784" s="239"/>
    </row>
    <row r="2785" spans="2:12" s="237" customFormat="1" ht="15" x14ac:dyDescent="0.25">
      <c r="B2785" s="180" t="s">
        <v>2962</v>
      </c>
      <c r="C2785" s="241">
        <v>421748345.90000004</v>
      </c>
      <c r="F2785" s="238"/>
      <c r="G2785" s="238"/>
      <c r="H2785" s="238"/>
      <c r="K2785" s="239"/>
      <c r="L2785" s="239"/>
    </row>
    <row r="2786" spans="2:12" s="237" customFormat="1" ht="15" x14ac:dyDescent="0.25">
      <c r="B2786" s="180" t="s">
        <v>2963</v>
      </c>
      <c r="C2786" s="241">
        <v>205347551.41999999</v>
      </c>
      <c r="F2786" s="238"/>
      <c r="G2786" s="238"/>
      <c r="H2786" s="238"/>
      <c r="K2786" s="239"/>
      <c r="L2786" s="239"/>
    </row>
    <row r="2787" spans="2:12" s="237" customFormat="1" ht="15" x14ac:dyDescent="0.25">
      <c r="B2787" s="180" t="s">
        <v>2964</v>
      </c>
      <c r="C2787" s="241">
        <v>20439905.199999999</v>
      </c>
      <c r="F2787" s="238"/>
      <c r="G2787" s="238"/>
      <c r="H2787" s="238"/>
      <c r="K2787" s="239"/>
      <c r="L2787" s="239"/>
    </row>
    <row r="2788" spans="2:12" s="237" customFormat="1" ht="15" x14ac:dyDescent="0.25">
      <c r="B2788" s="180" t="s">
        <v>2965</v>
      </c>
      <c r="C2788" s="241">
        <v>1004927900.0799999</v>
      </c>
      <c r="F2788" s="238"/>
      <c r="G2788" s="238"/>
      <c r="H2788" s="238"/>
      <c r="K2788" s="239"/>
      <c r="L2788" s="239"/>
    </row>
    <row r="2789" spans="2:12" s="237" customFormat="1" ht="15" x14ac:dyDescent="0.25">
      <c r="B2789" s="180" t="s">
        <v>2966</v>
      </c>
      <c r="C2789" s="241">
        <v>173283821.29999998</v>
      </c>
      <c r="F2789" s="238"/>
      <c r="G2789" s="238"/>
      <c r="H2789" s="238"/>
      <c r="K2789" s="239"/>
      <c r="L2789" s="239"/>
    </row>
    <row r="2790" spans="2:12" s="237" customFormat="1" ht="15" x14ac:dyDescent="0.25">
      <c r="B2790" s="180" t="s">
        <v>2967</v>
      </c>
      <c r="C2790" s="241">
        <v>413425674.37</v>
      </c>
      <c r="F2790" s="238"/>
      <c r="G2790" s="238"/>
      <c r="H2790" s="238"/>
      <c r="K2790" s="239"/>
      <c r="L2790" s="239"/>
    </row>
    <row r="2791" spans="2:12" s="237" customFormat="1" ht="15" x14ac:dyDescent="0.25">
      <c r="B2791" s="180" t="s">
        <v>2968</v>
      </c>
      <c r="C2791" s="241">
        <v>102332520.56</v>
      </c>
      <c r="F2791" s="238"/>
      <c r="G2791" s="238"/>
      <c r="H2791" s="238"/>
      <c r="K2791" s="239"/>
      <c r="L2791" s="239"/>
    </row>
    <row r="2792" spans="2:12" s="237" customFormat="1" ht="15" x14ac:dyDescent="0.25">
      <c r="B2792" s="180" t="s">
        <v>2969</v>
      </c>
      <c r="C2792" s="241">
        <v>329824994.5</v>
      </c>
      <c r="F2792" s="238"/>
      <c r="G2792" s="238"/>
      <c r="H2792" s="238"/>
      <c r="K2792" s="239"/>
      <c r="L2792" s="239"/>
    </row>
    <row r="2793" spans="2:12" s="237" customFormat="1" ht="15" x14ac:dyDescent="0.25">
      <c r="B2793" s="180" t="s">
        <v>2970</v>
      </c>
      <c r="C2793" s="241">
        <v>574815152.42999995</v>
      </c>
      <c r="F2793" s="238"/>
      <c r="G2793" s="238"/>
      <c r="H2793" s="238"/>
      <c r="K2793" s="239"/>
      <c r="L2793" s="239"/>
    </row>
    <row r="2794" spans="2:12" s="237" customFormat="1" ht="15" x14ac:dyDescent="0.25">
      <c r="B2794" s="180" t="s">
        <v>2971</v>
      </c>
      <c r="C2794" s="241">
        <v>436344545</v>
      </c>
      <c r="F2794" s="238"/>
      <c r="G2794" s="238"/>
      <c r="H2794" s="238"/>
      <c r="K2794" s="239"/>
      <c r="L2794" s="239"/>
    </row>
    <row r="2795" spans="2:12" s="237" customFormat="1" ht="15" x14ac:dyDescent="0.25">
      <c r="B2795" s="180" t="s">
        <v>2972</v>
      </c>
      <c r="C2795" s="241">
        <v>484976498.87</v>
      </c>
      <c r="F2795" s="238"/>
      <c r="G2795" s="238"/>
      <c r="H2795" s="238"/>
      <c r="K2795" s="239"/>
      <c r="L2795" s="239"/>
    </row>
    <row r="2796" spans="2:12" s="237" customFormat="1" ht="15" x14ac:dyDescent="0.25">
      <c r="B2796" s="180" t="s">
        <v>2973</v>
      </c>
      <c r="C2796" s="241">
        <v>309559440.58999997</v>
      </c>
      <c r="F2796" s="238"/>
      <c r="G2796" s="238"/>
      <c r="H2796" s="238"/>
      <c r="K2796" s="239"/>
      <c r="L2796" s="239"/>
    </row>
    <row r="2797" spans="2:12" s="237" customFormat="1" ht="15" x14ac:dyDescent="0.25">
      <c r="B2797" s="180" t="s">
        <v>2974</v>
      </c>
      <c r="C2797" s="241">
        <v>183145300</v>
      </c>
      <c r="F2797" s="238"/>
      <c r="G2797" s="238"/>
      <c r="H2797" s="238"/>
      <c r="K2797" s="239"/>
      <c r="L2797" s="239"/>
    </row>
    <row r="2798" spans="2:12" s="237" customFormat="1" ht="15" x14ac:dyDescent="0.25">
      <c r="B2798" s="180" t="s">
        <v>2975</v>
      </c>
      <c r="C2798" s="241">
        <v>286046104.68000001</v>
      </c>
      <c r="F2798" s="238"/>
      <c r="G2798" s="238"/>
      <c r="H2798" s="238"/>
      <c r="K2798" s="239"/>
      <c r="L2798" s="239"/>
    </row>
    <row r="2799" spans="2:12" s="237" customFormat="1" ht="15" x14ac:dyDescent="0.25">
      <c r="B2799" s="180" t="s">
        <v>2976</v>
      </c>
      <c r="C2799" s="241">
        <v>29797262.469999999</v>
      </c>
      <c r="F2799" s="238"/>
      <c r="G2799" s="238"/>
      <c r="H2799" s="238"/>
      <c r="K2799" s="239"/>
      <c r="L2799" s="239"/>
    </row>
    <row r="2800" spans="2:12" s="237" customFormat="1" ht="15" x14ac:dyDescent="0.25">
      <c r="B2800" s="180" t="s">
        <v>2977</v>
      </c>
      <c r="C2800" s="241">
        <v>911017546.32999992</v>
      </c>
      <c r="F2800" s="238"/>
      <c r="G2800" s="238"/>
      <c r="H2800" s="238"/>
      <c r="K2800" s="239"/>
      <c r="L2800" s="239"/>
    </row>
    <row r="2801" spans="2:12" s="237" customFormat="1" ht="15" x14ac:dyDescent="0.25">
      <c r="B2801" s="180" t="s">
        <v>2978</v>
      </c>
      <c r="C2801" s="241">
        <v>231036781.99000001</v>
      </c>
      <c r="F2801" s="238"/>
      <c r="G2801" s="238"/>
      <c r="H2801" s="238"/>
      <c r="K2801" s="239"/>
      <c r="L2801" s="239"/>
    </row>
    <row r="2802" spans="2:12" s="237" customFormat="1" ht="15" x14ac:dyDescent="0.25">
      <c r="B2802" s="180" t="s">
        <v>2979</v>
      </c>
      <c r="C2802" s="241">
        <v>137230807</v>
      </c>
      <c r="F2802" s="238"/>
      <c r="G2802" s="238"/>
      <c r="H2802" s="238"/>
      <c r="K2802" s="239"/>
      <c r="L2802" s="239"/>
    </row>
    <row r="2803" spans="2:12" s="237" customFormat="1" ht="15" x14ac:dyDescent="0.25">
      <c r="B2803" s="180" t="s">
        <v>2980</v>
      </c>
      <c r="C2803" s="241">
        <v>836747590.25</v>
      </c>
      <c r="F2803" s="238"/>
      <c r="G2803" s="238"/>
      <c r="H2803" s="238"/>
      <c r="K2803" s="239"/>
      <c r="L2803" s="239"/>
    </row>
    <row r="2804" spans="2:12" s="237" customFormat="1" ht="15" x14ac:dyDescent="0.25">
      <c r="B2804" s="180" t="s">
        <v>2981</v>
      </c>
      <c r="C2804" s="241">
        <v>113915712</v>
      </c>
      <c r="F2804" s="238"/>
      <c r="G2804" s="238"/>
      <c r="H2804" s="238"/>
      <c r="K2804" s="239"/>
      <c r="L2804" s="239"/>
    </row>
    <row r="2805" spans="2:12" s="237" customFormat="1" ht="15" x14ac:dyDescent="0.25">
      <c r="B2805" s="180" t="s">
        <v>2982</v>
      </c>
      <c r="C2805" s="241">
        <v>91620000.599999994</v>
      </c>
      <c r="F2805" s="238"/>
      <c r="G2805" s="238"/>
      <c r="H2805" s="238"/>
      <c r="K2805" s="239"/>
      <c r="L2805" s="239"/>
    </row>
    <row r="2806" spans="2:12" s="237" customFormat="1" ht="15" x14ac:dyDescent="0.25">
      <c r="B2806" s="180" t="s">
        <v>2983</v>
      </c>
      <c r="C2806" s="241">
        <v>127727867.45999998</v>
      </c>
      <c r="F2806" s="238"/>
      <c r="G2806" s="238"/>
      <c r="H2806" s="238"/>
      <c r="K2806" s="239"/>
      <c r="L2806" s="239"/>
    </row>
    <row r="2807" spans="2:12" s="237" customFormat="1" ht="15" x14ac:dyDescent="0.25">
      <c r="B2807" s="180" t="s">
        <v>2984</v>
      </c>
      <c r="C2807" s="241">
        <v>513992502</v>
      </c>
      <c r="F2807" s="238"/>
      <c r="G2807" s="238"/>
      <c r="H2807" s="238"/>
      <c r="K2807" s="239"/>
      <c r="L2807" s="239"/>
    </row>
    <row r="2808" spans="2:12" s="237" customFormat="1" ht="15" x14ac:dyDescent="0.25">
      <c r="B2808" s="180" t="s">
        <v>2985</v>
      </c>
      <c r="C2808" s="241">
        <v>112321689.3</v>
      </c>
      <c r="F2808" s="238"/>
      <c r="G2808" s="238"/>
      <c r="H2808" s="238"/>
      <c r="K2808" s="239"/>
      <c r="L2808" s="239"/>
    </row>
    <row r="2809" spans="2:12" s="237" customFormat="1" ht="15" x14ac:dyDescent="0.25">
      <c r="B2809" s="180" t="s">
        <v>2986</v>
      </c>
      <c r="C2809" s="241">
        <v>498687204</v>
      </c>
      <c r="F2809" s="238"/>
      <c r="G2809" s="238"/>
      <c r="H2809" s="238"/>
      <c r="K2809" s="239"/>
      <c r="L2809" s="239"/>
    </row>
    <row r="2810" spans="2:12" s="237" customFormat="1" ht="15" x14ac:dyDescent="0.25">
      <c r="B2810" s="180" t="s">
        <v>2987</v>
      </c>
      <c r="C2810" s="241">
        <v>398821780.80000001</v>
      </c>
      <c r="F2810" s="238"/>
      <c r="G2810" s="238"/>
      <c r="H2810" s="238"/>
      <c r="K2810" s="239"/>
      <c r="L2810" s="239"/>
    </row>
    <row r="2811" spans="2:12" s="237" customFormat="1" ht="15" x14ac:dyDescent="0.25">
      <c r="B2811" s="180" t="s">
        <v>2988</v>
      </c>
      <c r="C2811" s="241">
        <v>1014215391.9300001</v>
      </c>
      <c r="F2811" s="238"/>
      <c r="G2811" s="238"/>
      <c r="H2811" s="238"/>
      <c r="K2811" s="239"/>
      <c r="L2811" s="239"/>
    </row>
    <row r="2812" spans="2:12" s="237" customFormat="1" ht="15" x14ac:dyDescent="0.25">
      <c r="B2812" s="180" t="s">
        <v>2989</v>
      </c>
      <c r="C2812" s="241">
        <v>392094457.59999996</v>
      </c>
      <c r="F2812" s="238"/>
      <c r="G2812" s="238"/>
      <c r="H2812" s="238"/>
      <c r="K2812" s="239"/>
      <c r="L2812" s="239"/>
    </row>
    <row r="2813" spans="2:12" s="237" customFormat="1" ht="15" x14ac:dyDescent="0.25">
      <c r="B2813" s="180" t="s">
        <v>2990</v>
      </c>
      <c r="C2813" s="241">
        <v>470977388.51999998</v>
      </c>
      <c r="F2813" s="238"/>
      <c r="G2813" s="238"/>
      <c r="H2813" s="238"/>
      <c r="K2813" s="239"/>
      <c r="L2813" s="239"/>
    </row>
    <row r="2814" spans="2:12" s="237" customFormat="1" ht="15" x14ac:dyDescent="0.25">
      <c r="B2814" s="180" t="s">
        <v>2991</v>
      </c>
      <c r="C2814" s="241">
        <v>256838720.79999998</v>
      </c>
      <c r="F2814" s="238"/>
      <c r="G2814" s="238"/>
      <c r="H2814" s="238"/>
      <c r="K2814" s="239"/>
      <c r="L2814" s="239"/>
    </row>
    <row r="2815" spans="2:12" s="237" customFormat="1" ht="15" x14ac:dyDescent="0.25">
      <c r="B2815" s="180" t="s">
        <v>2992</v>
      </c>
      <c r="C2815" s="241">
        <v>536890548.31999993</v>
      </c>
      <c r="F2815" s="238"/>
      <c r="G2815" s="238"/>
      <c r="H2815" s="238"/>
      <c r="K2815" s="239"/>
      <c r="L2815" s="239"/>
    </row>
    <row r="2816" spans="2:12" s="237" customFormat="1" ht="15" x14ac:dyDescent="0.25">
      <c r="B2816" s="180" t="s">
        <v>2993</v>
      </c>
      <c r="C2816" s="241">
        <v>459351994.19999999</v>
      </c>
      <c r="F2816" s="238"/>
      <c r="G2816" s="238"/>
      <c r="H2816" s="238"/>
      <c r="K2816" s="239"/>
      <c r="L2816" s="239"/>
    </row>
    <row r="2817" spans="2:12" s="237" customFormat="1" ht="15" x14ac:dyDescent="0.25">
      <c r="B2817" s="180" t="s">
        <v>2994</v>
      </c>
      <c r="C2817" s="241">
        <v>1206805000.8199999</v>
      </c>
      <c r="F2817" s="238"/>
      <c r="G2817" s="238"/>
      <c r="H2817" s="238"/>
      <c r="K2817" s="239"/>
      <c r="L2817" s="239"/>
    </row>
    <row r="2818" spans="2:12" s="237" customFormat="1" ht="15" x14ac:dyDescent="0.25">
      <c r="B2818" s="180" t="s">
        <v>2995</v>
      </c>
      <c r="C2818" s="241">
        <v>285633824.36000001</v>
      </c>
      <c r="F2818" s="238"/>
      <c r="G2818" s="238"/>
      <c r="H2818" s="238"/>
      <c r="K2818" s="239"/>
      <c r="L2818" s="239"/>
    </row>
    <row r="2819" spans="2:12" s="237" customFormat="1" ht="15" x14ac:dyDescent="0.25">
      <c r="B2819" s="180" t="s">
        <v>2996</v>
      </c>
      <c r="C2819" s="241">
        <v>811136980.59000015</v>
      </c>
      <c r="F2819" s="238"/>
      <c r="G2819" s="238"/>
      <c r="H2819" s="238"/>
      <c r="K2819" s="239"/>
      <c r="L2819" s="239"/>
    </row>
    <row r="2820" spans="2:12" s="237" customFormat="1" ht="15" x14ac:dyDescent="0.25">
      <c r="B2820" s="180" t="s">
        <v>2997</v>
      </c>
      <c r="C2820" s="241">
        <v>315827863.81</v>
      </c>
      <c r="F2820" s="238"/>
      <c r="G2820" s="238"/>
      <c r="H2820" s="238"/>
      <c r="K2820" s="239"/>
      <c r="L2820" s="239"/>
    </row>
    <row r="2821" spans="2:12" s="237" customFormat="1" ht="15" x14ac:dyDescent="0.25">
      <c r="B2821" s="180" t="s">
        <v>2998</v>
      </c>
      <c r="C2821" s="241">
        <v>6201000.2999999998</v>
      </c>
      <c r="F2821" s="238"/>
      <c r="G2821" s="238"/>
      <c r="H2821" s="238"/>
      <c r="K2821" s="239"/>
      <c r="L2821" s="239"/>
    </row>
    <row r="2822" spans="2:12" s="237" customFormat="1" ht="15" x14ac:dyDescent="0.25">
      <c r="B2822" s="180" t="s">
        <v>2999</v>
      </c>
      <c r="C2822" s="241">
        <v>341326258.25</v>
      </c>
      <c r="F2822" s="238"/>
      <c r="G2822" s="238"/>
      <c r="H2822" s="238"/>
      <c r="K2822" s="239"/>
      <c r="L2822" s="239"/>
    </row>
    <row r="2823" spans="2:12" s="237" customFormat="1" ht="15" x14ac:dyDescent="0.25">
      <c r="B2823" s="180" t="s">
        <v>3000</v>
      </c>
      <c r="C2823" s="241">
        <v>302704082.10000002</v>
      </c>
      <c r="F2823" s="238"/>
      <c r="G2823" s="238"/>
      <c r="H2823" s="238"/>
      <c r="K2823" s="239"/>
      <c r="L2823" s="239"/>
    </row>
    <row r="2824" spans="2:12" s="237" customFormat="1" ht="15" x14ac:dyDescent="0.25">
      <c r="B2824" s="180" t="s">
        <v>3001</v>
      </c>
      <c r="C2824" s="241">
        <v>981088348.55999994</v>
      </c>
      <c r="F2824" s="238"/>
      <c r="G2824" s="238"/>
      <c r="H2824" s="238"/>
      <c r="K2824" s="239"/>
      <c r="L2824" s="239"/>
    </row>
    <row r="2825" spans="2:12" s="237" customFormat="1" ht="15" x14ac:dyDescent="0.25">
      <c r="B2825" s="180" t="s">
        <v>3002</v>
      </c>
      <c r="C2825" s="241">
        <v>791711699.51999998</v>
      </c>
      <c r="F2825" s="238"/>
      <c r="G2825" s="238"/>
      <c r="H2825" s="238"/>
      <c r="K2825" s="239"/>
      <c r="L2825" s="239"/>
    </row>
    <row r="2826" spans="2:12" s="237" customFormat="1" ht="15" x14ac:dyDescent="0.25">
      <c r="B2826" s="180" t="s">
        <v>3003</v>
      </c>
      <c r="C2826" s="241">
        <v>387493289.19</v>
      </c>
      <c r="F2826" s="238"/>
      <c r="G2826" s="238"/>
      <c r="H2826" s="238"/>
      <c r="K2826" s="239"/>
      <c r="L2826" s="239"/>
    </row>
    <row r="2827" spans="2:12" s="237" customFormat="1" ht="15" x14ac:dyDescent="0.25">
      <c r="B2827" s="180" t="s">
        <v>3004</v>
      </c>
      <c r="C2827" s="241">
        <v>25166872.559999999</v>
      </c>
      <c r="F2827" s="238"/>
      <c r="G2827" s="238"/>
      <c r="H2827" s="238"/>
      <c r="K2827" s="239"/>
      <c r="L2827" s="239"/>
    </row>
    <row r="2828" spans="2:12" s="237" customFormat="1" ht="15" x14ac:dyDescent="0.25">
      <c r="B2828" s="180" t="s">
        <v>3005</v>
      </c>
      <c r="C2828" s="241">
        <v>147528973.95000002</v>
      </c>
      <c r="F2828" s="238"/>
      <c r="G2828" s="238"/>
      <c r="H2828" s="238"/>
      <c r="K2828" s="239"/>
      <c r="L2828" s="239"/>
    </row>
    <row r="2829" spans="2:12" s="237" customFormat="1" ht="15" x14ac:dyDescent="0.25">
      <c r="B2829" s="180" t="s">
        <v>3006</v>
      </c>
      <c r="C2829" s="241">
        <v>803787639.87999988</v>
      </c>
      <c r="F2829" s="238"/>
      <c r="G2829" s="238"/>
      <c r="H2829" s="238"/>
      <c r="K2829" s="239"/>
      <c r="L2829" s="239"/>
    </row>
    <row r="2830" spans="2:12" s="237" customFormat="1" ht="15" x14ac:dyDescent="0.25">
      <c r="B2830" s="180" t="s">
        <v>3007</v>
      </c>
      <c r="C2830" s="241">
        <v>160554756.75999999</v>
      </c>
      <c r="F2830" s="238"/>
      <c r="G2830" s="238"/>
      <c r="H2830" s="238"/>
      <c r="K2830" s="239"/>
      <c r="L2830" s="239"/>
    </row>
    <row r="2831" spans="2:12" s="237" customFormat="1" ht="15" x14ac:dyDescent="0.25">
      <c r="B2831" s="180" t="s">
        <v>3008</v>
      </c>
      <c r="C2831" s="241">
        <v>851954415.9000001</v>
      </c>
      <c r="F2831" s="238"/>
      <c r="G2831" s="238"/>
      <c r="H2831" s="238"/>
      <c r="K2831" s="239"/>
      <c r="L2831" s="239"/>
    </row>
    <row r="2832" spans="2:12" s="237" customFormat="1" ht="15" x14ac:dyDescent="0.25">
      <c r="B2832" s="180" t="s">
        <v>3009</v>
      </c>
      <c r="C2832" s="241">
        <v>316303866.53999996</v>
      </c>
      <c r="F2832" s="238"/>
      <c r="G2832" s="238"/>
      <c r="H2832" s="238"/>
      <c r="K2832" s="239"/>
      <c r="L2832" s="239"/>
    </row>
    <row r="2833" spans="2:12" s="237" customFormat="1" ht="15" x14ac:dyDescent="0.25">
      <c r="B2833" s="180" t="s">
        <v>3010</v>
      </c>
      <c r="C2833" s="241">
        <v>611316066.88</v>
      </c>
      <c r="F2833" s="238"/>
      <c r="G2833" s="238"/>
      <c r="H2833" s="238"/>
      <c r="K2833" s="239"/>
      <c r="L2833" s="239"/>
    </row>
    <row r="2834" spans="2:12" s="237" customFormat="1" ht="15" x14ac:dyDescent="0.25">
      <c r="B2834" s="180" t="s">
        <v>3011</v>
      </c>
      <c r="C2834" s="241">
        <v>561203466.45000005</v>
      </c>
      <c r="F2834" s="238"/>
      <c r="G2834" s="238"/>
      <c r="H2834" s="238"/>
      <c r="K2834" s="239"/>
      <c r="L2834" s="239"/>
    </row>
    <row r="2835" spans="2:12" s="237" customFormat="1" ht="15" x14ac:dyDescent="0.25">
      <c r="B2835" s="180" t="s">
        <v>3012</v>
      </c>
      <c r="C2835" s="241">
        <v>719456717.00999999</v>
      </c>
      <c r="F2835" s="238"/>
      <c r="G2835" s="238"/>
      <c r="H2835" s="238"/>
      <c r="K2835" s="239"/>
      <c r="L2835" s="239"/>
    </row>
    <row r="2836" spans="2:12" s="237" customFormat="1" ht="15" x14ac:dyDescent="0.25">
      <c r="B2836" s="180" t="s">
        <v>3013</v>
      </c>
      <c r="C2836" s="241">
        <v>208118022</v>
      </c>
      <c r="F2836" s="238"/>
      <c r="G2836" s="238"/>
      <c r="H2836" s="238"/>
      <c r="K2836" s="239"/>
      <c r="L2836" s="239"/>
    </row>
    <row r="2837" spans="2:12" s="237" customFormat="1" ht="15" x14ac:dyDescent="0.25">
      <c r="B2837" s="180" t="s">
        <v>3014</v>
      </c>
      <c r="C2837" s="241">
        <v>150067348.65000001</v>
      </c>
      <c r="F2837" s="238"/>
      <c r="G2837" s="238"/>
      <c r="H2837" s="238"/>
      <c r="K2837" s="239"/>
      <c r="L2837" s="239"/>
    </row>
    <row r="2838" spans="2:12" s="237" customFormat="1" ht="15" x14ac:dyDescent="0.25">
      <c r="B2838" s="180" t="s">
        <v>3015</v>
      </c>
      <c r="C2838" s="241">
        <v>164502103.31999999</v>
      </c>
      <c r="F2838" s="238"/>
      <c r="G2838" s="238"/>
      <c r="H2838" s="238"/>
      <c r="K2838" s="239"/>
      <c r="L2838" s="239"/>
    </row>
    <row r="2839" spans="2:12" s="237" customFormat="1" ht="15" x14ac:dyDescent="0.25">
      <c r="B2839" s="180" t="s">
        <v>3016</v>
      </c>
      <c r="C2839" s="241">
        <v>64814686.039999999</v>
      </c>
      <c r="F2839" s="238"/>
      <c r="G2839" s="238"/>
      <c r="H2839" s="238"/>
      <c r="K2839" s="239"/>
      <c r="L2839" s="239"/>
    </row>
    <row r="2840" spans="2:12" s="237" customFormat="1" ht="15" x14ac:dyDescent="0.25">
      <c r="B2840" s="180" t="s">
        <v>3017</v>
      </c>
      <c r="C2840" s="241">
        <v>115636038.08000001</v>
      </c>
      <c r="F2840" s="238"/>
      <c r="G2840" s="238"/>
      <c r="H2840" s="238"/>
      <c r="K2840" s="239"/>
      <c r="L2840" s="239"/>
    </row>
    <row r="2841" spans="2:12" s="237" customFormat="1" ht="15" x14ac:dyDescent="0.25">
      <c r="B2841" s="180" t="s">
        <v>3018</v>
      </c>
      <c r="C2841" s="241">
        <v>196955411.22999999</v>
      </c>
      <c r="F2841" s="238"/>
      <c r="G2841" s="238"/>
      <c r="H2841" s="238"/>
      <c r="K2841" s="239"/>
      <c r="L2841" s="239"/>
    </row>
    <row r="2842" spans="2:12" s="237" customFormat="1" ht="15" x14ac:dyDescent="0.25">
      <c r="B2842" s="180" t="s">
        <v>3019</v>
      </c>
      <c r="C2842" s="241">
        <v>387645767.55000001</v>
      </c>
      <c r="F2842" s="238"/>
      <c r="G2842" s="238"/>
      <c r="H2842" s="238"/>
      <c r="K2842" s="239"/>
      <c r="L2842" s="239"/>
    </row>
    <row r="2843" spans="2:12" s="237" customFormat="1" ht="15" x14ac:dyDescent="0.25">
      <c r="B2843" s="180" t="s">
        <v>3020</v>
      </c>
      <c r="C2843" s="241">
        <v>321130145.69999999</v>
      </c>
      <c r="F2843" s="238"/>
      <c r="G2843" s="238"/>
      <c r="H2843" s="238"/>
      <c r="K2843" s="239"/>
      <c r="L2843" s="239"/>
    </row>
    <row r="2844" spans="2:12" s="237" customFormat="1" ht="15" x14ac:dyDescent="0.25">
      <c r="B2844" s="180" t="s">
        <v>3021</v>
      </c>
      <c r="C2844" s="241">
        <v>229406657.14999998</v>
      </c>
      <c r="F2844" s="238"/>
      <c r="G2844" s="238"/>
      <c r="H2844" s="238"/>
      <c r="K2844" s="239"/>
      <c r="L2844" s="239"/>
    </row>
    <row r="2845" spans="2:12" s="237" customFormat="1" ht="15" x14ac:dyDescent="0.25">
      <c r="B2845" s="180" t="s">
        <v>3022</v>
      </c>
      <c r="C2845" s="241">
        <v>46465303.199999996</v>
      </c>
      <c r="F2845" s="238"/>
      <c r="G2845" s="238"/>
      <c r="H2845" s="238"/>
      <c r="K2845" s="239"/>
      <c r="L2845" s="239"/>
    </row>
    <row r="2846" spans="2:12" s="237" customFormat="1" ht="15" x14ac:dyDescent="0.25">
      <c r="B2846" s="180" t="s">
        <v>3023</v>
      </c>
      <c r="C2846" s="241">
        <v>332950994.60999995</v>
      </c>
      <c r="F2846" s="238"/>
      <c r="G2846" s="238"/>
      <c r="H2846" s="238"/>
      <c r="K2846" s="239"/>
      <c r="L2846" s="239"/>
    </row>
    <row r="2847" spans="2:12" s="237" customFormat="1" ht="15" x14ac:dyDescent="0.25">
      <c r="B2847" s="180" t="s">
        <v>3024</v>
      </c>
      <c r="C2847" s="241">
        <v>169361995.02000001</v>
      </c>
      <c r="F2847" s="238"/>
      <c r="G2847" s="238"/>
      <c r="H2847" s="238"/>
      <c r="K2847" s="239"/>
      <c r="L2847" s="239"/>
    </row>
    <row r="2848" spans="2:12" s="237" customFormat="1" ht="15" x14ac:dyDescent="0.25">
      <c r="B2848" s="180" t="s">
        <v>3025</v>
      </c>
      <c r="C2848" s="241">
        <v>656439981.40999997</v>
      </c>
      <c r="F2848" s="238"/>
      <c r="G2848" s="238"/>
      <c r="H2848" s="238"/>
      <c r="K2848" s="239"/>
      <c r="L2848" s="239"/>
    </row>
    <row r="2849" spans="2:12" s="237" customFormat="1" ht="15" x14ac:dyDescent="0.25">
      <c r="B2849" s="180" t="s">
        <v>3026</v>
      </c>
      <c r="C2849" s="241">
        <v>852820395.84000003</v>
      </c>
      <c r="F2849" s="238"/>
      <c r="G2849" s="238"/>
      <c r="H2849" s="238"/>
      <c r="K2849" s="239"/>
      <c r="L2849" s="239"/>
    </row>
    <row r="2850" spans="2:12" s="237" customFormat="1" ht="15" x14ac:dyDescent="0.25">
      <c r="B2850" s="180" t="s">
        <v>3027</v>
      </c>
      <c r="C2850" s="241">
        <v>142095124.65000001</v>
      </c>
      <c r="F2850" s="238"/>
      <c r="G2850" s="238"/>
      <c r="H2850" s="238"/>
      <c r="K2850" s="239"/>
      <c r="L2850" s="239"/>
    </row>
    <row r="2851" spans="2:12" s="237" customFormat="1" ht="15" x14ac:dyDescent="0.25">
      <c r="B2851" s="180" t="s">
        <v>3028</v>
      </c>
      <c r="C2851" s="241">
        <v>1023779384.6400001</v>
      </c>
      <c r="F2851" s="238"/>
      <c r="G2851" s="238"/>
      <c r="H2851" s="238"/>
      <c r="K2851" s="239"/>
      <c r="L2851" s="239"/>
    </row>
    <row r="2852" spans="2:12" s="237" customFormat="1" ht="15" x14ac:dyDescent="0.25">
      <c r="B2852" s="180" t="s">
        <v>3029</v>
      </c>
      <c r="C2852" s="241">
        <v>204550797.15000001</v>
      </c>
      <c r="F2852" s="238"/>
      <c r="G2852" s="238"/>
      <c r="H2852" s="238"/>
      <c r="K2852" s="239"/>
      <c r="L2852" s="239"/>
    </row>
    <row r="2853" spans="2:12" s="237" customFormat="1" ht="15" x14ac:dyDescent="0.25">
      <c r="B2853" s="180" t="s">
        <v>3030</v>
      </c>
      <c r="C2853" s="241">
        <v>387111525.25999999</v>
      </c>
      <c r="F2853" s="238"/>
      <c r="G2853" s="238"/>
      <c r="H2853" s="238"/>
      <c r="K2853" s="239"/>
      <c r="L2853" s="239"/>
    </row>
    <row r="2854" spans="2:12" s="237" customFormat="1" ht="15" x14ac:dyDescent="0.25">
      <c r="B2854" s="180" t="s">
        <v>3031</v>
      </c>
      <c r="C2854" s="241">
        <v>70039426.129999995</v>
      </c>
      <c r="F2854" s="238"/>
      <c r="G2854" s="238"/>
      <c r="H2854" s="238"/>
      <c r="K2854" s="239"/>
      <c r="L2854" s="239"/>
    </row>
    <row r="2855" spans="2:12" s="237" customFormat="1" ht="15" x14ac:dyDescent="0.25">
      <c r="B2855" s="180" t="s">
        <v>3032</v>
      </c>
      <c r="C2855" s="241">
        <v>336957368.46000004</v>
      </c>
      <c r="F2855" s="238"/>
      <c r="G2855" s="238"/>
      <c r="H2855" s="238"/>
      <c r="K2855" s="239"/>
      <c r="L2855" s="239"/>
    </row>
    <row r="2856" spans="2:12" s="237" customFormat="1" ht="15" x14ac:dyDescent="0.25">
      <c r="B2856" s="180" t="s">
        <v>3033</v>
      </c>
      <c r="C2856" s="241">
        <v>56747897.519999996</v>
      </c>
      <c r="F2856" s="238"/>
      <c r="G2856" s="238"/>
      <c r="H2856" s="238"/>
      <c r="K2856" s="239"/>
      <c r="L2856" s="239"/>
    </row>
    <row r="2857" spans="2:12" s="237" customFormat="1" ht="15" x14ac:dyDescent="0.25">
      <c r="B2857" s="180" t="s">
        <v>3034</v>
      </c>
      <c r="C2857" s="241">
        <v>710991302.64999998</v>
      </c>
      <c r="F2857" s="238"/>
      <c r="G2857" s="238"/>
      <c r="H2857" s="238"/>
      <c r="K2857" s="239"/>
      <c r="L2857" s="239"/>
    </row>
    <row r="2858" spans="2:12" s="237" customFormat="1" ht="15" x14ac:dyDescent="0.25">
      <c r="B2858" s="180" t="s">
        <v>3035</v>
      </c>
      <c r="C2858" s="241">
        <v>83494038.459999993</v>
      </c>
      <c r="F2858" s="238"/>
      <c r="G2858" s="238"/>
      <c r="H2858" s="238"/>
      <c r="K2858" s="239"/>
      <c r="L2858" s="239"/>
    </row>
    <row r="2859" spans="2:12" s="237" customFormat="1" ht="15" x14ac:dyDescent="0.25">
      <c r="B2859" s="180" t="s">
        <v>3036</v>
      </c>
      <c r="C2859" s="241">
        <v>613772225.55999994</v>
      </c>
      <c r="F2859" s="238"/>
      <c r="G2859" s="238"/>
      <c r="H2859" s="238"/>
      <c r="K2859" s="239"/>
      <c r="L2859" s="239"/>
    </row>
    <row r="2860" spans="2:12" s="237" customFormat="1" ht="15" x14ac:dyDescent="0.25">
      <c r="B2860" s="180" t="s">
        <v>3037</v>
      </c>
      <c r="C2860" s="241">
        <v>141155658</v>
      </c>
      <c r="F2860" s="238"/>
      <c r="G2860" s="238"/>
      <c r="H2860" s="238"/>
      <c r="K2860" s="239"/>
      <c r="L2860" s="239"/>
    </row>
    <row r="2861" spans="2:12" s="237" customFormat="1" ht="15" x14ac:dyDescent="0.25">
      <c r="B2861" s="180" t="s">
        <v>3038</v>
      </c>
      <c r="C2861" s="241">
        <v>165414340.10000002</v>
      </c>
      <c r="F2861" s="238"/>
      <c r="G2861" s="238"/>
      <c r="H2861" s="238"/>
      <c r="K2861" s="239"/>
      <c r="L2861" s="239"/>
    </row>
    <row r="2862" spans="2:12" s="237" customFormat="1" ht="15" x14ac:dyDescent="0.25">
      <c r="B2862" s="180" t="s">
        <v>3039</v>
      </c>
      <c r="C2862" s="241">
        <v>428612361.80999994</v>
      </c>
      <c r="F2862" s="238"/>
      <c r="G2862" s="238"/>
      <c r="H2862" s="238"/>
      <c r="K2862" s="239"/>
      <c r="L2862" s="239"/>
    </row>
    <row r="2863" spans="2:12" s="237" customFormat="1" ht="15" x14ac:dyDescent="0.25">
      <c r="B2863" s="180" t="s">
        <v>3040</v>
      </c>
      <c r="C2863" s="241">
        <v>411224287.60000002</v>
      </c>
      <c r="F2863" s="238"/>
      <c r="G2863" s="238"/>
      <c r="H2863" s="238"/>
      <c r="K2863" s="239"/>
      <c r="L2863" s="239"/>
    </row>
    <row r="2864" spans="2:12" s="237" customFormat="1" ht="15" x14ac:dyDescent="0.25">
      <c r="B2864" s="180" t="s">
        <v>3041</v>
      </c>
      <c r="C2864" s="241">
        <v>730390578.88</v>
      </c>
      <c r="F2864" s="238"/>
      <c r="G2864" s="238"/>
      <c r="H2864" s="238"/>
      <c r="K2864" s="239"/>
      <c r="L2864" s="239"/>
    </row>
    <row r="2865" spans="2:12" s="237" customFormat="1" ht="15" x14ac:dyDescent="0.25">
      <c r="B2865" s="180" t="s">
        <v>3042</v>
      </c>
      <c r="C2865" s="241">
        <v>333117869.41999996</v>
      </c>
      <c r="F2865" s="238"/>
      <c r="G2865" s="238"/>
      <c r="H2865" s="238"/>
      <c r="K2865" s="239"/>
      <c r="L2865" s="239"/>
    </row>
    <row r="2866" spans="2:12" s="237" customFormat="1" ht="15" x14ac:dyDescent="0.25">
      <c r="B2866" s="180" t="s">
        <v>3043</v>
      </c>
      <c r="C2866" s="241">
        <v>778121718.9000001</v>
      </c>
      <c r="F2866" s="238"/>
      <c r="G2866" s="238"/>
      <c r="H2866" s="238"/>
      <c r="K2866" s="239"/>
      <c r="L2866" s="239"/>
    </row>
    <row r="2867" spans="2:12" s="237" customFormat="1" ht="15" x14ac:dyDescent="0.25">
      <c r="B2867" s="180" t="s">
        <v>3044</v>
      </c>
      <c r="C2867" s="241">
        <v>48256220.740000002</v>
      </c>
      <c r="F2867" s="238"/>
      <c r="G2867" s="238"/>
      <c r="H2867" s="238"/>
      <c r="K2867" s="239"/>
      <c r="L2867" s="239"/>
    </row>
    <row r="2868" spans="2:12" s="237" customFormat="1" ht="15" x14ac:dyDescent="0.25">
      <c r="B2868" s="180" t="s">
        <v>3045</v>
      </c>
      <c r="C2868" s="241">
        <v>241197151.37</v>
      </c>
      <c r="F2868" s="238"/>
      <c r="G2868" s="238"/>
      <c r="H2868" s="238"/>
      <c r="K2868" s="239"/>
      <c r="L2868" s="239"/>
    </row>
    <row r="2869" spans="2:12" s="237" customFormat="1" ht="15" x14ac:dyDescent="0.25">
      <c r="B2869" s="180" t="s">
        <v>3046</v>
      </c>
      <c r="C2869" s="241">
        <v>15620572.279999999</v>
      </c>
      <c r="F2869" s="238"/>
      <c r="G2869" s="238"/>
      <c r="H2869" s="238"/>
      <c r="K2869" s="239"/>
      <c r="L2869" s="239"/>
    </row>
    <row r="2870" spans="2:12" s="237" customFormat="1" ht="15" x14ac:dyDescent="0.25">
      <c r="B2870" s="180" t="s">
        <v>3047</v>
      </c>
      <c r="C2870" s="241">
        <v>300265036.79999995</v>
      </c>
      <c r="F2870" s="238"/>
      <c r="G2870" s="238"/>
      <c r="H2870" s="238"/>
      <c r="K2870" s="239"/>
      <c r="L2870" s="239"/>
    </row>
    <row r="2871" spans="2:12" s="237" customFormat="1" ht="15" x14ac:dyDescent="0.25">
      <c r="B2871" s="180" t="s">
        <v>3048</v>
      </c>
      <c r="C2871" s="241">
        <v>58515600</v>
      </c>
      <c r="F2871" s="238"/>
      <c r="G2871" s="238"/>
      <c r="H2871" s="238"/>
      <c r="K2871" s="239"/>
      <c r="L2871" s="239"/>
    </row>
    <row r="2872" spans="2:12" s="237" customFormat="1" ht="15" x14ac:dyDescent="0.25">
      <c r="B2872" s="180" t="s">
        <v>3049</v>
      </c>
      <c r="C2872" s="241">
        <v>265162576.59000003</v>
      </c>
      <c r="F2872" s="238"/>
      <c r="G2872" s="238"/>
      <c r="H2872" s="238"/>
      <c r="K2872" s="239"/>
      <c r="L2872" s="239"/>
    </row>
    <row r="2873" spans="2:12" s="237" customFormat="1" ht="15" x14ac:dyDescent="0.25">
      <c r="B2873" s="180" t="s">
        <v>3050</v>
      </c>
      <c r="C2873" s="241">
        <v>106075695.08999999</v>
      </c>
      <c r="F2873" s="238"/>
      <c r="G2873" s="238"/>
      <c r="H2873" s="238"/>
      <c r="K2873" s="239"/>
      <c r="L2873" s="239"/>
    </row>
    <row r="2874" spans="2:12" s="237" customFormat="1" ht="15" x14ac:dyDescent="0.25">
      <c r="B2874" s="180" t="s">
        <v>3051</v>
      </c>
      <c r="C2874" s="241">
        <v>184675866.56999999</v>
      </c>
      <c r="F2874" s="238"/>
      <c r="G2874" s="238"/>
      <c r="H2874" s="238"/>
      <c r="K2874" s="239"/>
      <c r="L2874" s="239"/>
    </row>
    <row r="2875" spans="2:12" s="237" customFormat="1" ht="15" x14ac:dyDescent="0.25">
      <c r="B2875" s="180" t="s">
        <v>3052</v>
      </c>
      <c r="C2875" s="241">
        <v>49174412.359999999</v>
      </c>
      <c r="F2875" s="238"/>
      <c r="G2875" s="238"/>
      <c r="H2875" s="238"/>
      <c r="K2875" s="239"/>
      <c r="L2875" s="239"/>
    </row>
    <row r="2876" spans="2:12" s="237" customFormat="1" ht="15" x14ac:dyDescent="0.25">
      <c r="B2876" s="180" t="s">
        <v>3053</v>
      </c>
      <c r="C2876" s="241">
        <v>61516592.390000001</v>
      </c>
      <c r="F2876" s="238"/>
      <c r="G2876" s="238"/>
      <c r="H2876" s="238"/>
      <c r="K2876" s="239"/>
      <c r="L2876" s="239"/>
    </row>
    <row r="2877" spans="2:12" s="237" customFormat="1" ht="15" x14ac:dyDescent="0.25">
      <c r="B2877" s="180" t="s">
        <v>3054</v>
      </c>
      <c r="C2877" s="241">
        <v>24490999.5</v>
      </c>
      <c r="F2877" s="238"/>
      <c r="G2877" s="238"/>
      <c r="H2877" s="238"/>
      <c r="K2877" s="239"/>
      <c r="L2877" s="239"/>
    </row>
    <row r="2878" spans="2:12" s="237" customFormat="1" ht="15" x14ac:dyDescent="0.25">
      <c r="B2878" s="180" t="s">
        <v>3055</v>
      </c>
      <c r="C2878" s="241">
        <v>328157421.63</v>
      </c>
      <c r="F2878" s="238"/>
      <c r="G2878" s="238"/>
      <c r="H2878" s="238"/>
      <c r="K2878" s="239"/>
      <c r="L2878" s="239"/>
    </row>
    <row r="2879" spans="2:12" s="237" customFormat="1" ht="15" x14ac:dyDescent="0.25">
      <c r="B2879" s="180" t="s">
        <v>3056</v>
      </c>
      <c r="C2879" s="241">
        <v>305839758.03999996</v>
      </c>
      <c r="F2879" s="238"/>
      <c r="G2879" s="238"/>
      <c r="H2879" s="238"/>
      <c r="K2879" s="239"/>
      <c r="L2879" s="239"/>
    </row>
    <row r="2880" spans="2:12" s="237" customFormat="1" ht="15" x14ac:dyDescent="0.25">
      <c r="B2880" s="180" t="s">
        <v>3057</v>
      </c>
      <c r="C2880" s="241">
        <v>162382122.50999999</v>
      </c>
      <c r="F2880" s="238"/>
      <c r="G2880" s="238"/>
      <c r="H2880" s="238"/>
      <c r="K2880" s="239"/>
      <c r="L2880" s="239"/>
    </row>
    <row r="2881" spans="2:12" s="237" customFormat="1" ht="15" x14ac:dyDescent="0.25">
      <c r="B2881" s="180" t="s">
        <v>3058</v>
      </c>
      <c r="C2881" s="241">
        <v>6296460</v>
      </c>
      <c r="F2881" s="238"/>
      <c r="G2881" s="238"/>
      <c r="H2881" s="238"/>
      <c r="K2881" s="239"/>
      <c r="L2881" s="239"/>
    </row>
    <row r="2882" spans="2:12" s="237" customFormat="1" ht="15" x14ac:dyDescent="0.25">
      <c r="B2882" s="180" t="s">
        <v>3059</v>
      </c>
      <c r="C2882" s="241">
        <v>4723175</v>
      </c>
      <c r="F2882" s="238"/>
      <c r="G2882" s="238"/>
      <c r="H2882" s="238"/>
      <c r="K2882" s="239"/>
      <c r="L2882" s="239"/>
    </row>
    <row r="2883" spans="2:12" s="237" customFormat="1" ht="15" x14ac:dyDescent="0.25">
      <c r="B2883" s="180" t="s">
        <v>3060</v>
      </c>
      <c r="C2883" s="241">
        <v>465079686.94999999</v>
      </c>
      <c r="F2883" s="238"/>
      <c r="G2883" s="238"/>
      <c r="H2883" s="238"/>
      <c r="K2883" s="239"/>
      <c r="L2883" s="239"/>
    </row>
    <row r="2884" spans="2:12" s="237" customFormat="1" ht="15" x14ac:dyDescent="0.25">
      <c r="B2884" s="180" t="s">
        <v>3061</v>
      </c>
      <c r="C2884" s="241">
        <v>23240699.719999999</v>
      </c>
      <c r="F2884" s="238"/>
      <c r="G2884" s="238"/>
      <c r="H2884" s="238"/>
      <c r="K2884" s="239"/>
      <c r="L2884" s="239"/>
    </row>
    <row r="2885" spans="2:12" s="237" customFormat="1" ht="15" x14ac:dyDescent="0.25">
      <c r="B2885" s="180" t="s">
        <v>3062</v>
      </c>
      <c r="C2885" s="241">
        <v>2434749.9</v>
      </c>
      <c r="F2885" s="238"/>
      <c r="G2885" s="238"/>
      <c r="H2885" s="238"/>
      <c r="K2885" s="239"/>
      <c r="L2885" s="239"/>
    </row>
    <row r="2886" spans="2:12" s="237" customFormat="1" ht="15" x14ac:dyDescent="0.25">
      <c r="B2886" s="180" t="s">
        <v>3063</v>
      </c>
      <c r="C2886" s="241">
        <v>4790562.5</v>
      </c>
      <c r="F2886" s="238"/>
      <c r="G2886" s="238"/>
      <c r="H2886" s="238"/>
      <c r="K2886" s="239"/>
      <c r="L2886" s="239"/>
    </row>
    <row r="2887" spans="2:12" s="237" customFormat="1" ht="15" x14ac:dyDescent="0.25">
      <c r="B2887" s="180" t="s">
        <v>3064</v>
      </c>
      <c r="C2887" s="241">
        <v>6626280.1200000001</v>
      </c>
      <c r="F2887" s="238"/>
      <c r="G2887" s="238"/>
      <c r="H2887" s="238"/>
      <c r="K2887" s="239"/>
      <c r="L2887" s="239"/>
    </row>
    <row r="2888" spans="2:12" s="237" customFormat="1" ht="15" x14ac:dyDescent="0.25">
      <c r="B2888" s="180" t="s">
        <v>3065</v>
      </c>
      <c r="C2888" s="241">
        <v>48887036.940000005</v>
      </c>
      <c r="F2888" s="238"/>
      <c r="G2888" s="238"/>
      <c r="H2888" s="238"/>
      <c r="K2888" s="239"/>
      <c r="L2888" s="239"/>
    </row>
    <row r="2889" spans="2:12" s="237" customFormat="1" ht="15" x14ac:dyDescent="0.25">
      <c r="B2889" s="180" t="s">
        <v>3066</v>
      </c>
      <c r="C2889" s="241">
        <v>1038592.5</v>
      </c>
      <c r="F2889" s="238"/>
      <c r="G2889" s="238"/>
      <c r="H2889" s="238"/>
      <c r="K2889" s="239"/>
      <c r="L2889" s="239"/>
    </row>
    <row r="2890" spans="2:12" s="237" customFormat="1" ht="15" x14ac:dyDescent="0.25">
      <c r="B2890" s="180" t="s">
        <v>3067</v>
      </c>
      <c r="C2890" s="241">
        <v>39345241.100000001</v>
      </c>
      <c r="F2890" s="238"/>
      <c r="G2890" s="238"/>
      <c r="H2890" s="238"/>
      <c r="K2890" s="239"/>
      <c r="L2890" s="239"/>
    </row>
    <row r="2891" spans="2:12" s="237" customFormat="1" ht="15" x14ac:dyDescent="0.25">
      <c r="B2891" s="180" t="s">
        <v>3068</v>
      </c>
      <c r="C2891" s="241">
        <v>6934380</v>
      </c>
      <c r="F2891" s="238"/>
      <c r="G2891" s="238"/>
      <c r="H2891" s="238"/>
      <c r="K2891" s="239"/>
      <c r="L2891" s="239"/>
    </row>
    <row r="2892" spans="2:12" s="237" customFormat="1" ht="15" x14ac:dyDescent="0.25">
      <c r="B2892" s="180" t="s">
        <v>3069</v>
      </c>
      <c r="C2892" s="241">
        <v>42054301.439999998</v>
      </c>
      <c r="F2892" s="238"/>
      <c r="G2892" s="238"/>
      <c r="H2892" s="238"/>
      <c r="K2892" s="239"/>
      <c r="L2892" s="239"/>
    </row>
    <row r="2893" spans="2:12" s="237" customFormat="1" ht="15" x14ac:dyDescent="0.25">
      <c r="B2893" s="180" t="s">
        <v>3070</v>
      </c>
      <c r="C2893" s="241">
        <v>246212402.84999999</v>
      </c>
      <c r="F2893" s="238"/>
      <c r="G2893" s="238"/>
      <c r="H2893" s="238"/>
      <c r="K2893" s="239"/>
      <c r="L2893" s="239"/>
    </row>
    <row r="2894" spans="2:12" s="237" customFormat="1" ht="15" x14ac:dyDescent="0.25">
      <c r="B2894" s="180" t="s">
        <v>3071</v>
      </c>
      <c r="C2894" s="241">
        <v>91971276.109999999</v>
      </c>
      <c r="F2894" s="238"/>
      <c r="G2894" s="238"/>
      <c r="H2894" s="238"/>
      <c r="K2894" s="239"/>
      <c r="L2894" s="239"/>
    </row>
    <row r="2895" spans="2:12" s="237" customFormat="1" ht="15" x14ac:dyDescent="0.25">
      <c r="B2895" s="180" t="s">
        <v>3072</v>
      </c>
      <c r="C2895" s="241">
        <v>1659600</v>
      </c>
      <c r="F2895" s="238"/>
      <c r="G2895" s="238"/>
      <c r="H2895" s="238"/>
      <c r="K2895" s="239"/>
      <c r="L2895" s="239"/>
    </row>
    <row r="2896" spans="2:12" s="237" customFormat="1" ht="15" x14ac:dyDescent="0.25">
      <c r="B2896" s="180" t="s">
        <v>3073</v>
      </c>
      <c r="C2896" s="241">
        <v>15103858.859999999</v>
      </c>
      <c r="F2896" s="238"/>
      <c r="G2896" s="238"/>
      <c r="H2896" s="238"/>
      <c r="K2896" s="239"/>
      <c r="L2896" s="239"/>
    </row>
    <row r="2897" spans="2:12" s="237" customFormat="1" ht="15" x14ac:dyDescent="0.25">
      <c r="B2897" s="180" t="s">
        <v>3074</v>
      </c>
      <c r="C2897" s="241">
        <v>78429809.640000001</v>
      </c>
      <c r="F2897" s="238"/>
      <c r="G2897" s="238"/>
      <c r="H2897" s="238"/>
      <c r="K2897" s="239"/>
      <c r="L2897" s="239"/>
    </row>
    <row r="2898" spans="2:12" s="237" customFormat="1" ht="15" x14ac:dyDescent="0.25">
      <c r="B2898" s="180" t="s">
        <v>3075</v>
      </c>
      <c r="C2898" s="241">
        <v>2332200</v>
      </c>
      <c r="F2898" s="238"/>
      <c r="G2898" s="238"/>
      <c r="H2898" s="238"/>
      <c r="K2898" s="239"/>
      <c r="L2898" s="239"/>
    </row>
    <row r="2899" spans="2:12" s="237" customFormat="1" ht="15" x14ac:dyDescent="0.25">
      <c r="B2899" s="180" t="s">
        <v>3076</v>
      </c>
      <c r="C2899" s="241">
        <v>14860174.9</v>
      </c>
      <c r="F2899" s="238"/>
      <c r="G2899" s="238"/>
      <c r="H2899" s="238"/>
      <c r="K2899" s="239"/>
      <c r="L2899" s="239"/>
    </row>
    <row r="2900" spans="2:12" s="237" customFormat="1" ht="15" x14ac:dyDescent="0.25">
      <c r="B2900" s="180" t="s">
        <v>3077</v>
      </c>
      <c r="C2900" s="241">
        <v>558704899.51999998</v>
      </c>
      <c r="F2900" s="238"/>
      <c r="G2900" s="238"/>
      <c r="H2900" s="238"/>
      <c r="K2900" s="239"/>
      <c r="L2900" s="239"/>
    </row>
    <row r="2901" spans="2:12" s="237" customFormat="1" ht="15" x14ac:dyDescent="0.25">
      <c r="B2901" s="180" t="s">
        <v>3078</v>
      </c>
      <c r="C2901" s="241">
        <v>21879602.75</v>
      </c>
      <c r="F2901" s="238"/>
      <c r="G2901" s="238"/>
      <c r="H2901" s="238"/>
      <c r="K2901" s="239"/>
      <c r="L2901" s="239"/>
    </row>
    <row r="2902" spans="2:12" s="237" customFormat="1" ht="15" x14ac:dyDescent="0.25">
      <c r="B2902" s="180" t="s">
        <v>3079</v>
      </c>
      <c r="C2902" s="241">
        <v>557980</v>
      </c>
      <c r="F2902" s="238"/>
      <c r="G2902" s="238"/>
      <c r="H2902" s="238"/>
      <c r="K2902" s="239"/>
      <c r="L2902" s="239"/>
    </row>
    <row r="2903" spans="2:12" s="237" customFormat="1" ht="15" x14ac:dyDescent="0.25">
      <c r="B2903" s="180" t="s">
        <v>3080</v>
      </c>
      <c r="C2903" s="241">
        <v>56215010</v>
      </c>
      <c r="F2903" s="238"/>
      <c r="G2903" s="238"/>
      <c r="H2903" s="238"/>
      <c r="K2903" s="239"/>
      <c r="L2903" s="239"/>
    </row>
    <row r="2904" spans="2:12" s="237" customFormat="1" ht="15" x14ac:dyDescent="0.25">
      <c r="B2904" s="180" t="s">
        <v>3081</v>
      </c>
      <c r="C2904" s="241">
        <v>1055250</v>
      </c>
      <c r="F2904" s="238"/>
      <c r="G2904" s="238"/>
      <c r="H2904" s="238"/>
      <c r="K2904" s="239"/>
      <c r="L2904" s="239"/>
    </row>
    <row r="2905" spans="2:12" s="237" customFormat="1" ht="15" x14ac:dyDescent="0.25">
      <c r="B2905" s="180" t="s">
        <v>3082</v>
      </c>
      <c r="C2905" s="241">
        <v>4397400</v>
      </c>
      <c r="F2905" s="238"/>
      <c r="G2905" s="238"/>
      <c r="H2905" s="238"/>
      <c r="K2905" s="239"/>
      <c r="L2905" s="239"/>
    </row>
    <row r="2906" spans="2:12" s="237" customFormat="1" ht="15" x14ac:dyDescent="0.25">
      <c r="B2906" s="180" t="s">
        <v>3083</v>
      </c>
      <c r="C2906" s="241">
        <v>38617423.649999999</v>
      </c>
      <c r="F2906" s="238"/>
      <c r="G2906" s="238"/>
      <c r="H2906" s="238"/>
      <c r="K2906" s="239"/>
      <c r="L2906" s="239"/>
    </row>
    <row r="2907" spans="2:12" s="237" customFormat="1" ht="15" x14ac:dyDescent="0.25">
      <c r="B2907" s="180" t="s">
        <v>3084</v>
      </c>
      <c r="C2907" s="241">
        <v>4076500</v>
      </c>
      <c r="F2907" s="238"/>
      <c r="G2907" s="238"/>
      <c r="H2907" s="238"/>
      <c r="K2907" s="239"/>
      <c r="L2907" s="239"/>
    </row>
    <row r="2908" spans="2:12" s="237" customFormat="1" ht="15" x14ac:dyDescent="0.25">
      <c r="B2908" s="180" t="s">
        <v>3085</v>
      </c>
      <c r="C2908" s="241">
        <v>4095676.8</v>
      </c>
      <c r="F2908" s="238"/>
      <c r="G2908" s="238"/>
      <c r="H2908" s="238"/>
      <c r="K2908" s="239"/>
      <c r="L2908" s="239"/>
    </row>
    <row r="2909" spans="2:12" s="237" customFormat="1" ht="15" x14ac:dyDescent="0.25">
      <c r="B2909" s="180" t="s">
        <v>3086</v>
      </c>
      <c r="C2909" s="241">
        <v>3088935</v>
      </c>
      <c r="F2909" s="238"/>
      <c r="G2909" s="238"/>
      <c r="H2909" s="238"/>
      <c r="K2909" s="239"/>
      <c r="L2909" s="239"/>
    </row>
    <row r="2910" spans="2:12" s="237" customFormat="1" ht="15" x14ac:dyDescent="0.25">
      <c r="B2910" s="180" t="s">
        <v>3087</v>
      </c>
      <c r="C2910" s="241">
        <v>2706482.5</v>
      </c>
      <c r="F2910" s="238"/>
      <c r="G2910" s="238"/>
      <c r="H2910" s="238"/>
      <c r="K2910" s="239"/>
      <c r="L2910" s="239"/>
    </row>
    <row r="2911" spans="2:12" s="237" customFormat="1" ht="15" x14ac:dyDescent="0.25">
      <c r="B2911" s="180" t="s">
        <v>3088</v>
      </c>
      <c r="C2911" s="241">
        <v>709140</v>
      </c>
      <c r="F2911" s="238"/>
      <c r="G2911" s="238"/>
      <c r="H2911" s="238"/>
      <c r="K2911" s="239"/>
      <c r="L2911" s="239"/>
    </row>
    <row r="2912" spans="2:12" s="237" customFormat="1" ht="15" x14ac:dyDescent="0.25">
      <c r="B2912" s="180" t="s">
        <v>3089</v>
      </c>
      <c r="C2912" s="241">
        <v>876945</v>
      </c>
      <c r="F2912" s="238"/>
      <c r="G2912" s="238"/>
      <c r="H2912" s="238"/>
      <c r="K2912" s="239"/>
      <c r="L2912" s="239"/>
    </row>
    <row r="2913" spans="2:12" s="237" customFormat="1" ht="15" x14ac:dyDescent="0.25">
      <c r="B2913" s="180" t="s">
        <v>3085</v>
      </c>
      <c r="C2913" s="182">
        <v>344722648.19999999</v>
      </c>
      <c r="F2913" s="238"/>
      <c r="G2913" s="238"/>
      <c r="H2913" s="238"/>
      <c r="K2913" s="239"/>
      <c r="L2913" s="239"/>
    </row>
    <row r="2914" spans="2:12" s="237" customFormat="1" ht="15" x14ac:dyDescent="0.25">
      <c r="B2914" s="180" t="s">
        <v>3090</v>
      </c>
      <c r="C2914" s="182">
        <v>34605811.060000002</v>
      </c>
      <c r="F2914" s="238"/>
      <c r="G2914" s="238"/>
      <c r="H2914" s="238"/>
      <c r="K2914" s="239"/>
      <c r="L2914" s="239"/>
    </row>
    <row r="2915" spans="2:12" s="237" customFormat="1" ht="15" x14ac:dyDescent="0.25">
      <c r="B2915" s="180" t="s">
        <v>3086</v>
      </c>
      <c r="C2915" s="182">
        <v>236687411.48999998</v>
      </c>
      <c r="F2915" s="238"/>
      <c r="G2915" s="238"/>
      <c r="H2915" s="238"/>
      <c r="K2915" s="239"/>
      <c r="L2915" s="239"/>
    </row>
    <row r="2916" spans="2:12" s="237" customFormat="1" ht="15" x14ac:dyDescent="0.25">
      <c r="B2916" s="180" t="s">
        <v>3091</v>
      </c>
      <c r="C2916" s="182">
        <v>42392945.270000003</v>
      </c>
      <c r="F2916" s="238"/>
      <c r="G2916" s="238"/>
      <c r="H2916" s="238"/>
      <c r="K2916" s="239"/>
      <c r="L2916" s="239"/>
    </row>
    <row r="2917" spans="2:12" s="237" customFormat="1" ht="15" x14ac:dyDescent="0.25">
      <c r="B2917" s="180" t="s">
        <v>3062</v>
      </c>
      <c r="C2917" s="182">
        <v>361128994.71000004</v>
      </c>
      <c r="F2917" s="238"/>
      <c r="G2917" s="238"/>
      <c r="H2917" s="238"/>
      <c r="K2917" s="239"/>
      <c r="L2917" s="239"/>
    </row>
    <row r="2918" spans="2:12" s="237" customFormat="1" ht="15" x14ac:dyDescent="0.25">
      <c r="B2918" s="180" t="s">
        <v>3092</v>
      </c>
      <c r="C2918" s="182">
        <v>169703379.20999998</v>
      </c>
      <c r="F2918" s="238"/>
      <c r="G2918" s="238"/>
      <c r="H2918" s="238"/>
      <c r="K2918" s="239"/>
      <c r="L2918" s="239"/>
    </row>
    <row r="2919" spans="2:12" s="237" customFormat="1" ht="15" x14ac:dyDescent="0.25">
      <c r="B2919" s="180" t="s">
        <v>3093</v>
      </c>
      <c r="C2919" s="182">
        <v>373107646.46999997</v>
      </c>
      <c r="F2919" s="238"/>
      <c r="G2919" s="238"/>
      <c r="H2919" s="238"/>
      <c r="K2919" s="239"/>
      <c r="L2919" s="239"/>
    </row>
    <row r="2920" spans="2:12" s="237" customFormat="1" ht="15" x14ac:dyDescent="0.25">
      <c r="B2920" s="180" t="s">
        <v>3094</v>
      </c>
      <c r="C2920" s="182">
        <v>60575110.729999997</v>
      </c>
      <c r="F2920" s="238"/>
      <c r="G2920" s="238"/>
      <c r="H2920" s="238"/>
      <c r="K2920" s="239"/>
      <c r="L2920" s="239"/>
    </row>
    <row r="2921" spans="2:12" s="237" customFormat="1" ht="15" x14ac:dyDescent="0.25">
      <c r="B2921" s="180" t="s">
        <v>3095</v>
      </c>
      <c r="C2921" s="182">
        <v>864880232.6500001</v>
      </c>
      <c r="F2921" s="238"/>
      <c r="G2921" s="238"/>
      <c r="H2921" s="238"/>
      <c r="K2921" s="239"/>
      <c r="L2921" s="239"/>
    </row>
    <row r="2922" spans="2:12" s="237" customFormat="1" ht="15" x14ac:dyDescent="0.25">
      <c r="B2922" s="180" t="s">
        <v>3096</v>
      </c>
      <c r="C2922" s="182">
        <v>78332517.739999995</v>
      </c>
      <c r="F2922" s="238"/>
      <c r="G2922" s="238"/>
      <c r="H2922" s="238"/>
      <c r="K2922" s="239"/>
      <c r="L2922" s="239"/>
    </row>
    <row r="2923" spans="2:12" s="237" customFormat="1" ht="15" x14ac:dyDescent="0.25">
      <c r="B2923" s="180" t="s">
        <v>3097</v>
      </c>
      <c r="C2923" s="182">
        <v>853985470.08000004</v>
      </c>
      <c r="F2923" s="238"/>
      <c r="G2923" s="238"/>
      <c r="H2923" s="238"/>
      <c r="K2923" s="239"/>
      <c r="L2923" s="239"/>
    </row>
    <row r="2924" spans="2:12" s="237" customFormat="1" ht="15" x14ac:dyDescent="0.25">
      <c r="B2924" s="180" t="s">
        <v>3098</v>
      </c>
      <c r="C2924" s="182">
        <v>386545386.83999997</v>
      </c>
      <c r="F2924" s="238"/>
      <c r="G2924" s="238"/>
      <c r="H2924" s="238"/>
      <c r="K2924" s="239"/>
      <c r="L2924" s="239"/>
    </row>
    <row r="2925" spans="2:12" s="237" customFormat="1" ht="15" x14ac:dyDescent="0.25">
      <c r="B2925" s="180" t="s">
        <v>3068</v>
      </c>
      <c r="C2925" s="182">
        <v>1078289108.4199998</v>
      </c>
      <c r="F2925" s="238"/>
      <c r="G2925" s="238"/>
      <c r="H2925" s="238"/>
      <c r="K2925" s="239"/>
      <c r="L2925" s="239"/>
    </row>
    <row r="2926" spans="2:12" s="237" customFormat="1" ht="15" x14ac:dyDescent="0.25">
      <c r="B2926" s="180" t="s">
        <v>3099</v>
      </c>
      <c r="C2926" s="182">
        <v>8008503.3499999996</v>
      </c>
      <c r="F2926" s="238"/>
      <c r="G2926" s="238"/>
      <c r="H2926" s="238"/>
      <c r="K2926" s="239"/>
      <c r="L2926" s="239"/>
    </row>
    <row r="2927" spans="2:12" s="237" customFormat="1" ht="15" x14ac:dyDescent="0.25">
      <c r="B2927" s="180" t="s">
        <v>3061</v>
      </c>
      <c r="C2927" s="182">
        <v>249823655.47000003</v>
      </c>
      <c r="F2927" s="238"/>
      <c r="G2927" s="238"/>
      <c r="H2927" s="238"/>
      <c r="K2927" s="239"/>
      <c r="L2927" s="239"/>
    </row>
    <row r="2928" spans="2:12" s="237" customFormat="1" ht="15" x14ac:dyDescent="0.25">
      <c r="B2928" s="180" t="s">
        <v>3100</v>
      </c>
      <c r="C2928" s="182">
        <v>399104950.82999998</v>
      </c>
      <c r="F2928" s="238"/>
      <c r="G2928" s="238"/>
      <c r="H2928" s="238"/>
      <c r="K2928" s="239"/>
      <c r="L2928" s="239"/>
    </row>
    <row r="2929" spans="2:12" s="237" customFormat="1" ht="15" x14ac:dyDescent="0.25">
      <c r="B2929" s="180" t="s">
        <v>3101</v>
      </c>
      <c r="C2929" s="182">
        <v>14028000.74</v>
      </c>
      <c r="F2929" s="238"/>
      <c r="G2929" s="238"/>
      <c r="H2929" s="238"/>
      <c r="K2929" s="239"/>
      <c r="L2929" s="239"/>
    </row>
    <row r="2930" spans="2:12" s="237" customFormat="1" ht="15" x14ac:dyDescent="0.25">
      <c r="B2930" s="180" t="s">
        <v>3102</v>
      </c>
      <c r="C2930" s="182">
        <v>49230539.400000006</v>
      </c>
      <c r="F2930" s="238"/>
      <c r="G2930" s="238"/>
      <c r="H2930" s="238"/>
      <c r="K2930" s="239"/>
      <c r="L2930" s="239"/>
    </row>
    <row r="2931" spans="2:12" s="237" customFormat="1" ht="15" x14ac:dyDescent="0.25">
      <c r="B2931" s="180" t="s">
        <v>3103</v>
      </c>
      <c r="C2931" s="182">
        <v>495282059.30000001</v>
      </c>
      <c r="F2931" s="238"/>
      <c r="G2931" s="238"/>
      <c r="H2931" s="238"/>
      <c r="K2931" s="239"/>
      <c r="L2931" s="239"/>
    </row>
    <row r="2932" spans="2:12" s="237" customFormat="1" ht="15" x14ac:dyDescent="0.25">
      <c r="B2932" s="180" t="s">
        <v>3053</v>
      </c>
      <c r="C2932" s="182">
        <v>51680674.119999997</v>
      </c>
      <c r="F2932" s="238"/>
      <c r="G2932" s="238"/>
      <c r="H2932" s="238"/>
      <c r="K2932" s="239"/>
      <c r="L2932" s="239"/>
    </row>
    <row r="2933" spans="2:12" s="237" customFormat="1" ht="15" x14ac:dyDescent="0.25">
      <c r="B2933" s="180" t="s">
        <v>3104</v>
      </c>
      <c r="C2933" s="182">
        <v>393034475.13999999</v>
      </c>
      <c r="F2933" s="238"/>
      <c r="G2933" s="238"/>
      <c r="H2933" s="238"/>
      <c r="K2933" s="239"/>
      <c r="L2933" s="239"/>
    </row>
    <row r="2934" spans="2:12" s="237" customFormat="1" ht="15" x14ac:dyDescent="0.25">
      <c r="B2934" s="180" t="s">
        <v>3105</v>
      </c>
      <c r="C2934" s="182">
        <v>158938546.31</v>
      </c>
      <c r="F2934" s="238"/>
      <c r="G2934" s="238"/>
      <c r="H2934" s="238"/>
      <c r="K2934" s="239"/>
      <c r="L2934" s="239"/>
    </row>
    <row r="2935" spans="2:12" s="237" customFormat="1" ht="15" x14ac:dyDescent="0.25">
      <c r="B2935" s="180" t="s">
        <v>3106</v>
      </c>
      <c r="C2935" s="182">
        <v>267910110.41</v>
      </c>
      <c r="F2935" s="238"/>
      <c r="G2935" s="238"/>
      <c r="H2935" s="238"/>
      <c r="K2935" s="239"/>
      <c r="L2935" s="239"/>
    </row>
    <row r="2936" spans="2:12" s="237" customFormat="1" ht="15" x14ac:dyDescent="0.25">
      <c r="B2936" s="180" t="s">
        <v>3107</v>
      </c>
      <c r="C2936" s="182">
        <v>327346195.14999998</v>
      </c>
      <c r="F2936" s="238"/>
      <c r="G2936" s="238"/>
      <c r="H2936" s="238"/>
      <c r="K2936" s="239"/>
      <c r="L2936" s="239"/>
    </row>
    <row r="2937" spans="2:12" s="237" customFormat="1" ht="15" x14ac:dyDescent="0.25">
      <c r="B2937" s="180" t="s">
        <v>3108</v>
      </c>
      <c r="C2937" s="182">
        <v>93638050.319999993</v>
      </c>
      <c r="F2937" s="238"/>
      <c r="G2937" s="238"/>
      <c r="H2937" s="238"/>
      <c r="K2937" s="239"/>
      <c r="L2937" s="239"/>
    </row>
    <row r="2938" spans="2:12" s="237" customFormat="1" ht="15" x14ac:dyDescent="0.25">
      <c r="B2938" s="180" t="s">
        <v>3109</v>
      </c>
      <c r="C2938" s="182">
        <v>345379585.92000002</v>
      </c>
      <c r="F2938" s="238"/>
      <c r="G2938" s="238"/>
      <c r="H2938" s="238"/>
      <c r="K2938" s="239"/>
      <c r="L2938" s="239"/>
    </row>
    <row r="2939" spans="2:12" s="237" customFormat="1" ht="15" x14ac:dyDescent="0.25">
      <c r="B2939" s="180" t="s">
        <v>3110</v>
      </c>
      <c r="C2939" s="182">
        <v>368503536.53999996</v>
      </c>
      <c r="F2939" s="238"/>
      <c r="G2939" s="238"/>
      <c r="H2939" s="238"/>
      <c r="K2939" s="239"/>
      <c r="L2939" s="239"/>
    </row>
    <row r="2940" spans="2:12" s="237" customFormat="1" ht="15" x14ac:dyDescent="0.25">
      <c r="B2940" s="180" t="s">
        <v>3111</v>
      </c>
      <c r="C2940" s="182">
        <v>896822579.23000002</v>
      </c>
      <c r="F2940" s="238"/>
      <c r="G2940" s="238"/>
      <c r="H2940" s="238"/>
      <c r="K2940" s="239"/>
      <c r="L2940" s="239"/>
    </row>
    <row r="2941" spans="2:12" s="237" customFormat="1" ht="15" x14ac:dyDescent="0.25">
      <c r="B2941" s="180" t="s">
        <v>3112</v>
      </c>
      <c r="C2941" s="182">
        <v>235930070.59</v>
      </c>
      <c r="F2941" s="238"/>
      <c r="G2941" s="238"/>
      <c r="H2941" s="238"/>
      <c r="K2941" s="239"/>
      <c r="L2941" s="239"/>
    </row>
    <row r="2942" spans="2:12" s="237" customFormat="1" ht="15" x14ac:dyDescent="0.25">
      <c r="B2942" s="180" t="s">
        <v>3113</v>
      </c>
      <c r="C2942" s="182">
        <v>216858082.99000001</v>
      </c>
      <c r="F2942" s="238"/>
      <c r="G2942" s="238"/>
      <c r="H2942" s="238"/>
      <c r="K2942" s="239"/>
      <c r="L2942" s="239"/>
    </row>
    <row r="2943" spans="2:12" s="237" customFormat="1" ht="15" x14ac:dyDescent="0.25">
      <c r="B2943" s="180" t="s">
        <v>3114</v>
      </c>
      <c r="C2943" s="182">
        <v>526262120.65000004</v>
      </c>
      <c r="F2943" s="238"/>
      <c r="G2943" s="238"/>
      <c r="H2943" s="238"/>
      <c r="K2943" s="239"/>
      <c r="L2943" s="239"/>
    </row>
    <row r="2944" spans="2:12" s="237" customFormat="1" ht="15" x14ac:dyDescent="0.25">
      <c r="B2944" s="180" t="s">
        <v>3063</v>
      </c>
      <c r="C2944" s="182">
        <v>210244409.98999998</v>
      </c>
      <c r="F2944" s="238"/>
      <c r="G2944" s="238"/>
      <c r="H2944" s="238"/>
      <c r="K2944" s="239"/>
      <c r="L2944" s="239"/>
    </row>
    <row r="2945" spans="2:12" s="237" customFormat="1" ht="15" x14ac:dyDescent="0.25">
      <c r="B2945" s="180" t="s">
        <v>3115</v>
      </c>
      <c r="C2945" s="182">
        <v>41863473.439999998</v>
      </c>
      <c r="F2945" s="238"/>
      <c r="G2945" s="238"/>
      <c r="H2945" s="238"/>
      <c r="K2945" s="239"/>
      <c r="L2945" s="239"/>
    </row>
    <row r="2946" spans="2:12" s="237" customFormat="1" ht="15" x14ac:dyDescent="0.25">
      <c r="B2946" s="180" t="s">
        <v>3116</v>
      </c>
      <c r="C2946" s="182">
        <v>270298588.75999999</v>
      </c>
      <c r="F2946" s="238"/>
      <c r="G2946" s="238"/>
      <c r="H2946" s="238"/>
      <c r="K2946" s="239"/>
      <c r="L2946" s="239"/>
    </row>
    <row r="2947" spans="2:12" s="237" customFormat="1" ht="15" x14ac:dyDescent="0.25">
      <c r="B2947" s="180" t="s">
        <v>3117</v>
      </c>
      <c r="C2947" s="182">
        <v>121071028.67</v>
      </c>
      <c r="F2947" s="238"/>
      <c r="G2947" s="238"/>
      <c r="H2947" s="238"/>
      <c r="K2947" s="239"/>
      <c r="L2947" s="239"/>
    </row>
    <row r="2948" spans="2:12" s="237" customFormat="1" ht="15" x14ac:dyDescent="0.25">
      <c r="B2948" s="180" t="s">
        <v>3060</v>
      </c>
      <c r="C2948" s="182">
        <v>187981373.42000002</v>
      </c>
      <c r="F2948" s="238"/>
      <c r="G2948" s="238"/>
      <c r="H2948" s="238"/>
      <c r="K2948" s="239"/>
      <c r="L2948" s="239"/>
    </row>
    <row r="2949" spans="2:12" s="237" customFormat="1" ht="15" x14ac:dyDescent="0.25">
      <c r="B2949" s="180" t="s">
        <v>3118</v>
      </c>
      <c r="C2949" s="182">
        <v>254540725.47999999</v>
      </c>
      <c r="F2949" s="238"/>
      <c r="G2949" s="238"/>
      <c r="H2949" s="238"/>
      <c r="K2949" s="239"/>
      <c r="L2949" s="239"/>
    </row>
    <row r="2950" spans="2:12" s="237" customFormat="1" ht="15" x14ac:dyDescent="0.25">
      <c r="B2950" s="180" t="s">
        <v>3119</v>
      </c>
      <c r="C2950" s="182">
        <v>23472277.969999999</v>
      </c>
      <c r="F2950" s="238"/>
      <c r="G2950" s="238"/>
      <c r="H2950" s="238"/>
      <c r="K2950" s="239"/>
      <c r="L2950" s="239"/>
    </row>
    <row r="2951" spans="2:12" s="237" customFormat="1" ht="15" x14ac:dyDescent="0.25">
      <c r="B2951" s="180" t="s">
        <v>3120</v>
      </c>
      <c r="C2951" s="182">
        <v>58262849.559999995</v>
      </c>
      <c r="F2951" s="238"/>
      <c r="G2951" s="238"/>
      <c r="H2951" s="238"/>
      <c r="K2951" s="239"/>
      <c r="L2951" s="239"/>
    </row>
    <row r="2952" spans="2:12" s="237" customFormat="1" ht="15" x14ac:dyDescent="0.25">
      <c r="B2952" s="180" t="s">
        <v>3121</v>
      </c>
      <c r="C2952" s="182">
        <v>38421209.640000001</v>
      </c>
      <c r="F2952" s="238"/>
      <c r="G2952" s="238"/>
      <c r="H2952" s="238"/>
      <c r="K2952" s="239"/>
      <c r="L2952" s="239"/>
    </row>
    <row r="2953" spans="2:12" s="237" customFormat="1" ht="15" x14ac:dyDescent="0.25">
      <c r="B2953" s="180" t="s">
        <v>3122</v>
      </c>
      <c r="C2953" s="182">
        <v>990487856.18999994</v>
      </c>
      <c r="F2953" s="238"/>
      <c r="G2953" s="238"/>
      <c r="H2953" s="238"/>
      <c r="K2953" s="239"/>
      <c r="L2953" s="239"/>
    </row>
    <row r="2954" spans="2:12" s="237" customFormat="1" ht="15" x14ac:dyDescent="0.25">
      <c r="B2954" s="180" t="s">
        <v>3123</v>
      </c>
      <c r="C2954" s="182">
        <v>168366609.75000003</v>
      </c>
      <c r="F2954" s="238"/>
      <c r="G2954" s="238"/>
      <c r="H2954" s="238"/>
      <c r="K2954" s="239"/>
      <c r="L2954" s="239"/>
    </row>
    <row r="2955" spans="2:12" s="237" customFormat="1" ht="15" x14ac:dyDescent="0.25">
      <c r="B2955" s="180" t="s">
        <v>3078</v>
      </c>
      <c r="C2955" s="182">
        <v>442951375.47999996</v>
      </c>
      <c r="F2955" s="238"/>
      <c r="G2955" s="238"/>
      <c r="H2955" s="238"/>
      <c r="K2955" s="239"/>
      <c r="L2955" s="239"/>
    </row>
    <row r="2956" spans="2:12" s="237" customFormat="1" ht="15" x14ac:dyDescent="0.25">
      <c r="B2956" s="180" t="s">
        <v>3124</v>
      </c>
      <c r="C2956" s="182">
        <v>17488295.469999999</v>
      </c>
      <c r="F2956" s="238"/>
      <c r="G2956" s="238"/>
      <c r="H2956" s="238"/>
      <c r="K2956" s="239"/>
      <c r="L2956" s="239"/>
    </row>
    <row r="2957" spans="2:12" s="237" customFormat="1" ht="15" x14ac:dyDescent="0.25">
      <c r="B2957" s="180" t="s">
        <v>3125</v>
      </c>
      <c r="C2957" s="182">
        <v>657678833.2299999</v>
      </c>
      <c r="F2957" s="238"/>
      <c r="G2957" s="238"/>
      <c r="H2957" s="238"/>
      <c r="K2957" s="239"/>
      <c r="L2957" s="239"/>
    </row>
    <row r="2958" spans="2:12" s="237" customFormat="1" ht="15" x14ac:dyDescent="0.25">
      <c r="B2958" s="180" t="s">
        <v>3126</v>
      </c>
      <c r="C2958" s="182">
        <v>162501794.59999999</v>
      </c>
      <c r="F2958" s="238"/>
      <c r="G2958" s="238"/>
      <c r="H2958" s="238"/>
      <c r="K2958" s="239"/>
      <c r="L2958" s="239"/>
    </row>
    <row r="2959" spans="2:12" s="237" customFormat="1" ht="15" x14ac:dyDescent="0.25">
      <c r="B2959" s="180" t="s">
        <v>3127</v>
      </c>
      <c r="C2959" s="182">
        <v>442959947.40000004</v>
      </c>
      <c r="F2959" s="238"/>
      <c r="G2959" s="238"/>
      <c r="H2959" s="238"/>
      <c r="K2959" s="239"/>
      <c r="L2959" s="239"/>
    </row>
    <row r="2960" spans="2:12" s="237" customFormat="1" ht="15" x14ac:dyDescent="0.25">
      <c r="B2960" s="180" t="s">
        <v>3128</v>
      </c>
      <c r="C2960" s="182">
        <v>406629096.91000003</v>
      </c>
      <c r="F2960" s="238"/>
      <c r="G2960" s="238"/>
      <c r="H2960" s="238"/>
      <c r="K2960" s="239"/>
      <c r="L2960" s="239"/>
    </row>
    <row r="2961" spans="2:12" s="237" customFormat="1" ht="15" x14ac:dyDescent="0.25">
      <c r="B2961" s="180" t="s">
        <v>3129</v>
      </c>
      <c r="C2961" s="182">
        <v>8458489.1600000001</v>
      </c>
      <c r="F2961" s="238"/>
      <c r="G2961" s="238"/>
      <c r="H2961" s="238"/>
      <c r="K2961" s="239"/>
      <c r="L2961" s="239"/>
    </row>
    <row r="2962" spans="2:12" s="237" customFormat="1" ht="15" x14ac:dyDescent="0.25">
      <c r="B2962" s="180" t="s">
        <v>3130</v>
      </c>
      <c r="C2962" s="182">
        <v>458912218.87999994</v>
      </c>
      <c r="F2962" s="238"/>
      <c r="G2962" s="238"/>
      <c r="H2962" s="238"/>
      <c r="K2962" s="239"/>
      <c r="L2962" s="239"/>
    </row>
    <row r="2963" spans="2:12" s="237" customFormat="1" ht="15" x14ac:dyDescent="0.25">
      <c r="B2963" s="180" t="s">
        <v>3131</v>
      </c>
      <c r="C2963" s="182">
        <v>168660094.56999999</v>
      </c>
      <c r="F2963" s="238"/>
      <c r="G2963" s="238"/>
      <c r="H2963" s="238"/>
      <c r="K2963" s="239"/>
      <c r="L2963" s="239"/>
    </row>
    <row r="2964" spans="2:12" s="237" customFormat="1" ht="15" x14ac:dyDescent="0.25">
      <c r="B2964" s="180" t="s">
        <v>3132</v>
      </c>
      <c r="C2964" s="182">
        <v>13133796.800000001</v>
      </c>
      <c r="F2964" s="238"/>
      <c r="G2964" s="238"/>
      <c r="H2964" s="238"/>
      <c r="K2964" s="239"/>
      <c r="L2964" s="239"/>
    </row>
    <row r="2965" spans="2:12" s="237" customFormat="1" ht="15" x14ac:dyDescent="0.25">
      <c r="B2965" s="180" t="s">
        <v>3133</v>
      </c>
      <c r="C2965" s="182">
        <v>856252476.74000001</v>
      </c>
      <c r="F2965" s="238"/>
      <c r="G2965" s="238"/>
      <c r="H2965" s="238"/>
      <c r="K2965" s="239"/>
      <c r="L2965" s="239"/>
    </row>
    <row r="2966" spans="2:12" s="237" customFormat="1" ht="15" x14ac:dyDescent="0.25">
      <c r="B2966" s="180" t="s">
        <v>3054</v>
      </c>
      <c r="C2966" s="182">
        <v>47586818.230000004</v>
      </c>
      <c r="F2966" s="238"/>
      <c r="G2966" s="238"/>
      <c r="H2966" s="238"/>
      <c r="K2966" s="239"/>
      <c r="L2966" s="239"/>
    </row>
    <row r="2967" spans="2:12" s="237" customFormat="1" ht="15" x14ac:dyDescent="0.25">
      <c r="B2967" s="180" t="s">
        <v>3134</v>
      </c>
      <c r="C2967" s="182">
        <v>132236780.36000001</v>
      </c>
      <c r="F2967" s="238"/>
      <c r="G2967" s="238"/>
      <c r="H2967" s="238"/>
      <c r="K2967" s="239"/>
      <c r="L2967" s="239"/>
    </row>
    <row r="2968" spans="2:12" s="237" customFormat="1" ht="15" x14ac:dyDescent="0.25">
      <c r="B2968" s="180" t="s">
        <v>3135</v>
      </c>
      <c r="C2968" s="182">
        <v>477884165.79999995</v>
      </c>
      <c r="F2968" s="238"/>
      <c r="G2968" s="238"/>
      <c r="H2968" s="238"/>
      <c r="K2968" s="239"/>
      <c r="L2968" s="239"/>
    </row>
    <row r="2969" spans="2:12" s="237" customFormat="1" ht="15" x14ac:dyDescent="0.25">
      <c r="B2969" s="180" t="s">
        <v>3136</v>
      </c>
      <c r="C2969" s="182">
        <v>972536.63</v>
      </c>
      <c r="F2969" s="238"/>
      <c r="G2969" s="238"/>
      <c r="H2969" s="238"/>
      <c r="K2969" s="239"/>
      <c r="L2969" s="239"/>
    </row>
    <row r="2970" spans="2:12" s="237" customFormat="1" ht="15" x14ac:dyDescent="0.25">
      <c r="B2970" s="180" t="s">
        <v>3137</v>
      </c>
      <c r="C2970" s="182">
        <v>976909991.43999994</v>
      </c>
      <c r="F2970" s="238"/>
      <c r="G2970" s="238"/>
      <c r="H2970" s="238"/>
      <c r="K2970" s="239"/>
      <c r="L2970" s="239"/>
    </row>
    <row r="2971" spans="2:12" s="237" customFormat="1" ht="15" x14ac:dyDescent="0.25">
      <c r="B2971" s="180" t="s">
        <v>3138</v>
      </c>
      <c r="C2971" s="182">
        <v>26621656.449999999</v>
      </c>
      <c r="F2971" s="238"/>
      <c r="G2971" s="238"/>
      <c r="H2971" s="238"/>
      <c r="K2971" s="239"/>
      <c r="L2971" s="239"/>
    </row>
    <row r="2972" spans="2:12" s="237" customFormat="1" ht="15" x14ac:dyDescent="0.25">
      <c r="B2972" s="180" t="s">
        <v>3139</v>
      </c>
      <c r="C2972" s="182">
        <v>153828231.62</v>
      </c>
      <c r="F2972" s="238"/>
      <c r="G2972" s="238"/>
      <c r="H2972" s="238"/>
      <c r="K2972" s="239"/>
      <c r="L2972" s="239"/>
    </row>
    <row r="2973" spans="2:12" s="237" customFormat="1" ht="15" x14ac:dyDescent="0.25">
      <c r="B2973" s="180" t="s">
        <v>3140</v>
      </c>
      <c r="C2973" s="182">
        <v>56506662.829999998</v>
      </c>
      <c r="F2973" s="238"/>
      <c r="G2973" s="238"/>
      <c r="H2973" s="238"/>
      <c r="K2973" s="239"/>
      <c r="L2973" s="239"/>
    </row>
    <row r="2974" spans="2:12" s="237" customFormat="1" ht="15" x14ac:dyDescent="0.25">
      <c r="B2974" s="180" t="s">
        <v>3069</v>
      </c>
      <c r="C2974" s="182">
        <v>69155115.489999995</v>
      </c>
      <c r="F2974" s="238"/>
      <c r="G2974" s="238"/>
      <c r="H2974" s="238"/>
      <c r="K2974" s="239"/>
      <c r="L2974" s="239"/>
    </row>
    <row r="2975" spans="2:12" s="237" customFormat="1" ht="15" x14ac:dyDescent="0.25">
      <c r="B2975" s="180" t="s">
        <v>3141</v>
      </c>
      <c r="C2975" s="182">
        <v>2823448.86</v>
      </c>
      <c r="F2975" s="238"/>
      <c r="G2975" s="238"/>
      <c r="H2975" s="238"/>
      <c r="K2975" s="239"/>
      <c r="L2975" s="239"/>
    </row>
    <row r="2976" spans="2:12" s="237" customFormat="1" ht="15" x14ac:dyDescent="0.25">
      <c r="B2976" s="180" t="s">
        <v>3142</v>
      </c>
      <c r="C2976" s="182">
        <v>507219419.38</v>
      </c>
      <c r="F2976" s="238"/>
      <c r="G2976" s="238"/>
      <c r="H2976" s="238"/>
      <c r="K2976" s="239"/>
      <c r="L2976" s="239"/>
    </row>
    <row r="2977" spans="2:12" s="237" customFormat="1" ht="15" x14ac:dyDescent="0.25">
      <c r="B2977" s="180" t="s">
        <v>3067</v>
      </c>
      <c r="C2977" s="182">
        <v>326057689.31</v>
      </c>
      <c r="F2977" s="238"/>
      <c r="G2977" s="238"/>
      <c r="H2977" s="238"/>
      <c r="K2977" s="239"/>
      <c r="L2977" s="239"/>
    </row>
    <row r="2978" spans="2:12" s="237" customFormat="1" ht="15" x14ac:dyDescent="0.25">
      <c r="B2978" s="180" t="s">
        <v>3143</v>
      </c>
      <c r="C2978" s="182">
        <v>63926157</v>
      </c>
      <c r="F2978" s="238"/>
      <c r="G2978" s="238"/>
      <c r="H2978" s="238"/>
      <c r="K2978" s="239"/>
      <c r="L2978" s="239"/>
    </row>
    <row r="2979" spans="2:12" s="237" customFormat="1" ht="15" x14ac:dyDescent="0.25">
      <c r="B2979" s="180" t="s">
        <v>3080</v>
      </c>
      <c r="C2979" s="182">
        <v>407575682.88</v>
      </c>
      <c r="F2979" s="238"/>
      <c r="G2979" s="238"/>
      <c r="H2979" s="238"/>
      <c r="K2979" s="239"/>
      <c r="L2979" s="239"/>
    </row>
    <row r="2980" spans="2:12" s="237" customFormat="1" ht="15" x14ac:dyDescent="0.25">
      <c r="B2980" s="180" t="s">
        <v>3144</v>
      </c>
      <c r="C2980" s="182">
        <v>60338862.370000005</v>
      </c>
      <c r="F2980" s="238"/>
      <c r="G2980" s="238"/>
      <c r="H2980" s="238"/>
      <c r="K2980" s="239"/>
      <c r="L2980" s="239"/>
    </row>
    <row r="2981" spans="2:12" s="237" customFormat="1" ht="15" x14ac:dyDescent="0.25">
      <c r="B2981" s="180" t="s">
        <v>3057</v>
      </c>
      <c r="C2981" s="182">
        <v>535794532.38999999</v>
      </c>
      <c r="F2981" s="238"/>
      <c r="G2981" s="238"/>
      <c r="H2981" s="238"/>
      <c r="K2981" s="239"/>
      <c r="L2981" s="239"/>
    </row>
    <row r="2982" spans="2:12" s="237" customFormat="1" ht="15" x14ac:dyDescent="0.25">
      <c r="B2982" s="180" t="s">
        <v>3145</v>
      </c>
      <c r="C2982" s="182">
        <v>142416025.18000001</v>
      </c>
      <c r="F2982" s="238"/>
      <c r="G2982" s="238"/>
      <c r="H2982" s="238"/>
      <c r="K2982" s="239"/>
      <c r="L2982" s="239"/>
    </row>
    <row r="2983" spans="2:12" s="237" customFormat="1" ht="15" x14ac:dyDescent="0.25">
      <c r="B2983" s="180" t="s">
        <v>3146</v>
      </c>
      <c r="C2983" s="182">
        <v>555539245.83000004</v>
      </c>
      <c r="F2983" s="238"/>
      <c r="G2983" s="238"/>
      <c r="H2983" s="238"/>
      <c r="K2983" s="239"/>
      <c r="L2983" s="239"/>
    </row>
    <row r="2984" spans="2:12" s="237" customFormat="1" ht="15" x14ac:dyDescent="0.25">
      <c r="B2984" s="180" t="s">
        <v>3147</v>
      </c>
      <c r="C2984" s="182">
        <v>6190871.6300000008</v>
      </c>
      <c r="F2984" s="238"/>
      <c r="G2984" s="238"/>
      <c r="H2984" s="238"/>
      <c r="K2984" s="239"/>
      <c r="L2984" s="239"/>
    </row>
    <row r="2985" spans="2:12" s="237" customFormat="1" ht="15" x14ac:dyDescent="0.25">
      <c r="B2985" s="180" t="s">
        <v>3148</v>
      </c>
      <c r="C2985" s="182">
        <v>329214578.63</v>
      </c>
      <c r="F2985" s="238"/>
      <c r="G2985" s="238"/>
      <c r="H2985" s="238"/>
      <c r="K2985" s="239"/>
      <c r="L2985" s="239"/>
    </row>
    <row r="2986" spans="2:12" s="237" customFormat="1" ht="15" x14ac:dyDescent="0.25">
      <c r="B2986" s="180" t="s">
        <v>3149</v>
      </c>
      <c r="C2986" s="182">
        <v>408677067.00999999</v>
      </c>
      <c r="F2986" s="238"/>
      <c r="G2986" s="238"/>
      <c r="H2986" s="238"/>
      <c r="K2986" s="239"/>
      <c r="L2986" s="239"/>
    </row>
    <row r="2987" spans="2:12" s="237" customFormat="1" ht="15" x14ac:dyDescent="0.25">
      <c r="B2987" s="180" t="s">
        <v>3150</v>
      </c>
      <c r="C2987" s="182">
        <v>104061028.90000001</v>
      </c>
      <c r="F2987" s="238"/>
      <c r="G2987" s="238"/>
      <c r="H2987" s="238"/>
      <c r="K2987" s="239"/>
      <c r="L2987" s="239"/>
    </row>
    <row r="2988" spans="2:12" s="237" customFormat="1" ht="15" x14ac:dyDescent="0.25">
      <c r="B2988" s="180" t="s">
        <v>3151</v>
      </c>
      <c r="C2988" s="182">
        <v>5309185.53</v>
      </c>
      <c r="F2988" s="238"/>
      <c r="G2988" s="238"/>
      <c r="H2988" s="238"/>
      <c r="K2988" s="239"/>
      <c r="L2988" s="239"/>
    </row>
    <row r="2989" spans="2:12" s="237" customFormat="1" ht="15" x14ac:dyDescent="0.25">
      <c r="B2989" s="180" t="s">
        <v>3152</v>
      </c>
      <c r="C2989" s="182">
        <v>251575927.90999997</v>
      </c>
      <c r="F2989" s="238"/>
      <c r="G2989" s="238"/>
      <c r="H2989" s="238"/>
      <c r="K2989" s="239"/>
      <c r="L2989" s="239"/>
    </row>
    <row r="2990" spans="2:12" s="237" customFormat="1" ht="15" x14ac:dyDescent="0.25">
      <c r="B2990" s="180" t="s">
        <v>3153</v>
      </c>
      <c r="C2990" s="182">
        <v>32492978.380000003</v>
      </c>
      <c r="F2990" s="238"/>
      <c r="G2990" s="238"/>
      <c r="H2990" s="238"/>
      <c r="K2990" s="239"/>
      <c r="L2990" s="239"/>
    </row>
    <row r="2991" spans="2:12" s="237" customFormat="1" ht="15" x14ac:dyDescent="0.25">
      <c r="B2991" s="180" t="s">
        <v>3154</v>
      </c>
      <c r="C2991" s="182">
        <v>41993708.630000003</v>
      </c>
      <c r="F2991" s="238"/>
      <c r="G2991" s="238"/>
      <c r="H2991" s="238"/>
      <c r="K2991" s="239"/>
      <c r="L2991" s="239"/>
    </row>
    <row r="2992" spans="2:12" s="237" customFormat="1" ht="15" x14ac:dyDescent="0.25">
      <c r="B2992" s="180" t="s">
        <v>3155</v>
      </c>
      <c r="C2992" s="182">
        <v>5346184.0299999993</v>
      </c>
      <c r="F2992" s="238"/>
      <c r="G2992" s="238"/>
      <c r="H2992" s="238"/>
      <c r="K2992" s="239"/>
      <c r="L2992" s="239"/>
    </row>
    <row r="2993" spans="2:12" s="237" customFormat="1" ht="15" x14ac:dyDescent="0.25">
      <c r="B2993" s="180" t="s">
        <v>3156</v>
      </c>
      <c r="C2993" s="182">
        <v>166613143.92999998</v>
      </c>
      <c r="F2993" s="238"/>
      <c r="G2993" s="238"/>
      <c r="H2993" s="238"/>
      <c r="K2993" s="239"/>
      <c r="L2993" s="239"/>
    </row>
    <row r="2994" spans="2:12" s="237" customFormat="1" ht="15" x14ac:dyDescent="0.25">
      <c r="B2994" s="180" t="s">
        <v>3157</v>
      </c>
      <c r="C2994" s="182">
        <v>263145507.73999998</v>
      </c>
      <c r="F2994" s="238"/>
      <c r="G2994" s="238"/>
      <c r="H2994" s="238"/>
      <c r="K2994" s="239"/>
      <c r="L2994" s="239"/>
    </row>
    <row r="2995" spans="2:12" s="237" customFormat="1" ht="15" x14ac:dyDescent="0.25">
      <c r="B2995" s="180" t="s">
        <v>3158</v>
      </c>
      <c r="C2995" s="182">
        <v>49081107.07</v>
      </c>
      <c r="F2995" s="238"/>
      <c r="G2995" s="238"/>
      <c r="H2995" s="238"/>
      <c r="K2995" s="239"/>
      <c r="L2995" s="239"/>
    </row>
    <row r="2996" spans="2:12" s="237" customFormat="1" ht="15" x14ac:dyDescent="0.25">
      <c r="B2996" s="180" t="s">
        <v>3159</v>
      </c>
      <c r="C2996" s="182">
        <v>870598773.27999997</v>
      </c>
      <c r="F2996" s="238"/>
      <c r="G2996" s="238"/>
      <c r="H2996" s="238"/>
      <c r="K2996" s="239"/>
      <c r="L2996" s="239"/>
    </row>
    <row r="2997" spans="2:12" s="237" customFormat="1" ht="15" x14ac:dyDescent="0.25">
      <c r="B2997" s="180" t="s">
        <v>3088</v>
      </c>
      <c r="C2997" s="182">
        <v>515343748.21000004</v>
      </c>
      <c r="F2997" s="238"/>
      <c r="G2997" s="238"/>
      <c r="H2997" s="238"/>
      <c r="K2997" s="239"/>
      <c r="L2997" s="239"/>
    </row>
    <row r="2998" spans="2:12" s="237" customFormat="1" ht="15" x14ac:dyDescent="0.25">
      <c r="B2998" s="180" t="s">
        <v>3160</v>
      </c>
      <c r="C2998" s="182">
        <v>3031554.93</v>
      </c>
      <c r="F2998" s="238"/>
      <c r="G2998" s="238"/>
      <c r="H2998" s="238"/>
      <c r="K2998" s="239"/>
      <c r="L2998" s="239"/>
    </row>
    <row r="2999" spans="2:12" s="237" customFormat="1" ht="15" x14ac:dyDescent="0.25">
      <c r="B2999" s="180" t="s">
        <v>3161</v>
      </c>
      <c r="C2999" s="182">
        <v>631769094.18999994</v>
      </c>
      <c r="F2999" s="238"/>
      <c r="G2999" s="238"/>
      <c r="H2999" s="238"/>
      <c r="K2999" s="239"/>
      <c r="L2999" s="239"/>
    </row>
    <row r="3000" spans="2:12" s="237" customFormat="1" ht="15" x14ac:dyDescent="0.25">
      <c r="B3000" s="180" t="s">
        <v>3162</v>
      </c>
      <c r="C3000" s="182">
        <v>784450.27</v>
      </c>
      <c r="F3000" s="238"/>
      <c r="G3000" s="238"/>
      <c r="H3000" s="238"/>
      <c r="K3000" s="239"/>
      <c r="L3000" s="239"/>
    </row>
    <row r="3001" spans="2:12" s="237" customFormat="1" ht="15" x14ac:dyDescent="0.25">
      <c r="B3001" s="180" t="s">
        <v>3163</v>
      </c>
      <c r="C3001" s="182">
        <v>1051828549.2499999</v>
      </c>
      <c r="F3001" s="238"/>
      <c r="G3001" s="238"/>
      <c r="H3001" s="238"/>
      <c r="K3001" s="239"/>
      <c r="L3001" s="239"/>
    </row>
    <row r="3002" spans="2:12" s="237" customFormat="1" ht="15" x14ac:dyDescent="0.25">
      <c r="B3002" s="180" t="s">
        <v>3164</v>
      </c>
      <c r="C3002" s="182">
        <v>68034527.25999999</v>
      </c>
      <c r="F3002" s="238"/>
      <c r="G3002" s="238"/>
      <c r="H3002" s="238"/>
      <c r="K3002" s="239"/>
      <c r="L3002" s="239"/>
    </row>
    <row r="3003" spans="2:12" s="237" customFormat="1" ht="15" x14ac:dyDescent="0.25">
      <c r="B3003" s="180" t="s">
        <v>3165</v>
      </c>
      <c r="C3003" s="182">
        <v>601215578.13</v>
      </c>
      <c r="F3003" s="238"/>
      <c r="G3003" s="238"/>
      <c r="H3003" s="238"/>
      <c r="K3003" s="239"/>
      <c r="L3003" s="239"/>
    </row>
    <row r="3004" spans="2:12" s="237" customFormat="1" ht="15" x14ac:dyDescent="0.25">
      <c r="B3004" s="180" t="s">
        <v>3166</v>
      </c>
      <c r="C3004" s="182">
        <v>19744025.640000001</v>
      </c>
      <c r="F3004" s="238"/>
      <c r="G3004" s="238"/>
      <c r="H3004" s="238"/>
      <c r="K3004" s="239"/>
      <c r="L3004" s="239"/>
    </row>
    <row r="3005" spans="2:12" s="237" customFormat="1" ht="15" x14ac:dyDescent="0.25">
      <c r="B3005" s="180" t="s">
        <v>3167</v>
      </c>
      <c r="C3005" s="182">
        <v>392555956.56</v>
      </c>
      <c r="F3005" s="238"/>
      <c r="G3005" s="238"/>
      <c r="H3005" s="238"/>
      <c r="K3005" s="239"/>
      <c r="L3005" s="239"/>
    </row>
    <row r="3006" spans="2:12" s="237" customFormat="1" ht="15" x14ac:dyDescent="0.25">
      <c r="B3006" s="180" t="s">
        <v>3079</v>
      </c>
      <c r="C3006" s="182">
        <v>374722545.03999996</v>
      </c>
      <c r="F3006" s="238"/>
      <c r="G3006" s="238"/>
      <c r="H3006" s="238"/>
      <c r="K3006" s="239"/>
      <c r="L3006" s="239"/>
    </row>
    <row r="3007" spans="2:12" s="237" customFormat="1" ht="15" x14ac:dyDescent="0.25">
      <c r="B3007" s="180" t="s">
        <v>3168</v>
      </c>
      <c r="C3007" s="182">
        <v>41135636</v>
      </c>
      <c r="F3007" s="238"/>
      <c r="G3007" s="238"/>
      <c r="H3007" s="238"/>
      <c r="K3007" s="239"/>
      <c r="L3007" s="239"/>
    </row>
    <row r="3008" spans="2:12" s="237" customFormat="1" ht="15" x14ac:dyDescent="0.25">
      <c r="B3008" s="180" t="s">
        <v>3169</v>
      </c>
      <c r="C3008" s="182">
        <v>427401250.53999996</v>
      </c>
      <c r="F3008" s="238"/>
      <c r="G3008" s="238"/>
      <c r="H3008" s="238"/>
      <c r="K3008" s="239"/>
      <c r="L3008" s="239"/>
    </row>
    <row r="3009" spans="2:12" s="237" customFormat="1" ht="15" x14ac:dyDescent="0.25">
      <c r="B3009" s="180" t="s">
        <v>3170</v>
      </c>
      <c r="C3009" s="182">
        <v>714484296.76000011</v>
      </c>
      <c r="F3009" s="238"/>
      <c r="G3009" s="238"/>
      <c r="H3009" s="238"/>
      <c r="K3009" s="239"/>
      <c r="L3009" s="239"/>
    </row>
    <row r="3010" spans="2:12" s="237" customFormat="1" ht="15" x14ac:dyDescent="0.25">
      <c r="B3010" s="180" t="s">
        <v>3055</v>
      </c>
      <c r="C3010" s="182">
        <v>133993084.35000001</v>
      </c>
      <c r="F3010" s="238"/>
      <c r="G3010" s="238"/>
      <c r="H3010" s="238"/>
      <c r="K3010" s="239"/>
      <c r="L3010" s="239"/>
    </row>
    <row r="3011" spans="2:12" s="237" customFormat="1" ht="15" x14ac:dyDescent="0.25">
      <c r="B3011" s="180" t="s">
        <v>3171</v>
      </c>
      <c r="C3011" s="182">
        <v>445090695.15999997</v>
      </c>
      <c r="F3011" s="238"/>
      <c r="G3011" s="238"/>
      <c r="H3011" s="238"/>
      <c r="K3011" s="239"/>
      <c r="L3011" s="239"/>
    </row>
    <row r="3012" spans="2:12" s="237" customFormat="1" ht="15" x14ac:dyDescent="0.25">
      <c r="B3012" s="180" t="s">
        <v>3172</v>
      </c>
      <c r="C3012" s="182">
        <v>3476141.91</v>
      </c>
      <c r="F3012" s="238"/>
      <c r="G3012" s="238"/>
      <c r="H3012" s="238"/>
      <c r="K3012" s="239"/>
      <c r="L3012" s="239"/>
    </row>
    <row r="3013" spans="2:12" s="237" customFormat="1" ht="15" x14ac:dyDescent="0.25">
      <c r="B3013" s="180" t="s">
        <v>3173</v>
      </c>
      <c r="C3013" s="182">
        <v>1010368168.4399999</v>
      </c>
      <c r="F3013" s="238"/>
      <c r="G3013" s="238"/>
      <c r="H3013" s="238"/>
      <c r="K3013" s="239"/>
      <c r="L3013" s="239"/>
    </row>
    <row r="3014" spans="2:12" s="237" customFormat="1" ht="15" x14ac:dyDescent="0.25">
      <c r="B3014" s="180" t="s">
        <v>3174</v>
      </c>
      <c r="C3014" s="182">
        <v>148512774.78</v>
      </c>
      <c r="F3014" s="238"/>
      <c r="G3014" s="238"/>
      <c r="H3014" s="238"/>
      <c r="K3014" s="239"/>
      <c r="L3014" s="239"/>
    </row>
    <row r="3015" spans="2:12" s="237" customFormat="1" ht="15" x14ac:dyDescent="0.25">
      <c r="B3015" s="180" t="s">
        <v>3175</v>
      </c>
      <c r="C3015" s="182">
        <v>507686880.21000004</v>
      </c>
      <c r="F3015" s="238"/>
      <c r="G3015" s="238"/>
      <c r="H3015" s="238"/>
      <c r="K3015" s="239"/>
      <c r="L3015" s="239"/>
    </row>
    <row r="3016" spans="2:12" s="237" customFormat="1" ht="15" x14ac:dyDescent="0.25">
      <c r="B3016" s="180" t="s">
        <v>3176</v>
      </c>
      <c r="C3016" s="182">
        <v>9104966.6400000006</v>
      </c>
      <c r="F3016" s="238"/>
      <c r="G3016" s="238"/>
      <c r="H3016" s="238"/>
      <c r="K3016" s="239"/>
      <c r="L3016" s="239"/>
    </row>
    <row r="3017" spans="2:12" s="237" customFormat="1" ht="15" x14ac:dyDescent="0.25">
      <c r="B3017" s="180" t="s">
        <v>3177</v>
      </c>
      <c r="C3017" s="182">
        <v>65916075.530000001</v>
      </c>
      <c r="F3017" s="238"/>
      <c r="G3017" s="238"/>
      <c r="H3017" s="238"/>
      <c r="K3017" s="239"/>
      <c r="L3017" s="239"/>
    </row>
    <row r="3018" spans="2:12" s="237" customFormat="1" ht="15" x14ac:dyDescent="0.25">
      <c r="B3018" s="180" t="s">
        <v>3178</v>
      </c>
      <c r="C3018" s="182">
        <v>103920079.04000001</v>
      </c>
      <c r="F3018" s="238"/>
      <c r="G3018" s="238"/>
      <c r="H3018" s="238"/>
      <c r="K3018" s="239"/>
      <c r="L3018" s="239"/>
    </row>
    <row r="3019" spans="2:12" s="237" customFormat="1" ht="15" x14ac:dyDescent="0.25">
      <c r="B3019" s="180" t="s">
        <v>3179</v>
      </c>
      <c r="C3019" s="182">
        <v>343646529.91000003</v>
      </c>
      <c r="F3019" s="238"/>
      <c r="G3019" s="238"/>
      <c r="H3019" s="238"/>
      <c r="K3019" s="239"/>
      <c r="L3019" s="239"/>
    </row>
    <row r="3020" spans="2:12" s="237" customFormat="1" ht="15" x14ac:dyDescent="0.25">
      <c r="B3020" s="180" t="s">
        <v>3180</v>
      </c>
      <c r="C3020" s="182">
        <v>42477664.170000002</v>
      </c>
      <c r="F3020" s="238"/>
      <c r="G3020" s="238"/>
      <c r="H3020" s="238"/>
      <c r="K3020" s="239"/>
      <c r="L3020" s="239"/>
    </row>
    <row r="3021" spans="2:12" s="237" customFormat="1" ht="15" x14ac:dyDescent="0.25">
      <c r="B3021" s="180" t="s">
        <v>3181</v>
      </c>
      <c r="C3021" s="182">
        <v>437490929.62</v>
      </c>
      <c r="F3021" s="238"/>
      <c r="G3021" s="238"/>
      <c r="H3021" s="238"/>
      <c r="K3021" s="239"/>
      <c r="L3021" s="239"/>
    </row>
    <row r="3022" spans="2:12" s="237" customFormat="1" ht="15" x14ac:dyDescent="0.25">
      <c r="B3022" s="180" t="s">
        <v>3083</v>
      </c>
      <c r="C3022" s="182">
        <v>827094304.92000008</v>
      </c>
      <c r="F3022" s="238"/>
      <c r="G3022" s="238"/>
      <c r="H3022" s="238"/>
      <c r="K3022" s="239"/>
      <c r="L3022" s="239"/>
    </row>
    <row r="3023" spans="2:12" s="237" customFormat="1" ht="15" x14ac:dyDescent="0.25">
      <c r="B3023" s="180" t="s">
        <v>3182</v>
      </c>
      <c r="C3023" s="182">
        <v>28700425.670000002</v>
      </c>
      <c r="F3023" s="238"/>
      <c r="G3023" s="238"/>
      <c r="H3023" s="238"/>
      <c r="K3023" s="239"/>
      <c r="L3023" s="239"/>
    </row>
    <row r="3024" spans="2:12" s="237" customFormat="1" ht="15" x14ac:dyDescent="0.25">
      <c r="B3024" s="180" t="s">
        <v>3183</v>
      </c>
      <c r="C3024" s="182">
        <v>104353687.88999999</v>
      </c>
      <c r="F3024" s="238"/>
      <c r="G3024" s="238"/>
      <c r="H3024" s="238"/>
      <c r="K3024" s="239"/>
      <c r="L3024" s="239"/>
    </row>
    <row r="3025" spans="2:12" s="237" customFormat="1" ht="15" x14ac:dyDescent="0.25">
      <c r="B3025" s="180" t="s">
        <v>3184</v>
      </c>
      <c r="C3025" s="182">
        <v>89915664.070000008</v>
      </c>
      <c r="F3025" s="238"/>
      <c r="G3025" s="238"/>
      <c r="H3025" s="238"/>
      <c r="K3025" s="239"/>
      <c r="L3025" s="239"/>
    </row>
    <row r="3026" spans="2:12" s="237" customFormat="1" ht="15" x14ac:dyDescent="0.25">
      <c r="B3026" s="180" t="s">
        <v>3185</v>
      </c>
      <c r="C3026" s="182">
        <v>300408595.00999999</v>
      </c>
      <c r="F3026" s="238"/>
      <c r="G3026" s="238"/>
      <c r="H3026" s="238"/>
      <c r="K3026" s="239"/>
      <c r="L3026" s="239"/>
    </row>
    <row r="3027" spans="2:12" s="237" customFormat="1" ht="15" x14ac:dyDescent="0.25">
      <c r="B3027" s="180" t="s">
        <v>3056</v>
      </c>
      <c r="C3027" s="182">
        <v>313426621.19999999</v>
      </c>
      <c r="F3027" s="238"/>
      <c r="G3027" s="238"/>
      <c r="H3027" s="238"/>
      <c r="K3027" s="239"/>
      <c r="L3027" s="239"/>
    </row>
    <row r="3028" spans="2:12" s="237" customFormat="1" ht="15" x14ac:dyDescent="0.25">
      <c r="B3028" s="180" t="s">
        <v>3186</v>
      </c>
      <c r="C3028" s="182">
        <v>60422715.330000006</v>
      </c>
      <c r="F3028" s="238"/>
      <c r="G3028" s="238"/>
      <c r="H3028" s="238"/>
      <c r="K3028" s="239"/>
      <c r="L3028" s="239"/>
    </row>
    <row r="3029" spans="2:12" s="237" customFormat="1" ht="15" x14ac:dyDescent="0.25">
      <c r="B3029" s="180" t="s">
        <v>3058</v>
      </c>
      <c r="C3029" s="182">
        <v>513573326.39999998</v>
      </c>
      <c r="F3029" s="238"/>
      <c r="G3029" s="238"/>
      <c r="H3029" s="238"/>
      <c r="K3029" s="239"/>
      <c r="L3029" s="239"/>
    </row>
    <row r="3030" spans="2:12" s="237" customFormat="1" ht="15" x14ac:dyDescent="0.25">
      <c r="B3030" s="180" t="s">
        <v>3187</v>
      </c>
      <c r="C3030" s="182">
        <v>30370475.859999999</v>
      </c>
      <c r="F3030" s="238"/>
      <c r="G3030" s="238"/>
      <c r="H3030" s="238"/>
      <c r="K3030" s="239"/>
      <c r="L3030" s="239"/>
    </row>
    <row r="3031" spans="2:12" s="237" customFormat="1" ht="15" x14ac:dyDescent="0.25">
      <c r="B3031" s="180" t="s">
        <v>3188</v>
      </c>
      <c r="C3031" s="182">
        <v>1085288744.8499999</v>
      </c>
      <c r="F3031" s="238"/>
      <c r="G3031" s="238"/>
      <c r="H3031" s="238"/>
      <c r="K3031" s="239"/>
      <c r="L3031" s="239"/>
    </row>
    <row r="3032" spans="2:12" s="237" customFormat="1" ht="15" x14ac:dyDescent="0.25">
      <c r="B3032" s="180" t="s">
        <v>3084</v>
      </c>
      <c r="C3032" s="182">
        <v>12032729.1</v>
      </c>
      <c r="F3032" s="238"/>
      <c r="G3032" s="238"/>
      <c r="H3032" s="238"/>
      <c r="K3032" s="239"/>
      <c r="L3032" s="239"/>
    </row>
    <row r="3033" spans="2:12" s="237" customFormat="1" ht="15" x14ac:dyDescent="0.25">
      <c r="B3033" s="180" t="s">
        <v>3189</v>
      </c>
      <c r="C3033" s="182">
        <v>86326095.330000013</v>
      </c>
      <c r="F3033" s="238"/>
      <c r="G3033" s="238"/>
      <c r="H3033" s="238"/>
      <c r="K3033" s="239"/>
      <c r="L3033" s="239"/>
    </row>
    <row r="3034" spans="2:12" s="237" customFormat="1" ht="15" x14ac:dyDescent="0.25">
      <c r="B3034" s="180" t="s">
        <v>3190</v>
      </c>
      <c r="C3034" s="182">
        <v>489129316.87</v>
      </c>
      <c r="F3034" s="238"/>
      <c r="G3034" s="238"/>
      <c r="H3034" s="238"/>
      <c r="K3034" s="239"/>
      <c r="L3034" s="239"/>
    </row>
    <row r="3035" spans="2:12" s="237" customFormat="1" ht="15" x14ac:dyDescent="0.25">
      <c r="B3035" s="180" t="s">
        <v>3191</v>
      </c>
      <c r="C3035" s="182">
        <v>253017801.25999999</v>
      </c>
      <c r="F3035" s="238"/>
      <c r="G3035" s="238"/>
      <c r="H3035" s="238"/>
      <c r="K3035" s="239"/>
      <c r="L3035" s="239"/>
    </row>
    <row r="3036" spans="2:12" s="237" customFormat="1" ht="15" x14ac:dyDescent="0.25">
      <c r="B3036" s="180" t="s">
        <v>3192</v>
      </c>
      <c r="C3036" s="182">
        <v>75144946.079999998</v>
      </c>
      <c r="F3036" s="238"/>
      <c r="G3036" s="238"/>
      <c r="H3036" s="238"/>
      <c r="K3036" s="239"/>
      <c r="L3036" s="239"/>
    </row>
    <row r="3037" spans="2:12" s="237" customFormat="1" ht="15" x14ac:dyDescent="0.25">
      <c r="B3037" s="180" t="s">
        <v>3193</v>
      </c>
      <c r="C3037" s="182">
        <v>469749905.24000007</v>
      </c>
      <c r="F3037" s="238"/>
      <c r="G3037" s="238"/>
      <c r="H3037" s="238"/>
      <c r="K3037" s="239"/>
      <c r="L3037" s="239"/>
    </row>
    <row r="3038" spans="2:12" s="237" customFormat="1" ht="15" x14ac:dyDescent="0.25">
      <c r="B3038" s="180" t="s">
        <v>3194</v>
      </c>
      <c r="C3038" s="182">
        <v>308134165.09000003</v>
      </c>
      <c r="F3038" s="238"/>
      <c r="G3038" s="238"/>
      <c r="H3038" s="238"/>
      <c r="K3038" s="239"/>
      <c r="L3038" s="239"/>
    </row>
    <row r="3039" spans="2:12" s="237" customFormat="1" ht="15" x14ac:dyDescent="0.25">
      <c r="B3039" s="180" t="s">
        <v>3195</v>
      </c>
      <c r="C3039" s="182">
        <v>592045723.24000001</v>
      </c>
      <c r="F3039" s="238"/>
      <c r="G3039" s="238"/>
      <c r="H3039" s="238"/>
      <c r="K3039" s="239"/>
      <c r="L3039" s="239"/>
    </row>
    <row r="3040" spans="2:12" s="237" customFormat="1" ht="15" x14ac:dyDescent="0.25">
      <c r="B3040" s="180" t="s">
        <v>3087</v>
      </c>
      <c r="C3040" s="182">
        <v>121161726.75</v>
      </c>
      <c r="F3040" s="238"/>
      <c r="G3040" s="238"/>
      <c r="H3040" s="238"/>
      <c r="K3040" s="239"/>
      <c r="L3040" s="239"/>
    </row>
    <row r="3041" spans="2:12" s="237" customFormat="1" ht="15" x14ac:dyDescent="0.25">
      <c r="B3041" s="180" t="s">
        <v>3196</v>
      </c>
      <c r="C3041" s="182">
        <v>7605153.5700000003</v>
      </c>
      <c r="F3041" s="238"/>
      <c r="G3041" s="238"/>
      <c r="H3041" s="238"/>
      <c r="K3041" s="239"/>
      <c r="L3041" s="239"/>
    </row>
    <row r="3042" spans="2:12" s="237" customFormat="1" ht="15" x14ac:dyDescent="0.25">
      <c r="B3042" s="180" t="s">
        <v>3197</v>
      </c>
      <c r="C3042" s="182">
        <v>549074427.00999999</v>
      </c>
      <c r="F3042" s="238"/>
      <c r="G3042" s="238"/>
      <c r="H3042" s="238"/>
      <c r="K3042" s="239"/>
      <c r="L3042" s="239"/>
    </row>
    <row r="3043" spans="2:12" s="237" customFormat="1" ht="15" x14ac:dyDescent="0.25">
      <c r="B3043" s="180" t="s">
        <v>3198</v>
      </c>
      <c r="C3043" s="182">
        <v>2170699.9600000004</v>
      </c>
      <c r="F3043" s="238"/>
      <c r="G3043" s="238"/>
      <c r="H3043" s="238"/>
      <c r="K3043" s="239"/>
      <c r="L3043" s="239"/>
    </row>
    <row r="3044" spans="2:12" s="237" customFormat="1" ht="15" x14ac:dyDescent="0.25">
      <c r="B3044" s="180" t="s">
        <v>3199</v>
      </c>
      <c r="C3044" s="182">
        <v>930302110.21000004</v>
      </c>
      <c r="F3044" s="238"/>
      <c r="G3044" s="238"/>
      <c r="H3044" s="238"/>
      <c r="K3044" s="239"/>
      <c r="L3044" s="239"/>
    </row>
    <row r="3045" spans="2:12" s="237" customFormat="1" ht="15" x14ac:dyDescent="0.25">
      <c r="B3045" s="180" t="s">
        <v>3065</v>
      </c>
      <c r="C3045" s="182">
        <v>219827714.06000003</v>
      </c>
      <c r="F3045" s="238"/>
      <c r="G3045" s="238"/>
      <c r="H3045" s="238"/>
      <c r="K3045" s="239"/>
      <c r="L3045" s="239"/>
    </row>
    <row r="3046" spans="2:12" s="237" customFormat="1" ht="15" x14ac:dyDescent="0.25">
      <c r="B3046" s="180" t="s">
        <v>3200</v>
      </c>
      <c r="C3046" s="182">
        <v>79140575.739999995</v>
      </c>
      <c r="F3046" s="238"/>
      <c r="G3046" s="238"/>
      <c r="H3046" s="238"/>
      <c r="K3046" s="239"/>
      <c r="L3046" s="239"/>
    </row>
    <row r="3047" spans="2:12" s="237" customFormat="1" ht="15" x14ac:dyDescent="0.25">
      <c r="B3047" s="180" t="s">
        <v>3201</v>
      </c>
      <c r="C3047" s="182">
        <v>48107037.32</v>
      </c>
      <c r="F3047" s="238"/>
      <c r="G3047" s="238"/>
      <c r="H3047" s="238"/>
      <c r="K3047" s="239"/>
      <c r="L3047" s="239"/>
    </row>
    <row r="3048" spans="2:12" s="237" customFormat="1" ht="15" x14ac:dyDescent="0.25">
      <c r="B3048" s="180" t="s">
        <v>3071</v>
      </c>
      <c r="C3048" s="182">
        <v>237325086.94</v>
      </c>
      <c r="F3048" s="238"/>
      <c r="G3048" s="238"/>
      <c r="H3048" s="238"/>
      <c r="K3048" s="239"/>
      <c r="L3048" s="239"/>
    </row>
    <row r="3049" spans="2:12" s="237" customFormat="1" ht="15" x14ac:dyDescent="0.25">
      <c r="B3049" s="180" t="s">
        <v>3202</v>
      </c>
      <c r="C3049" s="182">
        <v>483938607.93999994</v>
      </c>
      <c r="F3049" s="238"/>
      <c r="G3049" s="238"/>
      <c r="H3049" s="238"/>
      <c r="K3049" s="239"/>
      <c r="L3049" s="239"/>
    </row>
    <row r="3050" spans="2:12" s="237" customFormat="1" ht="15" x14ac:dyDescent="0.25">
      <c r="B3050" s="180" t="s">
        <v>3203</v>
      </c>
      <c r="C3050" s="182">
        <v>1234884517.2500002</v>
      </c>
      <c r="F3050" s="238"/>
      <c r="G3050" s="238"/>
      <c r="H3050" s="238"/>
      <c r="K3050" s="239"/>
      <c r="L3050" s="239"/>
    </row>
    <row r="3051" spans="2:12" s="237" customFormat="1" ht="15" x14ac:dyDescent="0.25">
      <c r="B3051" s="180" t="s">
        <v>3204</v>
      </c>
      <c r="C3051" s="182">
        <v>229301372.75999999</v>
      </c>
      <c r="F3051" s="238"/>
      <c r="G3051" s="238"/>
      <c r="H3051" s="238"/>
      <c r="K3051" s="239"/>
      <c r="L3051" s="239"/>
    </row>
    <row r="3052" spans="2:12" s="237" customFormat="1" ht="15" x14ac:dyDescent="0.25">
      <c r="B3052" s="180" t="s">
        <v>3205</v>
      </c>
      <c r="C3052" s="182">
        <v>36131078.049999997</v>
      </c>
      <c r="F3052" s="238"/>
      <c r="G3052" s="238"/>
      <c r="H3052" s="238"/>
      <c r="K3052" s="239"/>
      <c r="L3052" s="239"/>
    </row>
    <row r="3053" spans="2:12" s="237" customFormat="1" ht="15" x14ac:dyDescent="0.25">
      <c r="B3053" s="180" t="s">
        <v>3206</v>
      </c>
      <c r="C3053" s="182">
        <v>56540179.43</v>
      </c>
      <c r="F3053" s="238"/>
      <c r="G3053" s="238"/>
      <c r="H3053" s="238"/>
      <c r="K3053" s="239"/>
      <c r="L3053" s="239"/>
    </row>
    <row r="3054" spans="2:12" s="237" customFormat="1" ht="15" x14ac:dyDescent="0.25">
      <c r="B3054" s="180" t="s">
        <v>3207</v>
      </c>
      <c r="C3054" s="182">
        <v>125689621.72</v>
      </c>
      <c r="F3054" s="238"/>
      <c r="G3054" s="238"/>
      <c r="H3054" s="238"/>
      <c r="K3054" s="239"/>
      <c r="L3054" s="239"/>
    </row>
    <row r="3055" spans="2:12" s="237" customFormat="1" ht="15" x14ac:dyDescent="0.25">
      <c r="B3055" s="180" t="s">
        <v>3208</v>
      </c>
      <c r="C3055" s="182">
        <v>50303968.060000002</v>
      </c>
      <c r="F3055" s="238"/>
      <c r="G3055" s="238"/>
      <c r="H3055" s="238"/>
      <c r="K3055" s="239"/>
      <c r="L3055" s="239"/>
    </row>
    <row r="3056" spans="2:12" s="237" customFormat="1" ht="15" x14ac:dyDescent="0.25">
      <c r="B3056" s="180" t="s">
        <v>3209</v>
      </c>
      <c r="C3056" s="182">
        <v>150902690.37</v>
      </c>
      <c r="F3056" s="238"/>
      <c r="G3056" s="238"/>
      <c r="H3056" s="238"/>
      <c r="K3056" s="239"/>
      <c r="L3056" s="239"/>
    </row>
    <row r="3057" spans="2:12" s="237" customFormat="1" ht="15" x14ac:dyDescent="0.25">
      <c r="B3057" s="180" t="s">
        <v>3210</v>
      </c>
      <c r="C3057" s="182">
        <v>100676710.42</v>
      </c>
      <c r="F3057" s="238"/>
      <c r="G3057" s="238"/>
      <c r="H3057" s="238"/>
      <c r="K3057" s="239"/>
      <c r="L3057" s="239"/>
    </row>
    <row r="3058" spans="2:12" s="237" customFormat="1" ht="15" x14ac:dyDescent="0.25">
      <c r="B3058" s="180" t="s">
        <v>3064</v>
      </c>
      <c r="C3058" s="182">
        <v>176754734.14999998</v>
      </c>
      <c r="F3058" s="238"/>
      <c r="G3058" s="238"/>
      <c r="H3058" s="238"/>
      <c r="K3058" s="239"/>
      <c r="L3058" s="239"/>
    </row>
    <row r="3059" spans="2:12" s="237" customFormat="1" ht="15" x14ac:dyDescent="0.25">
      <c r="B3059" s="180" t="s">
        <v>3211</v>
      </c>
      <c r="C3059" s="182">
        <v>325890913.39999992</v>
      </c>
      <c r="F3059" s="238"/>
      <c r="G3059" s="238"/>
      <c r="H3059" s="238"/>
      <c r="K3059" s="239"/>
      <c r="L3059" s="239"/>
    </row>
    <row r="3060" spans="2:12" s="237" customFormat="1" ht="15" x14ac:dyDescent="0.25">
      <c r="B3060" s="180" t="s">
        <v>3212</v>
      </c>
      <c r="C3060" s="182">
        <v>34633137.149999999</v>
      </c>
      <c r="F3060" s="238"/>
      <c r="G3060" s="238"/>
      <c r="H3060" s="238"/>
      <c r="K3060" s="239"/>
      <c r="L3060" s="239"/>
    </row>
    <row r="3061" spans="2:12" s="237" customFormat="1" ht="15" x14ac:dyDescent="0.25">
      <c r="B3061" s="180" t="s">
        <v>3213</v>
      </c>
      <c r="C3061" s="182">
        <v>186144415.59000003</v>
      </c>
      <c r="F3061" s="238"/>
      <c r="G3061" s="238"/>
      <c r="H3061" s="238"/>
      <c r="K3061" s="239"/>
      <c r="L3061" s="239"/>
    </row>
    <row r="3062" spans="2:12" s="237" customFormat="1" ht="15" x14ac:dyDescent="0.25">
      <c r="B3062" s="180" t="s">
        <v>3214</v>
      </c>
      <c r="C3062" s="182">
        <v>15918611.529999997</v>
      </c>
      <c r="F3062" s="238"/>
      <c r="G3062" s="238"/>
      <c r="H3062" s="238"/>
      <c r="K3062" s="239"/>
      <c r="L3062" s="239"/>
    </row>
    <row r="3063" spans="2:12" s="237" customFormat="1" ht="15" x14ac:dyDescent="0.25">
      <c r="B3063" s="180" t="s">
        <v>3215</v>
      </c>
      <c r="C3063" s="182">
        <v>23214414.259999998</v>
      </c>
      <c r="F3063" s="238"/>
      <c r="G3063" s="238"/>
      <c r="H3063" s="238"/>
      <c r="K3063" s="239"/>
      <c r="L3063" s="239"/>
    </row>
    <row r="3064" spans="2:12" s="237" customFormat="1" ht="15" x14ac:dyDescent="0.25">
      <c r="B3064" s="180" t="s">
        <v>3216</v>
      </c>
      <c r="C3064" s="182">
        <v>2489194.2800000003</v>
      </c>
      <c r="F3064" s="238"/>
      <c r="G3064" s="238"/>
      <c r="H3064" s="238"/>
      <c r="K3064" s="239"/>
      <c r="L3064" s="239"/>
    </row>
    <row r="3065" spans="2:12" s="237" customFormat="1" ht="15" x14ac:dyDescent="0.25">
      <c r="B3065" s="180" t="s">
        <v>3217</v>
      </c>
      <c r="C3065" s="182">
        <v>132365047.14000002</v>
      </c>
      <c r="F3065" s="238"/>
      <c r="G3065" s="238"/>
      <c r="H3065" s="238"/>
      <c r="K3065" s="239"/>
      <c r="L3065" s="239"/>
    </row>
    <row r="3066" spans="2:12" s="237" customFormat="1" ht="15" x14ac:dyDescent="0.25">
      <c r="B3066" s="180" t="s">
        <v>3081</v>
      </c>
      <c r="C3066" s="182">
        <v>690879683.10000002</v>
      </c>
      <c r="F3066" s="238"/>
      <c r="G3066" s="238"/>
      <c r="H3066" s="238"/>
      <c r="K3066" s="239"/>
      <c r="L3066" s="239"/>
    </row>
    <row r="3067" spans="2:12" s="237" customFormat="1" ht="15" x14ac:dyDescent="0.25">
      <c r="B3067" s="180" t="s">
        <v>3218</v>
      </c>
      <c r="C3067" s="182">
        <v>20974170.039999999</v>
      </c>
      <c r="F3067" s="238"/>
      <c r="G3067" s="238"/>
      <c r="H3067" s="238"/>
      <c r="K3067" s="239"/>
      <c r="L3067" s="239"/>
    </row>
    <row r="3068" spans="2:12" s="237" customFormat="1" ht="15" x14ac:dyDescent="0.25">
      <c r="B3068" s="180" t="s">
        <v>3059</v>
      </c>
      <c r="C3068" s="182">
        <v>377157542.66000003</v>
      </c>
      <c r="F3068" s="238"/>
      <c r="G3068" s="238"/>
      <c r="H3068" s="238"/>
      <c r="K3068" s="239"/>
      <c r="L3068" s="239"/>
    </row>
    <row r="3069" spans="2:12" s="237" customFormat="1" ht="15" x14ac:dyDescent="0.25">
      <c r="B3069" s="180" t="s">
        <v>3219</v>
      </c>
      <c r="C3069" s="182">
        <v>1266744.3999999999</v>
      </c>
      <c r="F3069" s="238"/>
      <c r="G3069" s="238"/>
      <c r="H3069" s="238"/>
      <c r="K3069" s="239"/>
      <c r="L3069" s="239"/>
    </row>
    <row r="3070" spans="2:12" s="237" customFormat="1" ht="15" x14ac:dyDescent="0.25">
      <c r="B3070" s="180" t="s">
        <v>3220</v>
      </c>
      <c r="C3070" s="182">
        <v>110485421.34999999</v>
      </c>
      <c r="F3070" s="238"/>
      <c r="G3070" s="238"/>
      <c r="H3070" s="238"/>
      <c r="K3070" s="239"/>
      <c r="L3070" s="239"/>
    </row>
    <row r="3071" spans="2:12" s="237" customFormat="1" ht="15" x14ac:dyDescent="0.25">
      <c r="B3071" s="180" t="s">
        <v>3221</v>
      </c>
      <c r="C3071" s="182">
        <v>984923.38</v>
      </c>
      <c r="F3071" s="238"/>
      <c r="G3071" s="238"/>
      <c r="H3071" s="238"/>
      <c r="K3071" s="239"/>
      <c r="L3071" s="239"/>
    </row>
    <row r="3072" spans="2:12" s="237" customFormat="1" ht="15" x14ac:dyDescent="0.25">
      <c r="B3072" s="180" t="s">
        <v>3222</v>
      </c>
      <c r="C3072" s="182">
        <v>215394746.93000004</v>
      </c>
      <c r="F3072" s="238"/>
      <c r="G3072" s="238"/>
      <c r="H3072" s="238"/>
      <c r="K3072" s="239"/>
      <c r="L3072" s="239"/>
    </row>
    <row r="3073" spans="2:12" s="237" customFormat="1" ht="15" x14ac:dyDescent="0.25">
      <c r="B3073" s="180" t="s">
        <v>3223</v>
      </c>
      <c r="C3073" s="182">
        <v>19723482.359999999</v>
      </c>
      <c r="F3073" s="238"/>
      <c r="G3073" s="238"/>
      <c r="H3073" s="238"/>
      <c r="K3073" s="239"/>
      <c r="L3073" s="239"/>
    </row>
    <row r="3074" spans="2:12" s="237" customFormat="1" ht="15" x14ac:dyDescent="0.25">
      <c r="B3074" s="180" t="s">
        <v>3082</v>
      </c>
      <c r="C3074" s="182">
        <v>790867946.04000008</v>
      </c>
      <c r="F3074" s="238"/>
      <c r="G3074" s="238"/>
      <c r="H3074" s="238"/>
      <c r="K3074" s="239"/>
      <c r="L3074" s="239"/>
    </row>
    <row r="3075" spans="2:12" s="237" customFormat="1" ht="15" x14ac:dyDescent="0.25">
      <c r="B3075" s="180" t="s">
        <v>3224</v>
      </c>
      <c r="C3075" s="182">
        <v>319325006.31</v>
      </c>
      <c r="F3075" s="238"/>
      <c r="G3075" s="238"/>
      <c r="H3075" s="238"/>
      <c r="K3075" s="239"/>
      <c r="L3075" s="239"/>
    </row>
    <row r="3076" spans="2:12" s="237" customFormat="1" ht="15" x14ac:dyDescent="0.25">
      <c r="B3076" s="180" t="s">
        <v>3225</v>
      </c>
      <c r="C3076" s="182">
        <v>447100782.30999994</v>
      </c>
      <c r="F3076" s="238"/>
      <c r="G3076" s="238"/>
      <c r="H3076" s="238"/>
      <c r="K3076" s="239"/>
      <c r="L3076" s="239"/>
    </row>
    <row r="3077" spans="2:12" s="237" customFormat="1" ht="15" x14ac:dyDescent="0.25">
      <c r="B3077" s="180" t="s">
        <v>3226</v>
      </c>
      <c r="C3077" s="182">
        <v>1001322962.0099999</v>
      </c>
      <c r="F3077" s="238"/>
      <c r="G3077" s="238"/>
      <c r="H3077" s="238"/>
      <c r="K3077" s="239"/>
      <c r="L3077" s="239"/>
    </row>
    <row r="3078" spans="2:12" s="237" customFormat="1" ht="15" x14ac:dyDescent="0.25">
      <c r="B3078" s="180" t="s">
        <v>3227</v>
      </c>
      <c r="C3078" s="182">
        <v>18613213.27</v>
      </c>
      <c r="F3078" s="238"/>
      <c r="G3078" s="238"/>
      <c r="H3078" s="238"/>
      <c r="K3078" s="239"/>
      <c r="L3078" s="239"/>
    </row>
    <row r="3079" spans="2:12" s="237" customFormat="1" ht="15" x14ac:dyDescent="0.25">
      <c r="B3079" s="180" t="s">
        <v>3228</v>
      </c>
      <c r="C3079" s="182">
        <v>168531666.77999997</v>
      </c>
      <c r="F3079" s="238"/>
      <c r="G3079" s="238"/>
      <c r="H3079" s="238"/>
      <c r="K3079" s="239"/>
      <c r="L3079" s="239"/>
    </row>
    <row r="3080" spans="2:12" s="237" customFormat="1" ht="15" x14ac:dyDescent="0.25">
      <c r="B3080" s="180" t="s">
        <v>3229</v>
      </c>
      <c r="C3080" s="182">
        <v>863884438.41999996</v>
      </c>
      <c r="F3080" s="238"/>
      <c r="G3080" s="238"/>
      <c r="H3080" s="238"/>
      <c r="K3080" s="239"/>
      <c r="L3080" s="239"/>
    </row>
    <row r="3081" spans="2:12" s="237" customFormat="1" ht="15" x14ac:dyDescent="0.25">
      <c r="B3081" s="180" t="s">
        <v>3230</v>
      </c>
      <c r="C3081" s="182">
        <v>979449983.20999992</v>
      </c>
      <c r="F3081" s="238"/>
      <c r="G3081" s="238"/>
      <c r="H3081" s="238"/>
      <c r="K3081" s="239"/>
      <c r="L3081" s="239"/>
    </row>
    <row r="3082" spans="2:12" s="237" customFormat="1" ht="15" x14ac:dyDescent="0.25">
      <c r="B3082" s="180" t="s">
        <v>3231</v>
      </c>
      <c r="C3082" s="182">
        <v>1711003.83</v>
      </c>
      <c r="F3082" s="238"/>
      <c r="G3082" s="238"/>
      <c r="H3082" s="238"/>
      <c r="K3082" s="239"/>
      <c r="L3082" s="239"/>
    </row>
    <row r="3083" spans="2:12" s="237" customFormat="1" ht="15" x14ac:dyDescent="0.25">
      <c r="B3083" s="180" t="s">
        <v>3066</v>
      </c>
      <c r="C3083" s="182">
        <v>247303548.40000001</v>
      </c>
      <c r="F3083" s="238"/>
      <c r="G3083" s="238"/>
      <c r="H3083" s="238"/>
      <c r="K3083" s="239"/>
      <c r="L3083" s="239"/>
    </row>
    <row r="3084" spans="2:12" s="237" customFormat="1" ht="15" x14ac:dyDescent="0.25">
      <c r="B3084" s="180" t="s">
        <v>3232</v>
      </c>
      <c r="C3084" s="182">
        <v>40428289.370000005</v>
      </c>
      <c r="F3084" s="238"/>
      <c r="G3084" s="238"/>
      <c r="H3084" s="238"/>
      <c r="K3084" s="239"/>
      <c r="L3084" s="239"/>
    </row>
    <row r="3085" spans="2:12" s="237" customFormat="1" ht="15" x14ac:dyDescent="0.25">
      <c r="B3085" s="180" t="s">
        <v>3070</v>
      </c>
      <c r="C3085" s="182">
        <v>1131553848.9799998</v>
      </c>
      <c r="F3085" s="238"/>
      <c r="G3085" s="238"/>
      <c r="H3085" s="238"/>
      <c r="K3085" s="239"/>
      <c r="L3085" s="239"/>
    </row>
    <row r="3086" spans="2:12" s="237" customFormat="1" ht="15" x14ac:dyDescent="0.25">
      <c r="B3086" s="180" t="s">
        <v>3233</v>
      </c>
      <c r="C3086" s="182">
        <v>430238763.70000005</v>
      </c>
      <c r="F3086" s="238"/>
      <c r="G3086" s="238"/>
      <c r="H3086" s="238"/>
      <c r="K3086" s="239"/>
      <c r="L3086" s="239"/>
    </row>
    <row r="3087" spans="2:12" s="237" customFormat="1" ht="15" x14ac:dyDescent="0.25">
      <c r="B3087" s="180" t="s">
        <v>3234</v>
      </c>
      <c r="C3087" s="182">
        <v>926817086.03999996</v>
      </c>
      <c r="F3087" s="238"/>
      <c r="G3087" s="238"/>
      <c r="H3087" s="238"/>
      <c r="K3087" s="239"/>
      <c r="L3087" s="239"/>
    </row>
    <row r="3088" spans="2:12" s="237" customFormat="1" ht="15" x14ac:dyDescent="0.25">
      <c r="B3088" s="180" t="s">
        <v>3235</v>
      </c>
      <c r="C3088" s="182">
        <v>67320589.569999993</v>
      </c>
      <c r="F3088" s="238"/>
      <c r="G3088" s="238"/>
      <c r="H3088" s="238"/>
      <c r="K3088" s="239"/>
      <c r="L3088" s="239"/>
    </row>
    <row r="3089" spans="2:12" s="237" customFormat="1" ht="15" x14ac:dyDescent="0.25">
      <c r="B3089" s="180" t="s">
        <v>3236</v>
      </c>
      <c r="C3089" s="182">
        <v>399899212.70000005</v>
      </c>
      <c r="F3089" s="238"/>
      <c r="G3089" s="238"/>
      <c r="H3089" s="238"/>
      <c r="K3089" s="239"/>
      <c r="L3089" s="239"/>
    </row>
    <row r="3090" spans="2:12" s="237" customFormat="1" ht="15" x14ac:dyDescent="0.25">
      <c r="B3090" s="180" t="s">
        <v>3052</v>
      </c>
      <c r="C3090" s="182">
        <v>475764683.09000003</v>
      </c>
      <c r="F3090" s="238"/>
      <c r="G3090" s="238"/>
      <c r="H3090" s="238"/>
      <c r="K3090" s="239"/>
      <c r="L3090" s="239"/>
    </row>
    <row r="3091" spans="2:12" s="237" customFormat="1" ht="15" x14ac:dyDescent="0.25">
      <c r="B3091" s="180" t="s">
        <v>3237</v>
      </c>
      <c r="C3091" s="182">
        <v>279290254.63</v>
      </c>
      <c r="F3091" s="238"/>
      <c r="G3091" s="238"/>
      <c r="H3091" s="238"/>
      <c r="K3091" s="239"/>
      <c r="L3091" s="239"/>
    </row>
    <row r="3092" spans="2:12" s="237" customFormat="1" ht="15" x14ac:dyDescent="0.25">
      <c r="B3092" s="180" t="s">
        <v>3238</v>
      </c>
      <c r="C3092" s="182">
        <v>41127846.640000001</v>
      </c>
      <c r="F3092" s="238"/>
      <c r="G3092" s="238"/>
      <c r="H3092" s="238"/>
      <c r="K3092" s="239"/>
      <c r="L3092" s="239"/>
    </row>
    <row r="3093" spans="2:12" s="237" customFormat="1" ht="15" x14ac:dyDescent="0.25">
      <c r="B3093" s="180" t="s">
        <v>3072</v>
      </c>
      <c r="C3093" s="182">
        <v>278134054.97999996</v>
      </c>
      <c r="F3093" s="238"/>
      <c r="G3093" s="238"/>
      <c r="H3093" s="238"/>
      <c r="K3093" s="239"/>
      <c r="L3093" s="239"/>
    </row>
    <row r="3094" spans="2:12" s="237" customFormat="1" ht="15" x14ac:dyDescent="0.25">
      <c r="B3094" s="180" t="s">
        <v>3239</v>
      </c>
      <c r="C3094" s="182">
        <v>764215695.27999997</v>
      </c>
      <c r="F3094" s="238"/>
      <c r="G3094" s="238"/>
      <c r="H3094" s="238"/>
      <c r="K3094" s="239"/>
      <c r="L3094" s="239"/>
    </row>
    <row r="3095" spans="2:12" s="237" customFormat="1" ht="15" x14ac:dyDescent="0.25">
      <c r="B3095" s="180" t="s">
        <v>3240</v>
      </c>
      <c r="C3095" s="182">
        <v>1356598.78</v>
      </c>
      <c r="F3095" s="238"/>
      <c r="G3095" s="238"/>
      <c r="H3095" s="238"/>
      <c r="K3095" s="239"/>
      <c r="L3095" s="239"/>
    </row>
    <row r="3096" spans="2:12" s="237" customFormat="1" ht="15" x14ac:dyDescent="0.25">
      <c r="B3096" s="180" t="s">
        <v>3241</v>
      </c>
      <c r="C3096" s="182">
        <v>412457136.69999999</v>
      </c>
      <c r="F3096" s="238"/>
      <c r="G3096" s="238"/>
      <c r="H3096" s="238"/>
      <c r="K3096" s="239"/>
      <c r="L3096" s="239"/>
    </row>
    <row r="3097" spans="2:12" s="237" customFormat="1" ht="15" x14ac:dyDescent="0.25">
      <c r="B3097" s="180" t="s">
        <v>3073</v>
      </c>
      <c r="C3097" s="182">
        <v>674490402.41000009</v>
      </c>
      <c r="F3097" s="238"/>
      <c r="G3097" s="238"/>
      <c r="H3097" s="238"/>
      <c r="K3097" s="239"/>
      <c r="L3097" s="239"/>
    </row>
    <row r="3098" spans="2:12" s="237" customFormat="1" ht="15" x14ac:dyDescent="0.25">
      <c r="B3098" s="180" t="s">
        <v>3242</v>
      </c>
      <c r="C3098" s="182">
        <v>19636732.720000003</v>
      </c>
      <c r="F3098" s="238"/>
      <c r="G3098" s="238"/>
      <c r="H3098" s="238"/>
      <c r="K3098" s="239"/>
      <c r="L3098" s="239"/>
    </row>
    <row r="3099" spans="2:12" s="237" customFormat="1" ht="15" x14ac:dyDescent="0.25">
      <c r="B3099" s="180" t="s">
        <v>3089</v>
      </c>
      <c r="C3099" s="182">
        <v>1582048320.4400001</v>
      </c>
      <c r="F3099" s="238"/>
      <c r="G3099" s="238"/>
      <c r="H3099" s="238"/>
      <c r="K3099" s="239"/>
      <c r="L3099" s="239"/>
    </row>
    <row r="3100" spans="2:12" s="237" customFormat="1" ht="15" x14ac:dyDescent="0.25">
      <c r="B3100" s="180" t="s">
        <v>3243</v>
      </c>
      <c r="C3100" s="182">
        <v>98562833.850000009</v>
      </c>
      <c r="F3100" s="238"/>
      <c r="G3100" s="238"/>
      <c r="H3100" s="238"/>
      <c r="K3100" s="239"/>
      <c r="L3100" s="239"/>
    </row>
    <row r="3101" spans="2:12" s="237" customFormat="1" ht="15" x14ac:dyDescent="0.25">
      <c r="B3101" s="180" t="s">
        <v>3244</v>
      </c>
      <c r="C3101" s="182">
        <v>554496961.23999989</v>
      </c>
      <c r="F3101" s="238"/>
      <c r="G3101" s="238"/>
      <c r="H3101" s="238"/>
      <c r="K3101" s="239"/>
      <c r="L3101" s="239"/>
    </row>
    <row r="3102" spans="2:12" s="237" customFormat="1" ht="15" x14ac:dyDescent="0.25">
      <c r="B3102" s="180" t="s">
        <v>3245</v>
      </c>
      <c r="C3102" s="182">
        <v>169212662.52000001</v>
      </c>
      <c r="F3102" s="238"/>
      <c r="G3102" s="238"/>
      <c r="H3102" s="238"/>
      <c r="K3102" s="239"/>
      <c r="L3102" s="239"/>
    </row>
    <row r="3103" spans="2:12" s="237" customFormat="1" ht="15" x14ac:dyDescent="0.25">
      <c r="B3103" s="180" t="s">
        <v>3246</v>
      </c>
      <c r="C3103" s="182">
        <v>271999706.39999998</v>
      </c>
      <c r="F3103" s="238"/>
      <c r="G3103" s="238"/>
      <c r="H3103" s="238"/>
      <c r="K3103" s="239"/>
      <c r="L3103" s="239"/>
    </row>
    <row r="3104" spans="2:12" s="237" customFormat="1" ht="15" x14ac:dyDescent="0.25">
      <c r="B3104" s="180" t="s">
        <v>3247</v>
      </c>
      <c r="C3104" s="182">
        <v>29686234.550000001</v>
      </c>
      <c r="F3104" s="238"/>
      <c r="G3104" s="238"/>
      <c r="H3104" s="238"/>
      <c r="K3104" s="239"/>
      <c r="L3104" s="239"/>
    </row>
    <row r="3105" spans="2:12" s="237" customFormat="1" ht="15" x14ac:dyDescent="0.25">
      <c r="B3105" s="180" t="s">
        <v>3248</v>
      </c>
      <c r="C3105" s="182">
        <v>322197530.90999997</v>
      </c>
      <c r="F3105" s="238"/>
      <c r="G3105" s="238"/>
      <c r="H3105" s="238"/>
      <c r="K3105" s="239"/>
      <c r="L3105" s="239"/>
    </row>
    <row r="3106" spans="2:12" s="237" customFormat="1" ht="15" x14ac:dyDescent="0.25">
      <c r="B3106" s="180" t="s">
        <v>3249</v>
      </c>
      <c r="C3106" s="182">
        <v>4804524.78</v>
      </c>
      <c r="F3106" s="238"/>
      <c r="G3106" s="238"/>
      <c r="H3106" s="238"/>
      <c r="K3106" s="239"/>
      <c r="L3106" s="239"/>
    </row>
    <row r="3107" spans="2:12" s="237" customFormat="1" ht="15" x14ac:dyDescent="0.25">
      <c r="B3107" s="180" t="s">
        <v>3074</v>
      </c>
      <c r="C3107" s="182">
        <v>510887075.41000003</v>
      </c>
      <c r="F3107" s="238"/>
      <c r="G3107" s="238"/>
      <c r="H3107" s="238"/>
      <c r="K3107" s="239"/>
      <c r="L3107" s="239"/>
    </row>
    <row r="3108" spans="2:12" s="237" customFormat="1" ht="15" x14ac:dyDescent="0.25">
      <c r="B3108" s="180" t="s">
        <v>3075</v>
      </c>
      <c r="C3108" s="182">
        <v>271672664.87</v>
      </c>
      <c r="F3108" s="238"/>
      <c r="G3108" s="238"/>
      <c r="H3108" s="238"/>
      <c r="K3108" s="239"/>
      <c r="L3108" s="239"/>
    </row>
    <row r="3109" spans="2:12" s="237" customFormat="1" ht="15" x14ac:dyDescent="0.25">
      <c r="B3109" s="180" t="s">
        <v>3250</v>
      </c>
      <c r="C3109" s="182">
        <v>434088032.50999993</v>
      </c>
      <c r="F3109" s="238"/>
      <c r="G3109" s="238"/>
      <c r="H3109" s="238"/>
      <c r="K3109" s="239"/>
      <c r="L3109" s="239"/>
    </row>
    <row r="3110" spans="2:12" s="237" customFormat="1" ht="15" x14ac:dyDescent="0.25">
      <c r="B3110" s="180" t="s">
        <v>3251</v>
      </c>
      <c r="C3110" s="182">
        <v>638060.68999999994</v>
      </c>
      <c r="F3110" s="238"/>
      <c r="G3110" s="238"/>
      <c r="H3110" s="238"/>
      <c r="K3110" s="239"/>
      <c r="L3110" s="239"/>
    </row>
    <row r="3111" spans="2:12" s="237" customFormat="1" ht="15" x14ac:dyDescent="0.25">
      <c r="B3111" s="180" t="s">
        <v>3252</v>
      </c>
      <c r="C3111" s="182">
        <v>1264107.1000000001</v>
      </c>
      <c r="F3111" s="238"/>
      <c r="G3111" s="238"/>
      <c r="H3111" s="238"/>
      <c r="K3111" s="239"/>
      <c r="L3111" s="239"/>
    </row>
    <row r="3112" spans="2:12" s="237" customFormat="1" ht="15" x14ac:dyDescent="0.25">
      <c r="B3112" s="180" t="s">
        <v>3253</v>
      </c>
      <c r="C3112" s="182">
        <v>1119731560.51</v>
      </c>
      <c r="F3112" s="238"/>
      <c r="G3112" s="238"/>
      <c r="H3112" s="238"/>
      <c r="K3112" s="239"/>
      <c r="L3112" s="239"/>
    </row>
    <row r="3113" spans="2:12" s="237" customFormat="1" ht="15" x14ac:dyDescent="0.25">
      <c r="B3113" s="180" t="s">
        <v>3254</v>
      </c>
      <c r="C3113" s="182">
        <v>950958372.54999995</v>
      </c>
      <c r="F3113" s="238"/>
      <c r="G3113" s="238"/>
      <c r="H3113" s="238"/>
      <c r="K3113" s="239"/>
      <c r="L3113" s="239"/>
    </row>
    <row r="3114" spans="2:12" s="237" customFormat="1" ht="15" x14ac:dyDescent="0.25">
      <c r="B3114" s="180" t="s">
        <v>3255</v>
      </c>
      <c r="C3114" s="182">
        <v>30670081.469999999</v>
      </c>
      <c r="F3114" s="238"/>
      <c r="G3114" s="238"/>
      <c r="H3114" s="238"/>
      <c r="K3114" s="239"/>
      <c r="L3114" s="239"/>
    </row>
    <row r="3115" spans="2:12" s="237" customFormat="1" ht="15" x14ac:dyDescent="0.25">
      <c r="B3115" s="180" t="s">
        <v>3256</v>
      </c>
      <c r="C3115" s="182">
        <v>499955617.22000003</v>
      </c>
      <c r="F3115" s="238"/>
      <c r="G3115" s="238"/>
      <c r="H3115" s="238"/>
      <c r="K3115" s="239"/>
      <c r="L3115" s="239"/>
    </row>
    <row r="3116" spans="2:12" s="237" customFormat="1" ht="15" x14ac:dyDescent="0.25">
      <c r="B3116" s="180" t="s">
        <v>3076</v>
      </c>
      <c r="C3116" s="182">
        <v>229529843.06000003</v>
      </c>
      <c r="F3116" s="238"/>
      <c r="G3116" s="238"/>
      <c r="H3116" s="238"/>
      <c r="K3116" s="239"/>
      <c r="L3116" s="239"/>
    </row>
    <row r="3117" spans="2:12" s="237" customFormat="1" ht="15" x14ac:dyDescent="0.25">
      <c r="B3117" s="180" t="s">
        <v>3257</v>
      </c>
      <c r="C3117" s="182">
        <v>9243052.6899999995</v>
      </c>
      <c r="F3117" s="238"/>
      <c r="G3117" s="238"/>
      <c r="H3117" s="238"/>
      <c r="K3117" s="239"/>
      <c r="L3117" s="239"/>
    </row>
    <row r="3118" spans="2:12" s="237" customFormat="1" ht="15" x14ac:dyDescent="0.25">
      <c r="B3118" s="180" t="s">
        <v>3258</v>
      </c>
      <c r="C3118" s="182">
        <v>685771637.35000014</v>
      </c>
      <c r="F3118" s="238"/>
      <c r="G3118" s="238"/>
      <c r="H3118" s="238"/>
      <c r="K3118" s="239"/>
      <c r="L3118" s="239"/>
    </row>
    <row r="3119" spans="2:12" s="237" customFormat="1" ht="15" x14ac:dyDescent="0.25">
      <c r="B3119" s="180" t="s">
        <v>3259</v>
      </c>
      <c r="C3119" s="182">
        <v>126905419.49000001</v>
      </c>
      <c r="F3119" s="238"/>
      <c r="G3119" s="238"/>
      <c r="H3119" s="238"/>
      <c r="K3119" s="239"/>
      <c r="L3119" s="239"/>
    </row>
    <row r="3120" spans="2:12" s="237" customFormat="1" ht="15" x14ac:dyDescent="0.25">
      <c r="B3120" s="180" t="s">
        <v>3090</v>
      </c>
      <c r="C3120" s="182">
        <v>118788677.05</v>
      </c>
      <c r="F3120" s="238"/>
      <c r="G3120" s="238"/>
      <c r="H3120" s="238"/>
      <c r="K3120" s="239"/>
      <c r="L3120" s="239"/>
    </row>
    <row r="3121" spans="2:12" s="237" customFormat="1" ht="15" x14ac:dyDescent="0.25">
      <c r="B3121" s="180" t="s">
        <v>3091</v>
      </c>
      <c r="C3121" s="182">
        <v>63802449.229999997</v>
      </c>
      <c r="F3121" s="238"/>
      <c r="G3121" s="238"/>
      <c r="H3121" s="238"/>
      <c r="K3121" s="239"/>
      <c r="L3121" s="239"/>
    </row>
    <row r="3122" spans="2:12" s="237" customFormat="1" ht="15" x14ac:dyDescent="0.25">
      <c r="B3122" s="180" t="s">
        <v>3092</v>
      </c>
      <c r="C3122" s="182">
        <v>1034190.99</v>
      </c>
      <c r="F3122" s="238"/>
      <c r="G3122" s="238"/>
      <c r="H3122" s="238"/>
      <c r="K3122" s="239"/>
      <c r="L3122" s="239"/>
    </row>
    <row r="3123" spans="2:12" s="237" customFormat="1" ht="15" x14ac:dyDescent="0.25">
      <c r="B3123" s="180" t="s">
        <v>3094</v>
      </c>
      <c r="C3123" s="182">
        <v>39722664.25</v>
      </c>
      <c r="F3123" s="238"/>
      <c r="G3123" s="238"/>
      <c r="H3123" s="238"/>
      <c r="K3123" s="239"/>
      <c r="L3123" s="239"/>
    </row>
    <row r="3124" spans="2:12" s="237" customFormat="1" ht="15" x14ac:dyDescent="0.25">
      <c r="B3124" s="180" t="s">
        <v>3096</v>
      </c>
      <c r="C3124" s="182">
        <v>79187678.909999996</v>
      </c>
      <c r="F3124" s="238"/>
      <c r="G3124" s="238"/>
      <c r="H3124" s="238"/>
      <c r="K3124" s="239"/>
      <c r="L3124" s="239"/>
    </row>
    <row r="3125" spans="2:12" s="237" customFormat="1" ht="15" x14ac:dyDescent="0.25">
      <c r="B3125" s="180" t="s">
        <v>3098</v>
      </c>
      <c r="C3125" s="182">
        <v>113591476.23999999</v>
      </c>
      <c r="F3125" s="238"/>
      <c r="G3125" s="238"/>
      <c r="H3125" s="238"/>
      <c r="K3125" s="239"/>
      <c r="L3125" s="239"/>
    </row>
    <row r="3126" spans="2:12" s="237" customFormat="1" ht="15" x14ac:dyDescent="0.25">
      <c r="B3126" s="180" t="s">
        <v>3260</v>
      </c>
      <c r="C3126" s="182">
        <v>3567097.4299999997</v>
      </c>
      <c r="F3126" s="238"/>
      <c r="G3126" s="238"/>
      <c r="H3126" s="238"/>
      <c r="K3126" s="239"/>
      <c r="L3126" s="239"/>
    </row>
    <row r="3127" spans="2:12" s="237" customFormat="1" ht="15" x14ac:dyDescent="0.25">
      <c r="B3127" s="180" t="s">
        <v>3101</v>
      </c>
      <c r="C3127" s="182">
        <v>38484668.399999999</v>
      </c>
      <c r="F3127" s="238"/>
      <c r="G3127" s="238"/>
      <c r="H3127" s="238"/>
      <c r="K3127" s="239"/>
      <c r="L3127" s="239"/>
    </row>
    <row r="3128" spans="2:12" s="237" customFormat="1" ht="15" x14ac:dyDescent="0.25">
      <c r="B3128" s="180" t="s">
        <v>3261</v>
      </c>
      <c r="C3128" s="182">
        <v>429707944.32999998</v>
      </c>
      <c r="F3128" s="238"/>
      <c r="G3128" s="238"/>
      <c r="H3128" s="238"/>
      <c r="K3128" s="239"/>
      <c r="L3128" s="239"/>
    </row>
    <row r="3129" spans="2:12" s="237" customFormat="1" ht="15" x14ac:dyDescent="0.25">
      <c r="B3129" s="180" t="s">
        <v>3262</v>
      </c>
      <c r="C3129" s="182">
        <v>40716860.420000002</v>
      </c>
      <c r="F3129" s="238"/>
      <c r="G3129" s="238"/>
      <c r="H3129" s="238"/>
      <c r="K3129" s="239"/>
      <c r="L3129" s="239"/>
    </row>
    <row r="3130" spans="2:12" s="237" customFormat="1" ht="15" x14ac:dyDescent="0.25">
      <c r="B3130" s="180" t="s">
        <v>3105</v>
      </c>
      <c r="C3130" s="182">
        <v>52826995.390000001</v>
      </c>
      <c r="F3130" s="238"/>
      <c r="G3130" s="238"/>
      <c r="H3130" s="238"/>
      <c r="K3130" s="239"/>
      <c r="L3130" s="239"/>
    </row>
    <row r="3131" spans="2:12" s="237" customFormat="1" ht="15" x14ac:dyDescent="0.25">
      <c r="B3131" s="180" t="s">
        <v>3263</v>
      </c>
      <c r="C3131" s="182">
        <v>202116091.69</v>
      </c>
      <c r="F3131" s="238"/>
      <c r="G3131" s="238"/>
      <c r="H3131" s="238"/>
      <c r="K3131" s="239"/>
      <c r="L3131" s="239"/>
    </row>
    <row r="3132" spans="2:12" s="237" customFormat="1" ht="15" x14ac:dyDescent="0.25">
      <c r="B3132" s="180" t="s">
        <v>3108</v>
      </c>
      <c r="C3132" s="182">
        <v>33467250.900000006</v>
      </c>
      <c r="F3132" s="238"/>
      <c r="G3132" s="238"/>
      <c r="H3132" s="238"/>
      <c r="K3132" s="239"/>
      <c r="L3132" s="239"/>
    </row>
    <row r="3133" spans="2:12" s="237" customFormat="1" ht="15" x14ac:dyDescent="0.25">
      <c r="B3133" s="180" t="s">
        <v>3264</v>
      </c>
      <c r="C3133" s="182">
        <v>65627397.079999998</v>
      </c>
      <c r="F3133" s="238"/>
      <c r="G3133" s="238"/>
      <c r="H3133" s="238"/>
      <c r="K3133" s="239"/>
      <c r="L3133" s="239"/>
    </row>
    <row r="3134" spans="2:12" s="237" customFormat="1" ht="15" x14ac:dyDescent="0.25">
      <c r="B3134" s="180" t="s">
        <v>3265</v>
      </c>
      <c r="C3134" s="182">
        <v>443470546.06999993</v>
      </c>
      <c r="F3134" s="238"/>
      <c r="G3134" s="238"/>
      <c r="H3134" s="238"/>
      <c r="K3134" s="239"/>
      <c r="L3134" s="239"/>
    </row>
    <row r="3135" spans="2:12" s="237" customFormat="1" ht="15" x14ac:dyDescent="0.25">
      <c r="B3135" s="180" t="s">
        <v>3113</v>
      </c>
      <c r="C3135" s="182">
        <v>283151975.5</v>
      </c>
      <c r="F3135" s="238"/>
      <c r="G3135" s="238"/>
      <c r="H3135" s="238"/>
      <c r="K3135" s="239"/>
      <c r="L3135" s="239"/>
    </row>
    <row r="3136" spans="2:12" s="237" customFormat="1" ht="15" x14ac:dyDescent="0.25">
      <c r="B3136" s="180" t="s">
        <v>3117</v>
      </c>
      <c r="C3136" s="182">
        <v>43787244.469999999</v>
      </c>
      <c r="F3136" s="238"/>
      <c r="G3136" s="238"/>
      <c r="H3136" s="238"/>
      <c r="K3136" s="239"/>
      <c r="L3136" s="239"/>
    </row>
    <row r="3137" spans="2:12" s="237" customFormat="1" ht="15" x14ac:dyDescent="0.25">
      <c r="B3137" s="180" t="s">
        <v>3266</v>
      </c>
      <c r="C3137" s="182">
        <v>26075487.099999998</v>
      </c>
      <c r="F3137" s="238"/>
      <c r="G3137" s="238"/>
      <c r="H3137" s="238"/>
      <c r="K3137" s="239"/>
      <c r="L3137" s="239"/>
    </row>
    <row r="3138" spans="2:12" s="237" customFormat="1" ht="15" x14ac:dyDescent="0.25">
      <c r="B3138" s="180" t="s">
        <v>3121</v>
      </c>
      <c r="C3138" s="182">
        <v>14893969.82</v>
      </c>
      <c r="F3138" s="238"/>
      <c r="G3138" s="238"/>
      <c r="H3138" s="238"/>
      <c r="K3138" s="239"/>
      <c r="L3138" s="239"/>
    </row>
    <row r="3139" spans="2:12" s="237" customFormat="1" ht="15" x14ac:dyDescent="0.25">
      <c r="B3139" s="180" t="s">
        <v>3123</v>
      </c>
      <c r="C3139" s="182">
        <v>7343455.2699999996</v>
      </c>
      <c r="F3139" s="238"/>
      <c r="G3139" s="238"/>
      <c r="H3139" s="238"/>
      <c r="K3139" s="239"/>
      <c r="L3139" s="239"/>
    </row>
    <row r="3140" spans="2:12" s="237" customFormat="1" ht="15" x14ac:dyDescent="0.25">
      <c r="B3140" s="180" t="s">
        <v>3126</v>
      </c>
      <c r="C3140" s="182">
        <v>111376805.31999999</v>
      </c>
      <c r="F3140" s="238"/>
      <c r="G3140" s="238"/>
      <c r="H3140" s="238"/>
      <c r="K3140" s="239"/>
      <c r="L3140" s="239"/>
    </row>
    <row r="3141" spans="2:12" s="237" customFormat="1" ht="15" x14ac:dyDescent="0.25">
      <c r="B3141" s="180" t="s">
        <v>3267</v>
      </c>
      <c r="C3141" s="182">
        <v>91135913.579999998</v>
      </c>
      <c r="F3141" s="238"/>
      <c r="G3141" s="238"/>
      <c r="H3141" s="238"/>
      <c r="K3141" s="239"/>
      <c r="L3141" s="239"/>
    </row>
    <row r="3142" spans="2:12" s="237" customFormat="1" ht="15" x14ac:dyDescent="0.25">
      <c r="B3142" s="180" t="s">
        <v>3129</v>
      </c>
      <c r="C3142" s="182">
        <v>43726847.890000001</v>
      </c>
      <c r="F3142" s="238"/>
      <c r="G3142" s="238"/>
      <c r="H3142" s="238"/>
      <c r="K3142" s="239"/>
      <c r="L3142" s="239"/>
    </row>
    <row r="3143" spans="2:12" s="237" customFormat="1" ht="15" x14ac:dyDescent="0.25">
      <c r="B3143" s="180" t="s">
        <v>3268</v>
      </c>
      <c r="C3143" s="182">
        <v>1988633.48</v>
      </c>
      <c r="F3143" s="238"/>
      <c r="G3143" s="238"/>
      <c r="H3143" s="238"/>
      <c r="K3143" s="239"/>
      <c r="L3143" s="239"/>
    </row>
    <row r="3144" spans="2:12" s="237" customFormat="1" ht="15" x14ac:dyDescent="0.25">
      <c r="B3144" s="180" t="s">
        <v>3132</v>
      </c>
      <c r="C3144" s="182">
        <v>78033304.289999992</v>
      </c>
      <c r="F3144" s="238"/>
      <c r="G3144" s="238"/>
      <c r="H3144" s="238"/>
      <c r="K3144" s="239"/>
      <c r="L3144" s="239"/>
    </row>
    <row r="3145" spans="2:12" s="237" customFormat="1" ht="15" x14ac:dyDescent="0.25">
      <c r="B3145" s="180" t="s">
        <v>3269</v>
      </c>
      <c r="C3145" s="182">
        <v>73373438.599999994</v>
      </c>
      <c r="F3145" s="238"/>
      <c r="G3145" s="238"/>
      <c r="H3145" s="238"/>
      <c r="K3145" s="239"/>
      <c r="L3145" s="239"/>
    </row>
    <row r="3146" spans="2:12" s="237" customFormat="1" ht="15" x14ac:dyDescent="0.25">
      <c r="B3146" s="180" t="s">
        <v>3134</v>
      </c>
      <c r="C3146" s="182">
        <v>60037504.899999991</v>
      </c>
      <c r="F3146" s="238"/>
      <c r="G3146" s="238"/>
      <c r="H3146" s="238"/>
      <c r="K3146" s="239"/>
      <c r="L3146" s="239"/>
    </row>
    <row r="3147" spans="2:12" s="237" customFormat="1" ht="15" x14ac:dyDescent="0.25">
      <c r="B3147" s="180" t="s">
        <v>3136</v>
      </c>
      <c r="C3147" s="182">
        <v>24443872.809999999</v>
      </c>
      <c r="F3147" s="238"/>
      <c r="G3147" s="238"/>
      <c r="H3147" s="238"/>
      <c r="K3147" s="239"/>
      <c r="L3147" s="239"/>
    </row>
    <row r="3148" spans="2:12" s="237" customFormat="1" ht="15" x14ac:dyDescent="0.25">
      <c r="B3148" s="180" t="s">
        <v>3138</v>
      </c>
      <c r="C3148" s="182">
        <v>719746.38</v>
      </c>
      <c r="F3148" s="238"/>
      <c r="G3148" s="238"/>
      <c r="H3148" s="238"/>
      <c r="K3148" s="239"/>
      <c r="L3148" s="239"/>
    </row>
    <row r="3149" spans="2:12" s="237" customFormat="1" ht="15" x14ac:dyDescent="0.25">
      <c r="B3149" s="180" t="s">
        <v>3270</v>
      </c>
      <c r="C3149" s="182">
        <v>32534268.939999998</v>
      </c>
      <c r="F3149" s="238"/>
      <c r="G3149" s="238"/>
      <c r="H3149" s="238"/>
      <c r="K3149" s="239"/>
      <c r="L3149" s="239"/>
    </row>
    <row r="3150" spans="2:12" s="237" customFormat="1" ht="15" x14ac:dyDescent="0.25">
      <c r="B3150" s="180" t="s">
        <v>3141</v>
      </c>
      <c r="C3150" s="182">
        <v>322890812.17999995</v>
      </c>
      <c r="F3150" s="238"/>
      <c r="G3150" s="238"/>
      <c r="H3150" s="238"/>
      <c r="K3150" s="239"/>
      <c r="L3150" s="239"/>
    </row>
    <row r="3151" spans="2:12" s="237" customFormat="1" ht="15" x14ac:dyDescent="0.25">
      <c r="B3151" s="180" t="s">
        <v>3271</v>
      </c>
      <c r="C3151" s="182">
        <v>19503538.620000001</v>
      </c>
      <c r="F3151" s="238"/>
      <c r="G3151" s="238"/>
      <c r="H3151" s="238"/>
      <c r="K3151" s="239"/>
      <c r="L3151" s="239"/>
    </row>
    <row r="3152" spans="2:12" s="237" customFormat="1" ht="15" x14ac:dyDescent="0.25">
      <c r="B3152" s="180" t="s">
        <v>3144</v>
      </c>
      <c r="C3152" s="182">
        <v>43131491.520000011</v>
      </c>
      <c r="F3152" s="238"/>
      <c r="G3152" s="238"/>
      <c r="H3152" s="238"/>
      <c r="K3152" s="239"/>
      <c r="L3152" s="239"/>
    </row>
    <row r="3153" spans="2:12" s="237" customFormat="1" ht="15" x14ac:dyDescent="0.25">
      <c r="B3153" s="180" t="s">
        <v>3145</v>
      </c>
      <c r="C3153" s="182">
        <v>67330869.010000005</v>
      </c>
      <c r="F3153" s="238"/>
      <c r="G3153" s="238"/>
      <c r="H3153" s="238"/>
      <c r="K3153" s="239"/>
      <c r="L3153" s="239"/>
    </row>
    <row r="3154" spans="2:12" s="237" customFormat="1" ht="15" x14ac:dyDescent="0.25">
      <c r="B3154" s="180" t="s">
        <v>3147</v>
      </c>
      <c r="C3154" s="182">
        <v>122584302.45999998</v>
      </c>
      <c r="F3154" s="238"/>
      <c r="G3154" s="238"/>
      <c r="H3154" s="238"/>
      <c r="K3154" s="239"/>
      <c r="L3154" s="239"/>
    </row>
    <row r="3155" spans="2:12" s="237" customFormat="1" ht="15" x14ac:dyDescent="0.25">
      <c r="B3155" s="180" t="s">
        <v>3272</v>
      </c>
      <c r="C3155" s="182">
        <v>42572781.560000002</v>
      </c>
      <c r="F3155" s="238"/>
      <c r="G3155" s="238"/>
      <c r="H3155" s="238"/>
      <c r="K3155" s="239"/>
      <c r="L3155" s="239"/>
    </row>
    <row r="3156" spans="2:12" s="237" customFormat="1" ht="15" x14ac:dyDescent="0.25">
      <c r="B3156" s="180" t="s">
        <v>3273</v>
      </c>
      <c r="C3156" s="182">
        <v>271284676.93000001</v>
      </c>
      <c r="F3156" s="238"/>
      <c r="G3156" s="238"/>
      <c r="H3156" s="238"/>
      <c r="K3156" s="239"/>
      <c r="L3156" s="239"/>
    </row>
    <row r="3157" spans="2:12" s="237" customFormat="1" ht="15" x14ac:dyDescent="0.25">
      <c r="B3157" s="180" t="s">
        <v>3156</v>
      </c>
      <c r="C3157" s="182">
        <v>11376304.5</v>
      </c>
      <c r="F3157" s="238"/>
      <c r="G3157" s="238"/>
      <c r="H3157" s="238"/>
      <c r="K3157" s="239"/>
      <c r="L3157" s="239"/>
    </row>
    <row r="3158" spans="2:12" s="237" customFormat="1" ht="15" x14ac:dyDescent="0.25">
      <c r="B3158" s="180" t="s">
        <v>3158</v>
      </c>
      <c r="C3158" s="182">
        <v>68503428.00999999</v>
      </c>
      <c r="F3158" s="238"/>
      <c r="G3158" s="238"/>
      <c r="H3158" s="238"/>
      <c r="K3158" s="239"/>
      <c r="L3158" s="239"/>
    </row>
    <row r="3159" spans="2:12" s="237" customFormat="1" ht="15" x14ac:dyDescent="0.25">
      <c r="B3159" s="180" t="s">
        <v>3274</v>
      </c>
      <c r="C3159" s="182">
        <v>17312699.25</v>
      </c>
      <c r="F3159" s="238"/>
      <c r="G3159" s="238"/>
      <c r="H3159" s="238"/>
      <c r="K3159" s="239"/>
      <c r="L3159" s="239"/>
    </row>
    <row r="3160" spans="2:12" s="237" customFormat="1" ht="15" x14ac:dyDescent="0.25">
      <c r="B3160" s="180" t="s">
        <v>3160</v>
      </c>
      <c r="C3160" s="182">
        <v>247919572</v>
      </c>
      <c r="F3160" s="238"/>
      <c r="G3160" s="238"/>
      <c r="H3160" s="238"/>
      <c r="K3160" s="239"/>
      <c r="L3160" s="239"/>
    </row>
    <row r="3161" spans="2:12" s="237" customFormat="1" ht="15" x14ac:dyDescent="0.25">
      <c r="B3161" s="180" t="s">
        <v>3162</v>
      </c>
      <c r="C3161" s="182">
        <v>120077812.09</v>
      </c>
      <c r="F3161" s="238"/>
      <c r="G3161" s="238"/>
      <c r="H3161" s="238"/>
      <c r="K3161" s="239"/>
      <c r="L3161" s="239"/>
    </row>
    <row r="3162" spans="2:12" s="237" customFormat="1" ht="15" x14ac:dyDescent="0.25">
      <c r="B3162" s="180" t="s">
        <v>3164</v>
      </c>
      <c r="C3162" s="182">
        <v>67362639.720000014</v>
      </c>
      <c r="F3162" s="238"/>
      <c r="G3162" s="238"/>
      <c r="H3162" s="238"/>
      <c r="K3162" s="239"/>
      <c r="L3162" s="239"/>
    </row>
    <row r="3163" spans="2:12" s="237" customFormat="1" ht="15" x14ac:dyDescent="0.25">
      <c r="B3163" s="180" t="s">
        <v>3275</v>
      </c>
      <c r="C3163" s="182">
        <v>48250758.450000003</v>
      </c>
      <c r="F3163" s="238"/>
      <c r="G3163" s="238"/>
      <c r="H3163" s="238"/>
      <c r="K3163" s="239"/>
      <c r="L3163" s="239"/>
    </row>
    <row r="3164" spans="2:12" s="237" customFormat="1" ht="15" x14ac:dyDescent="0.25">
      <c r="B3164" s="180" t="s">
        <v>3168</v>
      </c>
      <c r="C3164" s="182">
        <v>142160778.79000002</v>
      </c>
      <c r="F3164" s="238"/>
      <c r="G3164" s="238"/>
      <c r="H3164" s="238"/>
      <c r="K3164" s="239"/>
      <c r="L3164" s="239"/>
    </row>
    <row r="3165" spans="2:12" s="237" customFormat="1" ht="15" x14ac:dyDescent="0.25">
      <c r="B3165" s="180" t="s">
        <v>3276</v>
      </c>
      <c r="C3165" s="182">
        <v>341251743.38999999</v>
      </c>
      <c r="F3165" s="238"/>
      <c r="G3165" s="238"/>
      <c r="H3165" s="238"/>
      <c r="K3165" s="239"/>
      <c r="L3165" s="239"/>
    </row>
    <row r="3166" spans="2:12" s="237" customFormat="1" ht="15" x14ac:dyDescent="0.25">
      <c r="B3166" s="180" t="s">
        <v>3277</v>
      </c>
      <c r="C3166" s="182">
        <v>49924060.980000004</v>
      </c>
      <c r="F3166" s="238"/>
      <c r="G3166" s="238"/>
      <c r="H3166" s="238"/>
      <c r="K3166" s="239"/>
      <c r="L3166" s="239"/>
    </row>
    <row r="3167" spans="2:12" s="237" customFormat="1" ht="15" x14ac:dyDescent="0.25">
      <c r="B3167" s="180" t="s">
        <v>3172</v>
      </c>
      <c r="C3167" s="182">
        <v>16621686.969999999</v>
      </c>
      <c r="F3167" s="238"/>
      <c r="G3167" s="238"/>
      <c r="H3167" s="238"/>
      <c r="K3167" s="239"/>
      <c r="L3167" s="239"/>
    </row>
    <row r="3168" spans="2:12" s="237" customFormat="1" ht="15" x14ac:dyDescent="0.25">
      <c r="B3168" s="180" t="s">
        <v>3278</v>
      </c>
      <c r="C3168" s="182">
        <v>24941991.66</v>
      </c>
      <c r="F3168" s="238"/>
      <c r="G3168" s="238"/>
      <c r="H3168" s="238"/>
      <c r="K3168" s="239"/>
      <c r="L3168" s="239"/>
    </row>
    <row r="3169" spans="2:12" s="237" customFormat="1" ht="15" x14ac:dyDescent="0.25">
      <c r="B3169" s="180" t="s">
        <v>3279</v>
      </c>
      <c r="C3169" s="182">
        <v>298805188.77999997</v>
      </c>
      <c r="F3169" s="238"/>
      <c r="G3169" s="238"/>
      <c r="H3169" s="238"/>
      <c r="K3169" s="239"/>
      <c r="L3169" s="239"/>
    </row>
    <row r="3170" spans="2:12" s="237" customFormat="1" ht="15" x14ac:dyDescent="0.25">
      <c r="B3170" s="180" t="s">
        <v>3178</v>
      </c>
      <c r="C3170" s="182">
        <v>631330.68999999994</v>
      </c>
      <c r="F3170" s="238"/>
      <c r="G3170" s="238"/>
      <c r="H3170" s="238"/>
      <c r="K3170" s="239"/>
      <c r="L3170" s="239"/>
    </row>
    <row r="3171" spans="2:12" s="237" customFormat="1" ht="15" x14ac:dyDescent="0.25">
      <c r="B3171" s="180" t="s">
        <v>3180</v>
      </c>
      <c r="C3171" s="182">
        <v>35517239.060000002</v>
      </c>
      <c r="F3171" s="238"/>
      <c r="G3171" s="238"/>
      <c r="H3171" s="238"/>
      <c r="K3171" s="239"/>
      <c r="L3171" s="239"/>
    </row>
    <row r="3172" spans="2:12" s="237" customFormat="1" ht="15" x14ac:dyDescent="0.25">
      <c r="B3172" s="180" t="s">
        <v>3280</v>
      </c>
      <c r="C3172" s="182">
        <v>39653145.990000002</v>
      </c>
      <c r="F3172" s="238"/>
      <c r="G3172" s="238"/>
      <c r="H3172" s="238"/>
      <c r="K3172" s="239"/>
      <c r="L3172" s="239"/>
    </row>
    <row r="3173" spans="2:12" s="237" customFormat="1" ht="15" x14ac:dyDescent="0.25">
      <c r="B3173" s="180" t="s">
        <v>3281</v>
      </c>
      <c r="C3173" s="182">
        <v>46129707.700000003</v>
      </c>
      <c r="F3173" s="238"/>
      <c r="G3173" s="238"/>
      <c r="H3173" s="238"/>
      <c r="K3173" s="239"/>
      <c r="L3173" s="239"/>
    </row>
    <row r="3174" spans="2:12" s="237" customFormat="1" ht="15" x14ac:dyDescent="0.25">
      <c r="B3174" s="180" t="s">
        <v>3185</v>
      </c>
      <c r="C3174" s="182">
        <v>105992539.06</v>
      </c>
      <c r="F3174" s="238"/>
      <c r="G3174" s="238"/>
      <c r="H3174" s="238"/>
      <c r="K3174" s="239"/>
      <c r="L3174" s="239"/>
    </row>
    <row r="3175" spans="2:12" s="237" customFormat="1" ht="15" x14ac:dyDescent="0.25">
      <c r="B3175" s="180" t="s">
        <v>3187</v>
      </c>
      <c r="C3175" s="182">
        <v>44721952.149999999</v>
      </c>
      <c r="F3175" s="238"/>
      <c r="G3175" s="238"/>
      <c r="H3175" s="238"/>
      <c r="K3175" s="239"/>
      <c r="L3175" s="239"/>
    </row>
    <row r="3176" spans="2:12" s="237" customFormat="1" ht="15" x14ac:dyDescent="0.25">
      <c r="B3176" s="180" t="s">
        <v>3189</v>
      </c>
      <c r="C3176" s="182">
        <v>255249913.02000004</v>
      </c>
      <c r="F3176" s="238"/>
      <c r="G3176" s="238"/>
      <c r="H3176" s="238"/>
      <c r="K3176" s="239"/>
      <c r="L3176" s="239"/>
    </row>
    <row r="3177" spans="2:12" s="237" customFormat="1" ht="15" x14ac:dyDescent="0.25">
      <c r="B3177" s="180" t="s">
        <v>3282</v>
      </c>
      <c r="C3177" s="182">
        <v>2806881.3800000004</v>
      </c>
      <c r="F3177" s="238"/>
      <c r="G3177" s="238"/>
      <c r="H3177" s="238"/>
      <c r="K3177" s="239"/>
      <c r="L3177" s="239"/>
    </row>
    <row r="3178" spans="2:12" s="237" customFormat="1" ht="15" x14ac:dyDescent="0.25">
      <c r="B3178" s="180" t="s">
        <v>3192</v>
      </c>
      <c r="C3178" s="182">
        <v>207787619.12</v>
      </c>
      <c r="F3178" s="238"/>
      <c r="G3178" s="238"/>
      <c r="H3178" s="238"/>
      <c r="K3178" s="239"/>
      <c r="L3178" s="239"/>
    </row>
    <row r="3179" spans="2:12" s="237" customFormat="1" ht="15" x14ac:dyDescent="0.25">
      <c r="B3179" s="180" t="s">
        <v>3194</v>
      </c>
      <c r="C3179" s="182">
        <v>2213935.98</v>
      </c>
      <c r="F3179" s="238"/>
      <c r="G3179" s="238"/>
      <c r="H3179" s="238"/>
      <c r="K3179" s="239"/>
      <c r="L3179" s="239"/>
    </row>
    <row r="3180" spans="2:12" s="237" customFormat="1" ht="15" x14ac:dyDescent="0.25">
      <c r="B3180" s="180" t="s">
        <v>3283</v>
      </c>
      <c r="C3180" s="182">
        <v>83221462.400000006</v>
      </c>
      <c r="F3180" s="238"/>
      <c r="G3180" s="238"/>
      <c r="H3180" s="238"/>
      <c r="K3180" s="239"/>
      <c r="L3180" s="239"/>
    </row>
    <row r="3181" spans="2:12" s="237" customFormat="1" ht="15" x14ac:dyDescent="0.25">
      <c r="B3181" s="180" t="s">
        <v>3196</v>
      </c>
      <c r="C3181" s="182">
        <v>325706491.63999999</v>
      </c>
      <c r="F3181" s="238"/>
      <c r="G3181" s="238"/>
      <c r="H3181" s="238"/>
      <c r="K3181" s="239"/>
      <c r="L3181" s="239"/>
    </row>
    <row r="3182" spans="2:12" s="237" customFormat="1" ht="15" x14ac:dyDescent="0.25">
      <c r="B3182" s="180" t="s">
        <v>3198</v>
      </c>
      <c r="C3182" s="182">
        <v>275896282.64999998</v>
      </c>
      <c r="F3182" s="238"/>
      <c r="G3182" s="238"/>
      <c r="H3182" s="238"/>
      <c r="K3182" s="239"/>
      <c r="L3182" s="239"/>
    </row>
    <row r="3183" spans="2:12" s="237" customFormat="1" ht="15" x14ac:dyDescent="0.25">
      <c r="B3183" s="180" t="s">
        <v>3284</v>
      </c>
      <c r="C3183" s="182">
        <v>29858481.200000003</v>
      </c>
      <c r="F3183" s="238"/>
      <c r="G3183" s="238"/>
      <c r="H3183" s="238"/>
      <c r="K3183" s="239"/>
      <c r="L3183" s="239"/>
    </row>
    <row r="3184" spans="2:12" s="237" customFormat="1" ht="15" x14ac:dyDescent="0.25">
      <c r="B3184" s="180" t="s">
        <v>3201</v>
      </c>
      <c r="C3184" s="182">
        <v>18827433.619999997</v>
      </c>
      <c r="F3184" s="238"/>
      <c r="G3184" s="238"/>
      <c r="H3184" s="238"/>
      <c r="K3184" s="239"/>
      <c r="L3184" s="239"/>
    </row>
    <row r="3185" spans="2:12" s="237" customFormat="1" ht="15" x14ac:dyDescent="0.25">
      <c r="B3185" s="180" t="s">
        <v>3285</v>
      </c>
      <c r="C3185" s="182">
        <v>2292635.2800000003</v>
      </c>
      <c r="F3185" s="238"/>
      <c r="G3185" s="238"/>
      <c r="H3185" s="238"/>
      <c r="K3185" s="239"/>
      <c r="L3185" s="239"/>
    </row>
    <row r="3186" spans="2:12" s="237" customFormat="1" ht="15" x14ac:dyDescent="0.25">
      <c r="B3186" s="180" t="s">
        <v>3286</v>
      </c>
      <c r="C3186" s="182">
        <v>36620533.859999999</v>
      </c>
      <c r="F3186" s="238"/>
      <c r="G3186" s="238"/>
      <c r="H3186" s="238"/>
      <c r="K3186" s="239"/>
      <c r="L3186" s="239"/>
    </row>
    <row r="3187" spans="2:12" s="237" customFormat="1" ht="15" x14ac:dyDescent="0.25">
      <c r="B3187" s="180" t="s">
        <v>3287</v>
      </c>
      <c r="C3187" s="182">
        <v>23246627.450000003</v>
      </c>
      <c r="F3187" s="238"/>
      <c r="G3187" s="238"/>
      <c r="H3187" s="238"/>
      <c r="K3187" s="239"/>
      <c r="L3187" s="239"/>
    </row>
    <row r="3188" spans="2:12" s="237" customFormat="1" ht="15" x14ac:dyDescent="0.25">
      <c r="B3188" s="180" t="s">
        <v>3208</v>
      </c>
      <c r="C3188" s="182">
        <v>15163250</v>
      </c>
      <c r="F3188" s="238"/>
      <c r="G3188" s="238"/>
      <c r="H3188" s="238"/>
      <c r="K3188" s="239"/>
      <c r="L3188" s="239"/>
    </row>
    <row r="3189" spans="2:12" s="237" customFormat="1" ht="15" x14ac:dyDescent="0.25">
      <c r="B3189" s="180" t="s">
        <v>3288</v>
      </c>
      <c r="C3189" s="182">
        <v>78705121.559999987</v>
      </c>
      <c r="F3189" s="238"/>
      <c r="G3189" s="238"/>
      <c r="H3189" s="238"/>
      <c r="K3189" s="239"/>
      <c r="L3189" s="239"/>
    </row>
    <row r="3190" spans="2:12" s="237" customFormat="1" ht="15" x14ac:dyDescent="0.25">
      <c r="B3190" s="180" t="s">
        <v>3214</v>
      </c>
      <c r="C3190" s="182">
        <v>9469124.0999999996</v>
      </c>
      <c r="F3190" s="238"/>
      <c r="G3190" s="238"/>
      <c r="H3190" s="238"/>
      <c r="K3190" s="239"/>
      <c r="L3190" s="239"/>
    </row>
    <row r="3191" spans="2:12" s="237" customFormat="1" ht="15" x14ac:dyDescent="0.25">
      <c r="B3191" s="180" t="s">
        <v>3216</v>
      </c>
      <c r="C3191" s="182">
        <v>116352112.45000002</v>
      </c>
      <c r="F3191" s="238"/>
      <c r="G3191" s="238"/>
      <c r="H3191" s="238"/>
      <c r="K3191" s="239"/>
      <c r="L3191" s="239"/>
    </row>
    <row r="3192" spans="2:12" s="237" customFormat="1" ht="15" x14ac:dyDescent="0.25">
      <c r="B3192" s="180" t="s">
        <v>3289</v>
      </c>
      <c r="C3192" s="182">
        <v>405086796.11000001</v>
      </c>
      <c r="F3192" s="238"/>
      <c r="G3192" s="238"/>
      <c r="H3192" s="238"/>
      <c r="K3192" s="239"/>
      <c r="L3192" s="239"/>
    </row>
    <row r="3193" spans="2:12" s="237" customFormat="1" ht="15" x14ac:dyDescent="0.25">
      <c r="B3193" s="180" t="s">
        <v>3290</v>
      </c>
      <c r="C3193" s="182">
        <v>27287997.02</v>
      </c>
      <c r="F3193" s="238"/>
      <c r="G3193" s="238"/>
      <c r="H3193" s="238"/>
      <c r="K3193" s="239"/>
      <c r="L3193" s="239"/>
    </row>
    <row r="3194" spans="2:12" s="237" customFormat="1" ht="15" x14ac:dyDescent="0.25">
      <c r="B3194" s="180" t="s">
        <v>3291</v>
      </c>
      <c r="C3194" s="182">
        <v>410793091.82999998</v>
      </c>
      <c r="F3194" s="238"/>
      <c r="G3194" s="238"/>
      <c r="H3194" s="238"/>
      <c r="K3194" s="239"/>
      <c r="L3194" s="239"/>
    </row>
    <row r="3195" spans="2:12" s="237" customFormat="1" ht="15" x14ac:dyDescent="0.25">
      <c r="B3195" s="180" t="s">
        <v>3292</v>
      </c>
      <c r="C3195" s="182">
        <v>22025142.790000003</v>
      </c>
      <c r="F3195" s="238"/>
      <c r="G3195" s="238"/>
      <c r="H3195" s="238"/>
      <c r="K3195" s="239"/>
      <c r="L3195" s="239"/>
    </row>
    <row r="3196" spans="2:12" s="237" customFormat="1" ht="15" x14ac:dyDescent="0.25">
      <c r="B3196" s="180" t="s">
        <v>3223</v>
      </c>
      <c r="C3196" s="182">
        <v>593295026.43999994</v>
      </c>
      <c r="F3196" s="238"/>
      <c r="G3196" s="238"/>
      <c r="H3196" s="238"/>
      <c r="K3196" s="239"/>
      <c r="L3196" s="239"/>
    </row>
    <row r="3197" spans="2:12" s="237" customFormat="1" ht="15" x14ac:dyDescent="0.25">
      <c r="B3197" s="180" t="s">
        <v>3293</v>
      </c>
      <c r="C3197" s="182">
        <v>256361491.59999999</v>
      </c>
      <c r="F3197" s="238"/>
      <c r="G3197" s="238"/>
      <c r="H3197" s="238"/>
      <c r="K3197" s="239"/>
      <c r="L3197" s="239"/>
    </row>
    <row r="3198" spans="2:12" s="237" customFormat="1" ht="15" x14ac:dyDescent="0.25">
      <c r="B3198" s="180" t="s">
        <v>3232</v>
      </c>
      <c r="C3198" s="182">
        <v>127528161.85000001</v>
      </c>
      <c r="F3198" s="238"/>
      <c r="G3198" s="238"/>
      <c r="H3198" s="238"/>
      <c r="K3198" s="239"/>
      <c r="L3198" s="239"/>
    </row>
    <row r="3199" spans="2:12" s="237" customFormat="1" ht="15" x14ac:dyDescent="0.25">
      <c r="B3199" s="180" t="s">
        <v>3294</v>
      </c>
      <c r="C3199" s="182">
        <v>271251362.50999999</v>
      </c>
      <c r="F3199" s="238"/>
      <c r="G3199" s="238"/>
      <c r="H3199" s="238"/>
      <c r="K3199" s="239"/>
      <c r="L3199" s="239"/>
    </row>
    <row r="3200" spans="2:12" s="237" customFormat="1" ht="15" x14ac:dyDescent="0.25">
      <c r="B3200" s="180" t="s">
        <v>3295</v>
      </c>
      <c r="C3200" s="182">
        <v>8729787.8100000005</v>
      </c>
      <c r="F3200" s="238"/>
      <c r="G3200" s="238"/>
      <c r="H3200" s="238"/>
      <c r="K3200" s="239"/>
      <c r="L3200" s="239"/>
    </row>
    <row r="3201" spans="2:12" s="237" customFormat="1" ht="15" x14ac:dyDescent="0.25">
      <c r="B3201" s="180" t="s">
        <v>3235</v>
      </c>
      <c r="C3201" s="182">
        <v>450342305.5</v>
      </c>
      <c r="F3201" s="238"/>
      <c r="G3201" s="238"/>
      <c r="H3201" s="238"/>
      <c r="K3201" s="239"/>
      <c r="L3201" s="239"/>
    </row>
    <row r="3202" spans="2:12" s="237" customFormat="1" ht="15" x14ac:dyDescent="0.25">
      <c r="B3202" s="180" t="s">
        <v>3296</v>
      </c>
      <c r="C3202" s="182">
        <v>89064888.639999986</v>
      </c>
      <c r="F3202" s="238"/>
      <c r="G3202" s="238"/>
      <c r="H3202" s="238"/>
      <c r="K3202" s="239"/>
      <c r="L3202" s="239"/>
    </row>
    <row r="3203" spans="2:12" s="237" customFormat="1" ht="15" x14ac:dyDescent="0.25">
      <c r="B3203" s="180" t="s">
        <v>3297</v>
      </c>
      <c r="C3203" s="182">
        <v>133141765.95999998</v>
      </c>
      <c r="F3203" s="238"/>
      <c r="G3203" s="238"/>
      <c r="H3203" s="238"/>
      <c r="K3203" s="239"/>
      <c r="L3203" s="239"/>
    </row>
    <row r="3204" spans="2:12" s="237" customFormat="1" ht="15" x14ac:dyDescent="0.25">
      <c r="B3204" s="180" t="s">
        <v>3238</v>
      </c>
      <c r="C3204" s="182">
        <v>208432104.96000004</v>
      </c>
      <c r="F3204" s="238"/>
      <c r="G3204" s="238"/>
      <c r="H3204" s="238"/>
      <c r="K3204" s="239"/>
      <c r="L3204" s="239"/>
    </row>
    <row r="3205" spans="2:12" s="237" customFormat="1" ht="15" x14ac:dyDescent="0.25">
      <c r="B3205" s="180" t="s">
        <v>3298</v>
      </c>
      <c r="C3205" s="182">
        <v>64650744</v>
      </c>
      <c r="F3205" s="238"/>
      <c r="G3205" s="238"/>
      <c r="H3205" s="238"/>
      <c r="K3205" s="239"/>
      <c r="L3205" s="239"/>
    </row>
    <row r="3206" spans="2:12" s="237" customFormat="1" ht="15" x14ac:dyDescent="0.25">
      <c r="B3206" s="180" t="s">
        <v>3240</v>
      </c>
      <c r="C3206" s="182">
        <v>6057810.1799999997</v>
      </c>
      <c r="F3206" s="238"/>
      <c r="G3206" s="238"/>
      <c r="H3206" s="238"/>
      <c r="K3206" s="239"/>
      <c r="L3206" s="239"/>
    </row>
    <row r="3207" spans="2:12" s="237" customFormat="1" ht="15" x14ac:dyDescent="0.25">
      <c r="B3207" s="180" t="s">
        <v>3299</v>
      </c>
      <c r="C3207" s="182">
        <v>175513145.03</v>
      </c>
      <c r="F3207" s="238"/>
      <c r="G3207" s="238"/>
      <c r="H3207" s="238"/>
      <c r="K3207" s="239"/>
      <c r="L3207" s="239"/>
    </row>
    <row r="3208" spans="2:12" s="237" customFormat="1" ht="15" x14ac:dyDescent="0.25">
      <c r="B3208" s="180" t="s">
        <v>3300</v>
      </c>
      <c r="C3208" s="182">
        <v>42065448.140000001</v>
      </c>
      <c r="F3208" s="238"/>
      <c r="G3208" s="238"/>
      <c r="H3208" s="238"/>
      <c r="K3208" s="239"/>
      <c r="L3208" s="239"/>
    </row>
    <row r="3209" spans="2:12" s="237" customFormat="1" ht="15" x14ac:dyDescent="0.25">
      <c r="B3209" s="180" t="s">
        <v>3301</v>
      </c>
      <c r="C3209" s="182">
        <v>67248569.189999998</v>
      </c>
      <c r="F3209" s="238"/>
      <c r="G3209" s="238"/>
      <c r="H3209" s="238"/>
      <c r="K3209" s="239"/>
      <c r="L3209" s="239"/>
    </row>
    <row r="3210" spans="2:12" s="237" customFormat="1" ht="15" x14ac:dyDescent="0.25">
      <c r="B3210" s="180" t="s">
        <v>3247</v>
      </c>
      <c r="C3210" s="182">
        <v>246128250.48000002</v>
      </c>
      <c r="F3210" s="238"/>
      <c r="G3210" s="238"/>
      <c r="H3210" s="238"/>
      <c r="K3210" s="239"/>
      <c r="L3210" s="239"/>
    </row>
    <row r="3211" spans="2:12" s="237" customFormat="1" ht="15" x14ac:dyDescent="0.25">
      <c r="B3211" s="180" t="s">
        <v>3249</v>
      </c>
      <c r="C3211" s="182">
        <v>37942887.809999995</v>
      </c>
      <c r="F3211" s="238"/>
      <c r="G3211" s="238"/>
      <c r="H3211" s="238"/>
      <c r="K3211" s="239"/>
      <c r="L3211" s="239"/>
    </row>
    <row r="3212" spans="2:12" s="237" customFormat="1" ht="15" x14ac:dyDescent="0.25">
      <c r="B3212" s="180" t="s">
        <v>3302</v>
      </c>
      <c r="C3212" s="182">
        <v>68071090.030000001</v>
      </c>
      <c r="F3212" s="238"/>
      <c r="G3212" s="238"/>
      <c r="H3212" s="238"/>
      <c r="K3212" s="239"/>
      <c r="L3212" s="239"/>
    </row>
    <row r="3213" spans="2:12" s="237" customFormat="1" ht="15" x14ac:dyDescent="0.25">
      <c r="B3213" s="180" t="s">
        <v>3303</v>
      </c>
      <c r="C3213" s="182">
        <v>29657555.91</v>
      </c>
      <c r="F3213" s="238"/>
      <c r="G3213" s="238"/>
      <c r="H3213" s="238"/>
      <c r="K3213" s="239"/>
      <c r="L3213" s="239"/>
    </row>
    <row r="3214" spans="2:12" s="237" customFormat="1" ht="15" x14ac:dyDescent="0.25">
      <c r="B3214" s="180" t="s">
        <v>3251</v>
      </c>
      <c r="C3214" s="182">
        <v>9776719.7599999998</v>
      </c>
      <c r="F3214" s="238"/>
      <c r="G3214" s="238"/>
      <c r="H3214" s="238"/>
      <c r="K3214" s="239"/>
      <c r="L3214" s="239"/>
    </row>
    <row r="3215" spans="2:12" s="237" customFormat="1" ht="15" x14ac:dyDescent="0.25">
      <c r="B3215" s="180" t="s">
        <v>3304</v>
      </c>
      <c r="C3215" s="182">
        <v>30883432.550000001</v>
      </c>
      <c r="F3215" s="238"/>
      <c r="G3215" s="238"/>
      <c r="H3215" s="238"/>
      <c r="K3215" s="239"/>
      <c r="L3215" s="239"/>
    </row>
    <row r="3216" spans="2:12" s="237" customFormat="1" ht="15" x14ac:dyDescent="0.25">
      <c r="B3216" s="180" t="s">
        <v>3305</v>
      </c>
      <c r="C3216" s="182">
        <v>12078720.380000001</v>
      </c>
      <c r="F3216" s="238"/>
      <c r="G3216" s="238"/>
      <c r="H3216" s="238"/>
      <c r="K3216" s="239"/>
      <c r="L3216" s="239"/>
    </row>
    <row r="3217" spans="2:12" s="237" customFormat="1" ht="15" x14ac:dyDescent="0.25">
      <c r="B3217" s="180" t="s">
        <v>3255</v>
      </c>
      <c r="C3217" s="182">
        <v>47225440.090000004</v>
      </c>
      <c r="F3217" s="238"/>
      <c r="G3217" s="238"/>
      <c r="H3217" s="238"/>
      <c r="K3217" s="239"/>
      <c r="L3217" s="239"/>
    </row>
    <row r="3218" spans="2:12" s="237" customFormat="1" ht="15" x14ac:dyDescent="0.25">
      <c r="B3218" s="180" t="s">
        <v>3257</v>
      </c>
      <c r="C3218" s="182">
        <v>266264648.74000001</v>
      </c>
      <c r="F3218" s="238"/>
      <c r="G3218" s="238"/>
      <c r="H3218" s="238"/>
      <c r="K3218" s="239"/>
      <c r="L3218" s="239"/>
    </row>
    <row r="3219" spans="2:12" s="237" customFormat="1" ht="15" x14ac:dyDescent="0.25">
      <c r="B3219" s="180" t="s">
        <v>3306</v>
      </c>
      <c r="C3219" s="182">
        <v>27474850</v>
      </c>
      <c r="F3219" s="238"/>
      <c r="G3219" s="238"/>
      <c r="H3219" s="238"/>
      <c r="K3219" s="239"/>
      <c r="L3219" s="239"/>
    </row>
    <row r="3220" spans="2:12" s="237" customFormat="1" ht="15" x14ac:dyDescent="0.25">
      <c r="B3220" s="180" t="s">
        <v>3143</v>
      </c>
      <c r="C3220" s="182">
        <v>13576000</v>
      </c>
      <c r="F3220" s="238"/>
      <c r="G3220" s="238"/>
      <c r="H3220" s="238"/>
      <c r="K3220" s="239"/>
      <c r="L3220" s="239"/>
    </row>
    <row r="3221" spans="2:12" s="237" customFormat="1" ht="15" x14ac:dyDescent="0.25">
      <c r="B3221" s="180" t="s">
        <v>3245</v>
      </c>
      <c r="C3221" s="182">
        <v>34420400</v>
      </c>
      <c r="F3221" s="238"/>
      <c r="G3221" s="238"/>
      <c r="H3221" s="238"/>
      <c r="K3221" s="239"/>
      <c r="L3221" s="239"/>
    </row>
    <row r="3222" spans="2:12" s="237" customFormat="1" ht="15" x14ac:dyDescent="0.25">
      <c r="B3222" s="180" t="s">
        <v>3307</v>
      </c>
      <c r="C3222" s="182">
        <v>493807180.13999999</v>
      </c>
      <c r="F3222" s="238"/>
      <c r="G3222" s="238"/>
      <c r="H3222" s="238"/>
      <c r="K3222" s="239"/>
      <c r="L3222" s="239"/>
    </row>
    <row r="3223" spans="2:12" s="237" customFormat="1" ht="15" x14ac:dyDescent="0.25">
      <c r="B3223" s="180" t="s">
        <v>3308</v>
      </c>
      <c r="C3223" s="182">
        <v>95948646.499999985</v>
      </c>
      <c r="F3223" s="238"/>
      <c r="G3223" s="238"/>
      <c r="H3223" s="238"/>
      <c r="K3223" s="239"/>
      <c r="L3223" s="239"/>
    </row>
    <row r="3224" spans="2:12" s="237" customFormat="1" ht="15" x14ac:dyDescent="0.25">
      <c r="B3224" s="180" t="s">
        <v>3309</v>
      </c>
      <c r="C3224" s="182">
        <v>905693045.03999996</v>
      </c>
      <c r="F3224" s="238"/>
      <c r="G3224" s="238"/>
      <c r="H3224" s="238"/>
      <c r="K3224" s="239"/>
      <c r="L3224" s="239"/>
    </row>
    <row r="3225" spans="2:12" s="237" customFormat="1" ht="15" x14ac:dyDescent="0.25">
      <c r="B3225" s="180" t="s">
        <v>3310</v>
      </c>
      <c r="C3225" s="182">
        <v>296085882.37</v>
      </c>
      <c r="F3225" s="238"/>
      <c r="G3225" s="238"/>
      <c r="H3225" s="238"/>
      <c r="K3225" s="239"/>
      <c r="L3225" s="239"/>
    </row>
    <row r="3226" spans="2:12" s="237" customFormat="1" ht="15" x14ac:dyDescent="0.25">
      <c r="B3226" s="180" t="s">
        <v>3311</v>
      </c>
      <c r="C3226" s="182">
        <v>814512205.25999999</v>
      </c>
      <c r="F3226" s="238"/>
      <c r="G3226" s="238"/>
      <c r="H3226" s="238"/>
      <c r="K3226" s="239"/>
      <c r="L3226" s="239"/>
    </row>
    <row r="3227" spans="2:12" s="237" customFormat="1" ht="15" x14ac:dyDescent="0.25">
      <c r="B3227" s="180" t="s">
        <v>3312</v>
      </c>
      <c r="C3227" s="182">
        <v>349810701.29999995</v>
      </c>
      <c r="F3227" s="238"/>
      <c r="G3227" s="238"/>
      <c r="H3227" s="238"/>
      <c r="K3227" s="239"/>
      <c r="L3227" s="239"/>
    </row>
    <row r="3228" spans="2:12" s="237" customFormat="1" ht="15" x14ac:dyDescent="0.25">
      <c r="B3228" s="180" t="s">
        <v>3313</v>
      </c>
      <c r="C3228" s="182">
        <v>1311962017.98</v>
      </c>
      <c r="F3228" s="238"/>
      <c r="G3228" s="238"/>
      <c r="H3228" s="238"/>
      <c r="K3228" s="239"/>
      <c r="L3228" s="239"/>
    </row>
    <row r="3229" spans="2:12" s="237" customFormat="1" ht="15" x14ac:dyDescent="0.25">
      <c r="B3229" s="180" t="s">
        <v>3314</v>
      </c>
      <c r="C3229" s="182">
        <v>456542759.15999997</v>
      </c>
      <c r="F3229" s="238"/>
      <c r="G3229" s="238"/>
      <c r="H3229" s="238"/>
      <c r="K3229" s="239"/>
      <c r="L3229" s="239"/>
    </row>
    <row r="3230" spans="2:12" s="237" customFormat="1" ht="15" x14ac:dyDescent="0.25">
      <c r="B3230" s="180" t="s">
        <v>3315</v>
      </c>
      <c r="C3230" s="182">
        <v>301696871.95999998</v>
      </c>
      <c r="F3230" s="238"/>
      <c r="G3230" s="238"/>
      <c r="H3230" s="238"/>
      <c r="K3230" s="239"/>
      <c r="L3230" s="239"/>
    </row>
    <row r="3231" spans="2:12" s="237" customFormat="1" ht="15" x14ac:dyDescent="0.25">
      <c r="B3231" s="180" t="s">
        <v>3316</v>
      </c>
      <c r="C3231" s="182">
        <v>28217200.5</v>
      </c>
      <c r="F3231" s="238"/>
      <c r="G3231" s="238"/>
      <c r="H3231" s="238"/>
      <c r="K3231" s="239"/>
      <c r="L3231" s="239"/>
    </row>
    <row r="3232" spans="2:12" s="237" customFormat="1" ht="15" x14ac:dyDescent="0.25">
      <c r="B3232" s="180" t="s">
        <v>3317</v>
      </c>
      <c r="C3232" s="182">
        <v>869295976.90999997</v>
      </c>
      <c r="F3232" s="238"/>
      <c r="G3232" s="238"/>
      <c r="H3232" s="238"/>
      <c r="K3232" s="239"/>
      <c r="L3232" s="239"/>
    </row>
    <row r="3233" spans="2:12" s="237" customFormat="1" ht="15" x14ac:dyDescent="0.25">
      <c r="B3233" s="180" t="s">
        <v>3318</v>
      </c>
      <c r="C3233" s="182">
        <v>253572876.38999999</v>
      </c>
      <c r="F3233" s="238"/>
      <c r="G3233" s="238"/>
      <c r="H3233" s="238"/>
      <c r="K3233" s="239"/>
      <c r="L3233" s="239"/>
    </row>
    <row r="3234" spans="2:12" s="237" customFormat="1" ht="15" x14ac:dyDescent="0.25">
      <c r="B3234" s="180" t="s">
        <v>3319</v>
      </c>
      <c r="C3234" s="182">
        <v>1015184484.74</v>
      </c>
      <c r="F3234" s="238"/>
      <c r="G3234" s="238"/>
      <c r="H3234" s="238"/>
      <c r="K3234" s="239"/>
      <c r="L3234" s="239"/>
    </row>
    <row r="3235" spans="2:12" s="237" customFormat="1" ht="15" x14ac:dyDescent="0.25">
      <c r="B3235" s="180" t="s">
        <v>3320</v>
      </c>
      <c r="C3235" s="182">
        <v>472329166.48000002</v>
      </c>
      <c r="F3235" s="238"/>
      <c r="G3235" s="238"/>
      <c r="H3235" s="238"/>
      <c r="K3235" s="239"/>
      <c r="L3235" s="239"/>
    </row>
    <row r="3236" spans="2:12" s="237" customFormat="1" ht="15" x14ac:dyDescent="0.25">
      <c r="B3236" s="180" t="s">
        <v>3321</v>
      </c>
      <c r="C3236" s="182">
        <v>179067007.22</v>
      </c>
      <c r="F3236" s="238"/>
      <c r="G3236" s="238"/>
      <c r="H3236" s="238"/>
      <c r="K3236" s="239"/>
      <c r="L3236" s="239"/>
    </row>
    <row r="3237" spans="2:12" s="237" customFormat="1" ht="15" x14ac:dyDescent="0.25">
      <c r="B3237" s="180" t="s">
        <v>3322</v>
      </c>
      <c r="C3237" s="182">
        <v>484929879.54000002</v>
      </c>
      <c r="F3237" s="238"/>
      <c r="G3237" s="238"/>
      <c r="H3237" s="238"/>
      <c r="K3237" s="239"/>
      <c r="L3237" s="239"/>
    </row>
    <row r="3238" spans="2:12" s="237" customFormat="1" ht="15" x14ac:dyDescent="0.25">
      <c r="B3238" s="180" t="s">
        <v>3323</v>
      </c>
      <c r="C3238" s="182">
        <v>374710774.80000007</v>
      </c>
      <c r="F3238" s="238"/>
      <c r="G3238" s="238"/>
      <c r="H3238" s="238"/>
      <c r="K3238" s="239"/>
      <c r="L3238" s="239"/>
    </row>
    <row r="3239" spans="2:12" s="237" customFormat="1" ht="15" x14ac:dyDescent="0.25">
      <c r="B3239" s="180" t="s">
        <v>3324</v>
      </c>
      <c r="C3239" s="182">
        <v>668402420.25</v>
      </c>
      <c r="F3239" s="238"/>
      <c r="G3239" s="238"/>
      <c r="H3239" s="238"/>
      <c r="K3239" s="239"/>
      <c r="L3239" s="239"/>
    </row>
    <row r="3240" spans="2:12" s="237" customFormat="1" ht="15" x14ac:dyDescent="0.25">
      <c r="B3240" s="180" t="s">
        <v>3325</v>
      </c>
      <c r="C3240" s="182">
        <v>298376325.32000005</v>
      </c>
      <c r="F3240" s="238"/>
      <c r="G3240" s="238"/>
      <c r="H3240" s="238"/>
      <c r="K3240" s="239"/>
      <c r="L3240" s="239"/>
    </row>
    <row r="3241" spans="2:12" s="237" customFormat="1" ht="15" x14ac:dyDescent="0.25">
      <c r="B3241" s="180" t="s">
        <v>3326</v>
      </c>
      <c r="C3241" s="182">
        <v>352503519.20000005</v>
      </c>
      <c r="F3241" s="238"/>
      <c r="G3241" s="238"/>
      <c r="H3241" s="238"/>
      <c r="K3241" s="239"/>
      <c r="L3241" s="239"/>
    </row>
    <row r="3242" spans="2:12" s="237" customFormat="1" ht="15" x14ac:dyDescent="0.25">
      <c r="B3242" s="180" t="s">
        <v>3327</v>
      </c>
      <c r="C3242" s="182">
        <v>549643893</v>
      </c>
      <c r="F3242" s="238"/>
      <c r="G3242" s="238"/>
      <c r="H3242" s="238"/>
      <c r="K3242" s="239"/>
      <c r="L3242" s="239"/>
    </row>
    <row r="3243" spans="2:12" s="237" customFormat="1" ht="15" x14ac:dyDescent="0.25">
      <c r="B3243" s="180" t="s">
        <v>3328</v>
      </c>
      <c r="C3243" s="182">
        <v>790266466.67000008</v>
      </c>
      <c r="F3243" s="238"/>
      <c r="G3243" s="238"/>
      <c r="H3243" s="238"/>
      <c r="K3243" s="239"/>
      <c r="L3243" s="239"/>
    </row>
    <row r="3244" spans="2:12" s="237" customFormat="1" ht="15" x14ac:dyDescent="0.25">
      <c r="B3244" s="180" t="s">
        <v>3329</v>
      </c>
      <c r="C3244" s="182">
        <v>75812455.599999994</v>
      </c>
      <c r="F3244" s="238"/>
      <c r="G3244" s="238"/>
      <c r="H3244" s="238"/>
      <c r="K3244" s="239"/>
      <c r="L3244" s="239"/>
    </row>
    <row r="3245" spans="2:12" s="237" customFormat="1" ht="15" x14ac:dyDescent="0.25">
      <c r="B3245" s="180" t="s">
        <v>3330</v>
      </c>
      <c r="C3245" s="182">
        <v>3579520.32</v>
      </c>
      <c r="F3245" s="238"/>
      <c r="G3245" s="238"/>
      <c r="H3245" s="238"/>
      <c r="K3245" s="239"/>
      <c r="L3245" s="239"/>
    </row>
    <row r="3246" spans="2:12" s="237" customFormat="1" ht="15" x14ac:dyDescent="0.25">
      <c r="B3246" s="180" t="s">
        <v>3331</v>
      </c>
      <c r="C3246" s="182">
        <v>54782551.200000003</v>
      </c>
      <c r="F3246" s="238"/>
      <c r="G3246" s="238"/>
      <c r="H3246" s="238"/>
      <c r="K3246" s="239"/>
      <c r="L3246" s="239"/>
    </row>
    <row r="3247" spans="2:12" s="237" customFormat="1" ht="15" x14ac:dyDescent="0.25">
      <c r="B3247" s="180" t="s">
        <v>3332</v>
      </c>
      <c r="C3247" s="182">
        <v>31903042.219999999</v>
      </c>
      <c r="F3247" s="238"/>
      <c r="G3247" s="238"/>
      <c r="H3247" s="238"/>
      <c r="K3247" s="239"/>
      <c r="L3247" s="239"/>
    </row>
    <row r="3248" spans="2:12" s="237" customFormat="1" ht="15" x14ac:dyDescent="0.25">
      <c r="B3248" s="180" t="s">
        <v>3333</v>
      </c>
      <c r="C3248" s="182">
        <v>917436586.60000014</v>
      </c>
      <c r="F3248" s="238"/>
      <c r="G3248" s="238"/>
      <c r="H3248" s="238"/>
      <c r="K3248" s="239"/>
      <c r="L3248" s="239"/>
    </row>
    <row r="3249" spans="2:12" s="237" customFormat="1" ht="15" x14ac:dyDescent="0.25">
      <c r="B3249" s="180" t="s">
        <v>3334</v>
      </c>
      <c r="C3249" s="182">
        <v>680934791.25999999</v>
      </c>
      <c r="F3249" s="238"/>
      <c r="G3249" s="238"/>
      <c r="H3249" s="238"/>
      <c r="K3249" s="239"/>
      <c r="L3249" s="239"/>
    </row>
    <row r="3250" spans="2:12" s="237" customFormat="1" ht="15" x14ac:dyDescent="0.25">
      <c r="B3250" s="180" t="s">
        <v>3335</v>
      </c>
      <c r="C3250" s="182">
        <v>45017838.039999999</v>
      </c>
      <c r="F3250" s="238"/>
      <c r="G3250" s="238"/>
      <c r="H3250" s="238"/>
      <c r="K3250" s="239"/>
      <c r="L3250" s="239"/>
    </row>
    <row r="3251" spans="2:12" s="237" customFormat="1" ht="15" x14ac:dyDescent="0.25">
      <c r="B3251" s="180" t="s">
        <v>3336</v>
      </c>
      <c r="C3251" s="182">
        <v>488944414.48000002</v>
      </c>
      <c r="F3251" s="238"/>
      <c r="G3251" s="238"/>
      <c r="H3251" s="238"/>
      <c r="K3251" s="239"/>
      <c r="L3251" s="239"/>
    </row>
    <row r="3252" spans="2:12" s="237" customFormat="1" ht="15" x14ac:dyDescent="0.25">
      <c r="B3252" s="180" t="s">
        <v>3337</v>
      </c>
      <c r="C3252" s="182">
        <v>134087084.85000001</v>
      </c>
      <c r="F3252" s="238"/>
      <c r="G3252" s="238"/>
      <c r="H3252" s="238"/>
      <c r="K3252" s="239"/>
      <c r="L3252" s="239"/>
    </row>
    <row r="3253" spans="2:12" s="237" customFormat="1" ht="15" x14ac:dyDescent="0.25">
      <c r="B3253" s="180" t="s">
        <v>3338</v>
      </c>
      <c r="C3253" s="182">
        <v>209826823.20000002</v>
      </c>
      <c r="F3253" s="238"/>
      <c r="G3253" s="238"/>
      <c r="H3253" s="238"/>
      <c r="K3253" s="239"/>
      <c r="L3253" s="239"/>
    </row>
    <row r="3254" spans="2:12" s="237" customFormat="1" ht="15" x14ac:dyDescent="0.25">
      <c r="B3254" s="180" t="s">
        <v>3339</v>
      </c>
      <c r="C3254" s="182">
        <v>1551425265.5999999</v>
      </c>
      <c r="F3254" s="238"/>
      <c r="G3254" s="238"/>
      <c r="H3254" s="238"/>
      <c r="K3254" s="239"/>
      <c r="L3254" s="239"/>
    </row>
    <row r="3255" spans="2:12" s="237" customFormat="1" ht="15" x14ac:dyDescent="0.25">
      <c r="B3255" s="180" t="s">
        <v>3340</v>
      </c>
      <c r="C3255" s="182">
        <v>1948335912.6000001</v>
      </c>
      <c r="F3255" s="238"/>
      <c r="G3255" s="238"/>
      <c r="H3255" s="238"/>
      <c r="K3255" s="239"/>
      <c r="L3255" s="239"/>
    </row>
    <row r="3256" spans="2:12" s="237" customFormat="1" ht="15" x14ac:dyDescent="0.25">
      <c r="B3256" s="180" t="s">
        <v>3341</v>
      </c>
      <c r="C3256" s="182">
        <v>1097967926.3399999</v>
      </c>
      <c r="F3256" s="238"/>
      <c r="G3256" s="238"/>
      <c r="H3256" s="238"/>
      <c r="K3256" s="239"/>
      <c r="L3256" s="239"/>
    </row>
    <row r="3257" spans="2:12" s="237" customFormat="1" ht="15" x14ac:dyDescent="0.25">
      <c r="B3257" s="180" t="s">
        <v>3342</v>
      </c>
      <c r="C3257" s="182">
        <v>803441054.39999998</v>
      </c>
      <c r="F3257" s="238"/>
      <c r="G3257" s="238"/>
      <c r="H3257" s="238"/>
      <c r="K3257" s="239"/>
      <c r="L3257" s="239"/>
    </row>
    <row r="3258" spans="2:12" s="237" customFormat="1" ht="15" x14ac:dyDescent="0.25">
      <c r="B3258" s="180" t="s">
        <v>3343</v>
      </c>
      <c r="C3258" s="182">
        <v>635191326.50999999</v>
      </c>
      <c r="F3258" s="238"/>
      <c r="G3258" s="238"/>
      <c r="H3258" s="238"/>
      <c r="K3258" s="239"/>
      <c r="L3258" s="239"/>
    </row>
    <row r="3259" spans="2:12" s="237" customFormat="1" ht="15" x14ac:dyDescent="0.25">
      <c r="B3259" s="180" t="s">
        <v>3344</v>
      </c>
      <c r="C3259" s="182">
        <v>38460999.840000004</v>
      </c>
      <c r="F3259" s="238"/>
      <c r="G3259" s="238"/>
      <c r="H3259" s="238"/>
      <c r="K3259" s="239"/>
      <c r="L3259" s="239"/>
    </row>
    <row r="3260" spans="2:12" s="237" customFormat="1" ht="15" x14ac:dyDescent="0.25">
      <c r="B3260" s="180" t="s">
        <v>3345</v>
      </c>
      <c r="C3260" s="182">
        <v>121482004.8</v>
      </c>
      <c r="F3260" s="238"/>
      <c r="G3260" s="238"/>
      <c r="H3260" s="238"/>
      <c r="K3260" s="239"/>
      <c r="L3260" s="239"/>
    </row>
    <row r="3261" spans="2:12" s="237" customFormat="1" ht="15" x14ac:dyDescent="0.25">
      <c r="B3261" s="180" t="s">
        <v>3346</v>
      </c>
      <c r="C3261" s="182">
        <v>181900509.86999997</v>
      </c>
      <c r="F3261" s="238"/>
      <c r="G3261" s="238"/>
      <c r="H3261" s="238"/>
      <c r="K3261" s="239"/>
      <c r="L3261" s="239"/>
    </row>
    <row r="3262" spans="2:12" s="237" customFormat="1" ht="15" x14ac:dyDescent="0.25">
      <c r="B3262" s="180" t="s">
        <v>3347</v>
      </c>
      <c r="C3262" s="182">
        <v>922236721.07999992</v>
      </c>
      <c r="F3262" s="238"/>
      <c r="G3262" s="238"/>
      <c r="H3262" s="238"/>
      <c r="K3262" s="239"/>
      <c r="L3262" s="239"/>
    </row>
    <row r="3263" spans="2:12" s="237" customFormat="1" ht="15" x14ac:dyDescent="0.25">
      <c r="B3263" s="180" t="s">
        <v>3348</v>
      </c>
      <c r="C3263" s="182">
        <v>2081665817.8599999</v>
      </c>
      <c r="F3263" s="238"/>
      <c r="G3263" s="238"/>
      <c r="H3263" s="238"/>
      <c r="K3263" s="239"/>
      <c r="L3263" s="239"/>
    </row>
    <row r="3264" spans="2:12" s="237" customFormat="1" ht="15" x14ac:dyDescent="0.25">
      <c r="B3264" s="180" t="s">
        <v>3349</v>
      </c>
      <c r="C3264" s="182">
        <v>357233590.13999999</v>
      </c>
      <c r="F3264" s="238"/>
      <c r="G3264" s="238"/>
      <c r="H3264" s="238"/>
      <c r="K3264" s="239"/>
      <c r="L3264" s="239"/>
    </row>
    <row r="3265" spans="2:12" s="237" customFormat="1" ht="15" x14ac:dyDescent="0.25">
      <c r="B3265" s="180" t="s">
        <v>3350</v>
      </c>
      <c r="C3265" s="182">
        <v>194342413.67999998</v>
      </c>
      <c r="F3265" s="238"/>
      <c r="G3265" s="238"/>
      <c r="H3265" s="238"/>
      <c r="K3265" s="239"/>
      <c r="L3265" s="239"/>
    </row>
    <row r="3266" spans="2:12" s="237" customFormat="1" ht="15" x14ac:dyDescent="0.25">
      <c r="B3266" s="180" t="s">
        <v>3351</v>
      </c>
      <c r="C3266" s="182">
        <v>168355632.34</v>
      </c>
      <c r="F3266" s="238"/>
      <c r="G3266" s="238"/>
      <c r="H3266" s="238"/>
      <c r="K3266" s="239"/>
      <c r="L3266" s="239"/>
    </row>
    <row r="3267" spans="2:12" s="237" customFormat="1" ht="15" x14ac:dyDescent="0.25">
      <c r="B3267" s="180" t="s">
        <v>3352</v>
      </c>
      <c r="C3267" s="182">
        <v>124349306.65000001</v>
      </c>
      <c r="F3267" s="238"/>
      <c r="G3267" s="238"/>
      <c r="H3267" s="238"/>
      <c r="K3267" s="239"/>
      <c r="L3267" s="239"/>
    </row>
    <row r="3268" spans="2:12" s="237" customFormat="1" ht="15" x14ac:dyDescent="0.25">
      <c r="B3268" s="180" t="s">
        <v>3353</v>
      </c>
      <c r="C3268" s="182">
        <v>791740324.39999998</v>
      </c>
      <c r="F3268" s="238"/>
      <c r="G3268" s="238"/>
      <c r="H3268" s="238"/>
      <c r="K3268" s="239"/>
      <c r="L3268" s="239"/>
    </row>
    <row r="3269" spans="2:12" s="237" customFormat="1" ht="15" x14ac:dyDescent="0.25">
      <c r="B3269" s="180" t="s">
        <v>3354</v>
      </c>
      <c r="C3269" s="182">
        <v>339633006.24000001</v>
      </c>
      <c r="F3269" s="238"/>
      <c r="G3269" s="238"/>
      <c r="H3269" s="238"/>
      <c r="K3269" s="239"/>
      <c r="L3269" s="239"/>
    </row>
    <row r="3270" spans="2:12" s="237" customFormat="1" ht="15" x14ac:dyDescent="0.25">
      <c r="B3270" s="180" t="s">
        <v>3355</v>
      </c>
      <c r="C3270" s="182">
        <v>61986668.18</v>
      </c>
      <c r="F3270" s="238"/>
      <c r="G3270" s="238"/>
      <c r="H3270" s="238"/>
      <c r="K3270" s="239"/>
      <c r="L3270" s="239"/>
    </row>
    <row r="3271" spans="2:12" s="237" customFormat="1" ht="15" x14ac:dyDescent="0.25">
      <c r="B3271" s="180" t="s">
        <v>3356</v>
      </c>
      <c r="C3271" s="182">
        <v>1637040616.6600001</v>
      </c>
      <c r="F3271" s="238"/>
      <c r="G3271" s="238"/>
      <c r="H3271" s="238"/>
      <c r="K3271" s="239"/>
      <c r="L3271" s="239"/>
    </row>
    <row r="3272" spans="2:12" s="237" customFormat="1" ht="15" x14ac:dyDescent="0.25">
      <c r="B3272" s="180" t="s">
        <v>3357</v>
      </c>
      <c r="C3272" s="182">
        <v>179726970.72000003</v>
      </c>
      <c r="F3272" s="238"/>
      <c r="G3272" s="238"/>
      <c r="H3272" s="238"/>
      <c r="K3272" s="239"/>
      <c r="L3272" s="239"/>
    </row>
    <row r="3273" spans="2:12" s="237" customFormat="1" ht="15" x14ac:dyDescent="0.25">
      <c r="B3273" s="180" t="s">
        <v>3358</v>
      </c>
      <c r="C3273" s="182">
        <v>123510939.8</v>
      </c>
      <c r="F3273" s="238"/>
      <c r="G3273" s="238"/>
      <c r="H3273" s="238"/>
      <c r="K3273" s="239"/>
      <c r="L3273" s="239"/>
    </row>
    <row r="3274" spans="2:12" s="237" customFormat="1" ht="15" x14ac:dyDescent="0.25">
      <c r="B3274" s="180" t="s">
        <v>3359</v>
      </c>
      <c r="C3274" s="182">
        <v>280034250.11000001</v>
      </c>
      <c r="F3274" s="238"/>
      <c r="G3274" s="238"/>
      <c r="H3274" s="238"/>
      <c r="K3274" s="239"/>
      <c r="L3274" s="239"/>
    </row>
    <row r="3275" spans="2:12" s="237" customFormat="1" ht="15" x14ac:dyDescent="0.25">
      <c r="B3275" s="180" t="s">
        <v>3360</v>
      </c>
      <c r="C3275" s="182">
        <v>696818678.39999998</v>
      </c>
      <c r="F3275" s="238"/>
      <c r="G3275" s="238"/>
      <c r="H3275" s="238"/>
      <c r="K3275" s="239"/>
      <c r="L3275" s="239"/>
    </row>
    <row r="3276" spans="2:12" s="237" customFormat="1" ht="15" x14ac:dyDescent="0.25">
      <c r="B3276" s="180" t="s">
        <v>3361</v>
      </c>
      <c r="C3276" s="182">
        <v>1501864269.25</v>
      </c>
      <c r="F3276" s="238"/>
      <c r="G3276" s="238"/>
      <c r="H3276" s="238"/>
      <c r="K3276" s="239"/>
      <c r="L3276" s="239"/>
    </row>
    <row r="3277" spans="2:12" s="237" customFormat="1" ht="15" x14ac:dyDescent="0.25">
      <c r="B3277" s="180" t="s">
        <v>3362</v>
      </c>
      <c r="C3277" s="182">
        <v>327563518.43999994</v>
      </c>
      <c r="F3277" s="238"/>
      <c r="G3277" s="238"/>
      <c r="H3277" s="238"/>
      <c r="K3277" s="239"/>
      <c r="L3277" s="239"/>
    </row>
    <row r="3278" spans="2:12" s="237" customFormat="1" ht="15" x14ac:dyDescent="0.25">
      <c r="B3278" s="180" t="s">
        <v>3363</v>
      </c>
      <c r="C3278" s="182">
        <v>1062327088.3499999</v>
      </c>
      <c r="F3278" s="238"/>
      <c r="G3278" s="238"/>
      <c r="H3278" s="238"/>
      <c r="K3278" s="239"/>
      <c r="L3278" s="239"/>
    </row>
    <row r="3279" spans="2:12" s="237" customFormat="1" ht="15" x14ac:dyDescent="0.25">
      <c r="B3279" s="180" t="s">
        <v>3364</v>
      </c>
      <c r="C3279" s="182">
        <v>200645151.75</v>
      </c>
      <c r="F3279" s="238"/>
      <c r="G3279" s="238"/>
      <c r="H3279" s="238"/>
      <c r="K3279" s="239"/>
      <c r="L3279" s="239"/>
    </row>
    <row r="3280" spans="2:12" s="237" customFormat="1" ht="15" x14ac:dyDescent="0.25">
      <c r="B3280" s="180" t="s">
        <v>3365</v>
      </c>
      <c r="C3280" s="182">
        <v>2049779255.6400001</v>
      </c>
      <c r="F3280" s="238"/>
      <c r="G3280" s="238"/>
      <c r="H3280" s="238"/>
      <c r="K3280" s="239"/>
      <c r="L3280" s="239"/>
    </row>
    <row r="3281" spans="2:12" s="237" customFormat="1" ht="15" x14ac:dyDescent="0.25">
      <c r="B3281" s="180" t="s">
        <v>3366</v>
      </c>
      <c r="C3281" s="182">
        <v>812129912.43999994</v>
      </c>
      <c r="F3281" s="238"/>
      <c r="G3281" s="238"/>
      <c r="H3281" s="238"/>
      <c r="K3281" s="239"/>
      <c r="L3281" s="239"/>
    </row>
    <row r="3282" spans="2:12" s="237" customFormat="1" ht="15" x14ac:dyDescent="0.25">
      <c r="B3282" s="180" t="s">
        <v>3367</v>
      </c>
      <c r="C3282" s="182">
        <v>717080201.50999999</v>
      </c>
      <c r="F3282" s="238"/>
      <c r="G3282" s="238"/>
      <c r="H3282" s="238"/>
      <c r="K3282" s="239"/>
      <c r="L3282" s="239"/>
    </row>
    <row r="3283" spans="2:12" s="237" customFormat="1" ht="15" x14ac:dyDescent="0.25">
      <c r="B3283" s="180" t="s">
        <v>3368</v>
      </c>
      <c r="C3283" s="182">
        <v>223097396.20000002</v>
      </c>
      <c r="F3283" s="238"/>
      <c r="G3283" s="238"/>
      <c r="H3283" s="238"/>
      <c r="K3283" s="239"/>
      <c r="L3283" s="239"/>
    </row>
    <row r="3284" spans="2:12" s="237" customFormat="1" ht="15" x14ac:dyDescent="0.25">
      <c r="B3284" s="180" t="s">
        <v>3369</v>
      </c>
      <c r="C3284" s="182">
        <v>1113045074.1199999</v>
      </c>
      <c r="F3284" s="238"/>
      <c r="G3284" s="238"/>
      <c r="H3284" s="238"/>
      <c r="K3284" s="239"/>
      <c r="L3284" s="239"/>
    </row>
    <row r="3285" spans="2:12" s="237" customFormat="1" ht="15" x14ac:dyDescent="0.25">
      <c r="B3285" s="180" t="s">
        <v>3370</v>
      </c>
      <c r="C3285" s="182">
        <v>276078462.14000005</v>
      </c>
      <c r="F3285" s="238"/>
      <c r="G3285" s="238"/>
      <c r="H3285" s="238"/>
      <c r="K3285" s="239"/>
      <c r="L3285" s="239"/>
    </row>
    <row r="3286" spans="2:12" s="237" customFormat="1" ht="15" x14ac:dyDescent="0.25">
      <c r="B3286" s="180" t="s">
        <v>3371</v>
      </c>
      <c r="C3286" s="182">
        <v>362755762.80000001</v>
      </c>
      <c r="F3286" s="238"/>
      <c r="G3286" s="238"/>
      <c r="H3286" s="238"/>
      <c r="K3286" s="239"/>
      <c r="L3286" s="239"/>
    </row>
    <row r="3287" spans="2:12" s="237" customFormat="1" ht="15" x14ac:dyDescent="0.25">
      <c r="B3287" s="180" t="s">
        <v>3372</v>
      </c>
      <c r="C3287" s="182">
        <v>662535999.08999991</v>
      </c>
      <c r="F3287" s="238"/>
      <c r="G3287" s="238"/>
      <c r="H3287" s="238"/>
      <c r="K3287" s="239"/>
      <c r="L3287" s="239"/>
    </row>
    <row r="3288" spans="2:12" s="237" customFormat="1" ht="15" x14ac:dyDescent="0.25">
      <c r="B3288" s="180" t="s">
        <v>3373</v>
      </c>
      <c r="C3288" s="182">
        <v>492982645.38</v>
      </c>
      <c r="F3288" s="238"/>
      <c r="G3288" s="238"/>
      <c r="H3288" s="238"/>
      <c r="K3288" s="239"/>
      <c r="L3288" s="239"/>
    </row>
    <row r="3289" spans="2:12" s="237" customFormat="1" ht="15" x14ac:dyDescent="0.25">
      <c r="B3289" s="180" t="s">
        <v>3374</v>
      </c>
      <c r="C3289" s="182">
        <v>1710602954.51</v>
      </c>
      <c r="F3289" s="238"/>
      <c r="G3289" s="238"/>
      <c r="H3289" s="238"/>
      <c r="K3289" s="239"/>
      <c r="L3289" s="239"/>
    </row>
    <row r="3290" spans="2:12" s="237" customFormat="1" ht="15" x14ac:dyDescent="0.25">
      <c r="B3290" s="180" t="s">
        <v>3375</v>
      </c>
      <c r="C3290" s="182">
        <v>226450199.66</v>
      </c>
      <c r="F3290" s="238"/>
      <c r="G3290" s="238"/>
      <c r="H3290" s="238"/>
      <c r="K3290" s="239"/>
      <c r="L3290" s="239"/>
    </row>
    <row r="3291" spans="2:12" s="237" customFormat="1" ht="15" x14ac:dyDescent="0.25">
      <c r="B3291" s="180" t="s">
        <v>3376</v>
      </c>
      <c r="C3291" s="182">
        <v>771453382.21000004</v>
      </c>
      <c r="F3291" s="238"/>
      <c r="G3291" s="238"/>
      <c r="H3291" s="238"/>
      <c r="K3291" s="239"/>
      <c r="L3291" s="239"/>
    </row>
    <row r="3292" spans="2:12" s="237" customFormat="1" ht="15" x14ac:dyDescent="0.25">
      <c r="B3292" s="180" t="s">
        <v>3377</v>
      </c>
      <c r="C3292" s="182">
        <v>1713510871.1099999</v>
      </c>
      <c r="F3292" s="238"/>
      <c r="G3292" s="238"/>
      <c r="H3292" s="238"/>
      <c r="K3292" s="239"/>
      <c r="L3292" s="239"/>
    </row>
    <row r="3293" spans="2:12" s="237" customFormat="1" ht="15" x14ac:dyDescent="0.25">
      <c r="B3293" s="180" t="s">
        <v>3378</v>
      </c>
      <c r="C3293" s="182">
        <v>315353453.46000004</v>
      </c>
      <c r="F3293" s="238"/>
      <c r="G3293" s="238"/>
      <c r="H3293" s="238"/>
      <c r="K3293" s="239"/>
      <c r="L3293" s="239"/>
    </row>
    <row r="3294" spans="2:12" s="237" customFormat="1" ht="15" x14ac:dyDescent="0.25">
      <c r="B3294" s="180" t="s">
        <v>3379</v>
      </c>
      <c r="C3294" s="182">
        <v>456101265.96000004</v>
      </c>
      <c r="F3294" s="238"/>
      <c r="G3294" s="238"/>
      <c r="H3294" s="238"/>
      <c r="K3294" s="239"/>
      <c r="L3294" s="239"/>
    </row>
    <row r="3295" spans="2:12" s="237" customFormat="1" ht="15" x14ac:dyDescent="0.25">
      <c r="B3295" s="180" t="s">
        <v>3380</v>
      </c>
      <c r="C3295" s="182">
        <v>48803397.600000001</v>
      </c>
      <c r="F3295" s="238"/>
      <c r="G3295" s="238"/>
      <c r="H3295" s="238"/>
      <c r="K3295" s="239"/>
      <c r="L3295" s="239"/>
    </row>
    <row r="3296" spans="2:12" s="237" customFormat="1" ht="15" x14ac:dyDescent="0.25">
      <c r="B3296" s="180" t="s">
        <v>3381</v>
      </c>
      <c r="C3296" s="182">
        <v>26475249.699999999</v>
      </c>
      <c r="F3296" s="238"/>
      <c r="G3296" s="238"/>
      <c r="H3296" s="238"/>
      <c r="K3296" s="239"/>
      <c r="L3296" s="239"/>
    </row>
    <row r="3297" spans="2:12" s="237" customFormat="1" ht="15" x14ac:dyDescent="0.25">
      <c r="B3297" s="180" t="s">
        <v>3382</v>
      </c>
      <c r="C3297" s="182">
        <v>1037552590.55</v>
      </c>
      <c r="F3297" s="238"/>
      <c r="G3297" s="238"/>
      <c r="H3297" s="238"/>
      <c r="K3297" s="239"/>
      <c r="L3297" s="239"/>
    </row>
    <row r="3298" spans="2:12" s="237" customFormat="1" ht="15" x14ac:dyDescent="0.25">
      <c r="B3298" s="180" t="s">
        <v>3383</v>
      </c>
      <c r="C3298" s="182">
        <v>614267696.25</v>
      </c>
      <c r="F3298" s="238"/>
      <c r="G3298" s="238"/>
      <c r="H3298" s="238"/>
      <c r="K3298" s="239"/>
      <c r="L3298" s="239"/>
    </row>
    <row r="3299" spans="2:12" s="237" customFormat="1" ht="15" x14ac:dyDescent="0.25">
      <c r="B3299" s="180" t="s">
        <v>3384</v>
      </c>
      <c r="C3299" s="182">
        <v>1194260674.74</v>
      </c>
      <c r="F3299" s="238"/>
      <c r="G3299" s="238"/>
      <c r="H3299" s="238"/>
      <c r="K3299" s="239"/>
      <c r="L3299" s="239"/>
    </row>
    <row r="3300" spans="2:12" s="237" customFormat="1" ht="15" x14ac:dyDescent="0.25">
      <c r="B3300" s="180" t="s">
        <v>3385</v>
      </c>
      <c r="C3300" s="182">
        <v>938558328.53999996</v>
      </c>
      <c r="F3300" s="238"/>
      <c r="G3300" s="238"/>
      <c r="H3300" s="238"/>
      <c r="K3300" s="239"/>
      <c r="L3300" s="239"/>
    </row>
    <row r="3301" spans="2:12" s="237" customFormat="1" ht="15" x14ac:dyDescent="0.25">
      <c r="B3301" s="180" t="s">
        <v>3386</v>
      </c>
      <c r="C3301" s="182">
        <v>1336246424.47</v>
      </c>
      <c r="F3301" s="238"/>
      <c r="G3301" s="238"/>
      <c r="H3301" s="238"/>
      <c r="K3301" s="239"/>
      <c r="L3301" s="239"/>
    </row>
    <row r="3302" spans="2:12" s="237" customFormat="1" ht="15" x14ac:dyDescent="0.25">
      <c r="B3302" s="180" t="s">
        <v>3387</v>
      </c>
      <c r="C3302" s="182">
        <v>195765681.79999998</v>
      </c>
      <c r="F3302" s="238"/>
      <c r="G3302" s="238"/>
      <c r="H3302" s="238"/>
      <c r="K3302" s="239"/>
      <c r="L3302" s="239"/>
    </row>
    <row r="3303" spans="2:12" s="237" customFormat="1" ht="15" x14ac:dyDescent="0.25">
      <c r="B3303" s="180" t="s">
        <v>3388</v>
      </c>
      <c r="C3303" s="182">
        <v>758418193.5</v>
      </c>
      <c r="F3303" s="238"/>
      <c r="G3303" s="238"/>
      <c r="H3303" s="238"/>
      <c r="K3303" s="239"/>
      <c r="L3303" s="239"/>
    </row>
    <row r="3304" spans="2:12" s="237" customFormat="1" ht="15" x14ac:dyDescent="0.25">
      <c r="B3304" s="180" t="s">
        <v>3389</v>
      </c>
      <c r="C3304" s="182">
        <v>1142509315.3099999</v>
      </c>
      <c r="F3304" s="238"/>
      <c r="G3304" s="238"/>
      <c r="H3304" s="238"/>
      <c r="K3304" s="239"/>
      <c r="L3304" s="239"/>
    </row>
    <row r="3305" spans="2:12" s="237" customFormat="1" ht="15" x14ac:dyDescent="0.25">
      <c r="B3305" s="180" t="s">
        <v>3390</v>
      </c>
      <c r="C3305" s="182">
        <v>19437682.5</v>
      </c>
      <c r="F3305" s="238"/>
      <c r="G3305" s="238"/>
      <c r="H3305" s="238"/>
      <c r="K3305" s="239"/>
      <c r="L3305" s="239"/>
    </row>
    <row r="3306" spans="2:12" s="237" customFormat="1" ht="15" x14ac:dyDescent="0.25">
      <c r="B3306" s="180" t="s">
        <v>3391</v>
      </c>
      <c r="C3306" s="182">
        <v>447028374.94999999</v>
      </c>
      <c r="F3306" s="238"/>
      <c r="G3306" s="238"/>
      <c r="H3306" s="238"/>
      <c r="K3306" s="239"/>
      <c r="L3306" s="239"/>
    </row>
    <row r="3307" spans="2:12" s="237" customFormat="1" ht="15" x14ac:dyDescent="0.25">
      <c r="B3307" s="180" t="s">
        <v>3392</v>
      </c>
      <c r="C3307" s="182">
        <v>203359142.48000002</v>
      </c>
      <c r="F3307" s="238"/>
      <c r="G3307" s="238"/>
      <c r="H3307" s="238"/>
      <c r="K3307" s="239"/>
      <c r="L3307" s="239"/>
    </row>
    <row r="3308" spans="2:12" s="237" customFormat="1" ht="15" x14ac:dyDescent="0.25">
      <c r="B3308" s="180" t="s">
        <v>3393</v>
      </c>
      <c r="C3308" s="182">
        <v>538493248.89999998</v>
      </c>
      <c r="F3308" s="238"/>
      <c r="G3308" s="238"/>
      <c r="H3308" s="238"/>
      <c r="K3308" s="239"/>
      <c r="L3308" s="239"/>
    </row>
    <row r="3309" spans="2:12" s="237" customFormat="1" ht="15" x14ac:dyDescent="0.25">
      <c r="B3309" s="180" t="s">
        <v>3394</v>
      </c>
      <c r="C3309" s="182">
        <v>120813825.83</v>
      </c>
      <c r="F3309" s="238"/>
      <c r="G3309" s="238"/>
      <c r="H3309" s="238"/>
      <c r="K3309" s="239"/>
      <c r="L3309" s="239"/>
    </row>
    <row r="3310" spans="2:12" s="237" customFormat="1" ht="15" x14ac:dyDescent="0.25">
      <c r="B3310" s="180" t="s">
        <v>3395</v>
      </c>
      <c r="C3310" s="182">
        <v>1243429875.6100001</v>
      </c>
      <c r="F3310" s="238"/>
      <c r="G3310" s="238"/>
      <c r="H3310" s="238"/>
      <c r="K3310" s="239"/>
      <c r="L3310" s="239"/>
    </row>
    <row r="3311" spans="2:12" s="237" customFormat="1" ht="15" x14ac:dyDescent="0.25">
      <c r="B3311" s="180" t="s">
        <v>3396</v>
      </c>
      <c r="C3311" s="182">
        <v>377732443.86000001</v>
      </c>
      <c r="F3311" s="238"/>
      <c r="G3311" s="238"/>
      <c r="H3311" s="238"/>
      <c r="K3311" s="239"/>
      <c r="L3311" s="239"/>
    </row>
    <row r="3312" spans="2:12" s="237" customFormat="1" ht="15" x14ac:dyDescent="0.25">
      <c r="B3312" s="180" t="s">
        <v>3397</v>
      </c>
      <c r="C3312" s="182">
        <v>7805000</v>
      </c>
      <c r="F3312" s="238"/>
      <c r="G3312" s="238"/>
      <c r="H3312" s="238"/>
      <c r="K3312" s="239"/>
      <c r="L3312" s="239"/>
    </row>
    <row r="3313" spans="2:12" s="237" customFormat="1" ht="15" x14ac:dyDescent="0.25">
      <c r="B3313" s="180" t="s">
        <v>3398</v>
      </c>
      <c r="C3313" s="182">
        <v>655710123.61000001</v>
      </c>
      <c r="F3313" s="238"/>
      <c r="G3313" s="238"/>
      <c r="H3313" s="238"/>
      <c r="K3313" s="239"/>
      <c r="L3313" s="239"/>
    </row>
    <row r="3314" spans="2:12" s="237" customFormat="1" ht="15" x14ac:dyDescent="0.25">
      <c r="B3314" s="180" t="s">
        <v>3399</v>
      </c>
      <c r="C3314" s="182">
        <v>776211571.25</v>
      </c>
      <c r="F3314" s="238"/>
      <c r="G3314" s="238"/>
      <c r="H3314" s="238"/>
      <c r="K3314" s="239"/>
      <c r="L3314" s="239"/>
    </row>
    <row r="3315" spans="2:12" s="237" customFormat="1" ht="15" x14ac:dyDescent="0.25">
      <c r="B3315" s="180" t="s">
        <v>3400</v>
      </c>
      <c r="C3315" s="182">
        <v>1228582221.6600001</v>
      </c>
      <c r="F3315" s="238"/>
      <c r="G3315" s="238"/>
      <c r="H3315" s="238"/>
      <c r="K3315" s="239"/>
      <c r="L3315" s="239"/>
    </row>
    <row r="3316" spans="2:12" s="237" customFormat="1" ht="15" x14ac:dyDescent="0.25">
      <c r="B3316" s="180" t="s">
        <v>3401</v>
      </c>
      <c r="C3316" s="182">
        <v>399084197.90000004</v>
      </c>
      <c r="F3316" s="238"/>
      <c r="G3316" s="238"/>
      <c r="H3316" s="238"/>
      <c r="K3316" s="239"/>
      <c r="L3316" s="239"/>
    </row>
    <row r="3317" spans="2:12" s="237" customFormat="1" ht="15" x14ac:dyDescent="0.25">
      <c r="B3317" s="180" t="s">
        <v>3402</v>
      </c>
      <c r="C3317" s="182">
        <v>22265993.359999999</v>
      </c>
      <c r="F3317" s="238"/>
      <c r="G3317" s="238"/>
      <c r="H3317" s="238"/>
      <c r="K3317" s="239"/>
      <c r="L3317" s="239"/>
    </row>
    <row r="3318" spans="2:12" s="237" customFormat="1" ht="15" x14ac:dyDescent="0.25">
      <c r="B3318" s="180" t="s">
        <v>3403</v>
      </c>
      <c r="C3318" s="182">
        <v>256142166.75</v>
      </c>
      <c r="F3318" s="238"/>
      <c r="G3318" s="238"/>
      <c r="H3318" s="238"/>
      <c r="K3318" s="239"/>
      <c r="L3318" s="239"/>
    </row>
    <row r="3319" spans="2:12" s="237" customFormat="1" ht="15" x14ac:dyDescent="0.25">
      <c r="B3319" s="180" t="s">
        <v>3404</v>
      </c>
      <c r="C3319" s="182">
        <v>480001202.39999998</v>
      </c>
      <c r="F3319" s="238"/>
      <c r="G3319" s="238"/>
      <c r="H3319" s="238"/>
      <c r="K3319" s="239"/>
      <c r="L3319" s="239"/>
    </row>
    <row r="3320" spans="2:12" s="237" customFormat="1" ht="15" x14ac:dyDescent="0.25">
      <c r="B3320" s="180" t="s">
        <v>3405</v>
      </c>
      <c r="C3320" s="182">
        <v>279129375.89999998</v>
      </c>
      <c r="F3320" s="238"/>
      <c r="G3320" s="238"/>
      <c r="H3320" s="238"/>
      <c r="K3320" s="239"/>
      <c r="L3320" s="239"/>
    </row>
    <row r="3321" spans="2:12" s="237" customFormat="1" ht="15" x14ac:dyDescent="0.25">
      <c r="B3321" s="180" t="s">
        <v>3406</v>
      </c>
      <c r="C3321" s="182">
        <v>314735846.21999997</v>
      </c>
      <c r="F3321" s="238"/>
      <c r="G3321" s="238"/>
      <c r="H3321" s="238"/>
      <c r="K3321" s="239"/>
      <c r="L3321" s="239"/>
    </row>
    <row r="3322" spans="2:12" s="237" customFormat="1" ht="15" x14ac:dyDescent="0.25">
      <c r="B3322" s="180" t="s">
        <v>3407</v>
      </c>
      <c r="C3322" s="182">
        <v>559483670.60000002</v>
      </c>
      <c r="F3322" s="238"/>
      <c r="G3322" s="238"/>
      <c r="H3322" s="238"/>
      <c r="K3322" s="239"/>
      <c r="L3322" s="239"/>
    </row>
    <row r="3323" spans="2:12" s="237" customFormat="1" ht="15" x14ac:dyDescent="0.25">
      <c r="B3323" s="180" t="s">
        <v>3408</v>
      </c>
      <c r="C3323" s="182">
        <v>496024335.62</v>
      </c>
      <c r="F3323" s="238"/>
      <c r="G3323" s="238"/>
      <c r="H3323" s="238"/>
      <c r="K3323" s="239"/>
      <c r="L3323" s="239"/>
    </row>
    <row r="3324" spans="2:12" s="237" customFormat="1" ht="15" x14ac:dyDescent="0.25">
      <c r="B3324" s="180" t="s">
        <v>3409</v>
      </c>
      <c r="C3324" s="182">
        <v>282254759.75</v>
      </c>
      <c r="F3324" s="238"/>
      <c r="G3324" s="238"/>
      <c r="H3324" s="238"/>
      <c r="K3324" s="239"/>
      <c r="L3324" s="239"/>
    </row>
    <row r="3325" spans="2:12" s="237" customFormat="1" ht="15" x14ac:dyDescent="0.25">
      <c r="B3325" s="180" t="s">
        <v>3410</v>
      </c>
      <c r="C3325" s="182">
        <v>1089322003.8799999</v>
      </c>
      <c r="F3325" s="238"/>
      <c r="G3325" s="238"/>
      <c r="H3325" s="238"/>
      <c r="K3325" s="239"/>
      <c r="L3325" s="239"/>
    </row>
    <row r="3326" spans="2:12" s="237" customFormat="1" ht="15" x14ac:dyDescent="0.25">
      <c r="B3326" s="180" t="s">
        <v>3411</v>
      </c>
      <c r="C3326" s="182">
        <v>2821500</v>
      </c>
      <c r="F3326" s="238"/>
      <c r="G3326" s="238"/>
      <c r="H3326" s="238"/>
      <c r="K3326" s="239"/>
      <c r="L3326" s="239"/>
    </row>
    <row r="3327" spans="2:12" s="237" customFormat="1" ht="15" x14ac:dyDescent="0.25">
      <c r="B3327" s="180" t="s">
        <v>3412</v>
      </c>
      <c r="C3327" s="182">
        <v>235622160.90000001</v>
      </c>
      <c r="F3327" s="238"/>
      <c r="G3327" s="238"/>
      <c r="H3327" s="238"/>
      <c r="K3327" s="239"/>
      <c r="L3327" s="239"/>
    </row>
    <row r="3328" spans="2:12" s="237" customFormat="1" ht="15" x14ac:dyDescent="0.25">
      <c r="B3328" s="180" t="s">
        <v>3413</v>
      </c>
      <c r="C3328" s="182">
        <v>29537147.159999996</v>
      </c>
      <c r="F3328" s="238"/>
      <c r="G3328" s="238"/>
      <c r="H3328" s="238"/>
      <c r="K3328" s="239"/>
      <c r="L3328" s="239"/>
    </row>
    <row r="3329" spans="2:12" s="237" customFormat="1" ht="15" x14ac:dyDescent="0.25">
      <c r="B3329" s="180" t="s">
        <v>3414</v>
      </c>
      <c r="C3329" s="182">
        <v>43895340.359999999</v>
      </c>
      <c r="F3329" s="238"/>
      <c r="G3329" s="238"/>
      <c r="H3329" s="238"/>
      <c r="K3329" s="239"/>
      <c r="L3329" s="239"/>
    </row>
    <row r="3330" spans="2:12" s="237" customFormat="1" ht="15" x14ac:dyDescent="0.25">
      <c r="B3330" s="180" t="s">
        <v>3415</v>
      </c>
      <c r="C3330" s="182">
        <v>557295921.10000002</v>
      </c>
      <c r="F3330" s="238"/>
      <c r="G3330" s="238"/>
      <c r="H3330" s="238"/>
      <c r="K3330" s="239"/>
      <c r="L3330" s="239"/>
    </row>
    <row r="3331" spans="2:12" s="237" customFormat="1" ht="15" x14ac:dyDescent="0.25">
      <c r="B3331" s="180" t="s">
        <v>3416</v>
      </c>
      <c r="C3331" s="182">
        <v>1312813024.6300001</v>
      </c>
      <c r="F3331" s="238"/>
      <c r="G3331" s="238"/>
      <c r="H3331" s="238"/>
      <c r="K3331" s="239"/>
      <c r="L3331" s="239"/>
    </row>
    <row r="3332" spans="2:12" s="237" customFormat="1" ht="15" x14ac:dyDescent="0.25">
      <c r="B3332" s="180" t="s">
        <v>3417</v>
      </c>
      <c r="C3332" s="182">
        <v>44903998.400000006</v>
      </c>
      <c r="F3332" s="238"/>
      <c r="G3332" s="238"/>
      <c r="H3332" s="238"/>
      <c r="K3332" s="239"/>
      <c r="L3332" s="239"/>
    </row>
    <row r="3333" spans="2:12" s="237" customFormat="1" ht="15" x14ac:dyDescent="0.25">
      <c r="B3333" s="180" t="s">
        <v>3418</v>
      </c>
      <c r="C3333" s="182">
        <v>878756415.02999997</v>
      </c>
      <c r="F3333" s="238"/>
      <c r="G3333" s="238"/>
      <c r="H3333" s="238"/>
      <c r="K3333" s="239"/>
      <c r="L3333" s="239"/>
    </row>
    <row r="3334" spans="2:12" s="237" customFormat="1" ht="15" x14ac:dyDescent="0.25">
      <c r="B3334" s="180" t="s">
        <v>3419</v>
      </c>
      <c r="C3334" s="182">
        <v>463394807.82000005</v>
      </c>
      <c r="F3334" s="238"/>
      <c r="G3334" s="238"/>
      <c r="H3334" s="238"/>
      <c r="K3334" s="239"/>
      <c r="L3334" s="239"/>
    </row>
    <row r="3335" spans="2:12" s="237" customFormat="1" ht="15" x14ac:dyDescent="0.25">
      <c r="B3335" s="180" t="s">
        <v>3420</v>
      </c>
      <c r="C3335" s="182">
        <v>288196877.25999999</v>
      </c>
      <c r="F3335" s="238"/>
      <c r="G3335" s="238"/>
      <c r="H3335" s="238"/>
      <c r="K3335" s="239"/>
      <c r="L3335" s="239"/>
    </row>
    <row r="3336" spans="2:12" s="237" customFormat="1" ht="15" x14ac:dyDescent="0.25">
      <c r="B3336" s="180" t="s">
        <v>3421</v>
      </c>
      <c r="C3336" s="182">
        <v>668568351.69000006</v>
      </c>
      <c r="F3336" s="238"/>
      <c r="G3336" s="238"/>
      <c r="H3336" s="238"/>
      <c r="K3336" s="239"/>
      <c r="L3336" s="239"/>
    </row>
    <row r="3337" spans="2:12" s="237" customFormat="1" ht="15" x14ac:dyDescent="0.25">
      <c r="B3337" s="180" t="s">
        <v>3422</v>
      </c>
      <c r="C3337" s="182">
        <v>271007871.75</v>
      </c>
      <c r="F3337" s="238"/>
      <c r="G3337" s="238"/>
      <c r="H3337" s="238"/>
      <c r="K3337" s="239"/>
      <c r="L3337" s="239"/>
    </row>
    <row r="3338" spans="2:12" s="237" customFormat="1" ht="15" x14ac:dyDescent="0.25">
      <c r="B3338" s="180" t="s">
        <v>3423</v>
      </c>
      <c r="C3338" s="182">
        <v>453266226.67999995</v>
      </c>
      <c r="F3338" s="238"/>
      <c r="G3338" s="238"/>
      <c r="H3338" s="238"/>
      <c r="K3338" s="239"/>
      <c r="L3338" s="239"/>
    </row>
    <row r="3339" spans="2:12" s="237" customFormat="1" ht="15" x14ac:dyDescent="0.25">
      <c r="B3339" s="180" t="s">
        <v>3424</v>
      </c>
      <c r="C3339" s="182">
        <v>871793542.01000011</v>
      </c>
      <c r="F3339" s="238"/>
      <c r="G3339" s="238"/>
      <c r="H3339" s="238"/>
      <c r="K3339" s="239"/>
      <c r="L3339" s="239"/>
    </row>
    <row r="3340" spans="2:12" s="237" customFormat="1" ht="15" x14ac:dyDescent="0.25">
      <c r="B3340" s="180" t="s">
        <v>3425</v>
      </c>
      <c r="C3340" s="182">
        <v>538289696.17999995</v>
      </c>
      <c r="F3340" s="238"/>
      <c r="G3340" s="238"/>
      <c r="H3340" s="238"/>
      <c r="K3340" s="239"/>
      <c r="L3340" s="239"/>
    </row>
    <row r="3341" spans="2:12" s="237" customFormat="1" ht="15" x14ac:dyDescent="0.25">
      <c r="B3341" s="180" t="s">
        <v>3426</v>
      </c>
      <c r="C3341" s="182">
        <v>1698022503.3599999</v>
      </c>
      <c r="F3341" s="238"/>
      <c r="G3341" s="238"/>
      <c r="H3341" s="238"/>
      <c r="K3341" s="239"/>
      <c r="L3341" s="239"/>
    </row>
    <row r="3342" spans="2:12" s="237" customFormat="1" ht="15" x14ac:dyDescent="0.25">
      <c r="B3342" s="180" t="s">
        <v>3427</v>
      </c>
      <c r="C3342" s="182">
        <v>115486333.27</v>
      </c>
      <c r="F3342" s="238"/>
      <c r="G3342" s="238"/>
      <c r="H3342" s="238"/>
      <c r="K3342" s="239"/>
      <c r="L3342" s="239"/>
    </row>
    <row r="3343" spans="2:12" s="237" customFormat="1" ht="15" x14ac:dyDescent="0.25">
      <c r="B3343" s="180" t="s">
        <v>3428</v>
      </c>
      <c r="C3343" s="182">
        <v>430089501.25999999</v>
      </c>
      <c r="F3343" s="238"/>
      <c r="G3343" s="238"/>
      <c r="H3343" s="238"/>
      <c r="K3343" s="239"/>
      <c r="L3343" s="239"/>
    </row>
    <row r="3344" spans="2:12" s="237" customFormat="1" ht="15" x14ac:dyDescent="0.25">
      <c r="B3344" s="180" t="s">
        <v>3429</v>
      </c>
      <c r="C3344" s="182">
        <v>514155182.52999997</v>
      </c>
      <c r="F3344" s="238"/>
      <c r="G3344" s="238"/>
      <c r="H3344" s="238"/>
      <c r="K3344" s="239"/>
      <c r="L3344" s="239"/>
    </row>
    <row r="3345" spans="2:12" s="237" customFormat="1" ht="15" x14ac:dyDescent="0.25">
      <c r="B3345" s="180" t="s">
        <v>3430</v>
      </c>
      <c r="C3345" s="182">
        <v>641060101.39999998</v>
      </c>
      <c r="F3345" s="238"/>
      <c r="G3345" s="238"/>
      <c r="H3345" s="238"/>
      <c r="K3345" s="239"/>
      <c r="L3345" s="239"/>
    </row>
    <row r="3346" spans="2:12" s="237" customFormat="1" ht="15" x14ac:dyDescent="0.25">
      <c r="B3346" s="180" t="s">
        <v>3431</v>
      </c>
      <c r="C3346" s="182">
        <v>33462195.849999998</v>
      </c>
      <c r="F3346" s="238"/>
      <c r="G3346" s="238"/>
      <c r="H3346" s="238"/>
      <c r="K3346" s="239"/>
      <c r="L3346" s="239"/>
    </row>
    <row r="3347" spans="2:12" s="237" customFormat="1" ht="15" x14ac:dyDescent="0.25">
      <c r="B3347" s="180" t="s">
        <v>3432</v>
      </c>
      <c r="C3347" s="182">
        <v>213802263.50999999</v>
      </c>
      <c r="F3347" s="238"/>
      <c r="G3347" s="238"/>
      <c r="H3347" s="238"/>
      <c r="K3347" s="239"/>
      <c r="L3347" s="239"/>
    </row>
    <row r="3348" spans="2:12" s="237" customFormat="1" ht="15" x14ac:dyDescent="0.25">
      <c r="B3348" s="180" t="s">
        <v>3433</v>
      </c>
      <c r="C3348" s="182">
        <v>844935105.40999997</v>
      </c>
      <c r="F3348" s="238"/>
      <c r="G3348" s="238"/>
      <c r="H3348" s="238"/>
      <c r="K3348" s="239"/>
      <c r="L3348" s="239"/>
    </row>
    <row r="3349" spans="2:12" s="237" customFormat="1" ht="15" x14ac:dyDescent="0.25">
      <c r="B3349" s="180" t="s">
        <v>3434</v>
      </c>
      <c r="C3349" s="182">
        <v>1370360066.4000001</v>
      </c>
      <c r="F3349" s="238"/>
      <c r="G3349" s="238"/>
      <c r="H3349" s="238"/>
      <c r="K3349" s="239"/>
      <c r="L3349" s="239"/>
    </row>
    <row r="3350" spans="2:12" s="237" customFormat="1" ht="15" x14ac:dyDescent="0.25">
      <c r="B3350" s="180" t="s">
        <v>3435</v>
      </c>
      <c r="C3350" s="182">
        <v>413171682.95000005</v>
      </c>
      <c r="F3350" s="238"/>
      <c r="G3350" s="238"/>
      <c r="H3350" s="238"/>
      <c r="K3350" s="239"/>
      <c r="L3350" s="239"/>
    </row>
    <row r="3351" spans="2:12" s="237" customFormat="1" ht="15" x14ac:dyDescent="0.25">
      <c r="B3351" s="180" t="s">
        <v>3436</v>
      </c>
      <c r="C3351" s="182">
        <v>354453257.5</v>
      </c>
      <c r="F3351" s="238"/>
      <c r="G3351" s="238"/>
      <c r="H3351" s="238"/>
      <c r="K3351" s="239"/>
      <c r="L3351" s="239"/>
    </row>
    <row r="3352" spans="2:12" s="237" customFormat="1" ht="15" x14ac:dyDescent="0.25">
      <c r="B3352" s="180" t="s">
        <v>3437</v>
      </c>
      <c r="C3352" s="182">
        <v>206106519.06</v>
      </c>
      <c r="F3352" s="238"/>
      <c r="G3352" s="238"/>
      <c r="H3352" s="238"/>
      <c r="K3352" s="239"/>
      <c r="L3352" s="239"/>
    </row>
    <row r="3353" spans="2:12" s="237" customFormat="1" ht="15" x14ac:dyDescent="0.25">
      <c r="B3353" s="180" t="s">
        <v>3438</v>
      </c>
      <c r="C3353" s="182">
        <v>343589524.93000001</v>
      </c>
      <c r="F3353" s="238"/>
      <c r="G3353" s="238"/>
      <c r="H3353" s="238"/>
      <c r="K3353" s="239"/>
      <c r="L3353" s="239"/>
    </row>
    <row r="3354" spans="2:12" s="237" customFormat="1" ht="15" x14ac:dyDescent="0.25">
      <c r="B3354" s="180" t="s">
        <v>3439</v>
      </c>
      <c r="C3354" s="182">
        <v>875828192.5</v>
      </c>
      <c r="F3354" s="238"/>
      <c r="G3354" s="238"/>
      <c r="H3354" s="238"/>
      <c r="K3354" s="239"/>
      <c r="L3354" s="239"/>
    </row>
    <row r="3355" spans="2:12" s="237" customFormat="1" ht="15" x14ac:dyDescent="0.25">
      <c r="B3355" s="180" t="s">
        <v>3440</v>
      </c>
      <c r="C3355" s="182">
        <v>358685126.80000001</v>
      </c>
      <c r="F3355" s="238"/>
      <c r="G3355" s="238"/>
      <c r="H3355" s="238"/>
      <c r="K3355" s="239"/>
      <c r="L3355" s="239"/>
    </row>
    <row r="3356" spans="2:12" s="237" customFormat="1" ht="15" x14ac:dyDescent="0.25">
      <c r="B3356" s="180" t="s">
        <v>3441</v>
      </c>
      <c r="C3356" s="182">
        <v>291343407.36000001</v>
      </c>
      <c r="F3356" s="238"/>
      <c r="G3356" s="238"/>
      <c r="H3356" s="238"/>
      <c r="K3356" s="239"/>
      <c r="L3356" s="239"/>
    </row>
    <row r="3357" spans="2:12" s="237" customFormat="1" ht="15" x14ac:dyDescent="0.25">
      <c r="B3357" s="180" t="s">
        <v>3442</v>
      </c>
      <c r="C3357" s="182">
        <v>55405280.700000003</v>
      </c>
      <c r="F3357" s="238"/>
      <c r="G3357" s="238"/>
      <c r="H3357" s="238"/>
      <c r="K3357" s="239"/>
      <c r="L3357" s="239"/>
    </row>
    <row r="3358" spans="2:12" s="237" customFormat="1" ht="15" x14ac:dyDescent="0.25">
      <c r="B3358" s="180" t="s">
        <v>3443</v>
      </c>
      <c r="C3358" s="182">
        <v>813722187.89999998</v>
      </c>
      <c r="F3358" s="238"/>
      <c r="G3358" s="238"/>
      <c r="H3358" s="238"/>
      <c r="K3358" s="239"/>
      <c r="L3358" s="239"/>
    </row>
    <row r="3359" spans="2:12" s="237" customFormat="1" ht="15" x14ac:dyDescent="0.25">
      <c r="B3359" s="180" t="s">
        <v>3444</v>
      </c>
      <c r="C3359" s="182">
        <v>39955575</v>
      </c>
      <c r="F3359" s="238"/>
      <c r="G3359" s="238"/>
      <c r="H3359" s="238"/>
      <c r="K3359" s="239"/>
      <c r="L3359" s="239"/>
    </row>
    <row r="3360" spans="2:12" s="237" customFormat="1" ht="15" x14ac:dyDescent="0.25">
      <c r="B3360" s="180" t="s">
        <v>3445</v>
      </c>
      <c r="C3360" s="182">
        <v>582759319.88999999</v>
      </c>
      <c r="F3360" s="238"/>
      <c r="G3360" s="238"/>
      <c r="H3360" s="238"/>
      <c r="K3360" s="239"/>
      <c r="L3360" s="239"/>
    </row>
    <row r="3361" spans="2:12" s="237" customFormat="1" ht="15" x14ac:dyDescent="0.25">
      <c r="B3361" s="180" t="s">
        <v>2693</v>
      </c>
      <c r="C3361" s="182">
        <v>1640925</v>
      </c>
      <c r="F3361" s="238"/>
      <c r="G3361" s="238"/>
      <c r="H3361" s="238"/>
      <c r="K3361" s="239"/>
      <c r="L3361" s="239"/>
    </row>
    <row r="3362" spans="2:12" s="237" customFormat="1" ht="15" x14ac:dyDescent="0.25">
      <c r="B3362" s="180" t="s">
        <v>2704</v>
      </c>
      <c r="C3362" s="182">
        <v>31361351.239999998</v>
      </c>
      <c r="F3362" s="238"/>
      <c r="G3362" s="238"/>
      <c r="H3362" s="238"/>
      <c r="K3362" s="239"/>
      <c r="L3362" s="239"/>
    </row>
    <row r="3363" spans="2:12" s="237" customFormat="1" ht="15" x14ac:dyDescent="0.25">
      <c r="B3363" s="180" t="s">
        <v>2754</v>
      </c>
      <c r="C3363" s="182">
        <v>12682081.440000001</v>
      </c>
      <c r="F3363" s="238"/>
      <c r="G3363" s="238"/>
      <c r="H3363" s="238"/>
      <c r="K3363" s="239"/>
      <c r="L3363" s="239"/>
    </row>
    <row r="3364" spans="2:12" s="237" customFormat="1" ht="15" x14ac:dyDescent="0.25">
      <c r="B3364" s="180" t="s">
        <v>2764</v>
      </c>
      <c r="C3364" s="182">
        <v>25548188</v>
      </c>
      <c r="F3364" s="238"/>
      <c r="G3364" s="238"/>
      <c r="H3364" s="238"/>
      <c r="K3364" s="239"/>
      <c r="L3364" s="239"/>
    </row>
    <row r="3365" spans="2:12" s="237" customFormat="1" ht="15" x14ac:dyDescent="0.25">
      <c r="B3365" s="180" t="s">
        <v>2803</v>
      </c>
      <c r="C3365" s="182">
        <v>43948437.799999997</v>
      </c>
      <c r="F3365" s="238"/>
      <c r="G3365" s="238"/>
      <c r="H3365" s="238"/>
      <c r="K3365" s="239"/>
      <c r="L3365" s="239"/>
    </row>
    <row r="3366" spans="2:12" s="237" customFormat="1" ht="15" x14ac:dyDescent="0.25">
      <c r="B3366" s="180" t="s">
        <v>2828</v>
      </c>
      <c r="C3366" s="182">
        <v>50785345.980000004</v>
      </c>
      <c r="F3366" s="238"/>
      <c r="G3366" s="238"/>
      <c r="H3366" s="238"/>
      <c r="K3366" s="239"/>
      <c r="L3366" s="239"/>
    </row>
    <row r="3367" spans="2:12" s="237" customFormat="1" ht="15" x14ac:dyDescent="0.25">
      <c r="B3367" s="180" t="s">
        <v>2893</v>
      </c>
      <c r="C3367" s="182">
        <v>23860875</v>
      </c>
      <c r="F3367" s="238"/>
      <c r="G3367" s="238"/>
      <c r="H3367" s="238"/>
      <c r="K3367" s="239"/>
      <c r="L3367" s="239"/>
    </row>
    <row r="3368" spans="2:12" s="237" customFormat="1" ht="15" x14ac:dyDescent="0.25">
      <c r="B3368" s="180" t="s">
        <v>2711</v>
      </c>
      <c r="C3368" s="182">
        <v>6203395</v>
      </c>
      <c r="F3368" s="238"/>
      <c r="G3368" s="238"/>
      <c r="H3368" s="238"/>
      <c r="K3368" s="239"/>
      <c r="L3368" s="239"/>
    </row>
    <row r="3369" spans="2:12" s="237" customFormat="1" ht="15" x14ac:dyDescent="0.25">
      <c r="B3369" s="180" t="s">
        <v>2769</v>
      </c>
      <c r="C3369" s="182">
        <v>2138045</v>
      </c>
      <c r="F3369" s="238"/>
      <c r="G3369" s="238"/>
      <c r="H3369" s="238"/>
      <c r="K3369" s="239"/>
      <c r="L3369" s="239"/>
    </row>
    <row r="3370" spans="2:12" s="237" customFormat="1" ht="15" x14ac:dyDescent="0.25">
      <c r="B3370" s="180" t="s">
        <v>2805</v>
      </c>
      <c r="C3370" s="182">
        <v>142705678</v>
      </c>
      <c r="F3370" s="238"/>
      <c r="G3370" s="238"/>
      <c r="H3370" s="238"/>
      <c r="K3370" s="239"/>
      <c r="L3370" s="239"/>
    </row>
    <row r="3371" spans="2:12" s="237" customFormat="1" ht="15" x14ac:dyDescent="0.25">
      <c r="B3371" s="180" t="s">
        <v>2813</v>
      </c>
      <c r="C3371" s="182">
        <v>49782190.159999996</v>
      </c>
      <c r="F3371" s="238"/>
      <c r="G3371" s="238"/>
      <c r="H3371" s="238"/>
      <c r="K3371" s="239"/>
      <c r="L3371" s="239"/>
    </row>
    <row r="3372" spans="2:12" s="237" customFormat="1" ht="15" x14ac:dyDescent="0.25">
      <c r="B3372" s="180" t="s">
        <v>2844</v>
      </c>
      <c r="C3372" s="182">
        <v>1306837.5</v>
      </c>
      <c r="F3372" s="238"/>
      <c r="G3372" s="238"/>
      <c r="H3372" s="238"/>
      <c r="K3372" s="239"/>
      <c r="L3372" s="239"/>
    </row>
    <row r="3373" spans="2:12" s="237" customFormat="1" ht="15" x14ac:dyDescent="0.25">
      <c r="B3373" s="180" t="s">
        <v>2714</v>
      </c>
      <c r="C3373" s="182">
        <v>4660150</v>
      </c>
      <c r="F3373" s="238"/>
      <c r="G3373" s="238"/>
      <c r="H3373" s="238"/>
      <c r="K3373" s="239"/>
      <c r="L3373" s="239"/>
    </row>
    <row r="3374" spans="2:12" s="237" customFormat="1" ht="15" x14ac:dyDescent="0.25">
      <c r="B3374" s="180" t="s">
        <v>2718</v>
      </c>
      <c r="C3374" s="182">
        <v>180879533.98000002</v>
      </c>
      <c r="F3374" s="238"/>
      <c r="G3374" s="238"/>
      <c r="H3374" s="238"/>
      <c r="K3374" s="239"/>
      <c r="L3374" s="239"/>
    </row>
    <row r="3375" spans="2:12" s="237" customFormat="1" ht="15" x14ac:dyDescent="0.25">
      <c r="B3375" s="180" t="s">
        <v>2778</v>
      </c>
      <c r="C3375" s="182">
        <v>11734915</v>
      </c>
      <c r="F3375" s="238"/>
      <c r="G3375" s="238"/>
      <c r="H3375" s="238"/>
      <c r="K3375" s="239"/>
      <c r="L3375" s="239"/>
    </row>
    <row r="3376" spans="2:12" s="237" customFormat="1" ht="15" x14ac:dyDescent="0.25">
      <c r="B3376" s="180" t="s">
        <v>2801</v>
      </c>
      <c r="C3376" s="182">
        <v>8792999.75</v>
      </c>
      <c r="F3376" s="238"/>
      <c r="G3376" s="238"/>
      <c r="H3376" s="238"/>
      <c r="K3376" s="239"/>
      <c r="L3376" s="239"/>
    </row>
    <row r="3377" spans="2:12" s="237" customFormat="1" ht="15" x14ac:dyDescent="0.25">
      <c r="B3377" s="180" t="s">
        <v>2698</v>
      </c>
      <c r="C3377" s="182">
        <v>33741371.630000003</v>
      </c>
      <c r="F3377" s="238"/>
      <c r="G3377" s="238"/>
      <c r="H3377" s="238"/>
      <c r="K3377" s="239"/>
      <c r="L3377" s="239"/>
    </row>
    <row r="3378" spans="2:12" s="237" customFormat="1" ht="15" x14ac:dyDescent="0.25">
      <c r="B3378" s="180" t="s">
        <v>2691</v>
      </c>
      <c r="C3378" s="182">
        <v>1083375</v>
      </c>
      <c r="F3378" s="238"/>
      <c r="G3378" s="238"/>
      <c r="H3378" s="238"/>
      <c r="K3378" s="239"/>
      <c r="L3378" s="239"/>
    </row>
    <row r="3379" spans="2:12" s="237" customFormat="1" ht="15" x14ac:dyDescent="0.25">
      <c r="B3379" s="180" t="s">
        <v>2724</v>
      </c>
      <c r="C3379" s="182">
        <v>7518682.5</v>
      </c>
      <c r="F3379" s="238"/>
      <c r="G3379" s="238"/>
      <c r="H3379" s="238"/>
      <c r="K3379" s="239"/>
      <c r="L3379" s="239"/>
    </row>
    <row r="3380" spans="2:12" s="237" customFormat="1" ht="15" x14ac:dyDescent="0.25">
      <c r="B3380" s="180" t="s">
        <v>2908</v>
      </c>
      <c r="C3380" s="182">
        <v>275805529.74000001</v>
      </c>
      <c r="F3380" s="238"/>
      <c r="G3380" s="238"/>
      <c r="H3380" s="238"/>
      <c r="K3380" s="239"/>
      <c r="L3380" s="239"/>
    </row>
    <row r="3381" spans="2:12" s="237" customFormat="1" ht="15" x14ac:dyDescent="0.25">
      <c r="B3381" s="180" t="s">
        <v>2786</v>
      </c>
      <c r="C3381" s="182">
        <v>165454370.68000001</v>
      </c>
      <c r="F3381" s="238"/>
      <c r="G3381" s="238"/>
      <c r="H3381" s="238"/>
      <c r="K3381" s="239"/>
      <c r="L3381" s="239"/>
    </row>
    <row r="3382" spans="2:12" s="237" customFormat="1" ht="15" x14ac:dyDescent="0.25">
      <c r="B3382" s="180" t="s">
        <v>2887</v>
      </c>
      <c r="C3382" s="182">
        <v>198045581.97</v>
      </c>
      <c r="F3382" s="238"/>
      <c r="G3382" s="238"/>
      <c r="H3382" s="238"/>
      <c r="K3382" s="239"/>
      <c r="L3382" s="239"/>
    </row>
    <row r="3383" spans="2:12" s="237" customFormat="1" ht="15" x14ac:dyDescent="0.25">
      <c r="B3383" s="180" t="s">
        <v>2741</v>
      </c>
      <c r="C3383" s="182">
        <v>10289365.93</v>
      </c>
      <c r="F3383" s="238"/>
      <c r="G3383" s="238"/>
      <c r="H3383" s="238"/>
      <c r="K3383" s="239"/>
      <c r="L3383" s="239"/>
    </row>
    <row r="3384" spans="2:12" s="237" customFormat="1" ht="15" x14ac:dyDescent="0.25">
      <c r="B3384" s="180" t="s">
        <v>2758</v>
      </c>
      <c r="C3384" s="182">
        <v>53829315.689999998</v>
      </c>
      <c r="F3384" s="238"/>
      <c r="G3384" s="238"/>
      <c r="H3384" s="238"/>
      <c r="K3384" s="239"/>
      <c r="L3384" s="239"/>
    </row>
    <row r="3385" spans="2:12" s="237" customFormat="1" ht="15" x14ac:dyDescent="0.25">
      <c r="B3385" s="180" t="s">
        <v>2678</v>
      </c>
      <c r="C3385" s="182">
        <v>2252372.42</v>
      </c>
      <c r="F3385" s="238"/>
      <c r="G3385" s="238"/>
      <c r="H3385" s="238"/>
      <c r="K3385" s="239"/>
      <c r="L3385" s="239"/>
    </row>
    <row r="3386" spans="2:12" s="237" customFormat="1" ht="15" x14ac:dyDescent="0.25">
      <c r="B3386" s="180" t="s">
        <v>2738</v>
      </c>
      <c r="C3386" s="182">
        <v>9745155</v>
      </c>
      <c r="F3386" s="238"/>
      <c r="G3386" s="238"/>
      <c r="H3386" s="238"/>
      <c r="K3386" s="239"/>
      <c r="L3386" s="239"/>
    </row>
    <row r="3387" spans="2:12" s="237" customFormat="1" ht="15" x14ac:dyDescent="0.25">
      <c r="B3387" s="180" t="s">
        <v>2782</v>
      </c>
      <c r="C3387" s="182">
        <v>35246204.909999996</v>
      </c>
      <c r="F3387" s="238"/>
      <c r="G3387" s="238"/>
      <c r="H3387" s="238"/>
      <c r="K3387" s="239"/>
      <c r="L3387" s="239"/>
    </row>
    <row r="3388" spans="2:12" s="237" customFormat="1" ht="15" x14ac:dyDescent="0.25">
      <c r="B3388" s="180" t="s">
        <v>2867</v>
      </c>
      <c r="C3388" s="182">
        <v>1710600</v>
      </c>
      <c r="F3388" s="238"/>
      <c r="G3388" s="238"/>
      <c r="H3388" s="238"/>
      <c r="K3388" s="239"/>
      <c r="L3388" s="239"/>
    </row>
    <row r="3389" spans="2:12" s="237" customFormat="1" ht="15" x14ac:dyDescent="0.25">
      <c r="B3389" s="180" t="s">
        <v>2792</v>
      </c>
      <c r="C3389" s="182">
        <v>13622743.609999999</v>
      </c>
      <c r="F3389" s="238"/>
      <c r="G3389" s="238"/>
      <c r="H3389" s="238"/>
      <c r="K3389" s="239"/>
      <c r="L3389" s="239"/>
    </row>
    <row r="3390" spans="2:12" s="237" customFormat="1" ht="15" x14ac:dyDescent="0.25">
      <c r="B3390" s="180" t="s">
        <v>2862</v>
      </c>
      <c r="C3390" s="182">
        <v>107411442.05000001</v>
      </c>
      <c r="F3390" s="238"/>
      <c r="G3390" s="238"/>
      <c r="H3390" s="238"/>
      <c r="K3390" s="239"/>
      <c r="L3390" s="239"/>
    </row>
    <row r="3391" spans="2:12" s="237" customFormat="1" ht="15" x14ac:dyDescent="0.25">
      <c r="B3391" s="180" t="s">
        <v>3446</v>
      </c>
      <c r="C3391" s="182">
        <v>530320712.04000002</v>
      </c>
      <c r="F3391" s="238"/>
      <c r="G3391" s="238"/>
      <c r="H3391" s="238"/>
      <c r="K3391" s="239"/>
      <c r="L3391" s="239"/>
    </row>
    <row r="3392" spans="2:12" s="237" customFormat="1" ht="15" x14ac:dyDescent="0.25">
      <c r="B3392" s="180" t="s">
        <v>3447</v>
      </c>
      <c r="C3392" s="182">
        <v>13231323</v>
      </c>
      <c r="F3392" s="238"/>
      <c r="G3392" s="238"/>
      <c r="H3392" s="238"/>
      <c r="K3392" s="239"/>
      <c r="L3392" s="239"/>
    </row>
    <row r="3393" spans="2:12" s="237" customFormat="1" ht="15" x14ac:dyDescent="0.25">
      <c r="B3393" s="180" t="s">
        <v>2765</v>
      </c>
      <c r="C3393" s="182">
        <v>28229519.449999999</v>
      </c>
      <c r="F3393" s="238"/>
      <c r="G3393" s="238"/>
      <c r="H3393" s="238"/>
      <c r="K3393" s="239"/>
      <c r="L3393" s="239"/>
    </row>
    <row r="3394" spans="2:12" s="237" customFormat="1" ht="15" x14ac:dyDescent="0.25">
      <c r="B3394" s="180" t="s">
        <v>2870</v>
      </c>
      <c r="C3394" s="182">
        <v>105797619.90000001</v>
      </c>
      <c r="F3394" s="238"/>
      <c r="G3394" s="238"/>
      <c r="H3394" s="238"/>
      <c r="K3394" s="239"/>
      <c r="L3394" s="239"/>
    </row>
    <row r="3395" spans="2:12" s="237" customFormat="1" ht="15" x14ac:dyDescent="0.25">
      <c r="B3395" s="180" t="s">
        <v>2891</v>
      </c>
      <c r="C3395" s="182">
        <v>228919500</v>
      </c>
      <c r="F3395" s="238"/>
      <c r="G3395" s="238"/>
      <c r="H3395" s="238"/>
      <c r="K3395" s="239"/>
      <c r="L3395" s="239"/>
    </row>
    <row r="3396" spans="2:12" s="237" customFormat="1" ht="15" x14ac:dyDescent="0.25">
      <c r="B3396" s="180" t="s">
        <v>2897</v>
      </c>
      <c r="C3396" s="182">
        <v>9945125</v>
      </c>
      <c r="F3396" s="238"/>
      <c r="G3396" s="238"/>
      <c r="H3396" s="238"/>
      <c r="K3396" s="239"/>
      <c r="L3396" s="239"/>
    </row>
    <row r="3397" spans="2:12" s="237" customFormat="1" ht="15" x14ac:dyDescent="0.25">
      <c r="B3397" s="180" t="s">
        <v>2902</v>
      </c>
      <c r="C3397" s="182">
        <v>3166500</v>
      </c>
      <c r="F3397" s="238"/>
      <c r="G3397" s="238"/>
      <c r="H3397" s="238"/>
      <c r="K3397" s="239"/>
      <c r="L3397" s="239"/>
    </row>
    <row r="3398" spans="2:12" s="237" customFormat="1" ht="15" x14ac:dyDescent="0.25">
      <c r="B3398" s="180" t="s">
        <v>2680</v>
      </c>
      <c r="C3398" s="182">
        <v>16786374.800000001</v>
      </c>
      <c r="F3398" s="238"/>
      <c r="G3398" s="238"/>
      <c r="H3398" s="238"/>
      <c r="K3398" s="239"/>
      <c r="L3398" s="239"/>
    </row>
    <row r="3399" spans="2:12" s="237" customFormat="1" ht="15" x14ac:dyDescent="0.25">
      <c r="B3399" s="180" t="s">
        <v>2686</v>
      </c>
      <c r="C3399" s="182">
        <v>29031151.699999999</v>
      </c>
      <c r="F3399" s="238"/>
      <c r="G3399" s="238"/>
      <c r="H3399" s="238"/>
      <c r="K3399" s="239"/>
      <c r="L3399" s="239"/>
    </row>
    <row r="3400" spans="2:12" s="237" customFormat="1" ht="15" x14ac:dyDescent="0.25">
      <c r="B3400" s="180" t="s">
        <v>2706</v>
      </c>
      <c r="C3400" s="182">
        <v>87262225</v>
      </c>
      <c r="F3400" s="238"/>
      <c r="G3400" s="238"/>
      <c r="H3400" s="238"/>
      <c r="K3400" s="239"/>
      <c r="L3400" s="239"/>
    </row>
    <row r="3401" spans="2:12" s="237" customFormat="1" ht="15" x14ac:dyDescent="0.25">
      <c r="B3401" s="180" t="s">
        <v>2710</v>
      </c>
      <c r="C3401" s="182">
        <v>10353915</v>
      </c>
      <c r="F3401" s="238"/>
      <c r="G3401" s="238"/>
      <c r="H3401" s="238"/>
      <c r="K3401" s="239"/>
      <c r="L3401" s="239"/>
    </row>
    <row r="3402" spans="2:12" s="237" customFormat="1" ht="15" x14ac:dyDescent="0.25">
      <c r="B3402" s="180" t="s">
        <v>2767</v>
      </c>
      <c r="C3402" s="182">
        <v>17881974.899999999</v>
      </c>
      <c r="F3402" s="238"/>
      <c r="G3402" s="238"/>
      <c r="H3402" s="238"/>
      <c r="K3402" s="239"/>
      <c r="L3402" s="239"/>
    </row>
    <row r="3403" spans="2:12" s="237" customFormat="1" ht="15" x14ac:dyDescent="0.25">
      <c r="B3403" s="180" t="s">
        <v>2772</v>
      </c>
      <c r="C3403" s="182">
        <v>16956335</v>
      </c>
      <c r="F3403" s="238"/>
      <c r="G3403" s="238"/>
      <c r="H3403" s="238"/>
      <c r="K3403" s="239"/>
      <c r="L3403" s="239"/>
    </row>
    <row r="3404" spans="2:12" s="237" customFormat="1" ht="15" x14ac:dyDescent="0.25">
      <c r="B3404" s="180" t="s">
        <v>2832</v>
      </c>
      <c r="C3404" s="182">
        <v>85789719.840000004</v>
      </c>
      <c r="F3404" s="238"/>
      <c r="G3404" s="238"/>
      <c r="H3404" s="238"/>
      <c r="K3404" s="239"/>
      <c r="L3404" s="239"/>
    </row>
    <row r="3405" spans="2:12" s="237" customFormat="1" ht="15" x14ac:dyDescent="0.25">
      <c r="B3405" s="180" t="s">
        <v>2720</v>
      </c>
      <c r="C3405" s="182">
        <v>72751840.349999994</v>
      </c>
      <c r="F3405" s="238"/>
      <c r="G3405" s="238"/>
      <c r="H3405" s="238"/>
      <c r="K3405" s="239"/>
      <c r="L3405" s="239"/>
    </row>
    <row r="3406" spans="2:12" s="237" customFormat="1" ht="15" x14ac:dyDescent="0.25">
      <c r="B3406" s="180" t="s">
        <v>2734</v>
      </c>
      <c r="C3406" s="182">
        <v>10201125.629999999</v>
      </c>
      <c r="F3406" s="238"/>
      <c r="G3406" s="238"/>
      <c r="H3406" s="238"/>
      <c r="K3406" s="239"/>
      <c r="L3406" s="239"/>
    </row>
    <row r="3407" spans="2:12" s="237" customFormat="1" ht="15" x14ac:dyDescent="0.25">
      <c r="B3407" s="180" t="s">
        <v>2750</v>
      </c>
      <c r="C3407" s="182">
        <v>48419918.93</v>
      </c>
      <c r="F3407" s="238"/>
      <c r="G3407" s="238"/>
      <c r="H3407" s="238"/>
      <c r="K3407" s="239"/>
      <c r="L3407" s="239"/>
    </row>
    <row r="3408" spans="2:12" s="237" customFormat="1" ht="15" x14ac:dyDescent="0.25">
      <c r="B3408" s="180" t="s">
        <v>2774</v>
      </c>
      <c r="C3408" s="182">
        <v>132314173.41</v>
      </c>
      <c r="F3408" s="238"/>
      <c r="G3408" s="238"/>
      <c r="H3408" s="238"/>
      <c r="K3408" s="239"/>
      <c r="L3408" s="239"/>
    </row>
    <row r="3409" spans="2:12" s="237" customFormat="1" ht="15" x14ac:dyDescent="0.25">
      <c r="B3409" s="180" t="s">
        <v>2791</v>
      </c>
      <c r="C3409" s="182">
        <v>10829521.199999999</v>
      </c>
      <c r="F3409" s="238"/>
      <c r="G3409" s="238"/>
      <c r="H3409" s="238"/>
      <c r="K3409" s="239"/>
      <c r="L3409" s="239"/>
    </row>
    <row r="3410" spans="2:12" s="237" customFormat="1" ht="15" x14ac:dyDescent="0.25">
      <c r="B3410" s="180" t="s">
        <v>2794</v>
      </c>
      <c r="C3410" s="182">
        <v>409592676.18000001</v>
      </c>
      <c r="F3410" s="238"/>
      <c r="G3410" s="238"/>
      <c r="H3410" s="238"/>
      <c r="K3410" s="239"/>
      <c r="L3410" s="239"/>
    </row>
    <row r="3411" spans="2:12" s="237" customFormat="1" ht="15" x14ac:dyDescent="0.25">
      <c r="B3411" s="180" t="s">
        <v>2797</v>
      </c>
      <c r="C3411" s="182">
        <v>2637600</v>
      </c>
      <c r="F3411" s="238"/>
      <c r="G3411" s="238"/>
      <c r="H3411" s="238"/>
      <c r="K3411" s="239"/>
      <c r="L3411" s="239"/>
    </row>
    <row r="3412" spans="2:12" s="237" customFormat="1" ht="15" x14ac:dyDescent="0.25">
      <c r="B3412" s="180" t="s">
        <v>2819</v>
      </c>
      <c r="C3412" s="182">
        <v>14263970.629999999</v>
      </c>
      <c r="F3412" s="238"/>
      <c r="G3412" s="238"/>
      <c r="H3412" s="238"/>
      <c r="K3412" s="239"/>
      <c r="L3412" s="239"/>
    </row>
    <row r="3413" spans="2:12" s="237" customFormat="1" ht="15" x14ac:dyDescent="0.25">
      <c r="B3413" s="180" t="s">
        <v>2817</v>
      </c>
      <c r="C3413" s="182">
        <v>125683574.40000001</v>
      </c>
      <c r="F3413" s="238"/>
      <c r="G3413" s="238"/>
      <c r="H3413" s="238"/>
      <c r="K3413" s="239"/>
      <c r="L3413" s="239"/>
    </row>
    <row r="3414" spans="2:12" s="237" customFormat="1" ht="15" x14ac:dyDescent="0.25">
      <c r="B3414" s="180" t="s">
        <v>2824</v>
      </c>
      <c r="C3414" s="182">
        <v>19299399.199999999</v>
      </c>
      <c r="F3414" s="238"/>
      <c r="G3414" s="238"/>
      <c r="H3414" s="238"/>
      <c r="K3414" s="239"/>
      <c r="L3414" s="239"/>
    </row>
    <row r="3415" spans="2:12" s="237" customFormat="1" ht="15" x14ac:dyDescent="0.25">
      <c r="B3415" s="180" t="s">
        <v>2865</v>
      </c>
      <c r="C3415" s="182">
        <v>7190450</v>
      </c>
      <c r="F3415" s="238"/>
      <c r="G3415" s="238"/>
      <c r="H3415" s="238"/>
      <c r="K3415" s="239"/>
      <c r="L3415" s="239"/>
    </row>
    <row r="3416" spans="2:12" s="237" customFormat="1" ht="15" x14ac:dyDescent="0.25">
      <c r="B3416" s="180" t="s">
        <v>2735</v>
      </c>
      <c r="C3416" s="182">
        <v>4181710</v>
      </c>
      <c r="F3416" s="238"/>
      <c r="G3416" s="238"/>
      <c r="H3416" s="238"/>
      <c r="K3416" s="239"/>
      <c r="L3416" s="239"/>
    </row>
    <row r="3417" spans="2:12" s="237" customFormat="1" ht="15" x14ac:dyDescent="0.25">
      <c r="B3417" s="180" t="s">
        <v>2823</v>
      </c>
      <c r="C3417" s="182">
        <v>108901494</v>
      </c>
      <c r="F3417" s="238"/>
      <c r="G3417" s="238"/>
      <c r="H3417" s="238"/>
      <c r="K3417" s="239"/>
      <c r="L3417" s="239"/>
    </row>
    <row r="3418" spans="2:12" s="237" customFormat="1" ht="15" x14ac:dyDescent="0.25">
      <c r="B3418" s="180" t="s">
        <v>2771</v>
      </c>
      <c r="C3418" s="182">
        <v>1714560</v>
      </c>
      <c r="F3418" s="238"/>
      <c r="G3418" s="238"/>
      <c r="H3418" s="238"/>
      <c r="K3418" s="239"/>
      <c r="L3418" s="239"/>
    </row>
    <row r="3419" spans="2:12" s="237" customFormat="1" ht="15" x14ac:dyDescent="0.25">
      <c r="B3419" s="180" t="s">
        <v>2799</v>
      </c>
      <c r="C3419" s="182">
        <v>13158247.640000001</v>
      </c>
      <c r="F3419" s="238"/>
      <c r="G3419" s="238"/>
      <c r="H3419" s="238"/>
      <c r="K3419" s="239"/>
      <c r="L3419" s="239"/>
    </row>
    <row r="3420" spans="2:12" s="237" customFormat="1" ht="15" x14ac:dyDescent="0.25">
      <c r="B3420" s="180" t="s">
        <v>2677</v>
      </c>
      <c r="C3420" s="182">
        <v>227154318.23000002</v>
      </c>
      <c r="F3420" s="238"/>
      <c r="G3420" s="238"/>
      <c r="H3420" s="238"/>
      <c r="K3420" s="239"/>
      <c r="L3420" s="239"/>
    </row>
    <row r="3421" spans="2:12" s="237" customFormat="1" ht="15" x14ac:dyDescent="0.25">
      <c r="B3421" s="180" t="s">
        <v>2678</v>
      </c>
      <c r="C3421" s="182">
        <v>292738301.37</v>
      </c>
      <c r="F3421" s="238"/>
      <c r="G3421" s="238"/>
      <c r="H3421" s="238"/>
      <c r="K3421" s="239"/>
      <c r="L3421" s="239"/>
    </row>
    <row r="3422" spans="2:12" s="237" customFormat="1" ht="15" x14ac:dyDescent="0.25">
      <c r="B3422" s="180" t="s">
        <v>2679</v>
      </c>
      <c r="C3422" s="182">
        <v>779832.5</v>
      </c>
      <c r="F3422" s="238"/>
      <c r="G3422" s="238"/>
      <c r="H3422" s="238"/>
      <c r="K3422" s="239"/>
      <c r="L3422" s="239"/>
    </row>
    <row r="3423" spans="2:12" s="237" customFormat="1" ht="15" x14ac:dyDescent="0.25">
      <c r="B3423" s="180" t="s">
        <v>2680</v>
      </c>
      <c r="C3423" s="182">
        <v>956217174.50000012</v>
      </c>
      <c r="F3423" s="238"/>
      <c r="G3423" s="238"/>
      <c r="H3423" s="238"/>
      <c r="K3423" s="239"/>
      <c r="L3423" s="239"/>
    </row>
    <row r="3424" spans="2:12" s="237" customFormat="1" ht="15" x14ac:dyDescent="0.25">
      <c r="B3424" s="180" t="s">
        <v>2681</v>
      </c>
      <c r="C3424" s="182">
        <v>63852550.599999994</v>
      </c>
      <c r="F3424" s="238"/>
      <c r="G3424" s="238"/>
      <c r="H3424" s="238"/>
      <c r="K3424" s="239"/>
      <c r="L3424" s="239"/>
    </row>
    <row r="3425" spans="2:12" s="237" customFormat="1" ht="15" x14ac:dyDescent="0.25">
      <c r="B3425" s="180" t="s">
        <v>2682</v>
      </c>
      <c r="C3425" s="182">
        <v>965014707.80000007</v>
      </c>
      <c r="F3425" s="238"/>
      <c r="G3425" s="238"/>
      <c r="H3425" s="238"/>
      <c r="K3425" s="239"/>
      <c r="L3425" s="239"/>
    </row>
    <row r="3426" spans="2:12" s="237" customFormat="1" ht="15" x14ac:dyDescent="0.25">
      <c r="B3426" s="180" t="s">
        <v>2683</v>
      </c>
      <c r="C3426" s="182">
        <v>1648958714.3800001</v>
      </c>
      <c r="F3426" s="238"/>
      <c r="G3426" s="238"/>
      <c r="H3426" s="238"/>
      <c r="K3426" s="239"/>
      <c r="L3426" s="239"/>
    </row>
    <row r="3427" spans="2:12" s="237" customFormat="1" ht="15" x14ac:dyDescent="0.25">
      <c r="B3427" s="180" t="s">
        <v>2684</v>
      </c>
      <c r="C3427" s="182">
        <v>465565120.85999995</v>
      </c>
      <c r="F3427" s="238"/>
      <c r="G3427" s="238"/>
      <c r="H3427" s="238"/>
      <c r="K3427" s="239"/>
      <c r="L3427" s="239"/>
    </row>
    <row r="3428" spans="2:12" s="237" customFormat="1" ht="15" x14ac:dyDescent="0.25">
      <c r="B3428" s="180" t="s">
        <v>2685</v>
      </c>
      <c r="C3428" s="182">
        <v>86185559.939999983</v>
      </c>
      <c r="F3428" s="238"/>
      <c r="G3428" s="238"/>
      <c r="H3428" s="238"/>
      <c r="K3428" s="239"/>
      <c r="L3428" s="239"/>
    </row>
    <row r="3429" spans="2:12" s="237" customFormat="1" ht="15" x14ac:dyDescent="0.25">
      <c r="B3429" s="180" t="s">
        <v>2686</v>
      </c>
      <c r="C3429" s="182">
        <v>480538446.80000001</v>
      </c>
      <c r="F3429" s="238"/>
      <c r="G3429" s="238"/>
      <c r="H3429" s="238"/>
      <c r="K3429" s="239"/>
      <c r="L3429" s="239"/>
    </row>
    <row r="3430" spans="2:12" s="237" customFormat="1" ht="15" x14ac:dyDescent="0.25">
      <c r="B3430" s="180" t="s">
        <v>2687</v>
      </c>
      <c r="C3430" s="182">
        <v>50946998.600000001</v>
      </c>
      <c r="F3430" s="238"/>
      <c r="G3430" s="238"/>
      <c r="H3430" s="238"/>
      <c r="K3430" s="239"/>
      <c r="L3430" s="239"/>
    </row>
    <row r="3431" spans="2:12" s="237" customFormat="1" ht="15" x14ac:dyDescent="0.25">
      <c r="B3431" s="180" t="s">
        <v>2688</v>
      </c>
      <c r="C3431" s="182">
        <v>336619232.39999998</v>
      </c>
      <c r="F3431" s="238"/>
      <c r="G3431" s="238"/>
      <c r="H3431" s="238"/>
      <c r="K3431" s="239"/>
      <c r="L3431" s="239"/>
    </row>
    <row r="3432" spans="2:12" s="237" customFormat="1" ht="15" x14ac:dyDescent="0.25">
      <c r="B3432" s="180" t="s">
        <v>2689</v>
      </c>
      <c r="C3432" s="182">
        <v>193047144</v>
      </c>
      <c r="F3432" s="238"/>
      <c r="G3432" s="238"/>
      <c r="H3432" s="238"/>
      <c r="K3432" s="239"/>
      <c r="L3432" s="239"/>
    </row>
    <row r="3433" spans="2:12" s="237" customFormat="1" ht="15" x14ac:dyDescent="0.25">
      <c r="B3433" s="180" t="s">
        <v>2690</v>
      </c>
      <c r="C3433" s="182">
        <v>1532478876.75</v>
      </c>
      <c r="F3433" s="238"/>
      <c r="G3433" s="238"/>
      <c r="H3433" s="238"/>
      <c r="K3433" s="239"/>
      <c r="L3433" s="239"/>
    </row>
    <row r="3434" spans="2:12" s="237" customFormat="1" ht="15" x14ac:dyDescent="0.25">
      <c r="B3434" s="180" t="s">
        <v>2691</v>
      </c>
      <c r="C3434" s="182">
        <v>214067885.5</v>
      </c>
      <c r="F3434" s="238"/>
      <c r="G3434" s="238"/>
      <c r="H3434" s="238"/>
      <c r="K3434" s="239"/>
      <c r="L3434" s="239"/>
    </row>
    <row r="3435" spans="2:12" s="237" customFormat="1" ht="15" x14ac:dyDescent="0.25">
      <c r="B3435" s="180" t="s">
        <v>2692</v>
      </c>
      <c r="C3435" s="182">
        <v>40960245.25</v>
      </c>
      <c r="F3435" s="238"/>
      <c r="G3435" s="238"/>
      <c r="H3435" s="238"/>
      <c r="K3435" s="239"/>
      <c r="L3435" s="239"/>
    </row>
    <row r="3436" spans="2:12" s="237" customFormat="1" ht="15" x14ac:dyDescent="0.25">
      <c r="B3436" s="180" t="s">
        <v>2693</v>
      </c>
      <c r="C3436" s="182">
        <v>524745974.25</v>
      </c>
      <c r="F3436" s="238"/>
      <c r="G3436" s="238"/>
      <c r="H3436" s="238"/>
      <c r="K3436" s="239"/>
      <c r="L3436" s="239"/>
    </row>
    <row r="3437" spans="2:12" s="237" customFormat="1" ht="15" x14ac:dyDescent="0.25">
      <c r="B3437" s="180" t="s">
        <v>2694</v>
      </c>
      <c r="C3437" s="182">
        <v>21754570.5</v>
      </c>
      <c r="F3437" s="238"/>
      <c r="G3437" s="238"/>
      <c r="H3437" s="238"/>
      <c r="K3437" s="239"/>
      <c r="L3437" s="239"/>
    </row>
    <row r="3438" spans="2:12" s="237" customFormat="1" ht="15" x14ac:dyDescent="0.25">
      <c r="B3438" s="180" t="s">
        <v>2695</v>
      </c>
      <c r="C3438" s="182">
        <v>960281170.47000003</v>
      </c>
      <c r="F3438" s="238"/>
      <c r="G3438" s="238"/>
      <c r="H3438" s="238"/>
      <c r="K3438" s="239"/>
      <c r="L3438" s="239"/>
    </row>
    <row r="3439" spans="2:12" s="237" customFormat="1" ht="15" x14ac:dyDescent="0.25">
      <c r="B3439" s="180" t="s">
        <v>2696</v>
      </c>
      <c r="C3439" s="182">
        <v>12109409.91</v>
      </c>
      <c r="F3439" s="238"/>
      <c r="G3439" s="238"/>
      <c r="H3439" s="238"/>
      <c r="K3439" s="239"/>
      <c r="L3439" s="239"/>
    </row>
    <row r="3440" spans="2:12" s="237" customFormat="1" ht="15" x14ac:dyDescent="0.25">
      <c r="B3440" s="180" t="s">
        <v>2697</v>
      </c>
      <c r="C3440" s="182">
        <v>90304101.150000006</v>
      </c>
      <c r="F3440" s="238"/>
      <c r="G3440" s="238"/>
      <c r="H3440" s="238"/>
      <c r="K3440" s="239"/>
      <c r="L3440" s="239"/>
    </row>
    <row r="3441" spans="2:12" s="237" customFormat="1" ht="15" x14ac:dyDescent="0.25">
      <c r="B3441" s="180" t="s">
        <v>2698</v>
      </c>
      <c r="C3441" s="182">
        <v>661102988.78999996</v>
      </c>
      <c r="F3441" s="238"/>
      <c r="G3441" s="238"/>
      <c r="H3441" s="238"/>
      <c r="K3441" s="239"/>
      <c r="L3441" s="239"/>
    </row>
    <row r="3442" spans="2:12" s="237" customFormat="1" ht="15" x14ac:dyDescent="0.25">
      <c r="B3442" s="180" t="s">
        <v>2699</v>
      </c>
      <c r="C3442" s="182">
        <v>11590604.810000001</v>
      </c>
      <c r="F3442" s="238"/>
      <c r="G3442" s="238"/>
      <c r="H3442" s="238"/>
      <c r="K3442" s="239"/>
      <c r="L3442" s="239"/>
    </row>
    <row r="3443" spans="2:12" s="237" customFormat="1" ht="15" x14ac:dyDescent="0.25">
      <c r="B3443" s="180" t="s">
        <v>2700</v>
      </c>
      <c r="C3443" s="182">
        <v>580821222.83999991</v>
      </c>
      <c r="F3443" s="238"/>
      <c r="G3443" s="238"/>
      <c r="H3443" s="238"/>
      <c r="K3443" s="239"/>
      <c r="L3443" s="239"/>
    </row>
    <row r="3444" spans="2:12" s="237" customFormat="1" ht="15" x14ac:dyDescent="0.25">
      <c r="B3444" s="180" t="s">
        <v>2701</v>
      </c>
      <c r="C3444" s="182">
        <v>17201939.880000003</v>
      </c>
      <c r="F3444" s="238"/>
      <c r="G3444" s="238"/>
      <c r="H3444" s="238"/>
      <c r="K3444" s="239"/>
      <c r="L3444" s="239"/>
    </row>
    <row r="3445" spans="2:12" s="237" customFormat="1" ht="15" x14ac:dyDescent="0.25">
      <c r="B3445" s="180" t="s">
        <v>2702</v>
      </c>
      <c r="C3445" s="182">
        <v>1186670123.1500001</v>
      </c>
      <c r="F3445" s="238"/>
      <c r="G3445" s="238"/>
      <c r="H3445" s="238"/>
      <c r="K3445" s="239"/>
      <c r="L3445" s="239"/>
    </row>
    <row r="3446" spans="2:12" s="237" customFormat="1" ht="15" x14ac:dyDescent="0.25">
      <c r="B3446" s="180" t="s">
        <v>2703</v>
      </c>
      <c r="C3446" s="182">
        <v>4622575</v>
      </c>
      <c r="F3446" s="238"/>
      <c r="G3446" s="238"/>
      <c r="H3446" s="238"/>
      <c r="K3446" s="239"/>
      <c r="L3446" s="239"/>
    </row>
    <row r="3447" spans="2:12" s="237" customFormat="1" ht="15" x14ac:dyDescent="0.25">
      <c r="B3447" s="180" t="s">
        <v>2704</v>
      </c>
      <c r="C3447" s="182">
        <v>650343397.05999994</v>
      </c>
      <c r="F3447" s="238"/>
      <c r="G3447" s="238"/>
      <c r="H3447" s="238"/>
      <c r="K3447" s="239"/>
      <c r="L3447" s="239"/>
    </row>
    <row r="3448" spans="2:12" s="237" customFormat="1" ht="15" x14ac:dyDescent="0.25">
      <c r="B3448" s="180" t="s">
        <v>2705</v>
      </c>
      <c r="C3448" s="182">
        <v>291097049.90999997</v>
      </c>
      <c r="F3448" s="238"/>
      <c r="G3448" s="238"/>
      <c r="H3448" s="238"/>
      <c r="K3448" s="239"/>
      <c r="L3448" s="239"/>
    </row>
    <row r="3449" spans="2:12" s="237" customFormat="1" ht="15" x14ac:dyDescent="0.25">
      <c r="B3449" s="180" t="s">
        <v>2706</v>
      </c>
      <c r="C3449" s="182">
        <v>808153160.25999999</v>
      </c>
      <c r="F3449" s="238"/>
      <c r="G3449" s="238"/>
      <c r="H3449" s="238"/>
      <c r="K3449" s="239"/>
      <c r="L3449" s="239"/>
    </row>
    <row r="3450" spans="2:12" s="237" customFormat="1" ht="15" x14ac:dyDescent="0.25">
      <c r="B3450" s="180" t="s">
        <v>2707</v>
      </c>
      <c r="C3450" s="182">
        <v>207741101.19</v>
      </c>
      <c r="F3450" s="238"/>
      <c r="G3450" s="238"/>
      <c r="H3450" s="238"/>
      <c r="K3450" s="239"/>
      <c r="L3450" s="239"/>
    </row>
    <row r="3451" spans="2:12" s="237" customFormat="1" ht="15" x14ac:dyDescent="0.25">
      <c r="B3451" s="180" t="s">
        <v>2708</v>
      </c>
      <c r="C3451" s="182">
        <v>212516802</v>
      </c>
      <c r="F3451" s="238"/>
      <c r="G3451" s="238"/>
      <c r="H3451" s="238"/>
      <c r="K3451" s="239"/>
      <c r="L3451" s="239"/>
    </row>
    <row r="3452" spans="2:12" s="237" customFormat="1" ht="15" x14ac:dyDescent="0.25">
      <c r="B3452" s="180" t="s">
        <v>2709</v>
      </c>
      <c r="C3452" s="182">
        <v>3651400</v>
      </c>
      <c r="F3452" s="238"/>
      <c r="G3452" s="238"/>
      <c r="H3452" s="238"/>
      <c r="K3452" s="239"/>
      <c r="L3452" s="239"/>
    </row>
    <row r="3453" spans="2:12" s="237" customFormat="1" ht="15" x14ac:dyDescent="0.25">
      <c r="B3453" s="180" t="s">
        <v>2710</v>
      </c>
      <c r="C3453" s="182">
        <v>503283192.75000006</v>
      </c>
      <c r="F3453" s="238"/>
      <c r="G3453" s="238"/>
      <c r="H3453" s="238"/>
      <c r="K3453" s="239"/>
      <c r="L3453" s="239"/>
    </row>
    <row r="3454" spans="2:12" s="237" customFormat="1" ht="15" x14ac:dyDescent="0.25">
      <c r="B3454" s="180" t="s">
        <v>2711</v>
      </c>
      <c r="C3454" s="182">
        <v>259940863.12</v>
      </c>
      <c r="F3454" s="238"/>
      <c r="G3454" s="238"/>
      <c r="H3454" s="238"/>
      <c r="K3454" s="239"/>
      <c r="L3454" s="239"/>
    </row>
    <row r="3455" spans="2:12" s="237" customFormat="1" ht="15" x14ac:dyDescent="0.25">
      <c r="B3455" s="180" t="s">
        <v>2712</v>
      </c>
      <c r="C3455" s="182">
        <v>13607907.5</v>
      </c>
      <c r="F3455" s="238"/>
      <c r="G3455" s="238"/>
      <c r="H3455" s="238"/>
      <c r="K3455" s="239"/>
      <c r="L3455" s="239"/>
    </row>
    <row r="3456" spans="2:12" s="237" customFormat="1" ht="15" x14ac:dyDescent="0.25">
      <c r="B3456" s="180" t="s">
        <v>2713</v>
      </c>
      <c r="C3456" s="182">
        <v>479442546.94</v>
      </c>
      <c r="F3456" s="238"/>
      <c r="G3456" s="238"/>
      <c r="H3456" s="238"/>
      <c r="K3456" s="239"/>
      <c r="L3456" s="239"/>
    </row>
    <row r="3457" spans="2:12" s="237" customFormat="1" ht="15" x14ac:dyDescent="0.25">
      <c r="B3457" s="180" t="s">
        <v>2714</v>
      </c>
      <c r="C3457" s="182">
        <v>635222394.50999999</v>
      </c>
      <c r="F3457" s="238"/>
      <c r="G3457" s="238"/>
      <c r="H3457" s="238"/>
      <c r="K3457" s="239"/>
      <c r="L3457" s="239"/>
    </row>
    <row r="3458" spans="2:12" s="237" customFormat="1" ht="15" x14ac:dyDescent="0.25">
      <c r="B3458" s="180" t="s">
        <v>2715</v>
      </c>
      <c r="C3458" s="182">
        <v>894575</v>
      </c>
      <c r="F3458" s="238"/>
      <c r="G3458" s="238"/>
      <c r="H3458" s="238"/>
      <c r="K3458" s="239"/>
      <c r="L3458" s="239"/>
    </row>
    <row r="3459" spans="2:12" s="237" customFormat="1" ht="15" x14ac:dyDescent="0.25">
      <c r="B3459" s="180" t="s">
        <v>2716</v>
      </c>
      <c r="C3459" s="182">
        <v>617902744.5</v>
      </c>
      <c r="F3459" s="238"/>
      <c r="G3459" s="238"/>
      <c r="H3459" s="238"/>
      <c r="K3459" s="239"/>
      <c r="L3459" s="239"/>
    </row>
    <row r="3460" spans="2:12" s="237" customFormat="1" ht="15" x14ac:dyDescent="0.25">
      <c r="B3460" s="180" t="s">
        <v>2717</v>
      </c>
      <c r="C3460" s="182">
        <v>16110599.4</v>
      </c>
      <c r="F3460" s="238"/>
      <c r="G3460" s="238"/>
      <c r="H3460" s="238"/>
      <c r="K3460" s="239"/>
      <c r="L3460" s="239"/>
    </row>
    <row r="3461" spans="2:12" s="237" customFormat="1" ht="15" x14ac:dyDescent="0.25">
      <c r="B3461" s="180" t="s">
        <v>2718</v>
      </c>
      <c r="C3461" s="182">
        <v>2250256081.9400005</v>
      </c>
      <c r="F3461" s="238"/>
      <c r="G3461" s="238"/>
      <c r="H3461" s="238"/>
      <c r="K3461" s="239"/>
      <c r="L3461" s="239"/>
    </row>
    <row r="3462" spans="2:12" s="237" customFormat="1" ht="15" x14ac:dyDescent="0.25">
      <c r="B3462" s="180" t="s">
        <v>2719</v>
      </c>
      <c r="C3462" s="182">
        <v>627873015.69000006</v>
      </c>
      <c r="F3462" s="238"/>
      <c r="G3462" s="238"/>
      <c r="H3462" s="238"/>
      <c r="K3462" s="239"/>
      <c r="L3462" s="239"/>
    </row>
    <row r="3463" spans="2:12" s="237" customFormat="1" ht="15" x14ac:dyDescent="0.25">
      <c r="B3463" s="180" t="s">
        <v>2720</v>
      </c>
      <c r="C3463" s="182">
        <v>255914887.20000002</v>
      </c>
      <c r="F3463" s="238"/>
      <c r="G3463" s="238"/>
      <c r="H3463" s="238"/>
      <c r="K3463" s="239"/>
      <c r="L3463" s="239"/>
    </row>
    <row r="3464" spans="2:12" s="237" customFormat="1" ht="15" x14ac:dyDescent="0.25">
      <c r="B3464" s="180" t="s">
        <v>2721</v>
      </c>
      <c r="C3464" s="182">
        <v>38407931.099999994</v>
      </c>
      <c r="F3464" s="238"/>
      <c r="G3464" s="238"/>
      <c r="H3464" s="238"/>
      <c r="K3464" s="239"/>
      <c r="L3464" s="239"/>
    </row>
    <row r="3465" spans="2:12" s="237" customFormat="1" ht="15" x14ac:dyDescent="0.25">
      <c r="B3465" s="180" t="s">
        <v>2722</v>
      </c>
      <c r="C3465" s="182">
        <v>516978805.74000001</v>
      </c>
      <c r="F3465" s="238"/>
      <c r="G3465" s="238"/>
      <c r="H3465" s="238"/>
      <c r="K3465" s="239"/>
      <c r="L3465" s="239"/>
    </row>
    <row r="3466" spans="2:12" s="237" customFormat="1" ht="15" x14ac:dyDescent="0.25">
      <c r="B3466" s="180" t="s">
        <v>2723</v>
      </c>
      <c r="C3466" s="182">
        <v>2466290</v>
      </c>
      <c r="F3466" s="238"/>
      <c r="G3466" s="238"/>
      <c r="H3466" s="238"/>
      <c r="K3466" s="239"/>
      <c r="L3466" s="239"/>
    </row>
    <row r="3467" spans="2:12" s="237" customFormat="1" ht="15" x14ac:dyDescent="0.25">
      <c r="B3467" s="180" t="s">
        <v>2724</v>
      </c>
      <c r="C3467" s="182">
        <v>450297789.88999999</v>
      </c>
      <c r="F3467" s="238"/>
      <c r="G3467" s="238"/>
      <c r="H3467" s="238"/>
      <c r="K3467" s="239"/>
      <c r="L3467" s="239"/>
    </row>
    <row r="3468" spans="2:12" s="237" customFormat="1" ht="15" x14ac:dyDescent="0.25">
      <c r="B3468" s="180" t="s">
        <v>2725</v>
      </c>
      <c r="C3468" s="182">
        <v>22673472.539999999</v>
      </c>
      <c r="F3468" s="238"/>
      <c r="G3468" s="238"/>
      <c r="H3468" s="238"/>
      <c r="K3468" s="239"/>
      <c r="L3468" s="239"/>
    </row>
    <row r="3469" spans="2:12" s="237" customFormat="1" ht="15" x14ac:dyDescent="0.25">
      <c r="B3469" s="180" t="s">
        <v>2726</v>
      </c>
      <c r="C3469" s="182">
        <v>675054981.89999998</v>
      </c>
      <c r="F3469" s="238"/>
      <c r="G3469" s="238"/>
      <c r="H3469" s="238"/>
      <c r="K3469" s="239"/>
      <c r="L3469" s="239"/>
    </row>
    <row r="3470" spans="2:12" s="237" customFormat="1" ht="15" x14ac:dyDescent="0.25">
      <c r="B3470" s="180" t="s">
        <v>2727</v>
      </c>
      <c r="C3470" s="182">
        <v>16191358.92</v>
      </c>
      <c r="F3470" s="238"/>
      <c r="G3470" s="238"/>
      <c r="H3470" s="238"/>
      <c r="K3470" s="239"/>
      <c r="L3470" s="239"/>
    </row>
    <row r="3471" spans="2:12" s="237" customFormat="1" ht="15" x14ac:dyDescent="0.25">
      <c r="B3471" s="180" t="s">
        <v>2728</v>
      </c>
      <c r="C3471" s="182">
        <v>855930703.49999988</v>
      </c>
      <c r="F3471" s="238"/>
      <c r="G3471" s="238"/>
      <c r="H3471" s="238"/>
      <c r="K3471" s="239"/>
      <c r="L3471" s="239"/>
    </row>
    <row r="3472" spans="2:12" s="237" customFormat="1" ht="15" x14ac:dyDescent="0.25">
      <c r="B3472" s="180" t="s">
        <v>2729</v>
      </c>
      <c r="C3472" s="182">
        <v>358792260.42000002</v>
      </c>
      <c r="F3472" s="238"/>
      <c r="G3472" s="238"/>
      <c r="H3472" s="238"/>
      <c r="K3472" s="239"/>
      <c r="L3472" s="239"/>
    </row>
    <row r="3473" spans="2:12" s="237" customFormat="1" ht="15" x14ac:dyDescent="0.25">
      <c r="B3473" s="180" t="s">
        <v>2730</v>
      </c>
      <c r="C3473" s="182">
        <v>210810935.56999999</v>
      </c>
      <c r="F3473" s="238"/>
      <c r="G3473" s="238"/>
      <c r="H3473" s="238"/>
      <c r="K3473" s="239"/>
      <c r="L3473" s="239"/>
    </row>
    <row r="3474" spans="2:12" s="237" customFormat="1" ht="15" x14ac:dyDescent="0.25">
      <c r="B3474" s="180" t="s">
        <v>2731</v>
      </c>
      <c r="C3474" s="182">
        <v>20812905.629999999</v>
      </c>
      <c r="F3474" s="238"/>
      <c r="G3474" s="238"/>
      <c r="H3474" s="238"/>
      <c r="K3474" s="239"/>
      <c r="L3474" s="239"/>
    </row>
    <row r="3475" spans="2:12" s="237" customFormat="1" ht="15" x14ac:dyDescent="0.25">
      <c r="B3475" s="180" t="s">
        <v>2732</v>
      </c>
      <c r="C3475" s="182">
        <v>809161179.8599999</v>
      </c>
      <c r="F3475" s="238"/>
      <c r="G3475" s="238"/>
      <c r="H3475" s="238"/>
      <c r="K3475" s="239"/>
      <c r="L3475" s="239"/>
    </row>
    <row r="3476" spans="2:12" s="237" customFormat="1" ht="15" x14ac:dyDescent="0.25">
      <c r="B3476" s="180" t="s">
        <v>2733</v>
      </c>
      <c r="C3476" s="182">
        <v>61067490</v>
      </c>
      <c r="F3476" s="238"/>
      <c r="G3476" s="238"/>
      <c r="H3476" s="238"/>
      <c r="K3476" s="239"/>
      <c r="L3476" s="239"/>
    </row>
    <row r="3477" spans="2:12" s="237" customFormat="1" ht="15" x14ac:dyDescent="0.25">
      <c r="B3477" s="180" t="s">
        <v>2734</v>
      </c>
      <c r="C3477" s="182">
        <v>875578048.25999999</v>
      </c>
      <c r="F3477" s="238"/>
      <c r="G3477" s="238"/>
      <c r="H3477" s="238"/>
      <c r="K3477" s="239"/>
      <c r="L3477" s="239"/>
    </row>
    <row r="3478" spans="2:12" s="237" customFormat="1" ht="15" x14ac:dyDescent="0.25">
      <c r="B3478" s="180" t="s">
        <v>2735</v>
      </c>
      <c r="C3478" s="182">
        <v>649253641.43000007</v>
      </c>
      <c r="F3478" s="238"/>
      <c r="G3478" s="238"/>
      <c r="H3478" s="238"/>
      <c r="K3478" s="239"/>
      <c r="L3478" s="239"/>
    </row>
    <row r="3479" spans="2:12" s="237" customFormat="1" ht="15" x14ac:dyDescent="0.25">
      <c r="B3479" s="180" t="s">
        <v>2736</v>
      </c>
      <c r="C3479" s="182">
        <v>533456693.84000003</v>
      </c>
      <c r="F3479" s="238"/>
      <c r="G3479" s="238"/>
      <c r="H3479" s="238"/>
      <c r="K3479" s="239"/>
      <c r="L3479" s="239"/>
    </row>
    <row r="3480" spans="2:12" s="237" customFormat="1" ht="15" x14ac:dyDescent="0.25">
      <c r="B3480" s="180" t="s">
        <v>2737</v>
      </c>
      <c r="C3480" s="182">
        <v>35978869.079999998</v>
      </c>
      <c r="F3480" s="238"/>
      <c r="G3480" s="238"/>
      <c r="H3480" s="238"/>
      <c r="K3480" s="239"/>
      <c r="L3480" s="239"/>
    </row>
    <row r="3481" spans="2:12" s="237" customFormat="1" ht="15" x14ac:dyDescent="0.25">
      <c r="B3481" s="180" t="s">
        <v>2738</v>
      </c>
      <c r="C3481" s="182">
        <v>275492962.08999997</v>
      </c>
      <c r="F3481" s="238"/>
      <c r="G3481" s="238"/>
      <c r="H3481" s="238"/>
      <c r="K3481" s="239"/>
      <c r="L3481" s="239"/>
    </row>
    <row r="3482" spans="2:12" s="237" customFormat="1" ht="15" x14ac:dyDescent="0.25">
      <c r="B3482" s="180" t="s">
        <v>2739</v>
      </c>
      <c r="C3482" s="182">
        <v>45785198.270000003</v>
      </c>
      <c r="F3482" s="238"/>
      <c r="G3482" s="238"/>
      <c r="H3482" s="238"/>
      <c r="K3482" s="239"/>
      <c r="L3482" s="239"/>
    </row>
    <row r="3483" spans="2:12" s="237" customFormat="1" ht="15" x14ac:dyDescent="0.25">
      <c r="B3483" s="180" t="s">
        <v>2740</v>
      </c>
      <c r="C3483" s="182">
        <v>628770509.71000004</v>
      </c>
      <c r="F3483" s="238"/>
      <c r="G3483" s="238"/>
      <c r="H3483" s="238"/>
      <c r="K3483" s="239"/>
      <c r="L3483" s="239"/>
    </row>
    <row r="3484" spans="2:12" s="237" customFormat="1" ht="15" x14ac:dyDescent="0.25">
      <c r="B3484" s="180" t="s">
        <v>2741</v>
      </c>
      <c r="C3484" s="182">
        <v>191048825.54000002</v>
      </c>
      <c r="F3484" s="238"/>
      <c r="G3484" s="238"/>
      <c r="H3484" s="238"/>
      <c r="K3484" s="239"/>
      <c r="L3484" s="239"/>
    </row>
    <row r="3485" spans="2:12" s="237" customFormat="1" ht="15" x14ac:dyDescent="0.25">
      <c r="B3485" s="180" t="s">
        <v>2742</v>
      </c>
      <c r="C3485" s="182">
        <v>5540166.2400000002</v>
      </c>
      <c r="F3485" s="238"/>
      <c r="G3485" s="238"/>
      <c r="H3485" s="238"/>
      <c r="K3485" s="239"/>
      <c r="L3485" s="239"/>
    </row>
    <row r="3486" spans="2:12" s="237" customFormat="1" ht="15" x14ac:dyDescent="0.25">
      <c r="B3486" s="180" t="s">
        <v>2743</v>
      </c>
      <c r="C3486" s="182">
        <v>401181990.60000002</v>
      </c>
      <c r="F3486" s="238"/>
      <c r="G3486" s="238"/>
      <c r="H3486" s="238"/>
      <c r="K3486" s="239"/>
      <c r="L3486" s="239"/>
    </row>
    <row r="3487" spans="2:12" s="237" customFormat="1" ht="15" x14ac:dyDescent="0.25">
      <c r="B3487" s="180" t="s">
        <v>2744</v>
      </c>
      <c r="C3487" s="182">
        <v>927601115.13999999</v>
      </c>
      <c r="F3487" s="238"/>
      <c r="G3487" s="238"/>
      <c r="H3487" s="238"/>
      <c r="K3487" s="239"/>
      <c r="L3487" s="239"/>
    </row>
    <row r="3488" spans="2:12" s="237" customFormat="1" ht="15" x14ac:dyDescent="0.25">
      <c r="B3488" s="180" t="s">
        <v>2745</v>
      </c>
      <c r="C3488" s="182">
        <v>704059202</v>
      </c>
      <c r="F3488" s="238"/>
      <c r="G3488" s="238"/>
      <c r="H3488" s="238"/>
      <c r="K3488" s="239"/>
      <c r="L3488" s="239"/>
    </row>
    <row r="3489" spans="2:12" s="237" customFormat="1" ht="15" x14ac:dyDescent="0.25">
      <c r="B3489" s="180" t="s">
        <v>2746</v>
      </c>
      <c r="C3489" s="182">
        <v>11446024.9</v>
      </c>
      <c r="F3489" s="238"/>
      <c r="G3489" s="238"/>
      <c r="H3489" s="238"/>
      <c r="K3489" s="239"/>
      <c r="L3489" s="239"/>
    </row>
    <row r="3490" spans="2:12" s="237" customFormat="1" ht="15" x14ac:dyDescent="0.25">
      <c r="B3490" s="180" t="s">
        <v>2747</v>
      </c>
      <c r="C3490" s="182">
        <v>506056423.05999994</v>
      </c>
      <c r="F3490" s="238"/>
      <c r="G3490" s="238"/>
      <c r="H3490" s="238"/>
      <c r="K3490" s="239"/>
      <c r="L3490" s="239"/>
    </row>
    <row r="3491" spans="2:12" s="237" customFormat="1" ht="15" x14ac:dyDescent="0.25">
      <c r="B3491" s="180" t="s">
        <v>2748</v>
      </c>
      <c r="C3491" s="182">
        <v>52127870</v>
      </c>
      <c r="F3491" s="238"/>
      <c r="G3491" s="238"/>
      <c r="H3491" s="238"/>
      <c r="K3491" s="239"/>
      <c r="L3491" s="239"/>
    </row>
    <row r="3492" spans="2:12" s="237" customFormat="1" ht="15" x14ac:dyDescent="0.25">
      <c r="B3492" s="180" t="s">
        <v>2749</v>
      </c>
      <c r="C3492" s="182">
        <v>969655859.37</v>
      </c>
      <c r="F3492" s="238"/>
      <c r="G3492" s="238"/>
      <c r="H3492" s="238"/>
      <c r="K3492" s="239"/>
      <c r="L3492" s="239"/>
    </row>
    <row r="3493" spans="2:12" s="237" customFormat="1" ht="15" x14ac:dyDescent="0.25">
      <c r="B3493" s="180" t="s">
        <v>2750</v>
      </c>
      <c r="C3493" s="182">
        <v>1618861442.1300001</v>
      </c>
      <c r="F3493" s="238"/>
      <c r="G3493" s="238"/>
      <c r="H3493" s="238"/>
      <c r="K3493" s="239"/>
      <c r="L3493" s="239"/>
    </row>
    <row r="3494" spans="2:12" s="237" customFormat="1" ht="15" x14ac:dyDescent="0.25">
      <c r="B3494" s="180" t="s">
        <v>2751</v>
      </c>
      <c r="C3494" s="182">
        <v>30445456.340000004</v>
      </c>
      <c r="F3494" s="238"/>
      <c r="G3494" s="238"/>
      <c r="H3494" s="238"/>
      <c r="K3494" s="239"/>
      <c r="L3494" s="239"/>
    </row>
    <row r="3495" spans="2:12" s="237" customFormat="1" ht="15" x14ac:dyDescent="0.25">
      <c r="B3495" s="180" t="s">
        <v>2752</v>
      </c>
      <c r="C3495" s="182">
        <v>182075354.89999998</v>
      </c>
      <c r="F3495" s="238"/>
      <c r="G3495" s="238"/>
      <c r="H3495" s="238"/>
      <c r="K3495" s="239"/>
      <c r="L3495" s="239"/>
    </row>
    <row r="3496" spans="2:12" s="237" customFormat="1" ht="15" x14ac:dyDescent="0.25">
      <c r="B3496" s="180" t="s">
        <v>2753</v>
      </c>
      <c r="C3496" s="182">
        <v>616386687.19000006</v>
      </c>
      <c r="F3496" s="238"/>
      <c r="G3496" s="238"/>
      <c r="H3496" s="238"/>
      <c r="K3496" s="239"/>
      <c r="L3496" s="239"/>
    </row>
    <row r="3497" spans="2:12" s="237" customFormat="1" ht="15" x14ac:dyDescent="0.25">
      <c r="B3497" s="180" t="s">
        <v>2754</v>
      </c>
      <c r="C3497" s="182">
        <v>281092611.24000001</v>
      </c>
      <c r="F3497" s="238"/>
      <c r="G3497" s="238"/>
      <c r="H3497" s="238"/>
      <c r="K3497" s="239"/>
      <c r="L3497" s="239"/>
    </row>
    <row r="3498" spans="2:12" s="237" customFormat="1" ht="15" x14ac:dyDescent="0.25">
      <c r="B3498" s="180" t="s">
        <v>2755</v>
      </c>
      <c r="C3498" s="182">
        <v>585235901</v>
      </c>
      <c r="F3498" s="238"/>
      <c r="G3498" s="238"/>
      <c r="H3498" s="238"/>
      <c r="K3498" s="239"/>
      <c r="L3498" s="239"/>
    </row>
    <row r="3499" spans="2:12" s="237" customFormat="1" ht="15" x14ac:dyDescent="0.25">
      <c r="B3499" s="180" t="s">
        <v>2756</v>
      </c>
      <c r="C3499" s="182">
        <v>45161493</v>
      </c>
      <c r="F3499" s="238"/>
      <c r="G3499" s="238"/>
      <c r="H3499" s="238"/>
      <c r="K3499" s="239"/>
      <c r="L3499" s="239"/>
    </row>
    <row r="3500" spans="2:12" s="237" customFormat="1" ht="15" x14ac:dyDescent="0.25">
      <c r="B3500" s="180" t="s">
        <v>2757</v>
      </c>
      <c r="C3500" s="182">
        <v>648798680.33999991</v>
      </c>
      <c r="F3500" s="238"/>
      <c r="G3500" s="238"/>
      <c r="H3500" s="238"/>
      <c r="K3500" s="239"/>
      <c r="L3500" s="239"/>
    </row>
    <row r="3501" spans="2:12" s="237" customFormat="1" ht="15" x14ac:dyDescent="0.25">
      <c r="B3501" s="180" t="s">
        <v>2758</v>
      </c>
      <c r="C3501" s="182">
        <v>229472381.63000003</v>
      </c>
      <c r="F3501" s="238"/>
      <c r="G3501" s="238"/>
      <c r="H3501" s="238"/>
      <c r="K3501" s="239"/>
      <c r="L3501" s="239"/>
    </row>
    <row r="3502" spans="2:12" s="237" customFormat="1" ht="15" x14ac:dyDescent="0.25">
      <c r="B3502" s="180" t="s">
        <v>2759</v>
      </c>
      <c r="C3502" s="182">
        <v>12047055</v>
      </c>
      <c r="F3502" s="238"/>
      <c r="G3502" s="238"/>
      <c r="H3502" s="238"/>
      <c r="K3502" s="239"/>
      <c r="L3502" s="239"/>
    </row>
    <row r="3503" spans="2:12" s="237" customFormat="1" ht="15" x14ac:dyDescent="0.25">
      <c r="B3503" s="180" t="s">
        <v>2760</v>
      </c>
      <c r="C3503" s="182">
        <v>13395384</v>
      </c>
      <c r="F3503" s="238"/>
      <c r="G3503" s="238"/>
      <c r="H3503" s="238"/>
      <c r="K3503" s="239"/>
      <c r="L3503" s="239"/>
    </row>
    <row r="3504" spans="2:12" s="237" customFormat="1" ht="15" x14ac:dyDescent="0.25">
      <c r="B3504" s="180" t="s">
        <v>2761</v>
      </c>
      <c r="C3504" s="182">
        <v>58617799.399999999</v>
      </c>
      <c r="F3504" s="238"/>
      <c r="G3504" s="238"/>
      <c r="H3504" s="238"/>
      <c r="K3504" s="239"/>
      <c r="L3504" s="239"/>
    </row>
    <row r="3505" spans="2:12" s="237" customFormat="1" ht="15" x14ac:dyDescent="0.25">
      <c r="B3505" s="180" t="s">
        <v>2762</v>
      </c>
      <c r="C3505" s="182">
        <v>269399550.94999999</v>
      </c>
      <c r="F3505" s="238"/>
      <c r="G3505" s="238"/>
      <c r="H3505" s="238"/>
      <c r="K3505" s="239"/>
      <c r="L3505" s="239"/>
    </row>
    <row r="3506" spans="2:12" s="237" customFormat="1" ht="15" x14ac:dyDescent="0.25">
      <c r="B3506" s="180" t="s">
        <v>2763</v>
      </c>
      <c r="C3506" s="182">
        <v>1057732740.1399999</v>
      </c>
      <c r="F3506" s="238"/>
      <c r="G3506" s="238"/>
      <c r="H3506" s="238"/>
      <c r="K3506" s="239"/>
      <c r="L3506" s="239"/>
    </row>
    <row r="3507" spans="2:12" s="237" customFormat="1" ht="15" x14ac:dyDescent="0.25">
      <c r="B3507" s="180" t="s">
        <v>2764</v>
      </c>
      <c r="C3507" s="182">
        <v>57181189</v>
      </c>
      <c r="F3507" s="238"/>
      <c r="G3507" s="238"/>
      <c r="H3507" s="238"/>
      <c r="K3507" s="239"/>
      <c r="L3507" s="239"/>
    </row>
    <row r="3508" spans="2:12" s="237" customFormat="1" ht="15" x14ac:dyDescent="0.25">
      <c r="B3508" s="180" t="s">
        <v>2765</v>
      </c>
      <c r="C3508" s="182">
        <v>1329613399.6500001</v>
      </c>
      <c r="F3508" s="238"/>
      <c r="G3508" s="238"/>
      <c r="H3508" s="238"/>
      <c r="K3508" s="239"/>
      <c r="L3508" s="239"/>
    </row>
    <row r="3509" spans="2:12" s="237" customFormat="1" ht="15" x14ac:dyDescent="0.25">
      <c r="B3509" s="180" t="s">
        <v>2766</v>
      </c>
      <c r="C3509" s="182">
        <v>363232235.35999995</v>
      </c>
      <c r="F3509" s="238"/>
      <c r="G3509" s="238"/>
      <c r="H3509" s="238"/>
      <c r="K3509" s="239"/>
      <c r="L3509" s="239"/>
    </row>
    <row r="3510" spans="2:12" s="237" customFormat="1" ht="15" x14ac:dyDescent="0.25">
      <c r="B3510" s="180" t="s">
        <v>2767</v>
      </c>
      <c r="C3510" s="182">
        <v>1318035870.2500002</v>
      </c>
      <c r="F3510" s="238"/>
      <c r="G3510" s="238"/>
      <c r="H3510" s="238"/>
      <c r="K3510" s="239"/>
      <c r="L3510" s="239"/>
    </row>
    <row r="3511" spans="2:12" s="237" customFormat="1" ht="15" x14ac:dyDescent="0.25">
      <c r="B3511" s="180" t="s">
        <v>2768</v>
      </c>
      <c r="C3511" s="182">
        <v>106495476.75</v>
      </c>
      <c r="F3511" s="238"/>
      <c r="G3511" s="238"/>
      <c r="H3511" s="238"/>
      <c r="K3511" s="239"/>
      <c r="L3511" s="239"/>
    </row>
    <row r="3512" spans="2:12" s="237" customFormat="1" ht="15" x14ac:dyDescent="0.25">
      <c r="B3512" s="180" t="s">
        <v>2769</v>
      </c>
      <c r="C3512" s="182">
        <v>1570146766.3</v>
      </c>
      <c r="F3512" s="238"/>
      <c r="G3512" s="238"/>
      <c r="H3512" s="238"/>
      <c r="K3512" s="239"/>
      <c r="L3512" s="239"/>
    </row>
    <row r="3513" spans="2:12" s="237" customFormat="1" ht="15" x14ac:dyDescent="0.25">
      <c r="B3513" s="180" t="s">
        <v>2770</v>
      </c>
      <c r="C3513" s="182">
        <v>52227524.93</v>
      </c>
      <c r="F3513" s="238"/>
      <c r="G3513" s="238"/>
      <c r="H3513" s="238"/>
      <c r="K3513" s="239"/>
      <c r="L3513" s="239"/>
    </row>
    <row r="3514" spans="2:12" s="237" customFormat="1" ht="15" x14ac:dyDescent="0.25">
      <c r="B3514" s="180" t="s">
        <v>2771</v>
      </c>
      <c r="C3514" s="182">
        <v>415136160.95999998</v>
      </c>
      <c r="F3514" s="238"/>
      <c r="G3514" s="238"/>
      <c r="H3514" s="238"/>
      <c r="K3514" s="239"/>
      <c r="L3514" s="239"/>
    </row>
    <row r="3515" spans="2:12" s="237" customFormat="1" ht="15" x14ac:dyDescent="0.25">
      <c r="B3515" s="180" t="s">
        <v>2772</v>
      </c>
      <c r="C3515" s="182">
        <v>1185058440.3899999</v>
      </c>
      <c r="F3515" s="238"/>
      <c r="G3515" s="238"/>
      <c r="H3515" s="238"/>
      <c r="K3515" s="239"/>
      <c r="L3515" s="239"/>
    </row>
    <row r="3516" spans="2:12" s="237" customFormat="1" ht="15" x14ac:dyDescent="0.25">
      <c r="B3516" s="180" t="s">
        <v>2773</v>
      </c>
      <c r="C3516" s="182">
        <v>112301695.44000001</v>
      </c>
      <c r="F3516" s="238"/>
      <c r="G3516" s="238"/>
      <c r="H3516" s="238"/>
      <c r="K3516" s="239"/>
      <c r="L3516" s="239"/>
    </row>
    <row r="3517" spans="2:12" s="237" customFormat="1" ht="15" x14ac:dyDescent="0.25">
      <c r="B3517" s="180" t="s">
        <v>2774</v>
      </c>
      <c r="C3517" s="182">
        <v>832402364.85000002</v>
      </c>
      <c r="F3517" s="238"/>
      <c r="G3517" s="238"/>
      <c r="H3517" s="238"/>
      <c r="K3517" s="239"/>
      <c r="L3517" s="239"/>
    </row>
    <row r="3518" spans="2:12" s="237" customFormat="1" ht="15" x14ac:dyDescent="0.25">
      <c r="B3518" s="180" t="s">
        <v>2775</v>
      </c>
      <c r="C3518" s="182">
        <v>48958919.520000003</v>
      </c>
      <c r="F3518" s="238"/>
      <c r="G3518" s="238"/>
      <c r="H3518" s="238"/>
      <c r="K3518" s="239"/>
      <c r="L3518" s="239"/>
    </row>
    <row r="3519" spans="2:12" s="237" customFormat="1" ht="15" x14ac:dyDescent="0.25">
      <c r="B3519" s="180" t="s">
        <v>2776</v>
      </c>
      <c r="C3519" s="182">
        <v>1341441510.21</v>
      </c>
      <c r="F3519" s="238"/>
      <c r="G3519" s="238"/>
      <c r="H3519" s="238"/>
      <c r="K3519" s="239"/>
      <c r="L3519" s="239"/>
    </row>
    <row r="3520" spans="2:12" s="237" customFormat="1" ht="15" x14ac:dyDescent="0.25">
      <c r="B3520" s="180" t="s">
        <v>2777</v>
      </c>
      <c r="C3520" s="182">
        <v>63660375.150000006</v>
      </c>
      <c r="F3520" s="238"/>
      <c r="G3520" s="238"/>
      <c r="H3520" s="238"/>
      <c r="K3520" s="239"/>
      <c r="L3520" s="239"/>
    </row>
    <row r="3521" spans="2:12" s="237" customFormat="1" ht="15" x14ac:dyDescent="0.25">
      <c r="B3521" s="180" t="s">
        <v>2778</v>
      </c>
      <c r="C3521" s="182">
        <v>1190598324.3799999</v>
      </c>
      <c r="F3521" s="238"/>
      <c r="G3521" s="238"/>
      <c r="H3521" s="238"/>
      <c r="K3521" s="239"/>
      <c r="L3521" s="239"/>
    </row>
    <row r="3522" spans="2:12" s="237" customFormat="1" ht="15" x14ac:dyDescent="0.25">
      <c r="B3522" s="180" t="s">
        <v>2779</v>
      </c>
      <c r="C3522" s="182">
        <v>283344305.57999998</v>
      </c>
      <c r="F3522" s="238"/>
      <c r="G3522" s="238"/>
      <c r="H3522" s="238"/>
      <c r="K3522" s="239"/>
      <c r="L3522" s="239"/>
    </row>
    <row r="3523" spans="2:12" s="237" customFormat="1" ht="15" x14ac:dyDescent="0.25">
      <c r="B3523" s="180" t="s">
        <v>2780</v>
      </c>
      <c r="C3523" s="182">
        <v>623124183.42000008</v>
      </c>
      <c r="F3523" s="238"/>
      <c r="G3523" s="238"/>
      <c r="H3523" s="238"/>
      <c r="K3523" s="239"/>
      <c r="L3523" s="239"/>
    </row>
    <row r="3524" spans="2:12" s="237" customFormat="1" ht="15" x14ac:dyDescent="0.25">
      <c r="B3524" s="180" t="s">
        <v>2781</v>
      </c>
      <c r="C3524" s="182">
        <v>2774385</v>
      </c>
      <c r="F3524" s="238"/>
      <c r="G3524" s="238"/>
      <c r="H3524" s="238"/>
      <c r="K3524" s="239"/>
      <c r="L3524" s="239"/>
    </row>
    <row r="3525" spans="2:12" s="237" customFormat="1" ht="15" x14ac:dyDescent="0.25">
      <c r="B3525" s="180" t="s">
        <v>2782</v>
      </c>
      <c r="C3525" s="182">
        <v>1002744783.7199998</v>
      </c>
      <c r="F3525" s="238"/>
      <c r="G3525" s="238"/>
      <c r="H3525" s="238"/>
      <c r="K3525" s="239"/>
      <c r="L3525" s="239"/>
    </row>
    <row r="3526" spans="2:12" s="237" customFormat="1" ht="15" x14ac:dyDescent="0.25">
      <c r="B3526" s="180" t="s">
        <v>2783</v>
      </c>
      <c r="C3526" s="182">
        <v>45858119.579999998</v>
      </c>
      <c r="F3526" s="238"/>
      <c r="G3526" s="238"/>
      <c r="H3526" s="238"/>
      <c r="K3526" s="239"/>
      <c r="L3526" s="239"/>
    </row>
    <row r="3527" spans="2:12" s="237" customFormat="1" ht="15" x14ac:dyDescent="0.25">
      <c r="B3527" s="180" t="s">
        <v>2784</v>
      </c>
      <c r="C3527" s="182">
        <v>5448300</v>
      </c>
      <c r="F3527" s="238"/>
      <c r="G3527" s="238"/>
      <c r="H3527" s="238"/>
      <c r="K3527" s="239"/>
      <c r="L3527" s="239"/>
    </row>
    <row r="3528" spans="2:12" s="237" customFormat="1" ht="15" x14ac:dyDescent="0.25">
      <c r="B3528" s="180" t="s">
        <v>2785</v>
      </c>
      <c r="C3528" s="182">
        <v>4362539.6100000003</v>
      </c>
      <c r="F3528" s="238"/>
      <c r="G3528" s="238"/>
      <c r="H3528" s="238"/>
      <c r="K3528" s="239"/>
      <c r="L3528" s="239"/>
    </row>
    <row r="3529" spans="2:12" s="237" customFormat="1" ht="15" x14ac:dyDescent="0.25">
      <c r="B3529" s="180" t="s">
        <v>2786</v>
      </c>
      <c r="C3529" s="182">
        <v>3024363472.9099998</v>
      </c>
      <c r="F3529" s="238"/>
      <c r="G3529" s="238"/>
      <c r="H3529" s="238"/>
      <c r="K3529" s="239"/>
      <c r="L3529" s="239"/>
    </row>
    <row r="3530" spans="2:12" s="237" customFormat="1" ht="15" x14ac:dyDescent="0.25">
      <c r="B3530" s="180" t="s">
        <v>2787</v>
      </c>
      <c r="C3530" s="182">
        <v>3927481.25</v>
      </c>
      <c r="F3530" s="238"/>
      <c r="G3530" s="238"/>
      <c r="H3530" s="238"/>
      <c r="K3530" s="239"/>
      <c r="L3530" s="239"/>
    </row>
    <row r="3531" spans="2:12" s="237" customFormat="1" ht="15" x14ac:dyDescent="0.25">
      <c r="B3531" s="180" t="s">
        <v>2788</v>
      </c>
      <c r="C3531" s="182">
        <v>493977966.00999999</v>
      </c>
      <c r="F3531" s="238"/>
      <c r="G3531" s="238"/>
      <c r="H3531" s="238"/>
      <c r="K3531" s="239"/>
      <c r="L3531" s="239"/>
    </row>
    <row r="3532" spans="2:12" s="237" customFormat="1" ht="15" x14ac:dyDescent="0.25">
      <c r="B3532" s="180" t="s">
        <v>2789</v>
      </c>
      <c r="C3532" s="182">
        <v>676770</v>
      </c>
      <c r="F3532" s="238"/>
      <c r="G3532" s="238"/>
      <c r="H3532" s="238"/>
      <c r="K3532" s="239"/>
      <c r="L3532" s="239"/>
    </row>
    <row r="3533" spans="2:12" s="237" customFormat="1" ht="15" x14ac:dyDescent="0.25">
      <c r="B3533" s="180" t="s">
        <v>2790</v>
      </c>
      <c r="C3533" s="182">
        <v>14015250</v>
      </c>
      <c r="F3533" s="238"/>
      <c r="G3533" s="238"/>
      <c r="H3533" s="238"/>
      <c r="K3533" s="239"/>
      <c r="L3533" s="239"/>
    </row>
    <row r="3534" spans="2:12" s="237" customFormat="1" ht="15" x14ac:dyDescent="0.25">
      <c r="B3534" s="180" t="s">
        <v>2791</v>
      </c>
      <c r="C3534" s="182">
        <v>508352883.10000002</v>
      </c>
      <c r="F3534" s="238"/>
      <c r="G3534" s="238"/>
      <c r="H3534" s="238"/>
      <c r="K3534" s="239"/>
      <c r="L3534" s="239"/>
    </row>
    <row r="3535" spans="2:12" s="237" customFormat="1" ht="15" x14ac:dyDescent="0.25">
      <c r="B3535" s="180" t="s">
        <v>2792</v>
      </c>
      <c r="C3535" s="182">
        <v>691979481.33000004</v>
      </c>
      <c r="F3535" s="238"/>
      <c r="G3535" s="238"/>
      <c r="H3535" s="238"/>
      <c r="K3535" s="239"/>
      <c r="L3535" s="239"/>
    </row>
    <row r="3536" spans="2:12" s="237" customFormat="1" ht="15" x14ac:dyDescent="0.25">
      <c r="B3536" s="180" t="s">
        <v>2793</v>
      </c>
      <c r="C3536" s="182">
        <v>810000</v>
      </c>
      <c r="F3536" s="238"/>
      <c r="G3536" s="238"/>
      <c r="H3536" s="238"/>
      <c r="K3536" s="239"/>
      <c r="L3536" s="239"/>
    </row>
    <row r="3537" spans="2:12" s="237" customFormat="1" ht="15" x14ac:dyDescent="0.25">
      <c r="B3537" s="180" t="s">
        <v>2794</v>
      </c>
      <c r="C3537" s="182">
        <v>419486104.44000006</v>
      </c>
      <c r="F3537" s="238"/>
      <c r="G3537" s="238"/>
      <c r="H3537" s="238"/>
      <c r="K3537" s="239"/>
      <c r="L3537" s="239"/>
    </row>
    <row r="3538" spans="2:12" s="237" customFormat="1" ht="15" x14ac:dyDescent="0.25">
      <c r="B3538" s="180" t="s">
        <v>2795</v>
      </c>
      <c r="C3538" s="182">
        <v>169371148.69999996</v>
      </c>
      <c r="F3538" s="238"/>
      <c r="G3538" s="238"/>
      <c r="H3538" s="238"/>
      <c r="K3538" s="239"/>
      <c r="L3538" s="239"/>
    </row>
    <row r="3539" spans="2:12" s="237" customFormat="1" ht="15" x14ac:dyDescent="0.25">
      <c r="B3539" s="180" t="s">
        <v>2796</v>
      </c>
      <c r="C3539" s="182">
        <v>858733160.13</v>
      </c>
      <c r="F3539" s="238"/>
      <c r="G3539" s="238"/>
      <c r="H3539" s="238"/>
      <c r="K3539" s="239"/>
      <c r="L3539" s="239"/>
    </row>
    <row r="3540" spans="2:12" s="237" customFormat="1" ht="15" x14ac:dyDescent="0.25">
      <c r="B3540" s="180" t="s">
        <v>2797</v>
      </c>
      <c r="C3540" s="182">
        <v>2427830603.8400002</v>
      </c>
      <c r="F3540" s="238"/>
      <c r="G3540" s="238"/>
      <c r="H3540" s="238"/>
      <c r="K3540" s="239"/>
      <c r="L3540" s="239"/>
    </row>
    <row r="3541" spans="2:12" s="237" customFormat="1" ht="15" x14ac:dyDescent="0.25">
      <c r="B3541" s="180" t="s">
        <v>2798</v>
      </c>
      <c r="C3541" s="182">
        <v>11232960.32</v>
      </c>
      <c r="F3541" s="238"/>
      <c r="G3541" s="238"/>
      <c r="H3541" s="238"/>
      <c r="K3541" s="239"/>
      <c r="L3541" s="239"/>
    </row>
    <row r="3542" spans="2:12" s="237" customFormat="1" ht="15" x14ac:dyDescent="0.25">
      <c r="B3542" s="180" t="s">
        <v>2799</v>
      </c>
      <c r="C3542" s="182">
        <v>2025352622.8400002</v>
      </c>
      <c r="F3542" s="238"/>
      <c r="G3542" s="238"/>
      <c r="H3542" s="238"/>
      <c r="K3542" s="239"/>
      <c r="L3542" s="239"/>
    </row>
    <row r="3543" spans="2:12" s="237" customFormat="1" ht="15" x14ac:dyDescent="0.25">
      <c r="B3543" s="180" t="s">
        <v>2800</v>
      </c>
      <c r="C3543" s="182">
        <v>3674632.5</v>
      </c>
      <c r="F3543" s="238"/>
      <c r="G3543" s="238"/>
      <c r="H3543" s="238"/>
      <c r="K3543" s="239"/>
      <c r="L3543" s="239"/>
    </row>
    <row r="3544" spans="2:12" s="237" customFormat="1" ht="15" x14ac:dyDescent="0.25">
      <c r="B3544" s="180" t="s">
        <v>2801</v>
      </c>
      <c r="C3544" s="182">
        <v>777416375.5</v>
      </c>
      <c r="F3544" s="238"/>
      <c r="G3544" s="238"/>
      <c r="H3544" s="238"/>
      <c r="K3544" s="239"/>
      <c r="L3544" s="239"/>
    </row>
    <row r="3545" spans="2:12" s="237" customFormat="1" ht="15" x14ac:dyDescent="0.25">
      <c r="B3545" s="180" t="s">
        <v>2802</v>
      </c>
      <c r="C3545" s="182">
        <v>23228499</v>
      </c>
      <c r="F3545" s="238"/>
      <c r="G3545" s="238"/>
      <c r="H3545" s="238"/>
      <c r="K3545" s="239"/>
      <c r="L3545" s="239"/>
    </row>
    <row r="3546" spans="2:12" s="237" customFormat="1" ht="15" x14ac:dyDescent="0.25">
      <c r="B3546" s="180" t="s">
        <v>2803</v>
      </c>
      <c r="C3546" s="182">
        <v>403269735.30000001</v>
      </c>
      <c r="F3546" s="238"/>
      <c r="G3546" s="238"/>
      <c r="H3546" s="238"/>
      <c r="K3546" s="239"/>
      <c r="L3546" s="239"/>
    </row>
    <row r="3547" spans="2:12" s="237" customFormat="1" ht="15" x14ac:dyDescent="0.25">
      <c r="B3547" s="180" t="s">
        <v>2804</v>
      </c>
      <c r="C3547" s="182">
        <v>78764262.50999999</v>
      </c>
      <c r="F3547" s="238"/>
      <c r="G3547" s="238"/>
      <c r="H3547" s="238"/>
      <c r="K3547" s="239"/>
      <c r="L3547" s="239"/>
    </row>
    <row r="3548" spans="2:12" s="237" customFormat="1" ht="15" x14ac:dyDescent="0.25">
      <c r="B3548" s="180" t="s">
        <v>2805</v>
      </c>
      <c r="C3548" s="182">
        <v>940712786.39999986</v>
      </c>
      <c r="F3548" s="238"/>
      <c r="G3548" s="238"/>
      <c r="H3548" s="238"/>
      <c r="K3548" s="239"/>
      <c r="L3548" s="239"/>
    </row>
    <row r="3549" spans="2:12" s="237" customFormat="1" ht="15" x14ac:dyDescent="0.25">
      <c r="B3549" s="180" t="s">
        <v>2806</v>
      </c>
      <c r="C3549" s="182">
        <v>252736599.54000002</v>
      </c>
      <c r="F3549" s="238"/>
      <c r="G3549" s="238"/>
      <c r="H3549" s="238"/>
      <c r="K3549" s="239"/>
      <c r="L3549" s="239"/>
    </row>
    <row r="3550" spans="2:12" s="237" customFormat="1" ht="15" x14ac:dyDescent="0.25">
      <c r="B3550" s="180" t="s">
        <v>2807</v>
      </c>
      <c r="C3550" s="182">
        <v>4491895.3999999994</v>
      </c>
      <c r="F3550" s="238"/>
      <c r="G3550" s="238"/>
      <c r="H3550" s="238"/>
      <c r="K3550" s="239"/>
      <c r="L3550" s="239"/>
    </row>
    <row r="3551" spans="2:12" s="237" customFormat="1" ht="15" x14ac:dyDescent="0.25">
      <c r="B3551" s="180" t="s">
        <v>2808</v>
      </c>
      <c r="C3551" s="182">
        <v>685084895.39999998</v>
      </c>
      <c r="F3551" s="238"/>
      <c r="G3551" s="238"/>
      <c r="H3551" s="238"/>
      <c r="K3551" s="239"/>
      <c r="L3551" s="239"/>
    </row>
    <row r="3552" spans="2:12" s="237" customFormat="1" ht="15" x14ac:dyDescent="0.25">
      <c r="B3552" s="180" t="s">
        <v>2809</v>
      </c>
      <c r="C3552" s="182">
        <v>759700</v>
      </c>
      <c r="F3552" s="238"/>
      <c r="G3552" s="238"/>
      <c r="H3552" s="238"/>
      <c r="K3552" s="239"/>
      <c r="L3552" s="239"/>
    </row>
    <row r="3553" spans="2:12" s="237" customFormat="1" ht="15" x14ac:dyDescent="0.25">
      <c r="B3553" s="180" t="s">
        <v>2810</v>
      </c>
      <c r="C3553" s="182">
        <v>98151727.330000013</v>
      </c>
      <c r="F3553" s="238"/>
      <c r="G3553" s="238"/>
      <c r="H3553" s="238"/>
      <c r="K3553" s="239"/>
      <c r="L3553" s="239"/>
    </row>
    <row r="3554" spans="2:12" s="237" customFormat="1" ht="15" x14ac:dyDescent="0.25">
      <c r="B3554" s="180" t="s">
        <v>2811</v>
      </c>
      <c r="C3554" s="182">
        <v>1704549712.46</v>
      </c>
      <c r="F3554" s="238"/>
      <c r="G3554" s="238"/>
      <c r="H3554" s="238"/>
      <c r="K3554" s="239"/>
      <c r="L3554" s="239"/>
    </row>
    <row r="3555" spans="2:12" s="237" customFormat="1" ht="15" x14ac:dyDescent="0.25">
      <c r="B3555" s="180" t="s">
        <v>2812</v>
      </c>
      <c r="C3555" s="182">
        <v>2755946.25</v>
      </c>
      <c r="F3555" s="238"/>
      <c r="G3555" s="238"/>
      <c r="H3555" s="238"/>
      <c r="K3555" s="239"/>
      <c r="L3555" s="239"/>
    </row>
    <row r="3556" spans="2:12" s="237" customFormat="1" ht="15" x14ac:dyDescent="0.25">
      <c r="B3556" s="180" t="s">
        <v>2813</v>
      </c>
      <c r="C3556" s="182">
        <v>311563908.87999994</v>
      </c>
      <c r="F3556" s="238"/>
      <c r="G3556" s="238"/>
      <c r="H3556" s="238"/>
      <c r="K3556" s="239"/>
      <c r="L3556" s="239"/>
    </row>
    <row r="3557" spans="2:12" s="237" customFormat="1" ht="15" x14ac:dyDescent="0.25">
      <c r="B3557" s="180" t="s">
        <v>2814</v>
      </c>
      <c r="C3557" s="182">
        <v>17046899.880000003</v>
      </c>
      <c r="F3557" s="238"/>
      <c r="G3557" s="238"/>
      <c r="H3557" s="238"/>
      <c r="K3557" s="239"/>
      <c r="L3557" s="239"/>
    </row>
    <row r="3558" spans="2:12" s="237" customFormat="1" ht="15" x14ac:dyDescent="0.25">
      <c r="B3558" s="180" t="s">
        <v>2815</v>
      </c>
      <c r="C3558" s="182">
        <v>540537229.05999994</v>
      </c>
      <c r="F3558" s="238"/>
      <c r="G3558" s="238"/>
      <c r="H3558" s="238"/>
      <c r="K3558" s="239"/>
      <c r="L3558" s="239"/>
    </row>
    <row r="3559" spans="2:12" s="237" customFormat="1" ht="15" x14ac:dyDescent="0.25">
      <c r="B3559" s="180" t="s">
        <v>2816</v>
      </c>
      <c r="C3559" s="182">
        <v>2444982.59</v>
      </c>
      <c r="F3559" s="238"/>
      <c r="G3559" s="238"/>
      <c r="H3559" s="238"/>
      <c r="K3559" s="239"/>
      <c r="L3559" s="239"/>
    </row>
    <row r="3560" spans="2:12" s="237" customFormat="1" ht="15" x14ac:dyDescent="0.25">
      <c r="B3560" s="180" t="s">
        <v>2817</v>
      </c>
      <c r="C3560" s="182">
        <v>372678568</v>
      </c>
      <c r="F3560" s="238"/>
      <c r="G3560" s="238"/>
      <c r="H3560" s="238"/>
      <c r="K3560" s="239"/>
      <c r="L3560" s="239"/>
    </row>
    <row r="3561" spans="2:12" s="237" customFormat="1" ht="15" x14ac:dyDescent="0.25">
      <c r="B3561" s="180" t="s">
        <v>2818</v>
      </c>
      <c r="C3561" s="182">
        <v>112345398.40000001</v>
      </c>
      <c r="F3561" s="238"/>
      <c r="G3561" s="238"/>
      <c r="H3561" s="238"/>
      <c r="K3561" s="239"/>
      <c r="L3561" s="239"/>
    </row>
    <row r="3562" spans="2:12" s="237" customFormat="1" ht="15" x14ac:dyDescent="0.25">
      <c r="B3562" s="180" t="s">
        <v>2819</v>
      </c>
      <c r="C3562" s="182">
        <v>1247620347.47</v>
      </c>
      <c r="F3562" s="238"/>
      <c r="G3562" s="238"/>
      <c r="H3562" s="238"/>
      <c r="K3562" s="239"/>
      <c r="L3562" s="239"/>
    </row>
    <row r="3563" spans="2:12" s="237" customFormat="1" ht="15" x14ac:dyDescent="0.25">
      <c r="B3563" s="180" t="s">
        <v>2820</v>
      </c>
      <c r="C3563" s="182">
        <v>19037935.07</v>
      </c>
      <c r="F3563" s="238"/>
      <c r="G3563" s="238"/>
      <c r="H3563" s="238"/>
      <c r="K3563" s="239"/>
      <c r="L3563" s="239"/>
    </row>
    <row r="3564" spans="2:12" s="237" customFormat="1" ht="15" x14ac:dyDescent="0.25">
      <c r="B3564" s="180" t="s">
        <v>2821</v>
      </c>
      <c r="C3564" s="182">
        <v>1041019168.37</v>
      </c>
      <c r="F3564" s="238"/>
      <c r="G3564" s="238"/>
      <c r="H3564" s="238"/>
      <c r="K3564" s="239"/>
      <c r="L3564" s="239"/>
    </row>
    <row r="3565" spans="2:12" s="237" customFormat="1" ht="15" x14ac:dyDescent="0.25">
      <c r="B3565" s="180" t="s">
        <v>2822</v>
      </c>
      <c r="C3565" s="182">
        <v>148329820.51999998</v>
      </c>
      <c r="F3565" s="238"/>
      <c r="G3565" s="238"/>
      <c r="H3565" s="238"/>
      <c r="K3565" s="239"/>
      <c r="L3565" s="239"/>
    </row>
    <row r="3566" spans="2:12" s="237" customFormat="1" ht="15" x14ac:dyDescent="0.25">
      <c r="B3566" s="180" t="s">
        <v>2823</v>
      </c>
      <c r="C3566" s="182">
        <v>347679589.79999995</v>
      </c>
      <c r="F3566" s="238"/>
      <c r="G3566" s="238"/>
      <c r="H3566" s="238"/>
      <c r="K3566" s="239"/>
      <c r="L3566" s="239"/>
    </row>
    <row r="3567" spans="2:12" s="237" customFormat="1" ht="15" x14ac:dyDescent="0.25">
      <c r="B3567" s="180" t="s">
        <v>2824</v>
      </c>
      <c r="C3567" s="182">
        <v>748424478.4000001</v>
      </c>
      <c r="F3567" s="238"/>
      <c r="G3567" s="238"/>
      <c r="H3567" s="238"/>
      <c r="K3567" s="239"/>
      <c r="L3567" s="239"/>
    </row>
    <row r="3568" spans="2:12" s="237" customFormat="1" ht="15" x14ac:dyDescent="0.25">
      <c r="B3568" s="180" t="s">
        <v>2825</v>
      </c>
      <c r="C3568" s="182">
        <v>4366200</v>
      </c>
      <c r="F3568" s="238"/>
      <c r="G3568" s="238"/>
      <c r="H3568" s="238"/>
      <c r="K3568" s="239"/>
      <c r="L3568" s="239"/>
    </row>
    <row r="3569" spans="2:12" s="237" customFormat="1" ht="15" x14ac:dyDescent="0.25">
      <c r="B3569" s="180" t="s">
        <v>2826</v>
      </c>
      <c r="C3569" s="182">
        <v>797595489.00999999</v>
      </c>
      <c r="F3569" s="238"/>
      <c r="G3569" s="238"/>
      <c r="H3569" s="238"/>
      <c r="K3569" s="239"/>
      <c r="L3569" s="239"/>
    </row>
    <row r="3570" spans="2:12" s="237" customFormat="1" ht="15" x14ac:dyDescent="0.25">
      <c r="B3570" s="180" t="s">
        <v>2827</v>
      </c>
      <c r="C3570" s="182">
        <v>8072625</v>
      </c>
      <c r="F3570" s="238"/>
      <c r="G3570" s="238"/>
      <c r="H3570" s="238"/>
      <c r="K3570" s="239"/>
      <c r="L3570" s="239"/>
    </row>
    <row r="3571" spans="2:12" s="237" customFormat="1" ht="15" x14ac:dyDescent="0.25">
      <c r="B3571" s="180" t="s">
        <v>2828</v>
      </c>
      <c r="C3571" s="182">
        <v>436989538.79000002</v>
      </c>
      <c r="F3571" s="238"/>
      <c r="G3571" s="238"/>
      <c r="H3571" s="238"/>
      <c r="K3571" s="239"/>
      <c r="L3571" s="239"/>
    </row>
    <row r="3572" spans="2:12" s="237" customFormat="1" ht="15" x14ac:dyDescent="0.25">
      <c r="B3572" s="180" t="s">
        <v>2829</v>
      </c>
      <c r="C3572" s="182">
        <v>99748122.189999998</v>
      </c>
      <c r="F3572" s="238"/>
      <c r="G3572" s="238"/>
      <c r="H3572" s="238"/>
      <c r="K3572" s="239"/>
      <c r="L3572" s="239"/>
    </row>
    <row r="3573" spans="2:12" s="237" customFormat="1" ht="15" x14ac:dyDescent="0.25">
      <c r="B3573" s="180" t="s">
        <v>2830</v>
      </c>
      <c r="C3573" s="182">
        <v>103174620.59999999</v>
      </c>
      <c r="F3573" s="238"/>
      <c r="G3573" s="238"/>
      <c r="H3573" s="238"/>
      <c r="K3573" s="239"/>
      <c r="L3573" s="239"/>
    </row>
    <row r="3574" spans="2:12" s="237" customFormat="1" ht="15" x14ac:dyDescent="0.25">
      <c r="B3574" s="180" t="s">
        <v>2831</v>
      </c>
      <c r="C3574" s="182">
        <v>7327199.8799999999</v>
      </c>
      <c r="F3574" s="238"/>
      <c r="G3574" s="238"/>
      <c r="H3574" s="238"/>
      <c r="K3574" s="239"/>
      <c r="L3574" s="239"/>
    </row>
    <row r="3575" spans="2:12" s="237" customFormat="1" ht="15" x14ac:dyDescent="0.25">
      <c r="B3575" s="180" t="s">
        <v>2832</v>
      </c>
      <c r="C3575" s="182">
        <v>827833257.72000003</v>
      </c>
      <c r="F3575" s="238"/>
      <c r="G3575" s="238"/>
      <c r="H3575" s="238"/>
      <c r="K3575" s="239"/>
      <c r="L3575" s="239"/>
    </row>
    <row r="3576" spans="2:12" s="237" customFormat="1" ht="15" x14ac:dyDescent="0.25">
      <c r="B3576" s="180" t="s">
        <v>2833</v>
      </c>
      <c r="C3576" s="182">
        <v>135707020.07999998</v>
      </c>
      <c r="F3576" s="238"/>
      <c r="G3576" s="238"/>
      <c r="H3576" s="238"/>
      <c r="K3576" s="239"/>
      <c r="L3576" s="239"/>
    </row>
    <row r="3577" spans="2:12" s="237" customFormat="1" ht="15" x14ac:dyDescent="0.25">
      <c r="B3577" s="180" t="s">
        <v>2834</v>
      </c>
      <c r="C3577" s="182">
        <v>9895550</v>
      </c>
      <c r="F3577" s="238"/>
      <c r="G3577" s="238"/>
      <c r="H3577" s="238"/>
      <c r="K3577" s="239"/>
      <c r="L3577" s="239"/>
    </row>
    <row r="3578" spans="2:12" s="237" customFormat="1" ht="15" x14ac:dyDescent="0.25">
      <c r="B3578" s="180" t="s">
        <v>2835</v>
      </c>
      <c r="C3578" s="182">
        <v>10473225</v>
      </c>
      <c r="F3578" s="238"/>
      <c r="G3578" s="238"/>
      <c r="H3578" s="238"/>
      <c r="K3578" s="239"/>
      <c r="L3578" s="239"/>
    </row>
    <row r="3579" spans="2:12" s="237" customFormat="1" ht="15" x14ac:dyDescent="0.25">
      <c r="B3579" s="180" t="s">
        <v>2836</v>
      </c>
      <c r="C3579" s="182">
        <v>321034057.76999998</v>
      </c>
      <c r="F3579" s="238"/>
      <c r="G3579" s="238"/>
      <c r="H3579" s="238"/>
      <c r="K3579" s="239"/>
      <c r="L3579" s="239"/>
    </row>
    <row r="3580" spans="2:12" s="237" customFormat="1" ht="15" x14ac:dyDescent="0.25">
      <c r="B3580" s="180" t="s">
        <v>2837</v>
      </c>
      <c r="C3580" s="182">
        <v>1842798.75</v>
      </c>
      <c r="F3580" s="238"/>
      <c r="G3580" s="238"/>
      <c r="H3580" s="238"/>
      <c r="K3580" s="239"/>
      <c r="L3580" s="239"/>
    </row>
    <row r="3581" spans="2:12" s="237" customFormat="1" ht="15" x14ac:dyDescent="0.25">
      <c r="B3581" s="180" t="s">
        <v>2838</v>
      </c>
      <c r="C3581" s="182">
        <v>480599660.94999999</v>
      </c>
      <c r="F3581" s="238"/>
      <c r="G3581" s="238"/>
      <c r="H3581" s="238"/>
      <c r="K3581" s="239"/>
      <c r="L3581" s="239"/>
    </row>
    <row r="3582" spans="2:12" s="237" customFormat="1" ht="15" x14ac:dyDescent="0.25">
      <c r="B3582" s="180" t="s">
        <v>2839</v>
      </c>
      <c r="C3582" s="182">
        <v>7976881</v>
      </c>
      <c r="F3582" s="238"/>
      <c r="G3582" s="238"/>
      <c r="H3582" s="238"/>
      <c r="K3582" s="239"/>
      <c r="L3582" s="239"/>
    </row>
    <row r="3583" spans="2:12" s="237" customFormat="1" ht="15" x14ac:dyDescent="0.25">
      <c r="B3583" s="180" t="s">
        <v>2840</v>
      </c>
      <c r="C3583" s="182">
        <v>718312887.38</v>
      </c>
      <c r="F3583" s="238"/>
      <c r="G3583" s="238"/>
      <c r="H3583" s="238"/>
      <c r="K3583" s="239"/>
      <c r="L3583" s="239"/>
    </row>
    <row r="3584" spans="2:12" s="237" customFormat="1" ht="15" x14ac:dyDescent="0.25">
      <c r="B3584" s="180" t="s">
        <v>2841</v>
      </c>
      <c r="C3584" s="182">
        <v>7943550</v>
      </c>
      <c r="F3584" s="238"/>
      <c r="G3584" s="238"/>
      <c r="H3584" s="238"/>
      <c r="K3584" s="239"/>
      <c r="L3584" s="239"/>
    </row>
    <row r="3585" spans="2:12" s="237" customFormat="1" ht="15" x14ac:dyDescent="0.25">
      <c r="B3585" s="180" t="s">
        <v>2842</v>
      </c>
      <c r="C3585" s="182">
        <v>43942878.079999998</v>
      </c>
      <c r="F3585" s="238"/>
      <c r="G3585" s="238"/>
      <c r="H3585" s="238"/>
      <c r="K3585" s="239"/>
      <c r="L3585" s="239"/>
    </row>
    <row r="3586" spans="2:12" s="237" customFormat="1" ht="15" x14ac:dyDescent="0.25">
      <c r="B3586" s="180" t="s">
        <v>2843</v>
      </c>
      <c r="C3586" s="182">
        <v>414036722.10000002</v>
      </c>
      <c r="F3586" s="238"/>
      <c r="G3586" s="238"/>
      <c r="H3586" s="238"/>
      <c r="K3586" s="239"/>
      <c r="L3586" s="239"/>
    </row>
    <row r="3587" spans="2:12" s="237" customFormat="1" ht="15" x14ac:dyDescent="0.25">
      <c r="B3587" s="180" t="s">
        <v>2844</v>
      </c>
      <c r="C3587" s="182">
        <v>793926968.38999999</v>
      </c>
      <c r="F3587" s="238"/>
      <c r="G3587" s="238"/>
      <c r="H3587" s="238"/>
      <c r="K3587" s="239"/>
      <c r="L3587" s="239"/>
    </row>
    <row r="3588" spans="2:12" s="237" customFormat="1" ht="15" x14ac:dyDescent="0.25">
      <c r="B3588" s="180" t="s">
        <v>2845</v>
      </c>
      <c r="C3588" s="182">
        <v>22313005</v>
      </c>
      <c r="F3588" s="238"/>
      <c r="G3588" s="238"/>
      <c r="H3588" s="238"/>
      <c r="K3588" s="239"/>
      <c r="L3588" s="239"/>
    </row>
    <row r="3589" spans="2:12" s="237" customFormat="1" ht="15" x14ac:dyDescent="0.25">
      <c r="B3589" s="180" t="s">
        <v>2846</v>
      </c>
      <c r="C3589" s="182">
        <v>24955869.990000002</v>
      </c>
      <c r="F3589" s="238"/>
      <c r="G3589" s="238"/>
      <c r="H3589" s="238"/>
      <c r="K3589" s="239"/>
      <c r="L3589" s="239"/>
    </row>
    <row r="3590" spans="2:12" s="237" customFormat="1" ht="15" x14ac:dyDescent="0.25">
      <c r="B3590" s="180" t="s">
        <v>2847</v>
      </c>
      <c r="C3590" s="182">
        <v>473322620.69999999</v>
      </c>
      <c r="F3590" s="238"/>
      <c r="G3590" s="238"/>
      <c r="H3590" s="238"/>
      <c r="K3590" s="239"/>
      <c r="L3590" s="239"/>
    </row>
    <row r="3591" spans="2:12" s="237" customFormat="1" ht="15" x14ac:dyDescent="0.25">
      <c r="B3591" s="180" t="s">
        <v>2848</v>
      </c>
      <c r="C3591" s="182">
        <v>119222720.16</v>
      </c>
      <c r="F3591" s="238"/>
      <c r="G3591" s="238"/>
      <c r="H3591" s="238"/>
      <c r="K3591" s="239"/>
      <c r="L3591" s="239"/>
    </row>
    <row r="3592" spans="2:12" s="237" customFormat="1" ht="15" x14ac:dyDescent="0.25">
      <c r="B3592" s="180" t="s">
        <v>2849</v>
      </c>
      <c r="C3592" s="182">
        <v>959869410.37</v>
      </c>
      <c r="F3592" s="238"/>
      <c r="G3592" s="238"/>
      <c r="H3592" s="238"/>
      <c r="K3592" s="239"/>
      <c r="L3592" s="239"/>
    </row>
    <row r="3593" spans="2:12" s="237" customFormat="1" ht="15" x14ac:dyDescent="0.25">
      <c r="B3593" s="180" t="s">
        <v>2850</v>
      </c>
      <c r="C3593" s="182">
        <v>38423124.869999997</v>
      </c>
      <c r="F3593" s="238"/>
      <c r="G3593" s="238"/>
      <c r="H3593" s="238"/>
      <c r="K3593" s="239"/>
      <c r="L3593" s="239"/>
    </row>
    <row r="3594" spans="2:12" s="237" customFormat="1" ht="15" x14ac:dyDescent="0.25">
      <c r="B3594" s="180" t="s">
        <v>2851</v>
      </c>
      <c r="C3594" s="182">
        <v>197191274.32999998</v>
      </c>
      <c r="F3594" s="238"/>
      <c r="G3594" s="238"/>
      <c r="H3594" s="238"/>
      <c r="K3594" s="239"/>
      <c r="L3594" s="239"/>
    </row>
    <row r="3595" spans="2:12" s="237" customFormat="1" ht="15" x14ac:dyDescent="0.25">
      <c r="B3595" s="180" t="s">
        <v>2852</v>
      </c>
      <c r="C3595" s="182">
        <v>218814030.76000002</v>
      </c>
      <c r="F3595" s="238"/>
      <c r="G3595" s="238"/>
      <c r="H3595" s="238"/>
      <c r="K3595" s="239"/>
      <c r="L3595" s="239"/>
    </row>
    <row r="3596" spans="2:12" s="237" customFormat="1" ht="15" x14ac:dyDescent="0.25">
      <c r="B3596" s="180" t="s">
        <v>2853</v>
      </c>
      <c r="C3596" s="182">
        <v>25968665.84</v>
      </c>
      <c r="F3596" s="238"/>
      <c r="G3596" s="238"/>
      <c r="H3596" s="238"/>
      <c r="K3596" s="239"/>
      <c r="L3596" s="239"/>
    </row>
    <row r="3597" spans="2:12" s="237" customFormat="1" ht="15" x14ac:dyDescent="0.25">
      <c r="B3597" s="180" t="s">
        <v>2854</v>
      </c>
      <c r="C3597" s="182">
        <v>62767141.5</v>
      </c>
      <c r="F3597" s="238"/>
      <c r="G3597" s="238"/>
      <c r="H3597" s="238"/>
      <c r="K3597" s="239"/>
      <c r="L3597" s="239"/>
    </row>
    <row r="3598" spans="2:12" s="237" customFormat="1" ht="15" x14ac:dyDescent="0.25">
      <c r="B3598" s="180" t="s">
        <v>2855</v>
      </c>
      <c r="C3598" s="182">
        <v>144304188.90000001</v>
      </c>
      <c r="F3598" s="238"/>
      <c r="G3598" s="238"/>
      <c r="H3598" s="238"/>
      <c r="K3598" s="239"/>
      <c r="L3598" s="239"/>
    </row>
    <row r="3599" spans="2:12" s="237" customFormat="1" ht="15" x14ac:dyDescent="0.25">
      <c r="B3599" s="180" t="s">
        <v>2856</v>
      </c>
      <c r="C3599" s="182">
        <v>19173753</v>
      </c>
      <c r="F3599" s="238"/>
      <c r="G3599" s="238"/>
      <c r="H3599" s="238"/>
      <c r="K3599" s="239"/>
      <c r="L3599" s="239"/>
    </row>
    <row r="3600" spans="2:12" s="237" customFormat="1" ht="15" x14ac:dyDescent="0.25">
      <c r="B3600" s="180" t="s">
        <v>2857</v>
      </c>
      <c r="C3600" s="182">
        <v>269965367.44</v>
      </c>
      <c r="F3600" s="238"/>
      <c r="G3600" s="238"/>
      <c r="H3600" s="238"/>
      <c r="K3600" s="239"/>
      <c r="L3600" s="239"/>
    </row>
    <row r="3601" spans="2:12" s="237" customFormat="1" ht="15" x14ac:dyDescent="0.25">
      <c r="B3601" s="180" t="s">
        <v>2858</v>
      </c>
      <c r="C3601" s="182">
        <v>654031443.29999995</v>
      </c>
      <c r="F3601" s="238"/>
      <c r="G3601" s="238"/>
      <c r="H3601" s="238"/>
      <c r="K3601" s="239"/>
      <c r="L3601" s="239"/>
    </row>
    <row r="3602" spans="2:12" s="237" customFormat="1" ht="15" x14ac:dyDescent="0.25">
      <c r="B3602" s="180" t="s">
        <v>2859</v>
      </c>
      <c r="C3602" s="182">
        <v>493522865.60000002</v>
      </c>
      <c r="F3602" s="238"/>
      <c r="G3602" s="238"/>
      <c r="H3602" s="238"/>
      <c r="K3602" s="239"/>
      <c r="L3602" s="239"/>
    </row>
    <row r="3603" spans="2:12" s="237" customFormat="1" ht="15" x14ac:dyDescent="0.25">
      <c r="B3603" s="180" t="s">
        <v>2860</v>
      </c>
      <c r="C3603" s="182">
        <v>136361422.44999999</v>
      </c>
      <c r="F3603" s="238"/>
      <c r="G3603" s="238"/>
      <c r="H3603" s="238"/>
      <c r="K3603" s="239"/>
      <c r="L3603" s="239"/>
    </row>
    <row r="3604" spans="2:12" s="237" customFormat="1" ht="15" x14ac:dyDescent="0.25">
      <c r="B3604" s="180" t="s">
        <v>2861</v>
      </c>
      <c r="C3604" s="182">
        <v>38904580.219999999</v>
      </c>
      <c r="F3604" s="238"/>
      <c r="G3604" s="238"/>
      <c r="H3604" s="238"/>
      <c r="K3604" s="239"/>
      <c r="L3604" s="239"/>
    </row>
    <row r="3605" spans="2:12" s="237" customFormat="1" ht="15" x14ac:dyDescent="0.25">
      <c r="B3605" s="180" t="s">
        <v>2862</v>
      </c>
      <c r="C3605" s="182">
        <v>133229890.81000002</v>
      </c>
      <c r="F3605" s="238"/>
      <c r="G3605" s="238"/>
      <c r="H3605" s="238"/>
      <c r="K3605" s="239"/>
      <c r="L3605" s="239"/>
    </row>
    <row r="3606" spans="2:12" s="237" customFormat="1" ht="15" x14ac:dyDescent="0.25">
      <c r="B3606" s="180" t="s">
        <v>2863</v>
      </c>
      <c r="C3606" s="182">
        <v>132987343.89999999</v>
      </c>
      <c r="F3606" s="238"/>
      <c r="G3606" s="238"/>
      <c r="H3606" s="238"/>
      <c r="K3606" s="239"/>
      <c r="L3606" s="239"/>
    </row>
    <row r="3607" spans="2:12" s="237" customFormat="1" ht="15" x14ac:dyDescent="0.25">
      <c r="B3607" s="180" t="s">
        <v>2864</v>
      </c>
      <c r="C3607" s="182">
        <v>313934965.19999999</v>
      </c>
      <c r="F3607" s="238"/>
      <c r="G3607" s="238"/>
      <c r="H3607" s="238"/>
      <c r="K3607" s="239"/>
      <c r="L3607" s="239"/>
    </row>
    <row r="3608" spans="2:12" s="237" customFormat="1" ht="15" x14ac:dyDescent="0.25">
      <c r="B3608" s="180" t="s">
        <v>2865</v>
      </c>
      <c r="C3608" s="182">
        <v>1990652791.3699999</v>
      </c>
      <c r="F3608" s="238"/>
      <c r="G3608" s="238"/>
      <c r="H3608" s="238"/>
      <c r="K3608" s="239"/>
      <c r="L3608" s="239"/>
    </row>
    <row r="3609" spans="2:12" s="237" customFormat="1" ht="15" x14ac:dyDescent="0.25">
      <c r="B3609" s="180" t="s">
        <v>2866</v>
      </c>
      <c r="C3609" s="182">
        <v>80972736.799999997</v>
      </c>
      <c r="F3609" s="238"/>
      <c r="G3609" s="238"/>
      <c r="H3609" s="238"/>
      <c r="K3609" s="239"/>
      <c r="L3609" s="239"/>
    </row>
    <row r="3610" spans="2:12" s="237" customFormat="1" ht="15" x14ac:dyDescent="0.25">
      <c r="B3610" s="180" t="s">
        <v>2867</v>
      </c>
      <c r="C3610" s="182">
        <v>446194921.61000001</v>
      </c>
      <c r="F3610" s="238"/>
      <c r="G3610" s="238"/>
      <c r="H3610" s="238"/>
      <c r="K3610" s="239"/>
      <c r="L3610" s="239"/>
    </row>
    <row r="3611" spans="2:12" s="237" customFormat="1" ht="15" x14ac:dyDescent="0.25">
      <c r="B3611" s="180" t="s">
        <v>2868</v>
      </c>
      <c r="C3611" s="182">
        <v>97737639.390000001</v>
      </c>
      <c r="F3611" s="238"/>
      <c r="G3611" s="238"/>
      <c r="H3611" s="238"/>
      <c r="K3611" s="239"/>
      <c r="L3611" s="239"/>
    </row>
    <row r="3612" spans="2:12" s="237" customFormat="1" ht="15" x14ac:dyDescent="0.25">
      <c r="B3612" s="180" t="s">
        <v>2869</v>
      </c>
      <c r="C3612" s="182">
        <v>771866513.6500001</v>
      </c>
      <c r="F3612" s="238"/>
      <c r="G3612" s="238"/>
      <c r="H3612" s="238"/>
      <c r="K3612" s="239"/>
      <c r="L3612" s="239"/>
    </row>
    <row r="3613" spans="2:12" s="237" customFormat="1" ht="15" x14ac:dyDescent="0.25">
      <c r="B3613" s="180" t="s">
        <v>2870</v>
      </c>
      <c r="C3613" s="182">
        <v>2699219555.25</v>
      </c>
      <c r="F3613" s="238"/>
      <c r="G3613" s="238"/>
      <c r="H3613" s="238"/>
      <c r="K3613" s="239"/>
      <c r="L3613" s="239"/>
    </row>
    <row r="3614" spans="2:12" s="237" customFormat="1" ht="15" x14ac:dyDescent="0.25">
      <c r="B3614" s="180" t="s">
        <v>2871</v>
      </c>
      <c r="C3614" s="182">
        <v>241390947.15000004</v>
      </c>
      <c r="F3614" s="238"/>
      <c r="G3614" s="238"/>
      <c r="H3614" s="238"/>
      <c r="K3614" s="239"/>
      <c r="L3614" s="239"/>
    </row>
    <row r="3615" spans="2:12" s="237" customFormat="1" ht="15" x14ac:dyDescent="0.25">
      <c r="B3615" s="180" t="s">
        <v>2872</v>
      </c>
      <c r="C3615" s="182">
        <v>726691381.63999999</v>
      </c>
      <c r="F3615" s="238"/>
      <c r="G3615" s="238"/>
      <c r="H3615" s="238"/>
      <c r="K3615" s="239"/>
      <c r="L3615" s="239"/>
    </row>
    <row r="3616" spans="2:12" s="237" customFormat="1" ht="15" x14ac:dyDescent="0.25">
      <c r="B3616" s="180" t="s">
        <v>2873</v>
      </c>
      <c r="C3616" s="182">
        <v>152037487.59</v>
      </c>
      <c r="F3616" s="238"/>
      <c r="G3616" s="238"/>
      <c r="H3616" s="238"/>
      <c r="K3616" s="239"/>
      <c r="L3616" s="239"/>
    </row>
    <row r="3617" spans="2:12" s="237" customFormat="1" ht="15" x14ac:dyDescent="0.25">
      <c r="B3617" s="180" t="s">
        <v>2874</v>
      </c>
      <c r="C3617" s="182">
        <v>648962468.42000008</v>
      </c>
      <c r="F3617" s="238"/>
      <c r="G3617" s="238"/>
      <c r="H3617" s="238"/>
      <c r="K3617" s="239"/>
      <c r="L3617" s="239"/>
    </row>
    <row r="3618" spans="2:12" s="237" customFormat="1" ht="15" x14ac:dyDescent="0.25">
      <c r="B3618" s="180" t="s">
        <v>2875</v>
      </c>
      <c r="C3618" s="182">
        <v>651557838.39999998</v>
      </c>
      <c r="F3618" s="238"/>
      <c r="G3618" s="238"/>
      <c r="H3618" s="238"/>
      <c r="K3618" s="239"/>
      <c r="L3618" s="239"/>
    </row>
    <row r="3619" spans="2:12" s="237" customFormat="1" ht="15" x14ac:dyDescent="0.25">
      <c r="B3619" s="180" t="s">
        <v>2876</v>
      </c>
      <c r="C3619" s="182">
        <v>377858843.51999998</v>
      </c>
      <c r="F3619" s="238"/>
      <c r="G3619" s="238"/>
      <c r="H3619" s="238"/>
      <c r="K3619" s="239"/>
      <c r="L3619" s="239"/>
    </row>
    <row r="3620" spans="2:12" s="237" customFormat="1" ht="15" x14ac:dyDescent="0.25">
      <c r="B3620" s="180" t="s">
        <v>2877</v>
      </c>
      <c r="C3620" s="182">
        <v>453060939.36000001</v>
      </c>
      <c r="F3620" s="238"/>
      <c r="G3620" s="238"/>
      <c r="H3620" s="238"/>
      <c r="K3620" s="239"/>
      <c r="L3620" s="239"/>
    </row>
    <row r="3621" spans="2:12" s="237" customFormat="1" ht="15" x14ac:dyDescent="0.25">
      <c r="B3621" s="180" t="s">
        <v>2878</v>
      </c>
      <c r="C3621" s="182">
        <v>2391474561.8400002</v>
      </c>
      <c r="F3621" s="238"/>
      <c r="G3621" s="238"/>
      <c r="H3621" s="238"/>
      <c r="K3621" s="239"/>
      <c r="L3621" s="239"/>
    </row>
    <row r="3622" spans="2:12" s="237" customFormat="1" ht="15" x14ac:dyDescent="0.25">
      <c r="B3622" s="180" t="s">
        <v>2879</v>
      </c>
      <c r="C3622" s="182">
        <v>33380269.440000001</v>
      </c>
      <c r="F3622" s="238"/>
      <c r="G3622" s="238"/>
      <c r="H3622" s="238"/>
      <c r="K3622" s="239"/>
      <c r="L3622" s="239"/>
    </row>
    <row r="3623" spans="2:12" s="237" customFormat="1" ht="15" x14ac:dyDescent="0.25">
      <c r="B3623" s="180" t="s">
        <v>2880</v>
      </c>
      <c r="C3623" s="182">
        <v>212745606.90000001</v>
      </c>
      <c r="F3623" s="238"/>
      <c r="G3623" s="238"/>
      <c r="H3623" s="238"/>
      <c r="K3623" s="239"/>
      <c r="L3623" s="239"/>
    </row>
    <row r="3624" spans="2:12" s="237" customFormat="1" ht="15" x14ac:dyDescent="0.25">
      <c r="B3624" s="180" t="s">
        <v>2881</v>
      </c>
      <c r="C3624" s="182">
        <v>808357568.4000001</v>
      </c>
      <c r="F3624" s="238"/>
      <c r="G3624" s="238"/>
      <c r="H3624" s="238"/>
      <c r="K3624" s="239"/>
      <c r="L3624" s="239"/>
    </row>
    <row r="3625" spans="2:12" s="237" customFormat="1" ht="15" x14ac:dyDescent="0.25">
      <c r="B3625" s="180" t="s">
        <v>2882</v>
      </c>
      <c r="C3625" s="182">
        <v>93028900.820000008</v>
      </c>
      <c r="F3625" s="238"/>
      <c r="G3625" s="238"/>
      <c r="H3625" s="238"/>
      <c r="K3625" s="239"/>
      <c r="L3625" s="239"/>
    </row>
    <row r="3626" spans="2:12" s="237" customFormat="1" ht="15" x14ac:dyDescent="0.25">
      <c r="B3626" s="180" t="s">
        <v>2883</v>
      </c>
      <c r="C3626" s="182">
        <v>13947997.5</v>
      </c>
      <c r="F3626" s="238"/>
      <c r="G3626" s="238"/>
      <c r="H3626" s="238"/>
      <c r="K3626" s="239"/>
      <c r="L3626" s="239"/>
    </row>
    <row r="3627" spans="2:12" s="237" customFormat="1" ht="15" x14ac:dyDescent="0.25">
      <c r="B3627" s="180" t="s">
        <v>2884</v>
      </c>
      <c r="C3627" s="182">
        <v>1301169631.23</v>
      </c>
      <c r="F3627" s="238"/>
      <c r="G3627" s="238"/>
      <c r="H3627" s="238"/>
      <c r="K3627" s="239"/>
      <c r="L3627" s="239"/>
    </row>
    <row r="3628" spans="2:12" s="237" customFormat="1" ht="15" x14ac:dyDescent="0.25">
      <c r="B3628" s="180" t="s">
        <v>2885</v>
      </c>
      <c r="C3628" s="182">
        <v>1224576043.4299998</v>
      </c>
      <c r="F3628" s="238"/>
      <c r="G3628" s="238"/>
      <c r="H3628" s="238"/>
      <c r="K3628" s="239"/>
      <c r="L3628" s="239"/>
    </row>
    <row r="3629" spans="2:12" s="237" customFormat="1" ht="15" x14ac:dyDescent="0.25">
      <c r="B3629" s="180" t="s">
        <v>2886</v>
      </c>
      <c r="C3629" s="182">
        <v>47974607.100000001</v>
      </c>
      <c r="F3629" s="238"/>
      <c r="G3629" s="238"/>
      <c r="H3629" s="238"/>
      <c r="K3629" s="239"/>
      <c r="L3629" s="239"/>
    </row>
    <row r="3630" spans="2:12" s="237" customFormat="1" ht="15" x14ac:dyDescent="0.25">
      <c r="B3630" s="180" t="s">
        <v>2887</v>
      </c>
      <c r="C3630" s="182">
        <v>2420216772.52</v>
      </c>
      <c r="F3630" s="238"/>
      <c r="G3630" s="238"/>
      <c r="H3630" s="238"/>
      <c r="K3630" s="239"/>
      <c r="L3630" s="239"/>
    </row>
    <row r="3631" spans="2:12" s="237" customFormat="1" ht="15" x14ac:dyDescent="0.25">
      <c r="B3631" s="180" t="s">
        <v>2888</v>
      </c>
      <c r="C3631" s="182">
        <v>929378545.49000001</v>
      </c>
      <c r="F3631" s="238"/>
      <c r="G3631" s="238"/>
      <c r="H3631" s="238"/>
      <c r="K3631" s="239"/>
      <c r="L3631" s="239"/>
    </row>
    <row r="3632" spans="2:12" s="237" customFormat="1" ht="15" x14ac:dyDescent="0.25">
      <c r="B3632" s="180" t="s">
        <v>2889</v>
      </c>
      <c r="C3632" s="182">
        <v>2749566267.5099998</v>
      </c>
      <c r="F3632" s="238"/>
      <c r="G3632" s="238"/>
      <c r="H3632" s="238"/>
      <c r="K3632" s="239"/>
      <c r="L3632" s="239"/>
    </row>
    <row r="3633" spans="2:12" s="237" customFormat="1" ht="15" x14ac:dyDescent="0.25">
      <c r="B3633" s="180" t="s">
        <v>2890</v>
      </c>
      <c r="C3633" s="182">
        <v>387582313.94999993</v>
      </c>
      <c r="F3633" s="238"/>
      <c r="G3633" s="238"/>
      <c r="H3633" s="238"/>
      <c r="K3633" s="239"/>
      <c r="L3633" s="239"/>
    </row>
    <row r="3634" spans="2:12" s="237" customFormat="1" ht="15" x14ac:dyDescent="0.25">
      <c r="B3634" s="180" t="s">
        <v>2891</v>
      </c>
      <c r="C3634" s="182">
        <v>1191670108.2</v>
      </c>
      <c r="F3634" s="238"/>
      <c r="G3634" s="238"/>
      <c r="H3634" s="238"/>
      <c r="K3634" s="239"/>
      <c r="L3634" s="239"/>
    </row>
    <row r="3635" spans="2:12" s="237" customFormat="1" ht="15" x14ac:dyDescent="0.25">
      <c r="B3635" s="180" t="s">
        <v>2892</v>
      </c>
      <c r="C3635" s="182">
        <v>1052713066.4000001</v>
      </c>
      <c r="F3635" s="238"/>
      <c r="G3635" s="238"/>
      <c r="H3635" s="238"/>
      <c r="K3635" s="239"/>
      <c r="L3635" s="239"/>
    </row>
    <row r="3636" spans="2:12" s="237" customFormat="1" ht="15" x14ac:dyDescent="0.25">
      <c r="B3636" s="180" t="s">
        <v>2893</v>
      </c>
      <c r="C3636" s="182">
        <v>455033598.32999998</v>
      </c>
      <c r="F3636" s="238"/>
      <c r="G3636" s="238"/>
      <c r="H3636" s="238"/>
      <c r="K3636" s="239"/>
      <c r="L3636" s="239"/>
    </row>
    <row r="3637" spans="2:12" s="237" customFormat="1" ht="15" x14ac:dyDescent="0.25">
      <c r="B3637" s="180" t="s">
        <v>2894</v>
      </c>
      <c r="C3637" s="182">
        <v>40054038.170000002</v>
      </c>
      <c r="F3637" s="238"/>
      <c r="G3637" s="238"/>
      <c r="H3637" s="238"/>
      <c r="K3637" s="239"/>
      <c r="L3637" s="239"/>
    </row>
    <row r="3638" spans="2:12" s="237" customFormat="1" ht="15" x14ac:dyDescent="0.25">
      <c r="B3638" s="180" t="s">
        <v>2895</v>
      </c>
      <c r="C3638" s="182">
        <v>349487318.46000004</v>
      </c>
      <c r="F3638" s="238"/>
      <c r="G3638" s="238"/>
      <c r="H3638" s="238"/>
      <c r="K3638" s="239"/>
      <c r="L3638" s="239"/>
    </row>
    <row r="3639" spans="2:12" s="237" customFormat="1" ht="15" x14ac:dyDescent="0.25">
      <c r="B3639" s="180" t="s">
        <v>2896</v>
      </c>
      <c r="C3639" s="182">
        <v>92463208.879999995</v>
      </c>
      <c r="F3639" s="238"/>
      <c r="G3639" s="238"/>
      <c r="H3639" s="238"/>
      <c r="K3639" s="239"/>
      <c r="L3639" s="239"/>
    </row>
    <row r="3640" spans="2:12" s="237" customFormat="1" ht="15" x14ac:dyDescent="0.25">
      <c r="B3640" s="180" t="s">
        <v>2897</v>
      </c>
      <c r="C3640" s="182">
        <v>784795059.02999997</v>
      </c>
      <c r="F3640" s="238"/>
      <c r="G3640" s="238"/>
      <c r="H3640" s="238"/>
      <c r="K3640" s="239"/>
      <c r="L3640" s="239"/>
    </row>
    <row r="3641" spans="2:12" s="237" customFormat="1" ht="15" x14ac:dyDescent="0.25">
      <c r="B3641" s="180" t="s">
        <v>2898</v>
      </c>
      <c r="C3641" s="182">
        <v>64422814.990000002</v>
      </c>
      <c r="F3641" s="238"/>
      <c r="G3641" s="238"/>
      <c r="H3641" s="238"/>
      <c r="K3641" s="239"/>
      <c r="L3641" s="239"/>
    </row>
    <row r="3642" spans="2:12" s="237" customFormat="1" ht="15" x14ac:dyDescent="0.25">
      <c r="B3642" s="180" t="s">
        <v>2899</v>
      </c>
      <c r="C3642" s="182">
        <v>1018654521.5600001</v>
      </c>
      <c r="F3642" s="238"/>
      <c r="G3642" s="238"/>
      <c r="H3642" s="238"/>
      <c r="K3642" s="239"/>
      <c r="L3642" s="239"/>
    </row>
    <row r="3643" spans="2:12" s="237" customFormat="1" ht="15" x14ac:dyDescent="0.25">
      <c r="B3643" s="180" t="s">
        <v>2900</v>
      </c>
      <c r="C3643" s="182">
        <v>950430</v>
      </c>
      <c r="F3643" s="238"/>
      <c r="G3643" s="238"/>
      <c r="H3643" s="238"/>
      <c r="K3643" s="239"/>
      <c r="L3643" s="239"/>
    </row>
    <row r="3644" spans="2:12" s="237" customFormat="1" ht="15" x14ac:dyDescent="0.25">
      <c r="B3644" s="180" t="s">
        <v>2901</v>
      </c>
      <c r="C3644" s="182">
        <v>1746078544.23</v>
      </c>
      <c r="F3644" s="238"/>
      <c r="G3644" s="238"/>
      <c r="H3644" s="238"/>
      <c r="K3644" s="239"/>
      <c r="L3644" s="239"/>
    </row>
    <row r="3645" spans="2:12" s="237" customFormat="1" ht="15" x14ac:dyDescent="0.25">
      <c r="B3645" s="180" t="s">
        <v>2902</v>
      </c>
      <c r="C3645" s="182">
        <v>833795762.8499999</v>
      </c>
      <c r="F3645" s="238"/>
      <c r="G3645" s="238"/>
      <c r="H3645" s="238"/>
      <c r="K3645" s="239"/>
      <c r="L3645" s="239"/>
    </row>
    <row r="3646" spans="2:12" s="237" customFormat="1" ht="15" x14ac:dyDescent="0.25">
      <c r="B3646" s="180" t="s">
        <v>2903</v>
      </c>
      <c r="C3646" s="182">
        <v>9367200.25</v>
      </c>
      <c r="F3646" s="238"/>
      <c r="G3646" s="238"/>
      <c r="H3646" s="238"/>
      <c r="K3646" s="239"/>
      <c r="L3646" s="239"/>
    </row>
    <row r="3647" spans="2:12" s="237" customFormat="1" ht="15" x14ac:dyDescent="0.25">
      <c r="B3647" s="180" t="s">
        <v>2904</v>
      </c>
      <c r="C3647" s="182">
        <v>126661280.32000001</v>
      </c>
      <c r="F3647" s="238"/>
      <c r="G3647" s="238"/>
      <c r="H3647" s="238"/>
      <c r="K3647" s="239"/>
      <c r="L3647" s="239"/>
    </row>
    <row r="3648" spans="2:12" s="237" customFormat="1" ht="15" x14ac:dyDescent="0.25">
      <c r="B3648" s="180" t="s">
        <v>2905</v>
      </c>
      <c r="C3648" s="182">
        <v>112486156.64</v>
      </c>
      <c r="F3648" s="238"/>
      <c r="G3648" s="238"/>
      <c r="H3648" s="238"/>
      <c r="K3648" s="239"/>
      <c r="L3648" s="239"/>
    </row>
    <row r="3649" spans="2:12" s="237" customFormat="1" ht="15" x14ac:dyDescent="0.25">
      <c r="B3649" s="180" t="s">
        <v>2906</v>
      </c>
      <c r="C3649" s="182">
        <v>724152896.10000002</v>
      </c>
      <c r="F3649" s="238"/>
      <c r="G3649" s="238"/>
      <c r="H3649" s="238"/>
      <c r="K3649" s="239"/>
      <c r="L3649" s="239"/>
    </row>
    <row r="3650" spans="2:12" s="237" customFormat="1" ht="15" x14ac:dyDescent="0.25">
      <c r="B3650" s="180" t="s">
        <v>2907</v>
      </c>
      <c r="C3650" s="182">
        <v>507750</v>
      </c>
      <c r="F3650" s="238"/>
      <c r="G3650" s="238"/>
      <c r="H3650" s="238"/>
      <c r="K3650" s="239"/>
      <c r="L3650" s="239"/>
    </row>
    <row r="3651" spans="2:12" s="237" customFormat="1" ht="15" x14ac:dyDescent="0.25">
      <c r="B3651" s="180" t="s">
        <v>2908</v>
      </c>
      <c r="C3651" s="182">
        <v>37142550</v>
      </c>
      <c r="F3651" s="238"/>
      <c r="G3651" s="238"/>
      <c r="H3651" s="238"/>
      <c r="K3651" s="239"/>
      <c r="L3651" s="239"/>
    </row>
    <row r="3652" spans="2:12" s="237" customFormat="1" ht="15" x14ac:dyDescent="0.25">
      <c r="B3652" s="180" t="s">
        <v>2909</v>
      </c>
      <c r="C3652" s="182">
        <v>826000</v>
      </c>
      <c r="F3652" s="238"/>
      <c r="G3652" s="238"/>
      <c r="H3652" s="238"/>
      <c r="K3652" s="239"/>
      <c r="L3652" s="239"/>
    </row>
    <row r="3653" spans="2:12" s="237" customFormat="1" ht="15" x14ac:dyDescent="0.25">
      <c r="B3653" s="180" t="s">
        <v>2910</v>
      </c>
      <c r="C3653" s="182">
        <v>3558940</v>
      </c>
      <c r="F3653" s="238"/>
      <c r="G3653" s="238"/>
      <c r="H3653" s="238"/>
      <c r="K3653" s="239"/>
      <c r="L3653" s="239"/>
    </row>
    <row r="3654" spans="2:12" s="237" customFormat="1" ht="15" x14ac:dyDescent="0.25">
      <c r="B3654" s="240" t="s">
        <v>3448</v>
      </c>
      <c r="C3654" s="241">
        <v>320197705.86000001</v>
      </c>
      <c r="F3654" s="238"/>
      <c r="G3654" s="238"/>
      <c r="H3654" s="238"/>
      <c r="K3654" s="239"/>
      <c r="L3654" s="239"/>
    </row>
    <row r="3655" spans="2:12" s="237" customFormat="1" ht="15" x14ac:dyDescent="0.25">
      <c r="B3655" s="240" t="s">
        <v>2679</v>
      </c>
      <c r="C3655" s="241">
        <v>27560271.649999999</v>
      </c>
      <c r="F3655" s="238"/>
      <c r="G3655" s="238"/>
      <c r="H3655" s="238"/>
      <c r="K3655" s="239"/>
      <c r="L3655" s="239"/>
    </row>
    <row r="3656" spans="2:12" s="237" customFormat="1" ht="15" x14ac:dyDescent="0.25">
      <c r="B3656" s="240" t="s">
        <v>2681</v>
      </c>
      <c r="C3656" s="241">
        <v>795692574.54999995</v>
      </c>
      <c r="F3656" s="238"/>
      <c r="G3656" s="238"/>
      <c r="H3656" s="238"/>
      <c r="K3656" s="239"/>
      <c r="L3656" s="239"/>
    </row>
    <row r="3657" spans="2:12" s="237" customFormat="1" ht="15" x14ac:dyDescent="0.25">
      <c r="B3657" s="240" t="s">
        <v>3449</v>
      </c>
      <c r="C3657" s="241">
        <v>1465618009.2</v>
      </c>
      <c r="F3657" s="238"/>
      <c r="G3657" s="238"/>
      <c r="H3657" s="238"/>
      <c r="K3657" s="239"/>
      <c r="L3657" s="239"/>
    </row>
    <row r="3658" spans="2:12" s="237" customFormat="1" ht="15" x14ac:dyDescent="0.25">
      <c r="B3658" s="240" t="s">
        <v>3450</v>
      </c>
      <c r="C3658" s="241">
        <v>1801152142</v>
      </c>
      <c r="F3658" s="238"/>
      <c r="G3658" s="238"/>
      <c r="H3658" s="238"/>
      <c r="K3658" s="239"/>
      <c r="L3658" s="239"/>
    </row>
    <row r="3659" spans="2:12" s="237" customFormat="1" ht="15" x14ac:dyDescent="0.25">
      <c r="B3659" s="240" t="s">
        <v>3451</v>
      </c>
      <c r="C3659" s="241">
        <v>34800870.140000001</v>
      </c>
      <c r="F3659" s="238"/>
      <c r="G3659" s="238"/>
      <c r="H3659" s="238"/>
      <c r="K3659" s="239"/>
      <c r="L3659" s="239"/>
    </row>
    <row r="3660" spans="2:12" s="237" customFormat="1" ht="15" x14ac:dyDescent="0.25">
      <c r="B3660" s="240" t="s">
        <v>2685</v>
      </c>
      <c r="C3660" s="241">
        <v>428761220.47999996</v>
      </c>
      <c r="F3660" s="238"/>
      <c r="G3660" s="238"/>
      <c r="H3660" s="238"/>
      <c r="K3660" s="239"/>
      <c r="L3660" s="239"/>
    </row>
    <row r="3661" spans="2:12" s="237" customFormat="1" ht="15" x14ac:dyDescent="0.25">
      <c r="B3661" s="240" t="s">
        <v>2687</v>
      </c>
      <c r="C3661" s="241">
        <v>243684548.29999998</v>
      </c>
      <c r="F3661" s="238"/>
      <c r="G3661" s="238"/>
      <c r="H3661" s="238"/>
      <c r="K3661" s="239"/>
      <c r="L3661" s="239"/>
    </row>
    <row r="3662" spans="2:12" s="237" customFormat="1" ht="15" x14ac:dyDescent="0.25">
      <c r="B3662" s="240" t="s">
        <v>2689</v>
      </c>
      <c r="C3662" s="241">
        <v>662645581.20000005</v>
      </c>
      <c r="F3662" s="238"/>
      <c r="G3662" s="238"/>
      <c r="H3662" s="238"/>
      <c r="K3662" s="239"/>
      <c r="L3662" s="239"/>
    </row>
    <row r="3663" spans="2:12" s="237" customFormat="1" ht="15" x14ac:dyDescent="0.25">
      <c r="B3663" s="240" t="s">
        <v>3452</v>
      </c>
      <c r="C3663" s="241">
        <v>1749967510.9400001</v>
      </c>
      <c r="F3663" s="238"/>
      <c r="G3663" s="238"/>
      <c r="H3663" s="238"/>
      <c r="K3663" s="239"/>
      <c r="L3663" s="239"/>
    </row>
    <row r="3664" spans="2:12" s="237" customFormat="1" ht="15" x14ac:dyDescent="0.25">
      <c r="B3664" s="240" t="s">
        <v>2692</v>
      </c>
      <c r="C3664" s="241">
        <v>175669002.25</v>
      </c>
      <c r="F3664" s="238"/>
      <c r="G3664" s="238"/>
      <c r="H3664" s="238"/>
      <c r="K3664" s="239"/>
      <c r="L3664" s="239"/>
    </row>
    <row r="3665" spans="2:12" s="237" customFormat="1" ht="15" x14ac:dyDescent="0.25">
      <c r="B3665" s="240" t="s">
        <v>2694</v>
      </c>
      <c r="C3665" s="241">
        <v>861926567.39999998</v>
      </c>
      <c r="F3665" s="238"/>
      <c r="G3665" s="238"/>
      <c r="H3665" s="238"/>
      <c r="K3665" s="239"/>
      <c r="L3665" s="239"/>
    </row>
    <row r="3666" spans="2:12" s="237" customFormat="1" ht="15" x14ac:dyDescent="0.25">
      <c r="B3666" s="240" t="s">
        <v>2696</v>
      </c>
      <c r="C3666" s="241">
        <v>1350827657.2199998</v>
      </c>
      <c r="F3666" s="238"/>
      <c r="G3666" s="238"/>
      <c r="H3666" s="238"/>
      <c r="K3666" s="239"/>
      <c r="L3666" s="239"/>
    </row>
    <row r="3667" spans="2:12" s="237" customFormat="1" ht="15" x14ac:dyDescent="0.25">
      <c r="B3667" s="240" t="s">
        <v>3453</v>
      </c>
      <c r="C3667" s="241">
        <v>64618548</v>
      </c>
      <c r="F3667" s="238"/>
      <c r="G3667" s="238"/>
      <c r="H3667" s="238"/>
      <c r="K3667" s="239"/>
      <c r="L3667" s="239"/>
    </row>
    <row r="3668" spans="2:12" s="237" customFormat="1" ht="15" x14ac:dyDescent="0.25">
      <c r="B3668" s="240" t="s">
        <v>3454</v>
      </c>
      <c r="C3668" s="241">
        <v>834083194.5</v>
      </c>
      <c r="F3668" s="238"/>
      <c r="G3668" s="238"/>
      <c r="H3668" s="238"/>
      <c r="K3668" s="239"/>
      <c r="L3668" s="239"/>
    </row>
    <row r="3669" spans="2:12" s="237" customFormat="1" ht="15" x14ac:dyDescent="0.25">
      <c r="B3669" s="240" t="s">
        <v>2699</v>
      </c>
      <c r="C3669" s="241">
        <v>1149734650.52</v>
      </c>
      <c r="F3669" s="238"/>
      <c r="G3669" s="238"/>
      <c r="H3669" s="238"/>
      <c r="K3669" s="239"/>
      <c r="L3669" s="239"/>
    </row>
    <row r="3670" spans="2:12" s="237" customFormat="1" ht="15" x14ac:dyDescent="0.25">
      <c r="B3670" s="240" t="s">
        <v>2701</v>
      </c>
      <c r="C3670" s="241">
        <v>1078115588.28</v>
      </c>
      <c r="F3670" s="238"/>
      <c r="G3670" s="238"/>
      <c r="H3670" s="238"/>
      <c r="K3670" s="239"/>
      <c r="L3670" s="239"/>
    </row>
    <row r="3671" spans="2:12" s="237" customFormat="1" ht="15" x14ac:dyDescent="0.25">
      <c r="B3671" s="240" t="s">
        <v>2703</v>
      </c>
      <c r="C3671" s="241">
        <v>2035182597.5599999</v>
      </c>
      <c r="F3671" s="238"/>
      <c r="G3671" s="238"/>
      <c r="H3671" s="238"/>
      <c r="K3671" s="239"/>
      <c r="L3671" s="239"/>
    </row>
    <row r="3672" spans="2:12" s="237" customFormat="1" ht="15" x14ac:dyDescent="0.25">
      <c r="B3672" s="240" t="s">
        <v>2705</v>
      </c>
      <c r="C3672" s="241">
        <v>1224865229.3699999</v>
      </c>
      <c r="F3672" s="238"/>
      <c r="G3672" s="238"/>
      <c r="H3672" s="238"/>
      <c r="K3672" s="239"/>
      <c r="L3672" s="239"/>
    </row>
    <row r="3673" spans="2:12" s="237" customFormat="1" ht="15" x14ac:dyDescent="0.25">
      <c r="B3673" s="240" t="s">
        <v>2707</v>
      </c>
      <c r="C3673" s="241">
        <v>926702511.29000008</v>
      </c>
      <c r="F3673" s="238"/>
      <c r="G3673" s="238"/>
      <c r="H3673" s="238"/>
      <c r="K3673" s="239"/>
      <c r="L3673" s="239"/>
    </row>
    <row r="3674" spans="2:12" s="237" customFormat="1" ht="15" x14ac:dyDescent="0.25">
      <c r="B3674" s="240" t="s">
        <v>2709</v>
      </c>
      <c r="C3674" s="241">
        <v>453752784.68000001</v>
      </c>
      <c r="F3674" s="238"/>
      <c r="G3674" s="238"/>
      <c r="H3674" s="238"/>
      <c r="K3674" s="239"/>
      <c r="L3674" s="239"/>
    </row>
    <row r="3675" spans="2:12" s="237" customFormat="1" ht="15" x14ac:dyDescent="0.25">
      <c r="B3675" s="240" t="s">
        <v>3455</v>
      </c>
      <c r="C3675" s="241">
        <v>627502406.30999994</v>
      </c>
      <c r="F3675" s="238"/>
      <c r="G3675" s="238"/>
      <c r="H3675" s="238"/>
      <c r="K3675" s="239"/>
      <c r="L3675" s="239"/>
    </row>
    <row r="3676" spans="2:12" s="237" customFormat="1" ht="15" x14ac:dyDescent="0.25">
      <c r="B3676" s="240" t="s">
        <v>2712</v>
      </c>
      <c r="C3676" s="241">
        <v>315890821.24000001</v>
      </c>
      <c r="F3676" s="238"/>
      <c r="G3676" s="238"/>
      <c r="H3676" s="238"/>
      <c r="K3676" s="239"/>
      <c r="L3676" s="239"/>
    </row>
    <row r="3677" spans="2:12" s="237" customFormat="1" ht="15" x14ac:dyDescent="0.25">
      <c r="B3677" s="240" t="s">
        <v>3456</v>
      </c>
      <c r="C3677" s="241">
        <v>2331870</v>
      </c>
      <c r="F3677" s="238"/>
      <c r="G3677" s="238"/>
      <c r="H3677" s="238"/>
      <c r="K3677" s="239"/>
      <c r="L3677" s="239"/>
    </row>
    <row r="3678" spans="2:12" s="237" customFormat="1" ht="15" x14ac:dyDescent="0.25">
      <c r="B3678" s="240" t="s">
        <v>3457</v>
      </c>
      <c r="C3678" s="241">
        <v>730270465.92000008</v>
      </c>
      <c r="F3678" s="238"/>
      <c r="G3678" s="238"/>
      <c r="H3678" s="238"/>
      <c r="K3678" s="239"/>
      <c r="L3678" s="239"/>
    </row>
    <row r="3679" spans="2:12" s="237" customFormat="1" ht="15" x14ac:dyDescent="0.25">
      <c r="B3679" s="240" t="s">
        <v>2715</v>
      </c>
      <c r="C3679" s="241">
        <v>679891709.8599999</v>
      </c>
      <c r="F3679" s="238"/>
      <c r="G3679" s="238"/>
      <c r="H3679" s="238"/>
      <c r="K3679" s="239"/>
      <c r="L3679" s="239"/>
    </row>
    <row r="3680" spans="2:12" s="237" customFormat="1" ht="15" x14ac:dyDescent="0.25">
      <c r="B3680" s="240" t="s">
        <v>2717</v>
      </c>
      <c r="C3680" s="241">
        <v>880629898.64999998</v>
      </c>
      <c r="F3680" s="238"/>
      <c r="G3680" s="238"/>
      <c r="H3680" s="238"/>
      <c r="K3680" s="239"/>
      <c r="L3680" s="239"/>
    </row>
    <row r="3681" spans="2:12" s="237" customFormat="1" ht="15" x14ac:dyDescent="0.25">
      <c r="B3681" s="240" t="s">
        <v>2719</v>
      </c>
      <c r="C3681" s="241">
        <v>956463299.50000012</v>
      </c>
      <c r="F3681" s="238"/>
      <c r="G3681" s="238"/>
      <c r="H3681" s="238"/>
      <c r="K3681" s="239"/>
      <c r="L3681" s="239"/>
    </row>
    <row r="3682" spans="2:12" s="237" customFormat="1" ht="15" x14ac:dyDescent="0.25">
      <c r="B3682" s="240" t="s">
        <v>2721</v>
      </c>
      <c r="C3682" s="241">
        <v>342893886.29999995</v>
      </c>
      <c r="F3682" s="238"/>
      <c r="G3682" s="238"/>
      <c r="H3682" s="238"/>
      <c r="K3682" s="239"/>
      <c r="L3682" s="239"/>
    </row>
    <row r="3683" spans="2:12" s="237" customFormat="1" ht="15" x14ac:dyDescent="0.25">
      <c r="B3683" s="240" t="s">
        <v>2723</v>
      </c>
      <c r="C3683" s="241">
        <v>593911736.43000007</v>
      </c>
      <c r="F3683" s="238"/>
      <c r="G3683" s="238"/>
      <c r="H3683" s="238"/>
      <c r="K3683" s="239"/>
      <c r="L3683" s="239"/>
    </row>
    <row r="3684" spans="2:12" s="237" customFormat="1" ht="15" x14ac:dyDescent="0.25">
      <c r="B3684" s="240" t="s">
        <v>2725</v>
      </c>
      <c r="C3684" s="241">
        <v>258965580.12</v>
      </c>
      <c r="F3684" s="238"/>
      <c r="G3684" s="238"/>
      <c r="H3684" s="238"/>
      <c r="K3684" s="239"/>
      <c r="L3684" s="239"/>
    </row>
    <row r="3685" spans="2:12" s="237" customFormat="1" ht="15" x14ac:dyDescent="0.25">
      <c r="B3685" s="240" t="s">
        <v>2727</v>
      </c>
      <c r="C3685" s="241">
        <v>1027112904</v>
      </c>
      <c r="F3685" s="238"/>
      <c r="G3685" s="238"/>
      <c r="H3685" s="238"/>
      <c r="K3685" s="239"/>
      <c r="L3685" s="239"/>
    </row>
    <row r="3686" spans="2:12" s="237" customFormat="1" ht="15" x14ac:dyDescent="0.25">
      <c r="B3686" s="240" t="s">
        <v>2729</v>
      </c>
      <c r="C3686" s="241">
        <v>120635679.80000001</v>
      </c>
      <c r="F3686" s="238"/>
      <c r="G3686" s="238"/>
      <c r="H3686" s="238"/>
      <c r="K3686" s="239"/>
      <c r="L3686" s="239"/>
    </row>
    <row r="3687" spans="2:12" s="237" customFormat="1" ht="15" x14ac:dyDescent="0.25">
      <c r="B3687" s="240" t="s">
        <v>2731</v>
      </c>
      <c r="C3687" s="241">
        <v>359738784.56999999</v>
      </c>
      <c r="F3687" s="238"/>
      <c r="G3687" s="238"/>
      <c r="H3687" s="238"/>
      <c r="K3687" s="239"/>
      <c r="L3687" s="239"/>
    </row>
    <row r="3688" spans="2:12" s="237" customFormat="1" ht="15" x14ac:dyDescent="0.25">
      <c r="B3688" s="240" t="s">
        <v>2733</v>
      </c>
      <c r="C3688" s="241">
        <v>700936716.70000005</v>
      </c>
      <c r="F3688" s="238"/>
      <c r="G3688" s="238"/>
      <c r="H3688" s="238"/>
      <c r="K3688" s="239"/>
      <c r="L3688" s="239"/>
    </row>
    <row r="3689" spans="2:12" s="237" customFormat="1" ht="15" x14ac:dyDescent="0.25">
      <c r="B3689" s="240" t="s">
        <v>3458</v>
      </c>
      <c r="C3689" s="241">
        <v>612497158.91999996</v>
      </c>
      <c r="F3689" s="238"/>
      <c r="G3689" s="238"/>
      <c r="H3689" s="238"/>
      <c r="K3689" s="239"/>
      <c r="L3689" s="239"/>
    </row>
    <row r="3690" spans="2:12" s="237" customFormat="1" ht="15" x14ac:dyDescent="0.25">
      <c r="B3690" s="240" t="s">
        <v>3459</v>
      </c>
      <c r="C3690" s="241">
        <v>935293339.26999998</v>
      </c>
      <c r="F3690" s="238"/>
      <c r="G3690" s="238"/>
      <c r="H3690" s="238"/>
      <c r="K3690" s="239"/>
      <c r="L3690" s="239"/>
    </row>
    <row r="3691" spans="2:12" s="237" customFormat="1" ht="15" x14ac:dyDescent="0.25">
      <c r="B3691" s="240" t="s">
        <v>3460</v>
      </c>
      <c r="C3691" s="241">
        <v>57236431.270000003</v>
      </c>
      <c r="F3691" s="238"/>
      <c r="G3691" s="238"/>
      <c r="H3691" s="238"/>
      <c r="K3691" s="239"/>
      <c r="L3691" s="239"/>
    </row>
    <row r="3692" spans="2:12" s="237" customFormat="1" ht="15" x14ac:dyDescent="0.25">
      <c r="B3692" s="240" t="s">
        <v>2736</v>
      </c>
      <c r="C3692" s="241">
        <v>95615292.370000005</v>
      </c>
      <c r="F3692" s="238"/>
      <c r="G3692" s="238"/>
      <c r="H3692" s="238"/>
      <c r="K3692" s="239"/>
      <c r="L3692" s="239"/>
    </row>
    <row r="3693" spans="2:12" s="237" customFormat="1" ht="15" x14ac:dyDescent="0.25">
      <c r="B3693" s="240" t="s">
        <v>3461</v>
      </c>
      <c r="C3693" s="241">
        <v>1049810035.26</v>
      </c>
      <c r="F3693" s="238"/>
      <c r="G3693" s="238"/>
      <c r="H3693" s="238"/>
      <c r="K3693" s="239"/>
      <c r="L3693" s="239"/>
    </row>
    <row r="3694" spans="2:12" s="237" customFormat="1" ht="15" x14ac:dyDescent="0.25">
      <c r="B3694" s="240" t="s">
        <v>2739</v>
      </c>
      <c r="C3694" s="241">
        <v>507400170.83999997</v>
      </c>
      <c r="F3694" s="238"/>
      <c r="G3694" s="238"/>
      <c r="H3694" s="238"/>
      <c r="K3694" s="239"/>
      <c r="L3694" s="239"/>
    </row>
    <row r="3695" spans="2:12" s="237" customFormat="1" ht="15" x14ac:dyDescent="0.25">
      <c r="B3695" s="240" t="s">
        <v>3462</v>
      </c>
      <c r="C3695" s="241">
        <v>602815668.21000004</v>
      </c>
      <c r="F3695" s="238"/>
      <c r="G3695" s="238"/>
      <c r="H3695" s="238"/>
      <c r="K3695" s="239"/>
      <c r="L3695" s="239"/>
    </row>
    <row r="3696" spans="2:12" s="237" customFormat="1" ht="15" x14ac:dyDescent="0.25">
      <c r="B3696" s="240" t="s">
        <v>3463</v>
      </c>
      <c r="C3696" s="241">
        <v>28819926.239999998</v>
      </c>
      <c r="F3696" s="238"/>
      <c r="G3696" s="238"/>
      <c r="H3696" s="238"/>
      <c r="K3696" s="239"/>
      <c r="L3696" s="239"/>
    </row>
    <row r="3697" spans="2:12" s="237" customFormat="1" ht="15" x14ac:dyDescent="0.25">
      <c r="B3697" s="240" t="s">
        <v>2742</v>
      </c>
      <c r="C3697" s="241">
        <v>272286326.59000003</v>
      </c>
      <c r="F3697" s="238"/>
      <c r="G3697" s="238"/>
      <c r="H3697" s="238"/>
      <c r="K3697" s="239"/>
      <c r="L3697" s="239"/>
    </row>
    <row r="3698" spans="2:12" s="237" customFormat="1" ht="15" x14ac:dyDescent="0.25">
      <c r="B3698" s="240" t="s">
        <v>3464</v>
      </c>
      <c r="C3698" s="241">
        <v>328725424.98000002</v>
      </c>
      <c r="F3698" s="238"/>
      <c r="G3698" s="238"/>
      <c r="H3698" s="238"/>
      <c r="K3698" s="239"/>
      <c r="L3698" s="239"/>
    </row>
    <row r="3699" spans="2:12" s="237" customFormat="1" ht="15" x14ac:dyDescent="0.25">
      <c r="B3699" s="240" t="s">
        <v>3465</v>
      </c>
      <c r="C3699" s="241">
        <v>66790413</v>
      </c>
      <c r="F3699" s="238"/>
      <c r="G3699" s="238"/>
      <c r="H3699" s="238"/>
      <c r="K3699" s="239"/>
      <c r="L3699" s="239"/>
    </row>
    <row r="3700" spans="2:12" s="237" customFormat="1" ht="15" x14ac:dyDescent="0.25">
      <c r="B3700" s="240" t="s">
        <v>3466</v>
      </c>
      <c r="C3700" s="241">
        <v>356510611.40999997</v>
      </c>
      <c r="F3700" s="238"/>
      <c r="G3700" s="238"/>
      <c r="H3700" s="238"/>
      <c r="K3700" s="239"/>
      <c r="L3700" s="239"/>
    </row>
    <row r="3701" spans="2:12" s="237" customFormat="1" ht="15" x14ac:dyDescent="0.25">
      <c r="B3701" s="240" t="s">
        <v>3467</v>
      </c>
      <c r="C3701" s="241">
        <v>919963387.15999997</v>
      </c>
      <c r="F3701" s="238"/>
      <c r="G3701" s="238"/>
      <c r="H3701" s="238"/>
      <c r="K3701" s="239"/>
      <c r="L3701" s="239"/>
    </row>
    <row r="3702" spans="2:12" s="237" customFormat="1" ht="15" x14ac:dyDescent="0.25">
      <c r="B3702" s="240" t="s">
        <v>2746</v>
      </c>
      <c r="C3702" s="241">
        <v>635490852.8499999</v>
      </c>
      <c r="F3702" s="238"/>
      <c r="G3702" s="238"/>
      <c r="H3702" s="238"/>
      <c r="K3702" s="239"/>
      <c r="L3702" s="239"/>
    </row>
    <row r="3703" spans="2:12" s="237" customFormat="1" ht="15" x14ac:dyDescent="0.25">
      <c r="B3703" s="240" t="s">
        <v>2748</v>
      </c>
      <c r="C3703" s="241">
        <v>1169414757.76</v>
      </c>
      <c r="F3703" s="238"/>
      <c r="G3703" s="238"/>
      <c r="H3703" s="238"/>
      <c r="K3703" s="239"/>
      <c r="L3703" s="239"/>
    </row>
    <row r="3704" spans="2:12" s="237" customFormat="1" ht="15" x14ac:dyDescent="0.25">
      <c r="B3704" s="240" t="s">
        <v>3468</v>
      </c>
      <c r="C3704" s="241">
        <v>1486455777.8399999</v>
      </c>
      <c r="F3704" s="238"/>
      <c r="G3704" s="238"/>
      <c r="H3704" s="238"/>
      <c r="K3704" s="239"/>
      <c r="L3704" s="239"/>
    </row>
    <row r="3705" spans="2:12" s="237" customFormat="1" ht="15" x14ac:dyDescent="0.25">
      <c r="B3705" s="240" t="s">
        <v>3469</v>
      </c>
      <c r="C3705" s="241">
        <v>1229287.5</v>
      </c>
      <c r="F3705" s="238"/>
      <c r="G3705" s="238"/>
      <c r="H3705" s="238"/>
      <c r="K3705" s="239"/>
      <c r="L3705" s="239"/>
    </row>
    <row r="3706" spans="2:12" s="237" customFormat="1" ht="15" x14ac:dyDescent="0.25">
      <c r="B3706" s="240" t="s">
        <v>2751</v>
      </c>
      <c r="C3706" s="241">
        <v>987083107.8900001</v>
      </c>
      <c r="F3706" s="238"/>
      <c r="G3706" s="238"/>
      <c r="H3706" s="238"/>
      <c r="K3706" s="239"/>
      <c r="L3706" s="239"/>
    </row>
    <row r="3707" spans="2:12" s="237" customFormat="1" ht="15" x14ac:dyDescent="0.25">
      <c r="B3707" s="240" t="s">
        <v>3470</v>
      </c>
      <c r="C3707" s="241">
        <v>575308081.53999996</v>
      </c>
      <c r="F3707" s="238"/>
      <c r="G3707" s="238"/>
      <c r="H3707" s="238"/>
      <c r="K3707" s="239"/>
      <c r="L3707" s="239"/>
    </row>
    <row r="3708" spans="2:12" s="237" customFormat="1" ht="15" x14ac:dyDescent="0.25">
      <c r="B3708" s="240" t="s">
        <v>3471</v>
      </c>
      <c r="C3708" s="241">
        <v>338968683.36000001</v>
      </c>
      <c r="F3708" s="238"/>
      <c r="G3708" s="238"/>
      <c r="H3708" s="238"/>
      <c r="K3708" s="239"/>
      <c r="L3708" s="239"/>
    </row>
    <row r="3709" spans="2:12" s="237" customFormat="1" ht="15" x14ac:dyDescent="0.25">
      <c r="B3709" s="240" t="s">
        <v>2756</v>
      </c>
      <c r="C3709" s="241">
        <v>482869035</v>
      </c>
      <c r="F3709" s="238"/>
      <c r="G3709" s="238"/>
      <c r="H3709" s="238"/>
      <c r="K3709" s="239"/>
      <c r="L3709" s="239"/>
    </row>
    <row r="3710" spans="2:12" s="237" customFormat="1" ht="15" x14ac:dyDescent="0.25">
      <c r="B3710" s="240" t="s">
        <v>3472</v>
      </c>
      <c r="C3710" s="241">
        <v>761338930.26999998</v>
      </c>
      <c r="F3710" s="238"/>
      <c r="G3710" s="238"/>
      <c r="H3710" s="238"/>
      <c r="K3710" s="239"/>
      <c r="L3710" s="239"/>
    </row>
    <row r="3711" spans="2:12" s="237" customFormat="1" ht="15" x14ac:dyDescent="0.25">
      <c r="B3711" s="240" t="s">
        <v>2759</v>
      </c>
      <c r="C3711" s="241">
        <v>181370519.36999997</v>
      </c>
      <c r="F3711" s="238"/>
      <c r="G3711" s="238"/>
      <c r="H3711" s="238"/>
      <c r="K3711" s="239"/>
      <c r="L3711" s="239"/>
    </row>
    <row r="3712" spans="2:12" s="237" customFormat="1" ht="15" x14ac:dyDescent="0.25">
      <c r="B3712" s="240" t="s">
        <v>3473</v>
      </c>
      <c r="C3712" s="241">
        <v>263809601.5</v>
      </c>
      <c r="F3712" s="238"/>
      <c r="G3712" s="238"/>
      <c r="H3712" s="238"/>
      <c r="K3712" s="239"/>
      <c r="L3712" s="239"/>
    </row>
    <row r="3713" spans="2:12" s="237" customFormat="1" ht="15" x14ac:dyDescent="0.25">
      <c r="B3713" s="240" t="s">
        <v>3474</v>
      </c>
      <c r="C3713" s="241">
        <v>265603038.95000002</v>
      </c>
      <c r="F3713" s="238"/>
      <c r="G3713" s="238"/>
      <c r="H3713" s="238"/>
      <c r="K3713" s="239"/>
      <c r="L3713" s="239"/>
    </row>
    <row r="3714" spans="2:12" s="237" customFormat="1" ht="15" x14ac:dyDescent="0.25">
      <c r="B3714" s="240" t="s">
        <v>3475</v>
      </c>
      <c r="C3714" s="241">
        <v>27927411.82</v>
      </c>
      <c r="F3714" s="238"/>
      <c r="G3714" s="238"/>
      <c r="H3714" s="238"/>
      <c r="K3714" s="239"/>
      <c r="L3714" s="239"/>
    </row>
    <row r="3715" spans="2:12" s="237" customFormat="1" ht="15" x14ac:dyDescent="0.25">
      <c r="B3715" s="240" t="s">
        <v>3476</v>
      </c>
      <c r="C3715" s="241">
        <v>1365879412.24</v>
      </c>
      <c r="F3715" s="238"/>
      <c r="G3715" s="238"/>
      <c r="H3715" s="238"/>
      <c r="K3715" s="239"/>
      <c r="L3715" s="239"/>
    </row>
    <row r="3716" spans="2:12" s="237" customFormat="1" ht="15" x14ac:dyDescent="0.25">
      <c r="B3716" s="240" t="s">
        <v>3477</v>
      </c>
      <c r="C3716" s="241">
        <v>220162559.25999999</v>
      </c>
      <c r="F3716" s="238"/>
      <c r="G3716" s="238"/>
      <c r="H3716" s="238"/>
      <c r="K3716" s="239"/>
      <c r="L3716" s="239"/>
    </row>
    <row r="3717" spans="2:12" s="237" customFormat="1" ht="15" x14ac:dyDescent="0.25">
      <c r="B3717" s="240" t="s">
        <v>3478</v>
      </c>
      <c r="C3717" s="241">
        <v>326271140.69</v>
      </c>
      <c r="F3717" s="238"/>
      <c r="G3717" s="238"/>
      <c r="H3717" s="238"/>
      <c r="K3717" s="239"/>
      <c r="L3717" s="239"/>
    </row>
    <row r="3718" spans="2:12" s="237" customFormat="1" ht="15" x14ac:dyDescent="0.25">
      <c r="B3718" s="240" t="s">
        <v>2766</v>
      </c>
      <c r="C3718" s="241">
        <v>762229571.01999998</v>
      </c>
      <c r="F3718" s="238"/>
      <c r="G3718" s="238"/>
      <c r="H3718" s="238"/>
      <c r="K3718" s="239"/>
      <c r="L3718" s="239"/>
    </row>
    <row r="3719" spans="2:12" s="237" customFormat="1" ht="15" x14ac:dyDescent="0.25">
      <c r="B3719" s="240" t="s">
        <v>2768</v>
      </c>
      <c r="C3719" s="241">
        <v>993941557.60000002</v>
      </c>
      <c r="F3719" s="238"/>
      <c r="G3719" s="238"/>
      <c r="H3719" s="238"/>
      <c r="K3719" s="239"/>
      <c r="L3719" s="239"/>
    </row>
    <row r="3720" spans="2:12" s="237" customFormat="1" ht="15" x14ac:dyDescent="0.25">
      <c r="B3720" s="240" t="s">
        <v>2770</v>
      </c>
      <c r="C3720" s="241">
        <v>732802707.13999999</v>
      </c>
      <c r="F3720" s="238"/>
      <c r="G3720" s="238"/>
      <c r="H3720" s="238"/>
      <c r="K3720" s="239"/>
      <c r="L3720" s="239"/>
    </row>
    <row r="3721" spans="2:12" s="237" customFormat="1" ht="15" x14ac:dyDescent="0.25">
      <c r="B3721" s="240" t="s">
        <v>3479</v>
      </c>
      <c r="C3721" s="241">
        <v>768106222.48000002</v>
      </c>
      <c r="F3721" s="238"/>
      <c r="G3721" s="238"/>
      <c r="H3721" s="238"/>
      <c r="K3721" s="239"/>
      <c r="L3721" s="239"/>
    </row>
    <row r="3722" spans="2:12" s="237" customFormat="1" ht="15" x14ac:dyDescent="0.25">
      <c r="B3722" s="240" t="s">
        <v>3480</v>
      </c>
      <c r="C3722" s="241">
        <v>148292108.80000001</v>
      </c>
      <c r="F3722" s="238"/>
      <c r="G3722" s="238"/>
      <c r="H3722" s="238"/>
      <c r="K3722" s="239"/>
      <c r="L3722" s="239"/>
    </row>
    <row r="3723" spans="2:12" s="237" customFormat="1" ht="15" x14ac:dyDescent="0.25">
      <c r="B3723" s="240" t="s">
        <v>2773</v>
      </c>
      <c r="C3723" s="241">
        <v>1287178717.99</v>
      </c>
      <c r="F3723" s="238"/>
      <c r="G3723" s="238"/>
      <c r="H3723" s="238"/>
      <c r="K3723" s="239"/>
      <c r="L3723" s="239"/>
    </row>
    <row r="3724" spans="2:12" s="237" customFormat="1" ht="15" x14ac:dyDescent="0.25">
      <c r="B3724" s="240" t="s">
        <v>2775</v>
      </c>
      <c r="C3724" s="241">
        <v>1252862554.05</v>
      </c>
      <c r="F3724" s="238"/>
      <c r="G3724" s="238"/>
      <c r="H3724" s="238"/>
      <c r="K3724" s="239"/>
      <c r="L3724" s="239"/>
    </row>
    <row r="3725" spans="2:12" s="237" customFormat="1" ht="15" x14ac:dyDescent="0.25">
      <c r="B3725" s="240" t="s">
        <v>2777</v>
      </c>
      <c r="C3725" s="241">
        <v>1380103080.8400002</v>
      </c>
      <c r="F3725" s="238"/>
      <c r="G3725" s="238"/>
      <c r="H3725" s="238"/>
      <c r="K3725" s="239"/>
      <c r="L3725" s="239"/>
    </row>
    <row r="3726" spans="2:12" s="237" customFormat="1" ht="15" x14ac:dyDescent="0.25">
      <c r="B3726" s="240" t="s">
        <v>3481</v>
      </c>
      <c r="C3726" s="241">
        <v>337795336.06999999</v>
      </c>
      <c r="F3726" s="238"/>
      <c r="G3726" s="238"/>
      <c r="H3726" s="238"/>
      <c r="K3726" s="239"/>
      <c r="L3726" s="239"/>
    </row>
    <row r="3727" spans="2:12" s="237" customFormat="1" ht="15" x14ac:dyDescent="0.25">
      <c r="B3727" s="240" t="s">
        <v>2779</v>
      </c>
      <c r="C3727" s="241">
        <v>1581166024.9400001</v>
      </c>
      <c r="F3727" s="238"/>
      <c r="G3727" s="238"/>
      <c r="H3727" s="238"/>
      <c r="K3727" s="239"/>
      <c r="L3727" s="239"/>
    </row>
    <row r="3728" spans="2:12" s="237" customFormat="1" ht="15" x14ac:dyDescent="0.25">
      <c r="B3728" s="240" t="s">
        <v>3482</v>
      </c>
      <c r="C3728" s="241">
        <v>66135561.75</v>
      </c>
      <c r="F3728" s="238"/>
      <c r="G3728" s="238"/>
      <c r="H3728" s="238"/>
      <c r="K3728" s="239"/>
      <c r="L3728" s="239"/>
    </row>
    <row r="3729" spans="2:12" s="237" customFormat="1" ht="15" x14ac:dyDescent="0.25">
      <c r="B3729" s="240" t="s">
        <v>2781</v>
      </c>
      <c r="C3729" s="241">
        <v>810140540.66999996</v>
      </c>
      <c r="F3729" s="238"/>
      <c r="G3729" s="238"/>
      <c r="H3729" s="238"/>
      <c r="K3729" s="239"/>
      <c r="L3729" s="239"/>
    </row>
    <row r="3730" spans="2:12" s="237" customFormat="1" ht="15" x14ac:dyDescent="0.25">
      <c r="B3730" s="240" t="s">
        <v>2783</v>
      </c>
      <c r="C3730" s="241">
        <v>306889231.74000001</v>
      </c>
      <c r="F3730" s="238"/>
      <c r="G3730" s="238"/>
      <c r="H3730" s="238"/>
      <c r="K3730" s="239"/>
      <c r="L3730" s="239"/>
    </row>
    <row r="3731" spans="2:12" s="237" customFormat="1" ht="15" x14ac:dyDescent="0.25">
      <c r="B3731" s="240" t="s">
        <v>2785</v>
      </c>
      <c r="C3731" s="241">
        <v>358587905.13</v>
      </c>
      <c r="F3731" s="238"/>
      <c r="G3731" s="238"/>
      <c r="H3731" s="238"/>
      <c r="K3731" s="239"/>
      <c r="L3731" s="239"/>
    </row>
    <row r="3732" spans="2:12" s="237" customFormat="1" ht="15" x14ac:dyDescent="0.25">
      <c r="B3732" s="240" t="s">
        <v>3483</v>
      </c>
      <c r="C3732" s="241">
        <v>115394286.5</v>
      </c>
      <c r="F3732" s="238"/>
      <c r="G3732" s="238"/>
      <c r="H3732" s="238"/>
      <c r="K3732" s="239"/>
      <c r="L3732" s="239"/>
    </row>
    <row r="3733" spans="2:12" s="237" customFormat="1" ht="15" x14ac:dyDescent="0.25">
      <c r="B3733" s="240" t="s">
        <v>3484</v>
      </c>
      <c r="C3733" s="241">
        <v>94178814.129999995</v>
      </c>
      <c r="F3733" s="238"/>
      <c r="G3733" s="238"/>
      <c r="H3733" s="238"/>
      <c r="K3733" s="239"/>
      <c r="L3733" s="239"/>
    </row>
    <row r="3734" spans="2:12" s="237" customFormat="1" ht="15" x14ac:dyDescent="0.25">
      <c r="B3734" s="240" t="s">
        <v>3485</v>
      </c>
      <c r="C3734" s="241">
        <v>568158312.13999999</v>
      </c>
      <c r="F3734" s="238"/>
      <c r="G3734" s="238"/>
      <c r="H3734" s="238"/>
      <c r="K3734" s="239"/>
      <c r="L3734" s="239"/>
    </row>
    <row r="3735" spans="2:12" s="237" customFormat="1" ht="15" x14ac:dyDescent="0.25">
      <c r="B3735" s="240" t="s">
        <v>3486</v>
      </c>
      <c r="C3735" s="241">
        <v>86214875.930000007</v>
      </c>
      <c r="F3735" s="238"/>
      <c r="G3735" s="238"/>
      <c r="H3735" s="238"/>
      <c r="K3735" s="239"/>
      <c r="L3735" s="239"/>
    </row>
    <row r="3736" spans="2:12" s="237" customFormat="1" ht="15" x14ac:dyDescent="0.25">
      <c r="B3736" s="240" t="s">
        <v>2787</v>
      </c>
      <c r="C3736" s="241">
        <v>2799850420.98</v>
      </c>
      <c r="F3736" s="238"/>
      <c r="G3736" s="238"/>
      <c r="H3736" s="238"/>
      <c r="K3736" s="239"/>
      <c r="L3736" s="239"/>
    </row>
    <row r="3737" spans="2:12" s="237" customFormat="1" ht="15" x14ac:dyDescent="0.25">
      <c r="B3737" s="240" t="s">
        <v>2789</v>
      </c>
      <c r="C3737" s="241">
        <v>560158693.16000009</v>
      </c>
      <c r="F3737" s="238"/>
      <c r="G3737" s="238"/>
      <c r="H3737" s="238"/>
      <c r="K3737" s="239"/>
      <c r="L3737" s="239"/>
    </row>
    <row r="3738" spans="2:12" s="237" customFormat="1" ht="15" x14ac:dyDescent="0.25">
      <c r="B3738" s="240" t="s">
        <v>3487</v>
      </c>
      <c r="C3738" s="241">
        <v>606356821.0999999</v>
      </c>
      <c r="F3738" s="238"/>
      <c r="G3738" s="238"/>
      <c r="H3738" s="238"/>
      <c r="K3738" s="239"/>
      <c r="L3738" s="239"/>
    </row>
    <row r="3739" spans="2:12" s="237" customFormat="1" ht="15" x14ac:dyDescent="0.25">
      <c r="B3739" s="240" t="s">
        <v>3488</v>
      </c>
      <c r="C3739" s="241">
        <v>585048197.39999998</v>
      </c>
      <c r="F3739" s="238"/>
      <c r="G3739" s="238"/>
      <c r="H3739" s="238"/>
      <c r="K3739" s="239"/>
      <c r="L3739" s="239"/>
    </row>
    <row r="3740" spans="2:12" s="237" customFormat="1" ht="15" x14ac:dyDescent="0.25">
      <c r="B3740" s="240" t="s">
        <v>3489</v>
      </c>
      <c r="C3740" s="241">
        <v>1012000</v>
      </c>
      <c r="F3740" s="238"/>
      <c r="G3740" s="238"/>
      <c r="H3740" s="238"/>
      <c r="K3740" s="239"/>
      <c r="L3740" s="239"/>
    </row>
    <row r="3741" spans="2:12" s="237" customFormat="1" ht="15" x14ac:dyDescent="0.25">
      <c r="B3741" s="240" t="s">
        <v>3490</v>
      </c>
      <c r="C3741" s="241">
        <v>514717047.5999999</v>
      </c>
      <c r="F3741" s="238"/>
      <c r="G3741" s="238"/>
      <c r="H3741" s="238"/>
      <c r="K3741" s="239"/>
      <c r="L3741" s="239"/>
    </row>
    <row r="3742" spans="2:12" s="237" customFormat="1" ht="15" x14ac:dyDescent="0.25">
      <c r="B3742" s="240" t="s">
        <v>3491</v>
      </c>
      <c r="C3742" s="241">
        <v>778964961.95999992</v>
      </c>
      <c r="F3742" s="238"/>
      <c r="G3742" s="238"/>
      <c r="H3742" s="238"/>
      <c r="K3742" s="239"/>
      <c r="L3742" s="239"/>
    </row>
    <row r="3743" spans="2:12" s="237" customFormat="1" ht="15" x14ac:dyDescent="0.25">
      <c r="B3743" s="240" t="s">
        <v>3492</v>
      </c>
      <c r="C3743" s="241">
        <v>201991393.5</v>
      </c>
      <c r="F3743" s="238"/>
      <c r="G3743" s="238"/>
      <c r="H3743" s="238"/>
      <c r="K3743" s="239"/>
      <c r="L3743" s="239"/>
    </row>
    <row r="3744" spans="2:12" s="237" customFormat="1" ht="15" x14ac:dyDescent="0.25">
      <c r="B3744" s="240" t="s">
        <v>3493</v>
      </c>
      <c r="C3744" s="241">
        <v>21066987.440000001</v>
      </c>
      <c r="F3744" s="238"/>
      <c r="G3744" s="238"/>
      <c r="H3744" s="238"/>
      <c r="K3744" s="239"/>
      <c r="L3744" s="239"/>
    </row>
    <row r="3745" spans="2:12" s="237" customFormat="1" ht="15" x14ac:dyDescent="0.25">
      <c r="B3745" s="240" t="s">
        <v>3494</v>
      </c>
      <c r="C3745" s="241">
        <v>1281935975.1500001</v>
      </c>
      <c r="F3745" s="238"/>
      <c r="G3745" s="238"/>
      <c r="H3745" s="238"/>
      <c r="K3745" s="239"/>
      <c r="L3745" s="239"/>
    </row>
    <row r="3746" spans="2:12" s="237" customFormat="1" ht="15" x14ac:dyDescent="0.25">
      <c r="B3746" s="240" t="s">
        <v>2798</v>
      </c>
      <c r="C3746" s="241">
        <v>2786253638.7199998</v>
      </c>
      <c r="F3746" s="238"/>
      <c r="G3746" s="238"/>
      <c r="H3746" s="238"/>
      <c r="K3746" s="239"/>
      <c r="L3746" s="239"/>
    </row>
    <row r="3747" spans="2:12" s="237" customFormat="1" ht="15" x14ac:dyDescent="0.25">
      <c r="B3747" s="240" t="s">
        <v>3495</v>
      </c>
      <c r="C3747" s="241">
        <v>103007896.83</v>
      </c>
      <c r="F3747" s="238"/>
      <c r="G3747" s="238"/>
      <c r="H3747" s="238"/>
      <c r="K3747" s="239"/>
      <c r="L3747" s="239"/>
    </row>
    <row r="3748" spans="2:12" s="237" customFormat="1" ht="15" x14ac:dyDescent="0.25">
      <c r="B3748" s="240" t="s">
        <v>2800</v>
      </c>
      <c r="C3748" s="241">
        <v>2146291608.76</v>
      </c>
      <c r="F3748" s="238"/>
      <c r="G3748" s="238"/>
      <c r="H3748" s="238"/>
      <c r="K3748" s="239"/>
      <c r="L3748" s="239"/>
    </row>
    <row r="3749" spans="2:12" s="237" customFormat="1" ht="15" x14ac:dyDescent="0.25">
      <c r="B3749" s="240" t="s">
        <v>3496</v>
      </c>
      <c r="C3749" s="241">
        <v>22129375.25</v>
      </c>
      <c r="F3749" s="238"/>
      <c r="G3749" s="238"/>
      <c r="H3749" s="238"/>
      <c r="K3749" s="239"/>
      <c r="L3749" s="239"/>
    </row>
    <row r="3750" spans="2:12" s="237" customFormat="1" ht="15" x14ac:dyDescent="0.25">
      <c r="B3750" s="240" t="s">
        <v>2802</v>
      </c>
      <c r="C3750" s="241">
        <v>828653634</v>
      </c>
      <c r="F3750" s="238"/>
      <c r="G3750" s="238"/>
      <c r="H3750" s="238"/>
      <c r="K3750" s="239"/>
      <c r="L3750" s="239"/>
    </row>
    <row r="3751" spans="2:12" s="237" customFormat="1" ht="15" x14ac:dyDescent="0.25">
      <c r="B3751" s="240" t="s">
        <v>2804</v>
      </c>
      <c r="C3751" s="241">
        <v>384381550.88999999</v>
      </c>
      <c r="F3751" s="238"/>
      <c r="G3751" s="238"/>
      <c r="H3751" s="238"/>
      <c r="K3751" s="239"/>
      <c r="L3751" s="239"/>
    </row>
    <row r="3752" spans="2:12" s="237" customFormat="1" ht="15" x14ac:dyDescent="0.25">
      <c r="B3752" s="240" t="s">
        <v>3497</v>
      </c>
      <c r="C3752" s="241">
        <v>1074171680.5599999</v>
      </c>
      <c r="F3752" s="238"/>
      <c r="G3752" s="238"/>
      <c r="H3752" s="238"/>
      <c r="K3752" s="239"/>
      <c r="L3752" s="239"/>
    </row>
    <row r="3753" spans="2:12" s="237" customFormat="1" ht="15" x14ac:dyDescent="0.25">
      <c r="B3753" s="240" t="s">
        <v>2807</v>
      </c>
      <c r="C3753" s="241">
        <v>313742914.38</v>
      </c>
      <c r="F3753" s="238"/>
      <c r="G3753" s="238"/>
      <c r="H3753" s="238"/>
      <c r="K3753" s="239"/>
      <c r="L3753" s="239"/>
    </row>
    <row r="3754" spans="2:12" s="237" customFormat="1" ht="15" x14ac:dyDescent="0.25">
      <c r="B3754" s="240" t="s">
        <v>3498</v>
      </c>
      <c r="C3754" s="241">
        <v>149796412.06</v>
      </c>
      <c r="F3754" s="238"/>
      <c r="G3754" s="238"/>
      <c r="H3754" s="238"/>
      <c r="K3754" s="239"/>
      <c r="L3754" s="239"/>
    </row>
    <row r="3755" spans="2:12" s="237" customFormat="1" ht="15" x14ac:dyDescent="0.25">
      <c r="B3755" s="240" t="s">
        <v>2809</v>
      </c>
      <c r="C3755" s="241">
        <v>799012881.20000005</v>
      </c>
      <c r="F3755" s="238"/>
      <c r="G3755" s="238"/>
      <c r="H3755" s="238"/>
      <c r="K3755" s="239"/>
      <c r="L3755" s="239"/>
    </row>
    <row r="3756" spans="2:12" s="237" customFormat="1" ht="15" x14ac:dyDescent="0.25">
      <c r="B3756" s="240" t="s">
        <v>3499</v>
      </c>
      <c r="C3756" s="241">
        <v>56409157.420000002</v>
      </c>
      <c r="F3756" s="238"/>
      <c r="G3756" s="238"/>
      <c r="H3756" s="238"/>
      <c r="K3756" s="239"/>
      <c r="L3756" s="239"/>
    </row>
    <row r="3757" spans="2:12" s="237" customFormat="1" ht="15" x14ac:dyDescent="0.25">
      <c r="B3757" s="240" t="s">
        <v>2812</v>
      </c>
      <c r="C3757" s="241">
        <v>2073483228.9299998</v>
      </c>
      <c r="F3757" s="238"/>
      <c r="G3757" s="238"/>
      <c r="H3757" s="238"/>
      <c r="K3757" s="239"/>
      <c r="L3757" s="239"/>
    </row>
    <row r="3758" spans="2:12" s="237" customFormat="1" ht="15" x14ac:dyDescent="0.25">
      <c r="B3758" s="240" t="s">
        <v>2814</v>
      </c>
      <c r="C3758" s="241">
        <v>418437741.56</v>
      </c>
      <c r="F3758" s="238"/>
      <c r="G3758" s="238"/>
      <c r="H3758" s="238"/>
      <c r="K3758" s="239"/>
      <c r="L3758" s="239"/>
    </row>
    <row r="3759" spans="2:12" s="237" customFormat="1" ht="15" x14ac:dyDescent="0.25">
      <c r="B3759" s="240" t="s">
        <v>2816</v>
      </c>
      <c r="C3759" s="241">
        <v>498485352.45000005</v>
      </c>
      <c r="F3759" s="238"/>
      <c r="G3759" s="238"/>
      <c r="H3759" s="238"/>
      <c r="K3759" s="239"/>
      <c r="L3759" s="239"/>
    </row>
    <row r="3760" spans="2:12" s="237" customFormat="1" ht="15" x14ac:dyDescent="0.25">
      <c r="B3760" s="240" t="s">
        <v>3500</v>
      </c>
      <c r="C3760" s="241">
        <v>14765801.6</v>
      </c>
      <c r="F3760" s="238"/>
      <c r="G3760" s="238"/>
      <c r="H3760" s="238"/>
      <c r="K3760" s="239"/>
      <c r="L3760" s="239"/>
    </row>
    <row r="3761" spans="2:12" s="237" customFormat="1" ht="15" x14ac:dyDescent="0.25">
      <c r="B3761" s="240" t="s">
        <v>2818</v>
      </c>
      <c r="C3761" s="241">
        <v>250723400.39999998</v>
      </c>
      <c r="F3761" s="238"/>
      <c r="G3761" s="238"/>
      <c r="H3761" s="238"/>
      <c r="K3761" s="239"/>
      <c r="L3761" s="239"/>
    </row>
    <row r="3762" spans="2:12" s="237" customFormat="1" ht="15" x14ac:dyDescent="0.25">
      <c r="B3762" s="240" t="s">
        <v>3501</v>
      </c>
      <c r="C3762" s="241">
        <v>45100161.75</v>
      </c>
      <c r="F3762" s="238"/>
      <c r="G3762" s="238"/>
      <c r="H3762" s="238"/>
      <c r="K3762" s="239"/>
      <c r="L3762" s="239"/>
    </row>
    <row r="3763" spans="2:12" s="237" customFormat="1" ht="15" x14ac:dyDescent="0.25">
      <c r="B3763" s="240" t="s">
        <v>2820</v>
      </c>
      <c r="C3763" s="241">
        <v>1553119318.9400001</v>
      </c>
      <c r="F3763" s="238"/>
      <c r="G3763" s="238"/>
      <c r="H3763" s="238"/>
      <c r="K3763" s="239"/>
      <c r="L3763" s="239"/>
    </row>
    <row r="3764" spans="2:12" s="237" customFormat="1" ht="15" x14ac:dyDescent="0.25">
      <c r="B3764" s="240" t="s">
        <v>3502</v>
      </c>
      <c r="C3764" s="241">
        <v>741900</v>
      </c>
      <c r="F3764" s="238"/>
      <c r="G3764" s="238"/>
      <c r="H3764" s="238"/>
      <c r="K3764" s="239"/>
      <c r="L3764" s="239"/>
    </row>
    <row r="3765" spans="2:12" s="237" customFormat="1" ht="15" x14ac:dyDescent="0.25">
      <c r="B3765" s="180" t="s">
        <v>2822</v>
      </c>
      <c r="C3765" s="241">
        <v>1595701014.8800001</v>
      </c>
      <c r="F3765" s="238"/>
      <c r="G3765" s="238"/>
      <c r="H3765" s="238"/>
      <c r="K3765" s="239"/>
      <c r="L3765" s="239"/>
    </row>
    <row r="3766" spans="2:12" s="237" customFormat="1" ht="15" x14ac:dyDescent="0.25">
      <c r="B3766" s="180" t="s">
        <v>3503</v>
      </c>
      <c r="C3766" s="241">
        <v>2040300</v>
      </c>
      <c r="F3766" s="238"/>
      <c r="G3766" s="238"/>
      <c r="H3766" s="238"/>
      <c r="K3766" s="239"/>
      <c r="L3766" s="239"/>
    </row>
    <row r="3767" spans="2:12" s="237" customFormat="1" ht="15" x14ac:dyDescent="0.25">
      <c r="B3767" s="180" t="s">
        <v>3504</v>
      </c>
      <c r="C3767" s="241">
        <v>318355172.99999994</v>
      </c>
      <c r="F3767" s="238"/>
      <c r="G3767" s="238"/>
      <c r="H3767" s="238"/>
      <c r="K3767" s="239"/>
      <c r="L3767" s="239"/>
    </row>
    <row r="3768" spans="2:12" s="237" customFormat="1" ht="15" x14ac:dyDescent="0.25">
      <c r="B3768" s="180" t="s">
        <v>3505</v>
      </c>
      <c r="C3768" s="241">
        <v>2223700</v>
      </c>
      <c r="F3768" s="238"/>
      <c r="G3768" s="238"/>
      <c r="H3768" s="238"/>
      <c r="K3768" s="239"/>
      <c r="L3768" s="239"/>
    </row>
    <row r="3769" spans="2:12" s="237" customFormat="1" ht="15" x14ac:dyDescent="0.25">
      <c r="B3769" s="180" t="s">
        <v>2825</v>
      </c>
      <c r="C3769" s="241">
        <v>992290397.79999995</v>
      </c>
      <c r="F3769" s="238"/>
      <c r="G3769" s="238"/>
      <c r="H3769" s="238"/>
      <c r="K3769" s="239"/>
      <c r="L3769" s="239"/>
    </row>
    <row r="3770" spans="2:12" s="237" customFormat="1" ht="15" x14ac:dyDescent="0.25">
      <c r="B3770" s="180" t="s">
        <v>2827</v>
      </c>
      <c r="C3770" s="241">
        <v>1011818748.64</v>
      </c>
      <c r="F3770" s="238"/>
      <c r="G3770" s="238"/>
      <c r="H3770" s="238"/>
      <c r="K3770" s="239"/>
      <c r="L3770" s="239"/>
    </row>
    <row r="3771" spans="2:12" s="237" customFormat="1" ht="15" x14ac:dyDescent="0.25">
      <c r="B3771" s="180" t="s">
        <v>3506</v>
      </c>
      <c r="C3771" s="241">
        <v>539207934.63999999</v>
      </c>
      <c r="F3771" s="238"/>
      <c r="G3771" s="238"/>
      <c r="H3771" s="238"/>
      <c r="K3771" s="239"/>
      <c r="L3771" s="239"/>
    </row>
    <row r="3772" spans="2:12" s="237" customFormat="1" ht="15" x14ac:dyDescent="0.25">
      <c r="B3772" s="180" t="s">
        <v>2829</v>
      </c>
      <c r="C3772" s="241">
        <v>325739018.16000003</v>
      </c>
      <c r="F3772" s="238"/>
      <c r="G3772" s="238"/>
      <c r="H3772" s="238"/>
      <c r="K3772" s="239"/>
      <c r="L3772" s="239"/>
    </row>
    <row r="3773" spans="2:12" s="237" customFormat="1" ht="15" x14ac:dyDescent="0.25">
      <c r="B3773" s="180" t="s">
        <v>2831</v>
      </c>
      <c r="C3773" s="241">
        <v>199415820.83999997</v>
      </c>
      <c r="F3773" s="238"/>
      <c r="G3773" s="238"/>
      <c r="H3773" s="238"/>
      <c r="K3773" s="239"/>
      <c r="L3773" s="239"/>
    </row>
    <row r="3774" spans="2:12" s="237" customFormat="1" ht="15" x14ac:dyDescent="0.25">
      <c r="B3774" s="180" t="s">
        <v>2833</v>
      </c>
      <c r="C3774" s="241">
        <v>444958799.84000003</v>
      </c>
      <c r="F3774" s="238"/>
      <c r="G3774" s="238"/>
      <c r="H3774" s="238"/>
      <c r="K3774" s="239"/>
      <c r="L3774" s="239"/>
    </row>
    <row r="3775" spans="2:12" s="237" customFormat="1" ht="15" x14ac:dyDescent="0.25">
      <c r="B3775" s="180" t="s">
        <v>2837</v>
      </c>
      <c r="C3775" s="241">
        <v>434735777.88999999</v>
      </c>
      <c r="F3775" s="238"/>
      <c r="G3775" s="238"/>
      <c r="H3775" s="238"/>
      <c r="K3775" s="239"/>
      <c r="L3775" s="239"/>
    </row>
    <row r="3776" spans="2:12" s="237" customFormat="1" ht="15" x14ac:dyDescent="0.25">
      <c r="B3776" s="180" t="s">
        <v>2839</v>
      </c>
      <c r="C3776" s="241">
        <v>715038974.87000012</v>
      </c>
      <c r="F3776" s="238"/>
      <c r="G3776" s="238"/>
      <c r="H3776" s="238"/>
      <c r="K3776" s="239"/>
      <c r="L3776" s="239"/>
    </row>
    <row r="3777" spans="2:12" s="237" customFormat="1" ht="15" x14ac:dyDescent="0.25">
      <c r="B3777" s="180" t="s">
        <v>2841</v>
      </c>
      <c r="C3777" s="241">
        <v>605355258.89999998</v>
      </c>
      <c r="F3777" s="238"/>
      <c r="G3777" s="238"/>
      <c r="H3777" s="238"/>
      <c r="K3777" s="239"/>
      <c r="L3777" s="239"/>
    </row>
    <row r="3778" spans="2:12" s="237" customFormat="1" ht="15" x14ac:dyDescent="0.25">
      <c r="B3778" s="180" t="s">
        <v>3507</v>
      </c>
      <c r="C3778" s="241">
        <v>101313921.28</v>
      </c>
      <c r="F3778" s="238"/>
      <c r="G3778" s="238"/>
      <c r="H3778" s="238"/>
      <c r="K3778" s="239"/>
      <c r="L3778" s="239"/>
    </row>
    <row r="3779" spans="2:12" s="237" customFormat="1" ht="15" x14ac:dyDescent="0.25">
      <c r="B3779" s="180" t="s">
        <v>3508</v>
      </c>
      <c r="C3779" s="241">
        <v>465509255.80000001</v>
      </c>
      <c r="F3779" s="238"/>
      <c r="G3779" s="238"/>
      <c r="H3779" s="238"/>
      <c r="K3779" s="239"/>
      <c r="L3779" s="239"/>
    </row>
    <row r="3780" spans="2:12" s="237" customFormat="1" ht="15" x14ac:dyDescent="0.25">
      <c r="B3780" s="180" t="s">
        <v>3509</v>
      </c>
      <c r="C3780" s="241">
        <v>1399102222.8899999</v>
      </c>
      <c r="F3780" s="238"/>
      <c r="G3780" s="238"/>
      <c r="H3780" s="238"/>
      <c r="K3780" s="239"/>
      <c r="L3780" s="239"/>
    </row>
    <row r="3781" spans="2:12" s="237" customFormat="1" ht="15" x14ac:dyDescent="0.25">
      <c r="B3781" s="180" t="s">
        <v>3510</v>
      </c>
      <c r="C3781" s="241">
        <v>9948825</v>
      </c>
      <c r="F3781" s="238"/>
      <c r="G3781" s="238"/>
      <c r="H3781" s="238"/>
      <c r="K3781" s="239"/>
      <c r="L3781" s="239"/>
    </row>
    <row r="3782" spans="2:12" s="237" customFormat="1" ht="15" x14ac:dyDescent="0.25">
      <c r="B3782" s="180" t="s">
        <v>2846</v>
      </c>
      <c r="C3782" s="241">
        <v>290030904.99000001</v>
      </c>
      <c r="F3782" s="238"/>
      <c r="G3782" s="238"/>
      <c r="H3782" s="238"/>
      <c r="K3782" s="239"/>
      <c r="L3782" s="239"/>
    </row>
    <row r="3783" spans="2:12" s="237" customFormat="1" ht="15" x14ac:dyDescent="0.25">
      <c r="B3783" s="180" t="s">
        <v>3511</v>
      </c>
      <c r="C3783" s="241">
        <v>155548649.44</v>
      </c>
      <c r="F3783" s="238"/>
      <c r="G3783" s="238"/>
      <c r="H3783" s="238"/>
      <c r="K3783" s="239"/>
      <c r="L3783" s="239"/>
    </row>
    <row r="3784" spans="2:12" s="237" customFormat="1" ht="15" x14ac:dyDescent="0.25">
      <c r="B3784" s="180" t="s">
        <v>2848</v>
      </c>
      <c r="C3784" s="241">
        <v>352331830.35999995</v>
      </c>
      <c r="F3784" s="238"/>
      <c r="G3784" s="238"/>
      <c r="H3784" s="238"/>
      <c r="K3784" s="239"/>
      <c r="L3784" s="239"/>
    </row>
    <row r="3785" spans="2:12" s="237" customFormat="1" ht="15" x14ac:dyDescent="0.25">
      <c r="B3785" s="180" t="s">
        <v>3512</v>
      </c>
      <c r="C3785" s="241">
        <v>765980940.45000005</v>
      </c>
      <c r="F3785" s="238"/>
      <c r="G3785" s="238"/>
      <c r="H3785" s="238"/>
      <c r="K3785" s="239"/>
      <c r="L3785" s="239"/>
    </row>
    <row r="3786" spans="2:12" s="237" customFormat="1" ht="15" x14ac:dyDescent="0.25">
      <c r="B3786" s="180" t="s">
        <v>3513</v>
      </c>
      <c r="C3786" s="241">
        <v>124560659.03999999</v>
      </c>
      <c r="F3786" s="238"/>
      <c r="G3786" s="238"/>
      <c r="H3786" s="238"/>
      <c r="K3786" s="239"/>
      <c r="L3786" s="239"/>
    </row>
    <row r="3787" spans="2:12" s="237" customFormat="1" ht="15" x14ac:dyDescent="0.25">
      <c r="B3787" s="180" t="s">
        <v>3514</v>
      </c>
      <c r="C3787" s="241">
        <v>473828435.49000001</v>
      </c>
      <c r="F3787" s="238"/>
      <c r="G3787" s="238"/>
      <c r="H3787" s="238"/>
      <c r="K3787" s="239"/>
      <c r="L3787" s="239"/>
    </row>
    <row r="3788" spans="2:12" s="237" customFormat="1" ht="15" x14ac:dyDescent="0.25">
      <c r="B3788" s="180" t="s">
        <v>3515</v>
      </c>
      <c r="C3788" s="241">
        <v>41234856.330000006</v>
      </c>
      <c r="F3788" s="238"/>
      <c r="G3788" s="238"/>
      <c r="H3788" s="238"/>
      <c r="K3788" s="239"/>
      <c r="L3788" s="239"/>
    </row>
    <row r="3789" spans="2:12" s="237" customFormat="1" ht="15" x14ac:dyDescent="0.25">
      <c r="B3789" s="180" t="s">
        <v>3516</v>
      </c>
      <c r="C3789" s="241">
        <v>131621071.12</v>
      </c>
      <c r="F3789" s="238"/>
      <c r="G3789" s="238"/>
      <c r="H3789" s="238"/>
      <c r="K3789" s="239"/>
      <c r="L3789" s="239"/>
    </row>
    <row r="3790" spans="2:12" s="237" customFormat="1" ht="15" x14ac:dyDescent="0.25">
      <c r="B3790" s="180" t="s">
        <v>3517</v>
      </c>
      <c r="C3790" s="241">
        <v>1172943217.5999999</v>
      </c>
      <c r="F3790" s="238"/>
      <c r="G3790" s="238"/>
      <c r="H3790" s="238"/>
      <c r="K3790" s="239"/>
      <c r="L3790" s="239"/>
    </row>
    <row r="3791" spans="2:12" s="237" customFormat="1" ht="15" x14ac:dyDescent="0.25">
      <c r="B3791" s="180" t="s">
        <v>3518</v>
      </c>
      <c r="C3791" s="241">
        <v>372245470.88</v>
      </c>
      <c r="F3791" s="238"/>
      <c r="G3791" s="238"/>
      <c r="H3791" s="238"/>
      <c r="K3791" s="239"/>
      <c r="L3791" s="239"/>
    </row>
    <row r="3792" spans="2:12" s="237" customFormat="1" ht="15" x14ac:dyDescent="0.25">
      <c r="B3792" s="180" t="s">
        <v>3519</v>
      </c>
      <c r="C3792" s="241">
        <v>18046338.18</v>
      </c>
      <c r="F3792" s="238"/>
      <c r="G3792" s="238"/>
      <c r="H3792" s="238"/>
      <c r="K3792" s="239"/>
      <c r="L3792" s="239"/>
    </row>
    <row r="3793" spans="2:12" s="237" customFormat="1" ht="15" x14ac:dyDescent="0.25">
      <c r="B3793" s="180" t="s">
        <v>2853</v>
      </c>
      <c r="C3793" s="241">
        <v>319957053</v>
      </c>
      <c r="F3793" s="238"/>
      <c r="G3793" s="238"/>
      <c r="H3793" s="238"/>
      <c r="K3793" s="239"/>
      <c r="L3793" s="239"/>
    </row>
    <row r="3794" spans="2:12" s="237" customFormat="1" ht="15" x14ac:dyDescent="0.25">
      <c r="B3794" s="180" t="s">
        <v>3520</v>
      </c>
      <c r="C3794" s="241">
        <v>78405989.789999992</v>
      </c>
      <c r="F3794" s="238"/>
      <c r="G3794" s="238"/>
      <c r="H3794" s="238"/>
      <c r="K3794" s="239"/>
      <c r="L3794" s="239"/>
    </row>
    <row r="3795" spans="2:12" s="237" customFormat="1" ht="15" x14ac:dyDescent="0.25">
      <c r="B3795" s="180" t="s">
        <v>3521</v>
      </c>
      <c r="C3795" s="241">
        <v>153314536.48000002</v>
      </c>
      <c r="F3795" s="238"/>
      <c r="G3795" s="238"/>
      <c r="H3795" s="238"/>
      <c r="K3795" s="239"/>
      <c r="L3795" s="239"/>
    </row>
    <row r="3796" spans="2:12" s="237" customFormat="1" ht="15" x14ac:dyDescent="0.25">
      <c r="B3796" s="180" t="s">
        <v>2856</v>
      </c>
      <c r="C3796" s="241">
        <v>246977564.10000002</v>
      </c>
      <c r="F3796" s="238"/>
      <c r="G3796" s="238"/>
      <c r="H3796" s="238"/>
      <c r="K3796" s="239"/>
      <c r="L3796" s="239"/>
    </row>
    <row r="3797" spans="2:12" s="237" customFormat="1" ht="15" x14ac:dyDescent="0.25">
      <c r="B3797" s="180" t="s">
        <v>3522</v>
      </c>
      <c r="C3797" s="241">
        <v>435218869.15999997</v>
      </c>
      <c r="F3797" s="238"/>
      <c r="G3797" s="238"/>
      <c r="H3797" s="238"/>
      <c r="K3797" s="239"/>
      <c r="L3797" s="239"/>
    </row>
    <row r="3798" spans="2:12" s="237" customFormat="1" ht="15" x14ac:dyDescent="0.25">
      <c r="B3798" s="180" t="s">
        <v>3523</v>
      </c>
      <c r="C3798" s="241">
        <v>14650387.5</v>
      </c>
      <c r="F3798" s="238"/>
      <c r="G3798" s="238"/>
      <c r="H3798" s="238"/>
      <c r="K3798" s="239"/>
      <c r="L3798" s="239"/>
    </row>
    <row r="3799" spans="2:12" s="237" customFormat="1" ht="15" x14ac:dyDescent="0.25">
      <c r="B3799" s="180" t="s">
        <v>3524</v>
      </c>
      <c r="C3799" s="241">
        <v>899704523.04999995</v>
      </c>
      <c r="F3799" s="238"/>
      <c r="G3799" s="238"/>
      <c r="H3799" s="238"/>
      <c r="K3799" s="239"/>
      <c r="L3799" s="239"/>
    </row>
    <row r="3800" spans="2:12" s="237" customFormat="1" ht="15" x14ac:dyDescent="0.25">
      <c r="B3800" s="180" t="s">
        <v>3525</v>
      </c>
      <c r="C3800" s="241">
        <v>506353150.39999998</v>
      </c>
      <c r="F3800" s="238"/>
      <c r="G3800" s="238"/>
      <c r="H3800" s="238"/>
      <c r="K3800" s="239"/>
      <c r="L3800" s="239"/>
    </row>
    <row r="3801" spans="2:12" s="237" customFormat="1" ht="15" x14ac:dyDescent="0.25">
      <c r="B3801" s="180" t="s">
        <v>3526</v>
      </c>
      <c r="C3801" s="241">
        <v>169589665.05000001</v>
      </c>
      <c r="F3801" s="238"/>
      <c r="G3801" s="238"/>
      <c r="H3801" s="238"/>
      <c r="K3801" s="239"/>
      <c r="L3801" s="239"/>
    </row>
    <row r="3802" spans="2:12" s="237" customFormat="1" ht="15" x14ac:dyDescent="0.25">
      <c r="B3802" s="180" t="s">
        <v>3527</v>
      </c>
      <c r="C3802" s="241">
        <v>270592703.44</v>
      </c>
      <c r="F3802" s="238"/>
      <c r="G3802" s="238"/>
      <c r="H3802" s="238"/>
      <c r="K3802" s="239"/>
      <c r="L3802" s="239"/>
    </row>
    <row r="3803" spans="2:12" s="237" customFormat="1" ht="15" x14ac:dyDescent="0.25">
      <c r="B3803" s="180" t="s">
        <v>2861</v>
      </c>
      <c r="C3803" s="241">
        <v>246389229.70999998</v>
      </c>
      <c r="F3803" s="238"/>
      <c r="G3803" s="238"/>
      <c r="H3803" s="238"/>
      <c r="K3803" s="239"/>
      <c r="L3803" s="239"/>
    </row>
    <row r="3804" spans="2:12" s="237" customFormat="1" ht="15" x14ac:dyDescent="0.25">
      <c r="B3804" s="180" t="s">
        <v>3528</v>
      </c>
      <c r="C3804" s="241">
        <v>76277939.200000003</v>
      </c>
      <c r="F3804" s="238"/>
      <c r="G3804" s="238"/>
      <c r="H3804" s="238"/>
      <c r="K3804" s="239"/>
      <c r="L3804" s="239"/>
    </row>
    <row r="3805" spans="2:12" s="237" customFormat="1" ht="15" x14ac:dyDescent="0.25">
      <c r="B3805" s="180" t="s">
        <v>2863</v>
      </c>
      <c r="C3805" s="241">
        <v>297253533.67000002</v>
      </c>
      <c r="F3805" s="238"/>
      <c r="G3805" s="238"/>
      <c r="H3805" s="238"/>
      <c r="K3805" s="239"/>
      <c r="L3805" s="239"/>
    </row>
    <row r="3806" spans="2:12" s="237" customFormat="1" ht="15" x14ac:dyDescent="0.25">
      <c r="B3806" s="180" t="s">
        <v>3529</v>
      </c>
      <c r="C3806" s="241">
        <v>27721537.899999999</v>
      </c>
      <c r="F3806" s="238"/>
      <c r="G3806" s="238"/>
      <c r="H3806" s="238"/>
      <c r="K3806" s="239"/>
      <c r="L3806" s="239"/>
    </row>
    <row r="3807" spans="2:12" s="237" customFormat="1" ht="15" x14ac:dyDescent="0.25">
      <c r="B3807" s="180" t="s">
        <v>3530</v>
      </c>
      <c r="C3807" s="241">
        <v>375568721.81999993</v>
      </c>
      <c r="F3807" s="238"/>
      <c r="G3807" s="238"/>
      <c r="H3807" s="238"/>
      <c r="K3807" s="239"/>
      <c r="L3807" s="239"/>
    </row>
    <row r="3808" spans="2:12" s="237" customFormat="1" ht="15" x14ac:dyDescent="0.25">
      <c r="B3808" s="180" t="s">
        <v>3531</v>
      </c>
      <c r="C3808" s="241">
        <v>465510037.80000001</v>
      </c>
      <c r="F3808" s="238"/>
      <c r="G3808" s="238"/>
      <c r="H3808" s="238"/>
      <c r="K3808" s="239"/>
      <c r="L3808" s="239"/>
    </row>
    <row r="3809" spans="2:12" s="237" customFormat="1" ht="15" x14ac:dyDescent="0.25">
      <c r="B3809" s="180" t="s">
        <v>3532</v>
      </c>
      <c r="C3809" s="241">
        <v>142871523.38</v>
      </c>
      <c r="F3809" s="238"/>
      <c r="G3809" s="238"/>
      <c r="H3809" s="238"/>
      <c r="K3809" s="239"/>
      <c r="L3809" s="239"/>
    </row>
    <row r="3810" spans="2:12" s="237" customFormat="1" ht="15" x14ac:dyDescent="0.25">
      <c r="B3810" s="180" t="s">
        <v>2866</v>
      </c>
      <c r="C3810" s="241">
        <v>1218506618.7200003</v>
      </c>
      <c r="F3810" s="238"/>
      <c r="G3810" s="238"/>
      <c r="H3810" s="238"/>
      <c r="K3810" s="239"/>
      <c r="L3810" s="239"/>
    </row>
    <row r="3811" spans="2:12" s="237" customFormat="1" ht="15" x14ac:dyDescent="0.25">
      <c r="B3811" s="180" t="s">
        <v>3533</v>
      </c>
      <c r="C3811" s="241">
        <v>2737050.08</v>
      </c>
      <c r="F3811" s="238"/>
      <c r="G3811" s="238"/>
      <c r="H3811" s="238"/>
      <c r="K3811" s="239"/>
      <c r="L3811" s="239"/>
    </row>
    <row r="3812" spans="2:12" s="237" customFormat="1" ht="15" x14ac:dyDescent="0.25">
      <c r="B3812" s="180" t="s">
        <v>2868</v>
      </c>
      <c r="C3812" s="241">
        <v>334119153.16000003</v>
      </c>
      <c r="F3812" s="238"/>
      <c r="G3812" s="238"/>
      <c r="H3812" s="238"/>
      <c r="K3812" s="239"/>
      <c r="L3812" s="239"/>
    </row>
    <row r="3813" spans="2:12" s="237" customFormat="1" ht="15" x14ac:dyDescent="0.25">
      <c r="B3813" s="180" t="s">
        <v>3534</v>
      </c>
      <c r="C3813" s="241">
        <v>533714244.60000002</v>
      </c>
      <c r="F3813" s="238"/>
      <c r="G3813" s="238"/>
      <c r="H3813" s="238"/>
      <c r="K3813" s="239"/>
      <c r="L3813" s="239"/>
    </row>
    <row r="3814" spans="2:12" s="237" customFormat="1" ht="15" x14ac:dyDescent="0.25">
      <c r="B3814" s="180" t="s">
        <v>3535</v>
      </c>
      <c r="C3814" s="241">
        <v>265754037</v>
      </c>
      <c r="F3814" s="238"/>
      <c r="G3814" s="238"/>
      <c r="H3814" s="238"/>
      <c r="K3814" s="239"/>
      <c r="L3814" s="239"/>
    </row>
    <row r="3815" spans="2:12" s="237" customFormat="1" ht="15" x14ac:dyDescent="0.25">
      <c r="B3815" s="180" t="s">
        <v>2871</v>
      </c>
      <c r="C3815" s="241">
        <v>2679692496.4499998</v>
      </c>
      <c r="F3815" s="238"/>
      <c r="G3815" s="238"/>
      <c r="H3815" s="238"/>
      <c r="K3815" s="239"/>
      <c r="L3815" s="239"/>
    </row>
    <row r="3816" spans="2:12" s="237" customFormat="1" ht="15" x14ac:dyDescent="0.25">
      <c r="B3816" s="180" t="s">
        <v>2873</v>
      </c>
      <c r="C3816" s="241">
        <v>421971473.96999997</v>
      </c>
      <c r="F3816" s="238"/>
      <c r="G3816" s="238"/>
      <c r="H3816" s="238"/>
      <c r="K3816" s="239"/>
      <c r="L3816" s="239"/>
    </row>
    <row r="3817" spans="2:12" s="237" customFormat="1" ht="15" x14ac:dyDescent="0.25">
      <c r="B3817" s="180" t="s">
        <v>3536</v>
      </c>
      <c r="C3817" s="241">
        <v>3517140</v>
      </c>
      <c r="F3817" s="238"/>
      <c r="G3817" s="238"/>
      <c r="H3817" s="238"/>
      <c r="K3817" s="239"/>
      <c r="L3817" s="239"/>
    </row>
    <row r="3818" spans="2:12" s="237" customFormat="1" ht="15" x14ac:dyDescent="0.25">
      <c r="B3818" s="180" t="s">
        <v>3537</v>
      </c>
      <c r="C3818" s="241">
        <v>654111987.96000004</v>
      </c>
      <c r="F3818" s="238"/>
      <c r="G3818" s="238"/>
      <c r="H3818" s="238"/>
      <c r="K3818" s="239"/>
      <c r="L3818" s="239"/>
    </row>
    <row r="3819" spans="2:12" s="237" customFormat="1" ht="15" x14ac:dyDescent="0.25">
      <c r="B3819" s="180" t="s">
        <v>2876</v>
      </c>
      <c r="C3819" s="241">
        <v>1188738844.9300001</v>
      </c>
      <c r="F3819" s="238"/>
      <c r="G3819" s="238"/>
      <c r="H3819" s="238"/>
      <c r="K3819" s="239"/>
      <c r="L3819" s="239"/>
    </row>
    <row r="3820" spans="2:12" s="237" customFormat="1" ht="15" x14ac:dyDescent="0.25">
      <c r="B3820" s="180" t="s">
        <v>3538</v>
      </c>
      <c r="C3820" s="241">
        <v>647837557.36000001</v>
      </c>
      <c r="F3820" s="238"/>
      <c r="G3820" s="238"/>
      <c r="H3820" s="238"/>
      <c r="K3820" s="239"/>
      <c r="L3820" s="239"/>
    </row>
    <row r="3821" spans="2:12" s="237" customFormat="1" ht="15" x14ac:dyDescent="0.25">
      <c r="B3821" s="180" t="s">
        <v>3539</v>
      </c>
      <c r="C3821" s="241">
        <v>256373395.18000001</v>
      </c>
      <c r="F3821" s="238"/>
      <c r="G3821" s="238"/>
      <c r="H3821" s="238"/>
      <c r="K3821" s="239"/>
      <c r="L3821" s="239"/>
    </row>
    <row r="3822" spans="2:12" s="237" customFormat="1" ht="15" x14ac:dyDescent="0.25">
      <c r="B3822" s="180" t="s">
        <v>2879</v>
      </c>
      <c r="C3822" s="241">
        <v>2579039379.98</v>
      </c>
      <c r="F3822" s="238"/>
      <c r="G3822" s="238"/>
      <c r="H3822" s="238"/>
      <c r="K3822" s="239"/>
      <c r="L3822" s="239"/>
    </row>
    <row r="3823" spans="2:12" s="237" customFormat="1" ht="15" x14ac:dyDescent="0.25">
      <c r="B3823" s="180" t="s">
        <v>3540</v>
      </c>
      <c r="C3823" s="241">
        <v>249811205.54999998</v>
      </c>
      <c r="F3823" s="238"/>
      <c r="G3823" s="238"/>
      <c r="H3823" s="238"/>
      <c r="K3823" s="239"/>
      <c r="L3823" s="239"/>
    </row>
    <row r="3824" spans="2:12" s="237" customFormat="1" ht="15" x14ac:dyDescent="0.25">
      <c r="B3824" s="180" t="s">
        <v>3541</v>
      </c>
      <c r="C3824" s="241">
        <v>4682900</v>
      </c>
      <c r="F3824" s="238"/>
      <c r="G3824" s="238"/>
      <c r="H3824" s="238"/>
      <c r="K3824" s="239"/>
      <c r="L3824" s="239"/>
    </row>
    <row r="3825" spans="2:12" s="237" customFormat="1" ht="15" x14ac:dyDescent="0.25">
      <c r="B3825" s="180" t="s">
        <v>3542</v>
      </c>
      <c r="C3825" s="241">
        <v>851613671.70000005</v>
      </c>
      <c r="F3825" s="238"/>
      <c r="G3825" s="238"/>
      <c r="H3825" s="238"/>
      <c r="K3825" s="239"/>
      <c r="L3825" s="239"/>
    </row>
    <row r="3826" spans="2:12" s="237" customFormat="1" ht="15" x14ac:dyDescent="0.25">
      <c r="B3826" s="180" t="s">
        <v>2883</v>
      </c>
      <c r="C3826" s="241">
        <v>695571918.58000004</v>
      </c>
      <c r="F3826" s="238"/>
      <c r="G3826" s="238"/>
      <c r="H3826" s="238"/>
      <c r="K3826" s="239"/>
      <c r="L3826" s="239"/>
    </row>
    <row r="3827" spans="2:12" s="237" customFormat="1" ht="15" x14ac:dyDescent="0.25">
      <c r="B3827" s="180" t="s">
        <v>3543</v>
      </c>
      <c r="C3827" s="241">
        <v>2168122406.4199996</v>
      </c>
      <c r="F3827" s="238"/>
      <c r="G3827" s="238"/>
      <c r="H3827" s="238"/>
      <c r="K3827" s="239"/>
      <c r="L3827" s="239"/>
    </row>
    <row r="3828" spans="2:12" s="237" customFormat="1" ht="15" x14ac:dyDescent="0.25">
      <c r="B3828" s="180" t="s">
        <v>3544</v>
      </c>
      <c r="C3828" s="241">
        <v>14346450</v>
      </c>
      <c r="F3828" s="238"/>
      <c r="G3828" s="238"/>
      <c r="H3828" s="238"/>
      <c r="K3828" s="239"/>
      <c r="L3828" s="239"/>
    </row>
    <row r="3829" spans="2:12" s="237" customFormat="1" ht="15" x14ac:dyDescent="0.25">
      <c r="B3829" s="180" t="s">
        <v>2886</v>
      </c>
      <c r="C3829" s="241">
        <v>1262726449.45</v>
      </c>
      <c r="F3829" s="238"/>
      <c r="G3829" s="238"/>
      <c r="H3829" s="238"/>
      <c r="K3829" s="239"/>
      <c r="L3829" s="239"/>
    </row>
    <row r="3830" spans="2:12" s="237" customFormat="1" ht="15" x14ac:dyDescent="0.25">
      <c r="B3830" s="180" t="s">
        <v>2888</v>
      </c>
      <c r="C3830" s="241">
        <v>1488734958.04</v>
      </c>
      <c r="F3830" s="238"/>
      <c r="G3830" s="238"/>
      <c r="H3830" s="238"/>
      <c r="K3830" s="239"/>
      <c r="L3830" s="239"/>
    </row>
    <row r="3831" spans="2:12" s="237" customFormat="1" ht="15" x14ac:dyDescent="0.25">
      <c r="B3831" s="180" t="s">
        <v>2890</v>
      </c>
      <c r="C3831" s="241">
        <v>3131199569.9700003</v>
      </c>
      <c r="F3831" s="238"/>
      <c r="G3831" s="238"/>
      <c r="H3831" s="238"/>
      <c r="K3831" s="239"/>
      <c r="L3831" s="239"/>
    </row>
    <row r="3832" spans="2:12" s="237" customFormat="1" ht="15" x14ac:dyDescent="0.25">
      <c r="B3832" s="180" t="s">
        <v>3545</v>
      </c>
      <c r="C3832" s="241">
        <v>1069670914.8</v>
      </c>
      <c r="F3832" s="238"/>
      <c r="G3832" s="238"/>
      <c r="H3832" s="238"/>
      <c r="K3832" s="239"/>
      <c r="L3832" s="239"/>
    </row>
    <row r="3833" spans="2:12" s="237" customFormat="1" ht="15" x14ac:dyDescent="0.25">
      <c r="B3833" s="180" t="s">
        <v>3546</v>
      </c>
      <c r="C3833" s="241">
        <v>35075324.960000001</v>
      </c>
      <c r="F3833" s="238"/>
      <c r="G3833" s="238"/>
      <c r="H3833" s="238"/>
      <c r="K3833" s="239"/>
      <c r="L3833" s="239"/>
    </row>
    <row r="3834" spans="2:12" s="237" customFormat="1" ht="15" x14ac:dyDescent="0.25">
      <c r="B3834" s="180" t="s">
        <v>3547</v>
      </c>
      <c r="C3834" s="241">
        <v>1205028314.1700001</v>
      </c>
      <c r="F3834" s="238"/>
      <c r="G3834" s="238"/>
      <c r="H3834" s="238"/>
      <c r="K3834" s="239"/>
      <c r="L3834" s="239"/>
    </row>
    <row r="3835" spans="2:12" s="237" customFormat="1" ht="15" x14ac:dyDescent="0.25">
      <c r="B3835" s="180" t="s">
        <v>3548</v>
      </c>
      <c r="C3835" s="241">
        <v>509524363.82000005</v>
      </c>
      <c r="F3835" s="238"/>
      <c r="G3835" s="238"/>
      <c r="H3835" s="238"/>
      <c r="K3835" s="239"/>
      <c r="L3835" s="239"/>
    </row>
    <row r="3836" spans="2:12" s="237" customFormat="1" ht="15" x14ac:dyDescent="0.25">
      <c r="B3836" s="180" t="s">
        <v>3549</v>
      </c>
      <c r="C3836" s="241">
        <v>59836428.899999999</v>
      </c>
      <c r="F3836" s="238"/>
      <c r="G3836" s="238"/>
      <c r="H3836" s="238"/>
      <c r="K3836" s="239"/>
      <c r="L3836" s="239"/>
    </row>
    <row r="3837" spans="2:12" s="237" customFormat="1" ht="15" x14ac:dyDescent="0.25">
      <c r="B3837" s="180" t="s">
        <v>3550</v>
      </c>
      <c r="C3837" s="241">
        <v>5868331.54</v>
      </c>
      <c r="F3837" s="238"/>
      <c r="G3837" s="238"/>
      <c r="H3837" s="238"/>
      <c r="K3837" s="239"/>
      <c r="L3837" s="239"/>
    </row>
    <row r="3838" spans="2:12" s="237" customFormat="1" ht="15" x14ac:dyDescent="0.25">
      <c r="B3838" s="180" t="s">
        <v>3551</v>
      </c>
      <c r="C3838" s="241">
        <v>132188489.63000001</v>
      </c>
      <c r="F3838" s="238"/>
      <c r="G3838" s="238"/>
      <c r="H3838" s="238"/>
      <c r="K3838" s="239"/>
      <c r="L3838" s="239"/>
    </row>
    <row r="3839" spans="2:12" s="237" customFormat="1" ht="15" x14ac:dyDescent="0.25">
      <c r="B3839" s="180" t="s">
        <v>2896</v>
      </c>
      <c r="C3839" s="241">
        <v>220357549.02000001</v>
      </c>
      <c r="F3839" s="238"/>
      <c r="G3839" s="238"/>
      <c r="H3839" s="238"/>
      <c r="K3839" s="239"/>
      <c r="L3839" s="239"/>
    </row>
    <row r="3840" spans="2:12" s="237" customFormat="1" ht="15" x14ac:dyDescent="0.25">
      <c r="B3840" s="180" t="s">
        <v>2898</v>
      </c>
      <c r="C3840" s="241">
        <v>1005949675.0500001</v>
      </c>
      <c r="F3840" s="238"/>
      <c r="G3840" s="238"/>
      <c r="H3840" s="238"/>
      <c r="K3840" s="239"/>
      <c r="L3840" s="239"/>
    </row>
    <row r="3841" spans="2:12" s="237" customFormat="1" ht="15" x14ac:dyDescent="0.25">
      <c r="B3841" s="180" t="s">
        <v>2900</v>
      </c>
      <c r="C3841" s="241">
        <v>973447510.23000002</v>
      </c>
      <c r="F3841" s="238"/>
      <c r="G3841" s="238"/>
      <c r="H3841" s="238"/>
      <c r="K3841" s="239"/>
      <c r="L3841" s="239"/>
    </row>
    <row r="3842" spans="2:12" s="237" customFormat="1" ht="15" x14ac:dyDescent="0.25">
      <c r="B3842" s="180" t="s">
        <v>3552</v>
      </c>
      <c r="C3842" s="241">
        <v>3604524.69</v>
      </c>
      <c r="F3842" s="238"/>
      <c r="G3842" s="238"/>
      <c r="H3842" s="238"/>
      <c r="K3842" s="239"/>
      <c r="L3842" s="239"/>
    </row>
    <row r="3843" spans="2:12" s="237" customFormat="1" ht="15" x14ac:dyDescent="0.25">
      <c r="B3843" s="180" t="s">
        <v>3553</v>
      </c>
      <c r="C3843" s="241">
        <v>1908992439.9899998</v>
      </c>
      <c r="F3843" s="238"/>
      <c r="G3843" s="238"/>
      <c r="H3843" s="238"/>
      <c r="K3843" s="239"/>
      <c r="L3843" s="239"/>
    </row>
    <row r="3844" spans="2:12" s="237" customFormat="1" ht="15" x14ac:dyDescent="0.25">
      <c r="B3844" s="180" t="s">
        <v>2903</v>
      </c>
      <c r="C3844" s="241">
        <v>912232703.64999998</v>
      </c>
      <c r="F3844" s="238"/>
      <c r="G3844" s="238"/>
      <c r="H3844" s="238"/>
      <c r="K3844" s="239"/>
      <c r="L3844" s="239"/>
    </row>
    <row r="3845" spans="2:12" s="237" customFormat="1" ht="15" x14ac:dyDescent="0.25">
      <c r="B3845" s="180" t="s">
        <v>2905</v>
      </c>
      <c r="C3845" s="241">
        <v>34052321.120000005</v>
      </c>
      <c r="F3845" s="238"/>
      <c r="G3845" s="238"/>
      <c r="H3845" s="238"/>
      <c r="K3845" s="239"/>
      <c r="L3845" s="239"/>
    </row>
    <row r="3846" spans="2:12" s="237" customFormat="1" ht="15" x14ac:dyDescent="0.25">
      <c r="B3846" s="180" t="s">
        <v>2907</v>
      </c>
      <c r="C3846" s="241">
        <v>1402355899.5</v>
      </c>
      <c r="F3846" s="238"/>
      <c r="G3846" s="238"/>
      <c r="H3846" s="238"/>
      <c r="K3846" s="239"/>
      <c r="L3846" s="239"/>
    </row>
    <row r="3847" spans="2:12" s="66" customFormat="1" ht="15.75" x14ac:dyDescent="0.25">
      <c r="B3847" s="242"/>
      <c r="C3847" s="243">
        <f>SUM(C2751:C3846)</f>
        <v>433399827338.55988</v>
      </c>
      <c r="F3847" s="68"/>
      <c r="G3847" s="68"/>
      <c r="H3847" s="68"/>
    </row>
    <row r="3848" spans="2:12" s="66" customFormat="1" x14ac:dyDescent="0.2">
      <c r="C3848" s="67"/>
      <c r="F3848" s="68"/>
      <c r="G3848" s="68"/>
      <c r="H3848" s="68"/>
      <c r="K3848" s="166"/>
      <c r="L3848" s="166"/>
    </row>
    <row r="3849" spans="2:12" s="66" customFormat="1" ht="15.75" x14ac:dyDescent="0.25">
      <c r="B3849" s="234" t="s">
        <v>2914</v>
      </c>
      <c r="C3849" s="235" t="s">
        <v>2913</v>
      </c>
      <c r="F3849" s="68"/>
      <c r="G3849" s="68"/>
      <c r="H3849" s="68"/>
      <c r="K3849" s="166"/>
      <c r="L3849" s="166"/>
    </row>
    <row r="3850" spans="2:12" s="66" customFormat="1" ht="15" x14ac:dyDescent="0.25">
      <c r="B3850" s="180" t="s">
        <v>2928</v>
      </c>
      <c r="C3850" s="241">
        <v>353543622.22000003</v>
      </c>
      <c r="F3850" s="68"/>
      <c r="G3850" s="68"/>
      <c r="H3850" s="68"/>
      <c r="K3850" s="166"/>
      <c r="L3850" s="166"/>
    </row>
    <row r="3851" spans="2:12" s="66" customFormat="1" ht="15" x14ac:dyDescent="0.25">
      <c r="B3851" s="180" t="s">
        <v>2929</v>
      </c>
      <c r="C3851" s="241">
        <v>286635983.63999999</v>
      </c>
      <c r="F3851" s="68"/>
      <c r="G3851" s="68"/>
      <c r="H3851" s="68"/>
      <c r="K3851" s="166"/>
      <c r="L3851" s="166"/>
    </row>
    <row r="3852" spans="2:12" s="66" customFormat="1" ht="15" x14ac:dyDescent="0.25">
      <c r="B3852" s="180" t="s">
        <v>2930</v>
      </c>
      <c r="C3852" s="241">
        <v>247332134.89000002</v>
      </c>
      <c r="F3852" s="68"/>
      <c r="G3852" s="68"/>
      <c r="H3852" s="68"/>
      <c r="K3852" s="166"/>
      <c r="L3852" s="166"/>
    </row>
    <row r="3853" spans="2:12" s="66" customFormat="1" ht="15" x14ac:dyDescent="0.25">
      <c r="B3853" s="180" t="s">
        <v>2931</v>
      </c>
      <c r="C3853" s="241">
        <v>670263293.33999991</v>
      </c>
      <c r="F3853" s="68"/>
      <c r="G3853" s="68"/>
      <c r="H3853" s="68"/>
      <c r="K3853" s="166"/>
      <c r="L3853" s="166"/>
    </row>
    <row r="3854" spans="2:12" s="66" customFormat="1" ht="15" x14ac:dyDescent="0.25">
      <c r="B3854" s="180" t="s">
        <v>2932</v>
      </c>
      <c r="C3854" s="241">
        <v>724960667.82999992</v>
      </c>
      <c r="F3854" s="68"/>
      <c r="G3854" s="68"/>
      <c r="H3854" s="68"/>
      <c r="K3854" s="166"/>
      <c r="L3854" s="166"/>
    </row>
    <row r="3855" spans="2:12" s="66" customFormat="1" ht="15" x14ac:dyDescent="0.25">
      <c r="B3855" s="180" t="s">
        <v>2933</v>
      </c>
      <c r="C3855" s="241">
        <v>85957319.689999983</v>
      </c>
      <c r="F3855" s="68"/>
      <c r="G3855" s="68"/>
      <c r="H3855" s="68"/>
      <c r="K3855" s="166"/>
      <c r="L3855" s="166"/>
    </row>
    <row r="3856" spans="2:12" s="66" customFormat="1" ht="15" x14ac:dyDescent="0.25">
      <c r="B3856" s="180" t="s">
        <v>2934</v>
      </c>
      <c r="C3856" s="241">
        <v>154988776.01999998</v>
      </c>
      <c r="F3856" s="68"/>
      <c r="G3856" s="68"/>
      <c r="H3856" s="68"/>
      <c r="K3856" s="166"/>
      <c r="L3856" s="166"/>
    </row>
    <row r="3857" spans="2:12" s="66" customFormat="1" ht="15" x14ac:dyDescent="0.25">
      <c r="B3857" s="180" t="s">
        <v>2935</v>
      </c>
      <c r="C3857" s="241">
        <v>100828890.92</v>
      </c>
      <c r="F3857" s="68"/>
      <c r="G3857" s="68"/>
      <c r="H3857" s="68"/>
      <c r="K3857" s="166"/>
      <c r="L3857" s="166"/>
    </row>
    <row r="3858" spans="2:12" s="66" customFormat="1" ht="15" x14ac:dyDescent="0.25">
      <c r="B3858" s="180" t="s">
        <v>2936</v>
      </c>
      <c r="C3858" s="241">
        <v>229537149.89999995</v>
      </c>
      <c r="F3858" s="68"/>
      <c r="G3858" s="68"/>
      <c r="H3858" s="68"/>
      <c r="K3858" s="166"/>
      <c r="L3858" s="166"/>
    </row>
    <row r="3859" spans="2:12" s="66" customFormat="1" ht="15" x14ac:dyDescent="0.25">
      <c r="B3859" s="180" t="s">
        <v>2937</v>
      </c>
      <c r="C3859" s="241">
        <v>886122176.19000006</v>
      </c>
      <c r="F3859" s="68"/>
      <c r="G3859" s="68"/>
      <c r="H3859" s="68"/>
      <c r="K3859" s="166"/>
      <c r="L3859" s="166"/>
    </row>
    <row r="3860" spans="2:12" s="66" customFormat="1" ht="15" x14ac:dyDescent="0.25">
      <c r="B3860" s="180" t="s">
        <v>2938</v>
      </c>
      <c r="C3860" s="241">
        <v>400244537.25</v>
      </c>
      <c r="F3860" s="68"/>
      <c r="G3860" s="68"/>
      <c r="H3860" s="68"/>
      <c r="K3860" s="166"/>
      <c r="L3860" s="166"/>
    </row>
    <row r="3861" spans="2:12" s="66" customFormat="1" ht="15" x14ac:dyDescent="0.25">
      <c r="B3861" s="180" t="s">
        <v>2939</v>
      </c>
      <c r="C3861" s="241">
        <v>182692671.07999998</v>
      </c>
      <c r="F3861" s="68"/>
      <c r="G3861" s="68"/>
      <c r="H3861" s="68"/>
      <c r="K3861" s="166"/>
      <c r="L3861" s="166"/>
    </row>
    <row r="3862" spans="2:12" s="66" customFormat="1" ht="15" x14ac:dyDescent="0.25">
      <c r="B3862" s="180" t="s">
        <v>2940</v>
      </c>
      <c r="C3862" s="241">
        <v>801858802.33000004</v>
      </c>
      <c r="F3862" s="68"/>
      <c r="G3862" s="68"/>
      <c r="H3862" s="68"/>
      <c r="K3862" s="166"/>
      <c r="L3862" s="166"/>
    </row>
    <row r="3863" spans="2:12" s="66" customFormat="1" ht="15" x14ac:dyDescent="0.25">
      <c r="B3863" s="180" t="s">
        <v>2941</v>
      </c>
      <c r="C3863" s="241">
        <v>211019698.72999999</v>
      </c>
      <c r="F3863" s="68"/>
      <c r="G3863" s="68"/>
      <c r="H3863" s="68"/>
      <c r="K3863" s="166"/>
      <c r="L3863" s="166"/>
    </row>
    <row r="3864" spans="2:12" s="66" customFormat="1" ht="15" x14ac:dyDescent="0.25">
      <c r="B3864" s="180" t="s">
        <v>2942</v>
      </c>
      <c r="C3864" s="241">
        <v>177022065.94</v>
      </c>
      <c r="F3864" s="68"/>
      <c r="G3864" s="68"/>
      <c r="H3864" s="68"/>
      <c r="K3864" s="166"/>
      <c r="L3864" s="166"/>
    </row>
    <row r="3865" spans="2:12" s="66" customFormat="1" ht="15" x14ac:dyDescent="0.25">
      <c r="B3865" s="180" t="s">
        <v>2943</v>
      </c>
      <c r="C3865" s="241">
        <v>445411736.59000003</v>
      </c>
      <c r="F3865" s="68"/>
      <c r="G3865" s="68"/>
      <c r="H3865" s="68"/>
      <c r="K3865" s="166"/>
      <c r="L3865" s="166"/>
    </row>
    <row r="3866" spans="2:12" s="66" customFormat="1" ht="15" x14ac:dyDescent="0.25">
      <c r="B3866" s="180" t="s">
        <v>2944</v>
      </c>
      <c r="C3866" s="241">
        <v>131496719.34999999</v>
      </c>
      <c r="F3866" s="68"/>
      <c r="G3866" s="68"/>
      <c r="H3866" s="68"/>
      <c r="K3866" s="166"/>
      <c r="L3866" s="166"/>
    </row>
    <row r="3867" spans="2:12" s="66" customFormat="1" ht="15" x14ac:dyDescent="0.25">
      <c r="B3867" s="180" t="s">
        <v>2945</v>
      </c>
      <c r="C3867" s="241">
        <v>155719047.46000001</v>
      </c>
      <c r="F3867" s="68"/>
      <c r="G3867" s="68"/>
      <c r="H3867" s="68"/>
      <c r="K3867" s="166"/>
      <c r="L3867" s="166"/>
    </row>
    <row r="3868" spans="2:12" s="66" customFormat="1" ht="15" x14ac:dyDescent="0.25">
      <c r="B3868" s="180" t="s">
        <v>2946</v>
      </c>
      <c r="C3868" s="241">
        <v>797114715.87999988</v>
      </c>
      <c r="F3868" s="68"/>
      <c r="G3868" s="68"/>
      <c r="H3868" s="68"/>
      <c r="K3868" s="166"/>
      <c r="L3868" s="166"/>
    </row>
    <row r="3869" spans="2:12" s="66" customFormat="1" ht="15" x14ac:dyDescent="0.25">
      <c r="B3869" s="180" t="s">
        <v>2947</v>
      </c>
      <c r="C3869" s="241">
        <v>114410860.33000001</v>
      </c>
      <c r="F3869" s="68"/>
      <c r="G3869" s="68"/>
      <c r="H3869" s="68"/>
      <c r="K3869" s="166"/>
      <c r="L3869" s="166"/>
    </row>
    <row r="3870" spans="2:12" s="66" customFormat="1" ht="15" x14ac:dyDescent="0.25">
      <c r="B3870" s="180" t="s">
        <v>2948</v>
      </c>
      <c r="C3870" s="241">
        <v>340536848.33999997</v>
      </c>
      <c r="F3870" s="68"/>
      <c r="G3870" s="68"/>
      <c r="H3870" s="68"/>
      <c r="K3870" s="166"/>
      <c r="L3870" s="166"/>
    </row>
    <row r="3871" spans="2:12" s="66" customFormat="1" ht="15" x14ac:dyDescent="0.25">
      <c r="B3871" s="180" t="s">
        <v>2949</v>
      </c>
      <c r="C3871" s="241">
        <v>863239439.03999996</v>
      </c>
      <c r="F3871" s="68"/>
      <c r="G3871" s="68"/>
      <c r="H3871" s="68"/>
      <c r="K3871" s="166"/>
      <c r="L3871" s="166"/>
    </row>
    <row r="3872" spans="2:12" s="66" customFormat="1" ht="15" x14ac:dyDescent="0.25">
      <c r="B3872" s="180" t="s">
        <v>2950</v>
      </c>
      <c r="C3872" s="241">
        <v>779426434.9799999</v>
      </c>
      <c r="F3872" s="68"/>
      <c r="G3872" s="68"/>
      <c r="H3872" s="68"/>
      <c r="K3872" s="166"/>
      <c r="L3872" s="166"/>
    </row>
    <row r="3873" spans="2:12" s="66" customFormat="1" ht="15" x14ac:dyDescent="0.25">
      <c r="B3873" s="180" t="s">
        <v>2951</v>
      </c>
      <c r="C3873" s="241">
        <v>237037363.07999998</v>
      </c>
      <c r="F3873" s="68"/>
      <c r="G3873" s="68"/>
      <c r="H3873" s="68"/>
      <c r="K3873" s="166"/>
      <c r="L3873" s="166"/>
    </row>
    <row r="3874" spans="2:12" s="66" customFormat="1" ht="15" x14ac:dyDescent="0.25">
      <c r="B3874" s="180" t="s">
        <v>2952</v>
      </c>
      <c r="C3874" s="241">
        <v>397813267.47000003</v>
      </c>
      <c r="F3874" s="68"/>
      <c r="G3874" s="68"/>
      <c r="H3874" s="68"/>
      <c r="K3874" s="166"/>
      <c r="L3874" s="166"/>
    </row>
    <row r="3875" spans="2:12" s="66" customFormat="1" ht="15" x14ac:dyDescent="0.25">
      <c r="B3875" s="180" t="s">
        <v>2953</v>
      </c>
      <c r="C3875" s="241">
        <v>169386107.52000001</v>
      </c>
      <c r="F3875" s="68"/>
      <c r="G3875" s="68"/>
      <c r="H3875" s="68"/>
      <c r="K3875" s="166"/>
      <c r="L3875" s="166"/>
    </row>
    <row r="3876" spans="2:12" s="66" customFormat="1" ht="15" x14ac:dyDescent="0.25">
      <c r="B3876" s="180" t="s">
        <v>2954</v>
      </c>
      <c r="C3876" s="241">
        <v>668295757.97000003</v>
      </c>
      <c r="F3876" s="68"/>
      <c r="G3876" s="68"/>
      <c r="H3876" s="68"/>
      <c r="K3876" s="166"/>
      <c r="L3876" s="166"/>
    </row>
    <row r="3877" spans="2:12" s="66" customFormat="1" ht="15" x14ac:dyDescent="0.25">
      <c r="B3877" s="180" t="s">
        <v>2955</v>
      </c>
      <c r="C3877" s="241">
        <v>144813092.72999999</v>
      </c>
      <c r="F3877" s="68"/>
      <c r="G3877" s="68"/>
      <c r="H3877" s="68"/>
      <c r="K3877" s="166"/>
      <c r="L3877" s="166"/>
    </row>
    <row r="3878" spans="2:12" s="66" customFormat="1" ht="15" x14ac:dyDescent="0.25">
      <c r="B3878" s="180" t="s">
        <v>2956</v>
      </c>
      <c r="C3878" s="241">
        <v>2005778.9100000001</v>
      </c>
      <c r="F3878" s="68"/>
      <c r="G3878" s="68"/>
      <c r="H3878" s="68"/>
      <c r="K3878" s="166"/>
      <c r="L3878" s="166"/>
    </row>
    <row r="3879" spans="2:12" s="66" customFormat="1" ht="15" x14ac:dyDescent="0.25">
      <c r="B3879" s="180" t="s">
        <v>2957</v>
      </c>
      <c r="C3879" s="241">
        <v>177128097.70999998</v>
      </c>
      <c r="F3879" s="68"/>
      <c r="G3879" s="68"/>
      <c r="H3879" s="68"/>
      <c r="K3879" s="166"/>
      <c r="L3879" s="166"/>
    </row>
    <row r="3880" spans="2:12" s="66" customFormat="1" ht="15" x14ac:dyDescent="0.25">
      <c r="B3880" s="180" t="s">
        <v>2958</v>
      </c>
      <c r="C3880" s="241">
        <v>709094472.9799999</v>
      </c>
      <c r="F3880" s="68"/>
      <c r="G3880" s="68"/>
      <c r="H3880" s="68"/>
      <c r="K3880" s="166"/>
      <c r="L3880" s="166"/>
    </row>
    <row r="3881" spans="2:12" s="66" customFormat="1" ht="15" x14ac:dyDescent="0.25">
      <c r="B3881" s="180" t="s">
        <v>2959</v>
      </c>
      <c r="C3881" s="241">
        <v>194847779.60999998</v>
      </c>
      <c r="F3881" s="68"/>
      <c r="G3881" s="68"/>
      <c r="H3881" s="68"/>
      <c r="K3881" s="166"/>
      <c r="L3881" s="166"/>
    </row>
    <row r="3882" spans="2:12" s="66" customFormat="1" ht="15" x14ac:dyDescent="0.25">
      <c r="B3882" s="180" t="s">
        <v>2960</v>
      </c>
      <c r="C3882" s="241">
        <v>98333041.219999999</v>
      </c>
      <c r="F3882" s="68"/>
      <c r="G3882" s="68"/>
      <c r="H3882" s="68"/>
      <c r="K3882" s="166"/>
      <c r="L3882" s="166"/>
    </row>
    <row r="3883" spans="2:12" s="66" customFormat="1" ht="15" x14ac:dyDescent="0.25">
      <c r="B3883" s="180" t="s">
        <v>2961</v>
      </c>
      <c r="C3883" s="241">
        <v>1303719159.6000001</v>
      </c>
      <c r="F3883" s="68"/>
      <c r="G3883" s="68"/>
      <c r="H3883" s="68"/>
      <c r="K3883" s="166"/>
      <c r="L3883" s="166"/>
    </row>
    <row r="3884" spans="2:12" s="66" customFormat="1" ht="15" x14ac:dyDescent="0.25">
      <c r="B3884" s="180" t="s">
        <v>2962</v>
      </c>
      <c r="C3884" s="241">
        <v>431424001.56999999</v>
      </c>
      <c r="F3884" s="68"/>
      <c r="G3884" s="68"/>
      <c r="H3884" s="68"/>
      <c r="K3884" s="166"/>
      <c r="L3884" s="166"/>
    </row>
    <row r="3885" spans="2:12" s="66" customFormat="1" ht="15" x14ac:dyDescent="0.25">
      <c r="B3885" s="180" t="s">
        <v>2963</v>
      </c>
      <c r="C3885" s="241">
        <v>212064694.38999999</v>
      </c>
      <c r="F3885" s="68"/>
      <c r="G3885" s="68"/>
      <c r="H3885" s="68"/>
      <c r="K3885" s="166"/>
      <c r="L3885" s="166"/>
    </row>
    <row r="3886" spans="2:12" s="66" customFormat="1" ht="15" x14ac:dyDescent="0.25">
      <c r="B3886" s="180" t="s">
        <v>2964</v>
      </c>
      <c r="C3886" s="241">
        <v>20450849.670000002</v>
      </c>
      <c r="F3886" s="68"/>
      <c r="G3886" s="68"/>
      <c r="H3886" s="68"/>
      <c r="K3886" s="166"/>
      <c r="L3886" s="166"/>
    </row>
    <row r="3887" spans="2:12" s="66" customFormat="1" ht="15" x14ac:dyDescent="0.25">
      <c r="B3887" s="180" t="s">
        <v>2965</v>
      </c>
      <c r="C3887" s="241">
        <v>1010285965.8999999</v>
      </c>
      <c r="F3887" s="68"/>
      <c r="G3887" s="68"/>
      <c r="H3887" s="68"/>
      <c r="K3887" s="166"/>
      <c r="L3887" s="166"/>
    </row>
    <row r="3888" spans="2:12" s="66" customFormat="1" ht="15" x14ac:dyDescent="0.25">
      <c r="B3888" s="180" t="s">
        <v>2966</v>
      </c>
      <c r="C3888" s="241">
        <v>172750897.21000001</v>
      </c>
      <c r="F3888" s="68"/>
      <c r="G3888" s="68"/>
      <c r="H3888" s="68"/>
      <c r="K3888" s="166"/>
      <c r="L3888" s="166"/>
    </row>
    <row r="3889" spans="2:12" s="66" customFormat="1" ht="15" x14ac:dyDescent="0.25">
      <c r="B3889" s="180" t="s">
        <v>2967</v>
      </c>
      <c r="C3889" s="241">
        <v>412799913.51000005</v>
      </c>
      <c r="F3889" s="68"/>
      <c r="G3889" s="68"/>
      <c r="H3889" s="68"/>
      <c r="K3889" s="166"/>
      <c r="L3889" s="166"/>
    </row>
    <row r="3890" spans="2:12" s="66" customFormat="1" ht="15" x14ac:dyDescent="0.25">
      <c r="B3890" s="180" t="s">
        <v>2968</v>
      </c>
      <c r="C3890" s="241">
        <v>100239416.27</v>
      </c>
      <c r="F3890" s="68"/>
      <c r="G3890" s="68"/>
      <c r="H3890" s="68"/>
      <c r="K3890" s="166"/>
      <c r="L3890" s="166"/>
    </row>
    <row r="3891" spans="2:12" s="66" customFormat="1" ht="15" x14ac:dyDescent="0.25">
      <c r="B3891" s="180" t="s">
        <v>2969</v>
      </c>
      <c r="C3891" s="241">
        <v>279475151.28000003</v>
      </c>
      <c r="F3891" s="68"/>
      <c r="G3891" s="68"/>
      <c r="H3891" s="68"/>
      <c r="K3891" s="166"/>
      <c r="L3891" s="166"/>
    </row>
    <row r="3892" spans="2:12" s="66" customFormat="1" ht="15" x14ac:dyDescent="0.25">
      <c r="B3892" s="180" t="s">
        <v>2970</v>
      </c>
      <c r="C3892" s="241">
        <v>497937239.56</v>
      </c>
      <c r="F3892" s="68"/>
      <c r="G3892" s="68"/>
      <c r="H3892" s="68"/>
      <c r="K3892" s="166"/>
      <c r="L3892" s="166"/>
    </row>
    <row r="3893" spans="2:12" s="66" customFormat="1" ht="15" x14ac:dyDescent="0.25">
      <c r="B3893" s="180" t="s">
        <v>2971</v>
      </c>
      <c r="C3893" s="241">
        <v>434249692.89999998</v>
      </c>
      <c r="F3893" s="68"/>
      <c r="G3893" s="68"/>
      <c r="H3893" s="68"/>
      <c r="K3893" s="166"/>
      <c r="L3893" s="166"/>
    </row>
    <row r="3894" spans="2:12" s="66" customFormat="1" ht="15" x14ac:dyDescent="0.25">
      <c r="B3894" s="180" t="s">
        <v>2972</v>
      </c>
      <c r="C3894" s="241">
        <v>486004315.93000001</v>
      </c>
      <c r="F3894" s="68"/>
      <c r="G3894" s="68"/>
      <c r="H3894" s="68"/>
      <c r="K3894" s="166"/>
      <c r="L3894" s="166"/>
    </row>
    <row r="3895" spans="2:12" s="66" customFormat="1" ht="15" x14ac:dyDescent="0.25">
      <c r="B3895" s="180" t="s">
        <v>2973</v>
      </c>
      <c r="C3895" s="241">
        <v>319094715.48999995</v>
      </c>
      <c r="F3895" s="68"/>
      <c r="G3895" s="68"/>
      <c r="H3895" s="68"/>
      <c r="K3895" s="166"/>
      <c r="L3895" s="166"/>
    </row>
    <row r="3896" spans="2:12" s="66" customFormat="1" ht="15" x14ac:dyDescent="0.25">
      <c r="B3896" s="180" t="s">
        <v>2974</v>
      </c>
      <c r="C3896" s="241">
        <v>181001747.51000002</v>
      </c>
      <c r="F3896" s="68"/>
      <c r="G3896" s="68"/>
      <c r="H3896" s="68"/>
      <c r="K3896" s="166"/>
      <c r="L3896" s="166"/>
    </row>
    <row r="3897" spans="2:12" s="66" customFormat="1" ht="15" x14ac:dyDescent="0.25">
      <c r="B3897" s="180" t="s">
        <v>2975</v>
      </c>
      <c r="C3897" s="241">
        <v>285405529.99999994</v>
      </c>
      <c r="F3897" s="68"/>
      <c r="G3897" s="68"/>
      <c r="H3897" s="68"/>
      <c r="K3897" s="166"/>
      <c r="L3897" s="166"/>
    </row>
    <row r="3898" spans="2:12" s="66" customFormat="1" ht="15" x14ac:dyDescent="0.25">
      <c r="B3898" s="180" t="s">
        <v>2976</v>
      </c>
      <c r="C3898" s="241">
        <v>29904712.109999996</v>
      </c>
      <c r="F3898" s="68"/>
      <c r="G3898" s="68"/>
      <c r="H3898" s="68"/>
      <c r="K3898" s="166"/>
      <c r="L3898" s="166"/>
    </row>
    <row r="3899" spans="2:12" s="66" customFormat="1" ht="15" x14ac:dyDescent="0.25">
      <c r="B3899" s="180" t="s">
        <v>2977</v>
      </c>
      <c r="C3899" s="241">
        <v>927387373.89999998</v>
      </c>
      <c r="F3899" s="68"/>
      <c r="G3899" s="68"/>
      <c r="H3899" s="68"/>
      <c r="K3899" s="166"/>
      <c r="L3899" s="166"/>
    </row>
    <row r="3900" spans="2:12" s="66" customFormat="1" ht="15" x14ac:dyDescent="0.25">
      <c r="B3900" s="180" t="s">
        <v>2978</v>
      </c>
      <c r="C3900" s="241">
        <v>233406420.32999998</v>
      </c>
      <c r="F3900" s="68"/>
      <c r="G3900" s="68"/>
      <c r="H3900" s="68"/>
      <c r="K3900" s="166"/>
      <c r="L3900" s="166"/>
    </row>
    <row r="3901" spans="2:12" s="66" customFormat="1" ht="15" x14ac:dyDescent="0.25">
      <c r="B3901" s="180" t="s">
        <v>2979</v>
      </c>
      <c r="C3901" s="241">
        <v>135123166.26999998</v>
      </c>
      <c r="F3901" s="68"/>
      <c r="G3901" s="68"/>
      <c r="H3901" s="68"/>
      <c r="K3901" s="166"/>
      <c r="L3901" s="166"/>
    </row>
    <row r="3902" spans="2:12" s="66" customFormat="1" ht="15" x14ac:dyDescent="0.25">
      <c r="B3902" s="180" t="s">
        <v>2980</v>
      </c>
      <c r="C3902" s="241">
        <v>843350906.5</v>
      </c>
      <c r="F3902" s="68"/>
      <c r="G3902" s="68"/>
      <c r="H3902" s="68"/>
      <c r="K3902" s="166"/>
      <c r="L3902" s="166"/>
    </row>
    <row r="3903" spans="2:12" s="66" customFormat="1" ht="15" x14ac:dyDescent="0.25">
      <c r="B3903" s="180" t="s">
        <v>2981</v>
      </c>
      <c r="C3903" s="241">
        <v>113032357.17</v>
      </c>
      <c r="F3903" s="68"/>
      <c r="G3903" s="68"/>
      <c r="H3903" s="68"/>
      <c r="K3903" s="166"/>
      <c r="L3903" s="166"/>
    </row>
    <row r="3904" spans="2:12" s="66" customFormat="1" ht="15" x14ac:dyDescent="0.25">
      <c r="B3904" s="180" t="s">
        <v>2982</v>
      </c>
      <c r="C3904" s="241">
        <v>91829023.980000004</v>
      </c>
      <c r="F3904" s="68"/>
      <c r="G3904" s="68"/>
      <c r="H3904" s="68"/>
      <c r="K3904" s="166"/>
      <c r="L3904" s="166"/>
    </row>
    <row r="3905" spans="2:12" s="66" customFormat="1" ht="15" x14ac:dyDescent="0.25">
      <c r="B3905" s="180" t="s">
        <v>2983</v>
      </c>
      <c r="C3905" s="241">
        <v>129711144.79999997</v>
      </c>
      <c r="F3905" s="68"/>
      <c r="G3905" s="68"/>
      <c r="H3905" s="68"/>
      <c r="K3905" s="166"/>
      <c r="L3905" s="166"/>
    </row>
    <row r="3906" spans="2:12" s="66" customFormat="1" ht="15" x14ac:dyDescent="0.25">
      <c r="B3906" s="180" t="s">
        <v>2984</v>
      </c>
      <c r="C3906" s="241">
        <v>499006053.07999998</v>
      </c>
      <c r="F3906" s="68"/>
      <c r="G3906" s="68"/>
      <c r="H3906" s="68"/>
      <c r="K3906" s="166"/>
      <c r="L3906" s="166"/>
    </row>
    <row r="3907" spans="2:12" s="66" customFormat="1" ht="15" x14ac:dyDescent="0.25">
      <c r="B3907" s="180" t="s">
        <v>2985</v>
      </c>
      <c r="C3907" s="241">
        <v>121177430.01000001</v>
      </c>
      <c r="F3907" s="68"/>
      <c r="G3907" s="68"/>
      <c r="H3907" s="68"/>
      <c r="K3907" s="166"/>
      <c r="L3907" s="166"/>
    </row>
    <row r="3908" spans="2:12" s="66" customFormat="1" ht="15" x14ac:dyDescent="0.25">
      <c r="B3908" s="180" t="s">
        <v>2986</v>
      </c>
      <c r="C3908" s="241">
        <v>504974644.17999995</v>
      </c>
      <c r="F3908" s="68"/>
      <c r="G3908" s="68"/>
      <c r="H3908" s="68"/>
      <c r="K3908" s="166"/>
      <c r="L3908" s="166"/>
    </row>
    <row r="3909" spans="2:12" s="66" customFormat="1" ht="15" x14ac:dyDescent="0.25">
      <c r="B3909" s="180" t="s">
        <v>2987</v>
      </c>
      <c r="C3909" s="241">
        <v>384588561.14999998</v>
      </c>
      <c r="F3909" s="68"/>
      <c r="G3909" s="68"/>
      <c r="H3909" s="68"/>
      <c r="K3909" s="166"/>
      <c r="L3909" s="166"/>
    </row>
    <row r="3910" spans="2:12" s="66" customFormat="1" ht="15" x14ac:dyDescent="0.25">
      <c r="B3910" s="180" t="s">
        <v>2988</v>
      </c>
      <c r="C3910" s="241">
        <v>1033116949.8900001</v>
      </c>
      <c r="F3910" s="68"/>
      <c r="G3910" s="68"/>
      <c r="H3910" s="68"/>
      <c r="K3910" s="166"/>
      <c r="L3910" s="166"/>
    </row>
    <row r="3911" spans="2:12" s="66" customFormat="1" ht="15" x14ac:dyDescent="0.25">
      <c r="B3911" s="180" t="s">
        <v>2989</v>
      </c>
      <c r="C3911" s="241">
        <v>333417728.06999993</v>
      </c>
      <c r="F3911" s="68"/>
      <c r="G3911" s="68"/>
      <c r="H3911" s="68"/>
      <c r="K3911" s="166"/>
      <c r="L3911" s="166"/>
    </row>
    <row r="3912" spans="2:12" s="66" customFormat="1" ht="15" x14ac:dyDescent="0.25">
      <c r="B3912" s="180" t="s">
        <v>2990</v>
      </c>
      <c r="C3912" s="241">
        <v>424480772.04000002</v>
      </c>
      <c r="F3912" s="68"/>
      <c r="G3912" s="68"/>
      <c r="H3912" s="68"/>
      <c r="K3912" s="166"/>
      <c r="L3912" s="166"/>
    </row>
    <row r="3913" spans="2:12" s="66" customFormat="1" ht="15" x14ac:dyDescent="0.25">
      <c r="B3913" s="180" t="s">
        <v>2991</v>
      </c>
      <c r="C3913" s="241">
        <v>242599394.73999995</v>
      </c>
      <c r="F3913" s="68"/>
      <c r="G3913" s="68"/>
      <c r="H3913" s="68"/>
      <c r="K3913" s="166"/>
      <c r="L3913" s="166"/>
    </row>
    <row r="3914" spans="2:12" s="66" customFormat="1" ht="15" x14ac:dyDescent="0.25">
      <c r="B3914" s="180" t="s">
        <v>2992</v>
      </c>
      <c r="C3914" s="241">
        <v>524991348.43999994</v>
      </c>
      <c r="F3914" s="68"/>
      <c r="G3914" s="68"/>
      <c r="H3914" s="68"/>
      <c r="K3914" s="166"/>
      <c r="L3914" s="166"/>
    </row>
    <row r="3915" spans="2:12" s="66" customFormat="1" ht="15" x14ac:dyDescent="0.25">
      <c r="B3915" s="180" t="s">
        <v>2993</v>
      </c>
      <c r="C3915" s="241">
        <v>465875007.00000006</v>
      </c>
      <c r="F3915" s="68"/>
      <c r="G3915" s="68"/>
      <c r="H3915" s="68"/>
      <c r="K3915" s="166"/>
      <c r="L3915" s="166"/>
    </row>
    <row r="3916" spans="2:12" s="66" customFormat="1" ht="15" x14ac:dyDescent="0.25">
      <c r="B3916" s="180" t="s">
        <v>2994</v>
      </c>
      <c r="C3916" s="241">
        <v>1025622455.2499999</v>
      </c>
      <c r="F3916" s="68"/>
      <c r="G3916" s="68"/>
      <c r="H3916" s="68"/>
      <c r="K3916" s="166"/>
      <c r="L3916" s="166"/>
    </row>
    <row r="3917" spans="2:12" s="66" customFormat="1" ht="15" x14ac:dyDescent="0.25">
      <c r="B3917" s="180" t="s">
        <v>2995</v>
      </c>
      <c r="C3917" s="241">
        <v>271930159</v>
      </c>
      <c r="F3917" s="68"/>
      <c r="G3917" s="68"/>
      <c r="H3917" s="68"/>
      <c r="K3917" s="166"/>
      <c r="L3917" s="166"/>
    </row>
    <row r="3918" spans="2:12" s="66" customFormat="1" ht="15" x14ac:dyDescent="0.25">
      <c r="B3918" s="180" t="s">
        <v>2996</v>
      </c>
      <c r="C3918" s="241">
        <v>805823301.70000005</v>
      </c>
      <c r="F3918" s="68"/>
      <c r="G3918" s="68"/>
      <c r="H3918" s="68"/>
      <c r="K3918" s="166"/>
      <c r="L3918" s="166"/>
    </row>
    <row r="3919" spans="2:12" s="66" customFormat="1" ht="15" x14ac:dyDescent="0.25">
      <c r="B3919" s="180" t="s">
        <v>2997</v>
      </c>
      <c r="C3919" s="241">
        <v>314528073.35000002</v>
      </c>
      <c r="F3919" s="68"/>
      <c r="G3919" s="68"/>
      <c r="H3919" s="68"/>
      <c r="K3919" s="166"/>
      <c r="L3919" s="166"/>
    </row>
    <row r="3920" spans="2:12" s="66" customFormat="1" ht="15" x14ac:dyDescent="0.25">
      <c r="B3920" s="180" t="s">
        <v>2998</v>
      </c>
      <c r="C3920" s="241">
        <v>6136753.5999999996</v>
      </c>
      <c r="F3920" s="68"/>
      <c r="G3920" s="68"/>
      <c r="H3920" s="68"/>
      <c r="K3920" s="166"/>
      <c r="L3920" s="166"/>
    </row>
    <row r="3921" spans="2:12" s="66" customFormat="1" ht="15" x14ac:dyDescent="0.25">
      <c r="B3921" s="180" t="s">
        <v>2999</v>
      </c>
      <c r="C3921" s="241">
        <v>357768532.37</v>
      </c>
      <c r="F3921" s="68"/>
      <c r="G3921" s="68"/>
      <c r="H3921" s="68"/>
      <c r="K3921" s="166"/>
      <c r="L3921" s="166"/>
    </row>
    <row r="3922" spans="2:12" s="66" customFormat="1" ht="15" x14ac:dyDescent="0.25">
      <c r="B3922" s="180" t="s">
        <v>3000</v>
      </c>
      <c r="C3922" s="241">
        <v>342173279.09000003</v>
      </c>
      <c r="F3922" s="68"/>
      <c r="G3922" s="68"/>
      <c r="H3922" s="68"/>
      <c r="K3922" s="166"/>
      <c r="L3922" s="166"/>
    </row>
    <row r="3923" spans="2:12" s="66" customFormat="1" ht="15" x14ac:dyDescent="0.25">
      <c r="B3923" s="180" t="s">
        <v>3001</v>
      </c>
      <c r="C3923" s="241">
        <v>996083400.20000005</v>
      </c>
      <c r="F3923" s="68"/>
      <c r="G3923" s="68"/>
      <c r="H3923" s="68"/>
      <c r="K3923" s="166"/>
      <c r="L3923" s="166"/>
    </row>
    <row r="3924" spans="2:12" s="66" customFormat="1" ht="15" x14ac:dyDescent="0.25">
      <c r="B3924" s="180" t="s">
        <v>3002</v>
      </c>
      <c r="C3924" s="241">
        <v>807129634.12</v>
      </c>
      <c r="F3924" s="68"/>
      <c r="G3924" s="68"/>
      <c r="H3924" s="68"/>
      <c r="K3924" s="166"/>
      <c r="L3924" s="166"/>
    </row>
    <row r="3925" spans="2:12" s="66" customFormat="1" ht="15" x14ac:dyDescent="0.25">
      <c r="B3925" s="180" t="s">
        <v>3003</v>
      </c>
      <c r="C3925" s="241">
        <v>399762160.67000002</v>
      </c>
      <c r="F3925" s="68"/>
      <c r="G3925" s="68"/>
      <c r="H3925" s="68"/>
      <c r="K3925" s="166"/>
      <c r="L3925" s="166"/>
    </row>
    <row r="3926" spans="2:12" s="66" customFormat="1" ht="15" x14ac:dyDescent="0.25">
      <c r="B3926" s="180" t="s">
        <v>3004</v>
      </c>
      <c r="C3926" s="241">
        <v>24471493.809999999</v>
      </c>
      <c r="F3926" s="68"/>
      <c r="G3926" s="68"/>
      <c r="H3926" s="68"/>
      <c r="K3926" s="166"/>
      <c r="L3926" s="166"/>
    </row>
    <row r="3927" spans="2:12" s="66" customFormat="1" ht="15" x14ac:dyDescent="0.25">
      <c r="B3927" s="180" t="s">
        <v>3005</v>
      </c>
      <c r="C3927" s="241">
        <v>141516888.25</v>
      </c>
      <c r="F3927" s="68"/>
      <c r="G3927" s="68"/>
      <c r="H3927" s="68"/>
      <c r="K3927" s="166"/>
      <c r="L3927" s="166"/>
    </row>
    <row r="3928" spans="2:12" s="66" customFormat="1" ht="15" x14ac:dyDescent="0.25">
      <c r="B3928" s="180" t="s">
        <v>3006</v>
      </c>
      <c r="C3928" s="241">
        <v>834945267.56999993</v>
      </c>
      <c r="F3928" s="68"/>
      <c r="G3928" s="68"/>
      <c r="H3928" s="68"/>
      <c r="K3928" s="166"/>
      <c r="L3928" s="166"/>
    </row>
    <row r="3929" spans="2:12" s="66" customFormat="1" ht="15" x14ac:dyDescent="0.25">
      <c r="B3929" s="180" t="s">
        <v>3007</v>
      </c>
      <c r="C3929" s="241">
        <v>161850014.93000001</v>
      </c>
      <c r="F3929" s="68"/>
      <c r="G3929" s="68"/>
      <c r="H3929" s="68"/>
      <c r="K3929" s="166"/>
      <c r="L3929" s="166"/>
    </row>
    <row r="3930" spans="2:12" s="66" customFormat="1" ht="15" x14ac:dyDescent="0.25">
      <c r="B3930" s="180" t="s">
        <v>3008</v>
      </c>
      <c r="C3930" s="241">
        <v>889201411.5</v>
      </c>
      <c r="F3930" s="68"/>
      <c r="G3930" s="68"/>
      <c r="H3930" s="68"/>
      <c r="K3930" s="166"/>
      <c r="L3930" s="166"/>
    </row>
    <row r="3931" spans="2:12" s="66" customFormat="1" ht="15" x14ac:dyDescent="0.25">
      <c r="B3931" s="180" t="s">
        <v>3009</v>
      </c>
      <c r="C3931" s="241">
        <v>350441672.52999997</v>
      </c>
      <c r="F3931" s="68"/>
      <c r="G3931" s="68"/>
      <c r="H3931" s="68"/>
      <c r="K3931" s="166"/>
      <c r="L3931" s="166"/>
    </row>
    <row r="3932" spans="2:12" s="66" customFormat="1" ht="15" x14ac:dyDescent="0.25">
      <c r="B3932" s="180" t="s">
        <v>3010</v>
      </c>
      <c r="C3932" s="241">
        <v>646069222.21000004</v>
      </c>
      <c r="F3932" s="68"/>
      <c r="G3932" s="68"/>
      <c r="H3932" s="68"/>
      <c r="K3932" s="166"/>
      <c r="L3932" s="166"/>
    </row>
    <row r="3933" spans="2:12" s="66" customFormat="1" ht="15" x14ac:dyDescent="0.25">
      <c r="B3933" s="180" t="s">
        <v>3011</v>
      </c>
      <c r="C3933" s="241">
        <v>577374786.16000009</v>
      </c>
      <c r="F3933" s="68"/>
      <c r="G3933" s="68"/>
      <c r="H3933" s="68"/>
      <c r="K3933" s="166"/>
      <c r="L3933" s="166"/>
    </row>
    <row r="3934" spans="2:12" s="66" customFormat="1" ht="15" x14ac:dyDescent="0.25">
      <c r="B3934" s="180" t="s">
        <v>3012</v>
      </c>
      <c r="C3934" s="241">
        <v>648926548.85000002</v>
      </c>
      <c r="F3934" s="68"/>
      <c r="G3934" s="68"/>
      <c r="H3934" s="68"/>
      <c r="K3934" s="166"/>
      <c r="L3934" s="166"/>
    </row>
    <row r="3935" spans="2:12" s="66" customFormat="1" ht="15" x14ac:dyDescent="0.25">
      <c r="B3935" s="180" t="s">
        <v>3013</v>
      </c>
      <c r="C3935" s="241">
        <v>222193927.06999999</v>
      </c>
      <c r="F3935" s="68"/>
      <c r="G3935" s="68"/>
      <c r="H3935" s="68"/>
      <c r="K3935" s="166"/>
      <c r="L3935" s="166"/>
    </row>
    <row r="3936" spans="2:12" s="66" customFormat="1" ht="15" x14ac:dyDescent="0.25">
      <c r="B3936" s="180" t="s">
        <v>3014</v>
      </c>
      <c r="C3936" s="241">
        <v>155945420.41</v>
      </c>
      <c r="F3936" s="68"/>
      <c r="G3936" s="68"/>
      <c r="H3936" s="68"/>
      <c r="K3936" s="166"/>
      <c r="L3936" s="166"/>
    </row>
    <row r="3937" spans="2:12" s="66" customFormat="1" ht="15" x14ac:dyDescent="0.25">
      <c r="B3937" s="180" t="s">
        <v>3015</v>
      </c>
      <c r="C3937" s="241">
        <v>168781313.69999999</v>
      </c>
      <c r="F3937" s="68"/>
      <c r="G3937" s="68"/>
      <c r="H3937" s="68"/>
      <c r="K3937" s="166"/>
      <c r="L3937" s="166"/>
    </row>
    <row r="3938" spans="2:12" s="66" customFormat="1" ht="15" x14ac:dyDescent="0.25">
      <c r="B3938" s="180" t="s">
        <v>3016</v>
      </c>
      <c r="C3938" s="241">
        <v>65186658.099999994</v>
      </c>
      <c r="F3938" s="68"/>
      <c r="G3938" s="68"/>
      <c r="H3938" s="68"/>
      <c r="K3938" s="166"/>
      <c r="L3938" s="166"/>
    </row>
    <row r="3939" spans="2:12" s="66" customFormat="1" ht="15" x14ac:dyDescent="0.25">
      <c r="B3939" s="180" t="s">
        <v>3017</v>
      </c>
      <c r="C3939" s="241">
        <v>115176132.15000001</v>
      </c>
      <c r="F3939" s="68"/>
      <c r="G3939" s="68"/>
      <c r="H3939" s="68"/>
      <c r="K3939" s="166"/>
      <c r="L3939" s="166"/>
    </row>
    <row r="3940" spans="2:12" s="66" customFormat="1" ht="15" x14ac:dyDescent="0.25">
      <c r="B3940" s="180" t="s">
        <v>3018</v>
      </c>
      <c r="C3940" s="241">
        <v>193560147.56</v>
      </c>
      <c r="F3940" s="68"/>
      <c r="G3940" s="68"/>
      <c r="H3940" s="68"/>
      <c r="K3940" s="166"/>
      <c r="L3940" s="166"/>
    </row>
    <row r="3941" spans="2:12" s="66" customFormat="1" ht="15" x14ac:dyDescent="0.25">
      <c r="B3941" s="180" t="s">
        <v>3019</v>
      </c>
      <c r="C3941" s="241">
        <v>417665687.19999999</v>
      </c>
      <c r="F3941" s="68"/>
      <c r="G3941" s="68"/>
      <c r="H3941" s="68"/>
      <c r="K3941" s="166"/>
      <c r="L3941" s="166"/>
    </row>
    <row r="3942" spans="2:12" s="66" customFormat="1" ht="15" x14ac:dyDescent="0.25">
      <c r="B3942" s="180" t="s">
        <v>3020</v>
      </c>
      <c r="C3942" s="241">
        <v>335637222.40000004</v>
      </c>
      <c r="F3942" s="68"/>
      <c r="G3942" s="68"/>
      <c r="H3942" s="68"/>
      <c r="K3942" s="166"/>
      <c r="L3942" s="166"/>
    </row>
    <row r="3943" spans="2:12" s="66" customFormat="1" ht="15" x14ac:dyDescent="0.25">
      <c r="B3943" s="180" t="s">
        <v>3021</v>
      </c>
      <c r="C3943" s="241">
        <v>231180932.90000001</v>
      </c>
      <c r="F3943" s="68"/>
      <c r="G3943" s="68"/>
      <c r="H3943" s="68"/>
      <c r="K3943" s="166"/>
      <c r="L3943" s="166"/>
    </row>
    <row r="3944" spans="2:12" s="66" customFormat="1" ht="15" x14ac:dyDescent="0.25">
      <c r="B3944" s="180" t="s">
        <v>3022</v>
      </c>
      <c r="C3944" s="241">
        <v>48545621.789999999</v>
      </c>
      <c r="F3944" s="68"/>
      <c r="G3944" s="68"/>
      <c r="H3944" s="68"/>
      <c r="K3944" s="166"/>
      <c r="L3944" s="166"/>
    </row>
    <row r="3945" spans="2:12" s="66" customFormat="1" ht="15" x14ac:dyDescent="0.25">
      <c r="B3945" s="180" t="s">
        <v>3023</v>
      </c>
      <c r="C3945" s="241">
        <v>298964057.60000002</v>
      </c>
      <c r="F3945" s="68"/>
      <c r="G3945" s="68"/>
      <c r="H3945" s="68"/>
      <c r="K3945" s="166"/>
      <c r="L3945" s="166"/>
    </row>
    <row r="3946" spans="2:12" s="66" customFormat="1" ht="15" x14ac:dyDescent="0.25">
      <c r="B3946" s="180" t="s">
        <v>3024</v>
      </c>
      <c r="C3946" s="241">
        <v>168233007.25999999</v>
      </c>
      <c r="F3946" s="68"/>
      <c r="G3946" s="68"/>
      <c r="H3946" s="68"/>
      <c r="K3946" s="166"/>
      <c r="L3946" s="166"/>
    </row>
    <row r="3947" spans="2:12" s="66" customFormat="1" ht="15" x14ac:dyDescent="0.25">
      <c r="B3947" s="180" t="s">
        <v>3025</v>
      </c>
      <c r="C3947" s="241">
        <v>660068010.32999992</v>
      </c>
      <c r="F3947" s="68"/>
      <c r="G3947" s="68"/>
      <c r="H3947" s="68"/>
      <c r="K3947" s="166"/>
      <c r="L3947" s="166"/>
    </row>
    <row r="3948" spans="2:12" s="66" customFormat="1" ht="15" x14ac:dyDescent="0.25">
      <c r="B3948" s="180" t="s">
        <v>3026</v>
      </c>
      <c r="C3948" s="241">
        <v>797991065.55000007</v>
      </c>
      <c r="F3948" s="68"/>
      <c r="G3948" s="68"/>
      <c r="H3948" s="68"/>
      <c r="K3948" s="166"/>
      <c r="L3948" s="166"/>
    </row>
    <row r="3949" spans="2:12" s="66" customFormat="1" ht="15" x14ac:dyDescent="0.25">
      <c r="B3949" s="180" t="s">
        <v>3027</v>
      </c>
      <c r="C3949" s="241">
        <v>146550930.93000001</v>
      </c>
      <c r="F3949" s="68"/>
      <c r="G3949" s="68"/>
      <c r="H3949" s="68"/>
      <c r="K3949" s="166"/>
      <c r="L3949" s="166"/>
    </row>
    <row r="3950" spans="2:12" s="66" customFormat="1" ht="15" x14ac:dyDescent="0.25">
      <c r="B3950" s="180" t="s">
        <v>3028</v>
      </c>
      <c r="C3950" s="241">
        <v>881275159.92000008</v>
      </c>
      <c r="F3950" s="68"/>
      <c r="G3950" s="68"/>
      <c r="H3950" s="68"/>
      <c r="K3950" s="166"/>
      <c r="L3950" s="166"/>
    </row>
    <row r="3951" spans="2:12" s="66" customFormat="1" ht="15" x14ac:dyDescent="0.25">
      <c r="B3951" s="180" t="s">
        <v>3029</v>
      </c>
      <c r="C3951" s="241">
        <v>200892895.78</v>
      </c>
      <c r="F3951" s="68"/>
      <c r="G3951" s="68"/>
      <c r="H3951" s="68"/>
      <c r="K3951" s="166"/>
      <c r="L3951" s="166"/>
    </row>
    <row r="3952" spans="2:12" s="66" customFormat="1" ht="15" x14ac:dyDescent="0.25">
      <c r="B3952" s="180" t="s">
        <v>3030</v>
      </c>
      <c r="C3952" s="241">
        <v>329921746.49999994</v>
      </c>
      <c r="F3952" s="68"/>
      <c r="G3952" s="68"/>
      <c r="H3952" s="68"/>
      <c r="K3952" s="166"/>
      <c r="L3952" s="166"/>
    </row>
    <row r="3953" spans="2:12" s="66" customFormat="1" ht="15" x14ac:dyDescent="0.25">
      <c r="B3953" s="180" t="s">
        <v>3031</v>
      </c>
      <c r="C3953" s="241">
        <v>71275321.99000001</v>
      </c>
      <c r="F3953" s="68"/>
      <c r="G3953" s="68"/>
      <c r="H3953" s="68"/>
      <c r="K3953" s="166"/>
      <c r="L3953" s="166"/>
    </row>
    <row r="3954" spans="2:12" s="66" customFormat="1" ht="15" x14ac:dyDescent="0.25">
      <c r="B3954" s="180" t="s">
        <v>3032</v>
      </c>
      <c r="C3954" s="241">
        <v>353070638.08999997</v>
      </c>
      <c r="F3954" s="68"/>
      <c r="G3954" s="68"/>
      <c r="H3954" s="68"/>
      <c r="K3954" s="166"/>
      <c r="L3954" s="166"/>
    </row>
    <row r="3955" spans="2:12" s="66" customFormat="1" ht="15" x14ac:dyDescent="0.25">
      <c r="B3955" s="180" t="s">
        <v>3033</v>
      </c>
      <c r="C3955" s="241">
        <v>57576589.539999999</v>
      </c>
      <c r="F3955" s="68"/>
      <c r="G3955" s="68"/>
      <c r="H3955" s="68"/>
      <c r="K3955" s="166"/>
      <c r="L3955" s="166"/>
    </row>
    <row r="3956" spans="2:12" s="66" customFormat="1" ht="15" x14ac:dyDescent="0.25">
      <c r="B3956" s="180" t="s">
        <v>3034</v>
      </c>
      <c r="C3956" s="241">
        <v>662242913.27999997</v>
      </c>
      <c r="F3956" s="68"/>
      <c r="G3956" s="68"/>
      <c r="H3956" s="68"/>
      <c r="K3956" s="166"/>
      <c r="L3956" s="166"/>
    </row>
    <row r="3957" spans="2:12" s="66" customFormat="1" ht="15" x14ac:dyDescent="0.25">
      <c r="B3957" s="180" t="s">
        <v>3035</v>
      </c>
      <c r="C3957" s="241">
        <v>79921556.280000001</v>
      </c>
      <c r="F3957" s="68"/>
      <c r="G3957" s="68"/>
      <c r="H3957" s="68"/>
      <c r="K3957" s="166"/>
      <c r="L3957" s="166"/>
    </row>
    <row r="3958" spans="2:12" s="66" customFormat="1" ht="15" x14ac:dyDescent="0.25">
      <c r="B3958" s="180" t="s">
        <v>3036</v>
      </c>
      <c r="C3958" s="241">
        <v>641720992.38999999</v>
      </c>
      <c r="F3958" s="68"/>
      <c r="G3958" s="68"/>
      <c r="H3958" s="68"/>
      <c r="K3958" s="166"/>
      <c r="L3958" s="166"/>
    </row>
    <row r="3959" spans="2:12" s="66" customFormat="1" ht="15" x14ac:dyDescent="0.25">
      <c r="B3959" s="180" t="s">
        <v>3037</v>
      </c>
      <c r="C3959" s="241">
        <v>149709267.90000001</v>
      </c>
      <c r="F3959" s="68"/>
      <c r="G3959" s="68"/>
      <c r="H3959" s="68"/>
      <c r="K3959" s="166"/>
      <c r="L3959" s="166"/>
    </row>
    <row r="3960" spans="2:12" s="66" customFormat="1" ht="15" x14ac:dyDescent="0.25">
      <c r="B3960" s="180" t="s">
        <v>3038</v>
      </c>
      <c r="C3960" s="241">
        <v>150367157.98000002</v>
      </c>
      <c r="F3960" s="68"/>
      <c r="G3960" s="68"/>
      <c r="H3960" s="68"/>
      <c r="K3960" s="166"/>
      <c r="L3960" s="166"/>
    </row>
    <row r="3961" spans="2:12" s="66" customFormat="1" ht="15" x14ac:dyDescent="0.25">
      <c r="B3961" s="180" t="s">
        <v>3039</v>
      </c>
      <c r="C3961" s="241">
        <v>386912767.97999996</v>
      </c>
      <c r="F3961" s="68"/>
      <c r="G3961" s="68"/>
      <c r="H3961" s="68"/>
      <c r="K3961" s="166"/>
      <c r="L3961" s="166"/>
    </row>
    <row r="3962" spans="2:12" s="66" customFormat="1" ht="15" x14ac:dyDescent="0.25">
      <c r="B3962" s="180" t="s">
        <v>3040</v>
      </c>
      <c r="C3962" s="241">
        <v>389834679.34000003</v>
      </c>
      <c r="F3962" s="68"/>
      <c r="G3962" s="68"/>
      <c r="H3962" s="68"/>
      <c r="K3962" s="166"/>
      <c r="L3962" s="166"/>
    </row>
    <row r="3963" spans="2:12" s="66" customFormat="1" ht="15" x14ac:dyDescent="0.25">
      <c r="B3963" s="180" t="s">
        <v>3041</v>
      </c>
      <c r="C3963" s="241">
        <v>672457267.29999995</v>
      </c>
      <c r="F3963" s="68"/>
      <c r="G3963" s="68"/>
      <c r="H3963" s="68"/>
      <c r="K3963" s="166"/>
      <c r="L3963" s="166"/>
    </row>
    <row r="3964" spans="2:12" s="66" customFormat="1" ht="15" x14ac:dyDescent="0.25">
      <c r="B3964" s="180" t="s">
        <v>3042</v>
      </c>
      <c r="C3964" s="241">
        <v>357209504.67000002</v>
      </c>
      <c r="F3964" s="68"/>
      <c r="G3964" s="68"/>
      <c r="H3964" s="68"/>
      <c r="K3964" s="166"/>
      <c r="L3964" s="166"/>
    </row>
    <row r="3965" spans="2:12" s="66" customFormat="1" ht="15" x14ac:dyDescent="0.25">
      <c r="B3965" s="180" t="s">
        <v>3043</v>
      </c>
      <c r="C3965" s="241">
        <v>827137935.1500001</v>
      </c>
      <c r="F3965" s="68"/>
      <c r="G3965" s="68"/>
      <c r="H3965" s="68"/>
      <c r="K3965" s="166"/>
      <c r="L3965" s="166"/>
    </row>
    <row r="3966" spans="2:12" s="66" customFormat="1" ht="15" x14ac:dyDescent="0.25">
      <c r="B3966" s="180" t="s">
        <v>3044</v>
      </c>
      <c r="C3966" s="241">
        <v>47937323.630000003</v>
      </c>
      <c r="F3966" s="68"/>
      <c r="G3966" s="68"/>
      <c r="H3966" s="68"/>
      <c r="K3966" s="166"/>
      <c r="L3966" s="166"/>
    </row>
    <row r="3967" spans="2:12" s="66" customFormat="1" ht="15" x14ac:dyDescent="0.25">
      <c r="B3967" s="180" t="s">
        <v>3045</v>
      </c>
      <c r="C3967" s="241">
        <v>242574010.65000004</v>
      </c>
      <c r="F3967" s="68"/>
      <c r="G3967" s="68"/>
      <c r="H3967" s="68"/>
      <c r="K3967" s="166"/>
      <c r="L3967" s="166"/>
    </row>
    <row r="3968" spans="2:12" s="66" customFormat="1" ht="15" x14ac:dyDescent="0.25">
      <c r="B3968" s="180" t="s">
        <v>3046</v>
      </c>
      <c r="C3968" s="241">
        <v>16445663.48</v>
      </c>
      <c r="F3968" s="68"/>
      <c r="G3968" s="68"/>
      <c r="H3968" s="68"/>
      <c r="K3968" s="166"/>
      <c r="L3968" s="166"/>
    </row>
    <row r="3969" spans="2:12" s="66" customFormat="1" ht="15" x14ac:dyDescent="0.25">
      <c r="B3969" s="180" t="s">
        <v>3047</v>
      </c>
      <c r="C3969" s="241">
        <v>294919024.39999998</v>
      </c>
      <c r="F3969" s="68"/>
      <c r="G3969" s="68"/>
      <c r="H3969" s="68"/>
      <c r="K3969" s="166"/>
      <c r="L3969" s="166"/>
    </row>
    <row r="3970" spans="2:12" s="66" customFormat="1" ht="15" x14ac:dyDescent="0.25">
      <c r="B3970" s="180" t="s">
        <v>3048</v>
      </c>
      <c r="C3970" s="241">
        <v>58531380.280000009</v>
      </c>
      <c r="F3970" s="68"/>
      <c r="G3970" s="68"/>
      <c r="H3970" s="68"/>
      <c r="K3970" s="166"/>
      <c r="L3970" s="166"/>
    </row>
    <row r="3971" spans="2:12" s="66" customFormat="1" ht="15" x14ac:dyDescent="0.25">
      <c r="B3971" s="180" t="s">
        <v>3049</v>
      </c>
      <c r="C3971" s="241">
        <v>280141821.81999999</v>
      </c>
      <c r="F3971" s="68"/>
      <c r="G3971" s="68"/>
      <c r="H3971" s="68"/>
      <c r="K3971" s="166"/>
      <c r="L3971" s="166"/>
    </row>
    <row r="3972" spans="2:12" s="66" customFormat="1" ht="15" x14ac:dyDescent="0.25">
      <c r="B3972" s="180" t="s">
        <v>3050</v>
      </c>
      <c r="C3972" s="241">
        <v>105669614.27</v>
      </c>
      <c r="F3972" s="68"/>
      <c r="G3972" s="68"/>
      <c r="H3972" s="68"/>
      <c r="K3972" s="166"/>
      <c r="L3972" s="166"/>
    </row>
    <row r="3973" spans="2:12" s="66" customFormat="1" ht="15" x14ac:dyDescent="0.25">
      <c r="B3973" s="180" t="s">
        <v>3051</v>
      </c>
      <c r="C3973" s="241">
        <v>208095627.16999999</v>
      </c>
      <c r="F3973" s="68"/>
      <c r="G3973" s="68"/>
      <c r="H3973" s="68"/>
      <c r="K3973" s="166"/>
      <c r="L3973" s="166"/>
    </row>
    <row r="3974" spans="2:12" s="66" customFormat="1" ht="15" x14ac:dyDescent="0.25">
      <c r="B3974" s="180" t="s">
        <v>3052</v>
      </c>
      <c r="C3974" s="241">
        <v>48620911.150000006</v>
      </c>
      <c r="F3974" s="68"/>
      <c r="G3974" s="68"/>
      <c r="H3974" s="68"/>
      <c r="K3974" s="166"/>
      <c r="L3974" s="166"/>
    </row>
    <row r="3975" spans="2:12" s="66" customFormat="1" ht="15" x14ac:dyDescent="0.25">
      <c r="B3975" s="180" t="s">
        <v>3053</v>
      </c>
      <c r="C3975" s="241">
        <v>60801293.359999999</v>
      </c>
      <c r="F3975" s="68"/>
      <c r="G3975" s="68"/>
      <c r="H3975" s="68"/>
      <c r="K3975" s="166"/>
      <c r="L3975" s="166"/>
    </row>
    <row r="3976" spans="2:12" s="66" customFormat="1" ht="15" x14ac:dyDescent="0.25">
      <c r="B3976" s="180" t="s">
        <v>3054</v>
      </c>
      <c r="C3976" s="241">
        <v>24359930.069999997</v>
      </c>
      <c r="F3976" s="68"/>
      <c r="G3976" s="68"/>
      <c r="H3976" s="68"/>
      <c r="K3976" s="166"/>
      <c r="L3976" s="166"/>
    </row>
    <row r="3977" spans="2:12" s="66" customFormat="1" ht="15" x14ac:dyDescent="0.25">
      <c r="B3977" s="180" t="s">
        <v>3055</v>
      </c>
      <c r="C3977" s="241">
        <v>313846375.96999997</v>
      </c>
      <c r="F3977" s="68"/>
      <c r="G3977" s="68"/>
      <c r="H3977" s="68"/>
      <c r="K3977" s="166"/>
      <c r="L3977" s="166"/>
    </row>
    <row r="3978" spans="2:12" s="66" customFormat="1" ht="15" x14ac:dyDescent="0.25">
      <c r="B3978" s="180" t="s">
        <v>3056</v>
      </c>
      <c r="C3978" s="241">
        <v>305842240.60000002</v>
      </c>
      <c r="F3978" s="68"/>
      <c r="G3978" s="68"/>
      <c r="H3978" s="68"/>
      <c r="K3978" s="166"/>
      <c r="L3978" s="166"/>
    </row>
    <row r="3979" spans="2:12" s="66" customFormat="1" ht="15" x14ac:dyDescent="0.25">
      <c r="B3979" s="180" t="s">
        <v>3057</v>
      </c>
      <c r="C3979" s="241">
        <v>156758424.51999998</v>
      </c>
      <c r="F3979" s="68"/>
      <c r="G3979" s="68"/>
      <c r="H3979" s="68"/>
      <c r="K3979" s="166"/>
      <c r="L3979" s="166"/>
    </row>
    <row r="3980" spans="2:12" s="66" customFormat="1" ht="15" x14ac:dyDescent="0.25">
      <c r="B3980" s="180" t="s">
        <v>3058</v>
      </c>
      <c r="C3980" s="241">
        <v>6375260.0999999996</v>
      </c>
      <c r="F3980" s="68"/>
      <c r="G3980" s="68"/>
      <c r="H3980" s="68"/>
      <c r="K3980" s="166"/>
      <c r="L3980" s="166"/>
    </row>
    <row r="3981" spans="2:12" s="66" customFormat="1" ht="15" x14ac:dyDescent="0.25">
      <c r="B3981" s="180" t="s">
        <v>3059</v>
      </c>
      <c r="C3981" s="241">
        <v>4615305.04</v>
      </c>
      <c r="F3981" s="68"/>
      <c r="G3981" s="68"/>
      <c r="H3981" s="68"/>
      <c r="K3981" s="166"/>
      <c r="L3981" s="166"/>
    </row>
    <row r="3982" spans="2:12" s="66" customFormat="1" ht="15" x14ac:dyDescent="0.25">
      <c r="B3982" s="180" t="s">
        <v>3060</v>
      </c>
      <c r="C3982" s="241">
        <v>427579627.13</v>
      </c>
      <c r="F3982" s="68"/>
      <c r="G3982" s="68"/>
      <c r="H3982" s="68"/>
      <c r="K3982" s="166"/>
      <c r="L3982" s="166"/>
    </row>
    <row r="3983" spans="2:12" s="66" customFormat="1" ht="15" x14ac:dyDescent="0.25">
      <c r="B3983" s="180" t="s">
        <v>3061</v>
      </c>
      <c r="C3983" s="241">
        <v>23397090.030000001</v>
      </c>
      <c r="F3983" s="68"/>
      <c r="G3983" s="68"/>
      <c r="H3983" s="68"/>
      <c r="K3983" s="166"/>
      <c r="L3983" s="166"/>
    </row>
    <row r="3984" spans="2:12" s="66" customFormat="1" ht="15" x14ac:dyDescent="0.25">
      <c r="B3984" s="180" t="s">
        <v>3062</v>
      </c>
      <c r="C3984" s="241">
        <v>2443900.19</v>
      </c>
      <c r="F3984" s="68"/>
      <c r="G3984" s="68"/>
      <c r="H3984" s="68"/>
      <c r="K3984" s="166"/>
      <c r="L3984" s="166"/>
    </row>
    <row r="3985" spans="2:12" s="66" customFormat="1" ht="15" x14ac:dyDescent="0.25">
      <c r="B3985" s="180" t="s">
        <v>3063</v>
      </c>
      <c r="C3985" s="241">
        <v>4788984.38</v>
      </c>
      <c r="F3985" s="68"/>
      <c r="G3985" s="68"/>
      <c r="H3985" s="68"/>
      <c r="K3985" s="166"/>
      <c r="L3985" s="166"/>
    </row>
    <row r="3986" spans="2:12" s="66" customFormat="1" ht="15" x14ac:dyDescent="0.25">
      <c r="B3986" s="180" t="s">
        <v>3064</v>
      </c>
      <c r="C3986" s="241">
        <v>6714403.6200000001</v>
      </c>
      <c r="F3986" s="68"/>
      <c r="G3986" s="68"/>
      <c r="H3986" s="68"/>
      <c r="K3986" s="166"/>
      <c r="L3986" s="166"/>
    </row>
    <row r="3987" spans="2:12" s="66" customFormat="1" ht="15" x14ac:dyDescent="0.25">
      <c r="B3987" s="180" t="s">
        <v>3065</v>
      </c>
      <c r="C3987" s="241">
        <v>47928995.610000007</v>
      </c>
      <c r="F3987" s="68"/>
      <c r="G3987" s="68"/>
      <c r="H3987" s="68"/>
      <c r="K3987" s="166"/>
      <c r="L3987" s="166"/>
    </row>
    <row r="3988" spans="2:12" s="66" customFormat="1" ht="15" x14ac:dyDescent="0.25">
      <c r="B3988" s="180" t="s">
        <v>3066</v>
      </c>
      <c r="C3988" s="241">
        <v>1019379.01</v>
      </c>
      <c r="F3988" s="68"/>
      <c r="G3988" s="68"/>
      <c r="H3988" s="68"/>
      <c r="K3988" s="166"/>
      <c r="L3988" s="166"/>
    </row>
    <row r="3989" spans="2:12" s="66" customFormat="1" ht="15" x14ac:dyDescent="0.25">
      <c r="B3989" s="180" t="s">
        <v>3067</v>
      </c>
      <c r="C3989" s="241">
        <v>39593394.340000004</v>
      </c>
      <c r="F3989" s="68"/>
      <c r="G3989" s="68"/>
      <c r="H3989" s="68"/>
      <c r="K3989" s="166"/>
      <c r="L3989" s="166"/>
    </row>
    <row r="3990" spans="2:12" s="66" customFormat="1" ht="15" x14ac:dyDescent="0.25">
      <c r="B3990" s="180" t="s">
        <v>3068</v>
      </c>
      <c r="C3990" s="241">
        <v>6731585.0800000001</v>
      </c>
      <c r="F3990" s="68"/>
      <c r="G3990" s="68"/>
      <c r="H3990" s="68"/>
      <c r="K3990" s="166"/>
      <c r="L3990" s="166"/>
    </row>
    <row r="3991" spans="2:12" s="66" customFormat="1" ht="15" x14ac:dyDescent="0.25">
      <c r="B3991" s="180" t="s">
        <v>3069</v>
      </c>
      <c r="C3991" s="241">
        <v>41027550.320000008</v>
      </c>
      <c r="F3991" s="68"/>
      <c r="G3991" s="68"/>
      <c r="H3991" s="68"/>
      <c r="K3991" s="166"/>
      <c r="L3991" s="166"/>
    </row>
    <row r="3992" spans="2:12" s="66" customFormat="1" ht="15" x14ac:dyDescent="0.25">
      <c r="B3992" s="180" t="s">
        <v>3070</v>
      </c>
      <c r="C3992" s="241">
        <v>244383106.59999999</v>
      </c>
      <c r="F3992" s="68"/>
      <c r="G3992" s="68"/>
      <c r="H3992" s="68"/>
      <c r="K3992" s="166"/>
      <c r="L3992" s="166"/>
    </row>
    <row r="3993" spans="2:12" s="66" customFormat="1" ht="15" x14ac:dyDescent="0.25">
      <c r="B3993" s="180" t="s">
        <v>3071</v>
      </c>
      <c r="C3993" s="241">
        <v>89846626.460000008</v>
      </c>
      <c r="F3993" s="68"/>
      <c r="G3993" s="68"/>
      <c r="H3993" s="68"/>
      <c r="K3993" s="166"/>
      <c r="L3993" s="166"/>
    </row>
    <row r="3994" spans="2:12" s="66" customFormat="1" ht="15" x14ac:dyDescent="0.25">
      <c r="B3994" s="180" t="s">
        <v>3072</v>
      </c>
      <c r="C3994" s="241">
        <v>1623306.37</v>
      </c>
      <c r="F3994" s="68"/>
      <c r="G3994" s="68"/>
      <c r="H3994" s="68"/>
      <c r="K3994" s="166"/>
      <c r="L3994" s="166"/>
    </row>
    <row r="3995" spans="2:12" s="66" customFormat="1" ht="15" x14ac:dyDescent="0.25">
      <c r="B3995" s="180" t="s">
        <v>3073</v>
      </c>
      <c r="C3995" s="241">
        <v>15547836.1</v>
      </c>
      <c r="F3995" s="68"/>
      <c r="G3995" s="68"/>
      <c r="H3995" s="68"/>
      <c r="K3995" s="166"/>
      <c r="L3995" s="166"/>
    </row>
    <row r="3996" spans="2:12" s="66" customFormat="1" ht="15" x14ac:dyDescent="0.25">
      <c r="B3996" s="180" t="s">
        <v>3074</v>
      </c>
      <c r="C3996" s="241">
        <v>79515922.219999999</v>
      </c>
      <c r="F3996" s="68"/>
      <c r="G3996" s="68"/>
      <c r="H3996" s="68"/>
      <c r="K3996" s="166"/>
      <c r="L3996" s="166"/>
    </row>
    <row r="3997" spans="2:12" s="66" customFormat="1" ht="15" x14ac:dyDescent="0.25">
      <c r="B3997" s="180" t="s">
        <v>3075</v>
      </c>
      <c r="C3997" s="241">
        <v>2307282.15</v>
      </c>
      <c r="F3997" s="68"/>
      <c r="G3997" s="68"/>
      <c r="H3997" s="68"/>
      <c r="K3997" s="166"/>
      <c r="L3997" s="166"/>
    </row>
    <row r="3998" spans="2:12" s="66" customFormat="1" ht="15" x14ac:dyDescent="0.25">
      <c r="B3998" s="180" t="s">
        <v>3076</v>
      </c>
      <c r="C3998" s="241">
        <v>14926528.91</v>
      </c>
      <c r="F3998" s="68"/>
      <c r="G3998" s="68"/>
      <c r="H3998" s="68"/>
      <c r="K3998" s="166"/>
      <c r="L3998" s="166"/>
    </row>
    <row r="3999" spans="2:12" s="66" customFormat="1" ht="15" x14ac:dyDescent="0.25">
      <c r="B3999" s="180" t="s">
        <v>3077</v>
      </c>
      <c r="C3999" s="241">
        <v>539921688.63999999</v>
      </c>
      <c r="F3999" s="68"/>
      <c r="G3999" s="68"/>
      <c r="H3999" s="68"/>
      <c r="K3999" s="166"/>
      <c r="L3999" s="166"/>
    </row>
    <row r="4000" spans="2:12" s="66" customFormat="1" ht="15" x14ac:dyDescent="0.25">
      <c r="B4000" s="180" t="s">
        <v>3078</v>
      </c>
      <c r="C4000" s="241">
        <v>22189062.199999999</v>
      </c>
      <c r="F4000" s="68"/>
      <c r="G4000" s="68"/>
      <c r="H4000" s="68"/>
      <c r="K4000" s="166"/>
      <c r="L4000" s="166"/>
    </row>
    <row r="4001" spans="2:12" s="66" customFormat="1" ht="15" x14ac:dyDescent="0.25">
      <c r="B4001" s="180" t="s">
        <v>3079</v>
      </c>
      <c r="C4001" s="241">
        <v>570511.73</v>
      </c>
      <c r="F4001" s="68"/>
      <c r="G4001" s="68"/>
      <c r="H4001" s="68"/>
      <c r="K4001" s="166"/>
      <c r="L4001" s="166"/>
    </row>
    <row r="4002" spans="2:12" s="66" customFormat="1" ht="15" x14ac:dyDescent="0.25">
      <c r="B4002" s="180" t="s">
        <v>3080</v>
      </c>
      <c r="C4002" s="241">
        <v>53741408.980000004</v>
      </c>
      <c r="F4002" s="68"/>
      <c r="G4002" s="68"/>
      <c r="H4002" s="68"/>
      <c r="K4002" s="166"/>
      <c r="L4002" s="166"/>
    </row>
    <row r="4003" spans="2:12" s="66" customFormat="1" ht="15" x14ac:dyDescent="0.25">
      <c r="B4003" s="180" t="s">
        <v>3081</v>
      </c>
      <c r="C4003" s="241">
        <v>983547.8</v>
      </c>
      <c r="F4003" s="68"/>
      <c r="G4003" s="68"/>
      <c r="H4003" s="68"/>
      <c r="K4003" s="166"/>
      <c r="L4003" s="166"/>
    </row>
    <row r="4004" spans="2:12" s="66" customFormat="1" ht="15" x14ac:dyDescent="0.25">
      <c r="B4004" s="180" t="s">
        <v>3082</v>
      </c>
      <c r="C4004" s="241">
        <v>4348742.26</v>
      </c>
      <c r="F4004" s="68"/>
      <c r="G4004" s="68"/>
      <c r="H4004" s="68"/>
      <c r="K4004" s="166"/>
      <c r="L4004" s="166"/>
    </row>
    <row r="4005" spans="2:12" s="66" customFormat="1" ht="15" x14ac:dyDescent="0.25">
      <c r="B4005" s="180" t="s">
        <v>3083</v>
      </c>
      <c r="C4005" s="241">
        <v>34779387.350000001</v>
      </c>
      <c r="F4005" s="68"/>
      <c r="G4005" s="68"/>
      <c r="H4005" s="68"/>
      <c r="K4005" s="166"/>
      <c r="L4005" s="166"/>
    </row>
    <row r="4006" spans="2:12" s="66" customFormat="1" ht="15" x14ac:dyDescent="0.25">
      <c r="B4006" s="180" t="s">
        <v>3084</v>
      </c>
      <c r="C4006" s="241">
        <v>4017190</v>
      </c>
      <c r="F4006" s="68"/>
      <c r="G4006" s="68"/>
      <c r="H4006" s="68"/>
      <c r="K4006" s="166"/>
      <c r="L4006" s="166"/>
    </row>
    <row r="4007" spans="2:12" s="66" customFormat="1" ht="15" x14ac:dyDescent="0.25">
      <c r="B4007" s="180" t="s">
        <v>3085</v>
      </c>
      <c r="C4007" s="241">
        <v>4189059.48</v>
      </c>
      <c r="F4007" s="68"/>
      <c r="G4007" s="68"/>
      <c r="H4007" s="68"/>
      <c r="K4007" s="166"/>
      <c r="L4007" s="166"/>
    </row>
    <row r="4008" spans="2:12" s="66" customFormat="1" ht="15" x14ac:dyDescent="0.25">
      <c r="B4008" s="180" t="s">
        <v>3086</v>
      </c>
      <c r="C4008" s="241">
        <v>3080089.29</v>
      </c>
      <c r="F4008" s="68"/>
      <c r="G4008" s="68"/>
      <c r="H4008" s="68"/>
      <c r="K4008" s="166"/>
      <c r="L4008" s="166"/>
    </row>
    <row r="4009" spans="2:12" s="66" customFormat="1" ht="15" x14ac:dyDescent="0.25">
      <c r="B4009" s="180" t="s">
        <v>3087</v>
      </c>
      <c r="C4009" s="241">
        <v>2734495.81</v>
      </c>
      <c r="F4009" s="68"/>
      <c r="G4009" s="68"/>
      <c r="H4009" s="68"/>
      <c r="K4009" s="166"/>
      <c r="L4009" s="166"/>
    </row>
    <row r="4010" spans="2:12" s="66" customFormat="1" ht="15" x14ac:dyDescent="0.25">
      <c r="B4010" s="180" t="s">
        <v>3088</v>
      </c>
      <c r="C4010" s="241">
        <v>707765.78</v>
      </c>
      <c r="F4010" s="68"/>
      <c r="G4010" s="68"/>
      <c r="H4010" s="68"/>
      <c r="K4010" s="166"/>
      <c r="L4010" s="166"/>
    </row>
    <row r="4011" spans="2:12" s="66" customFormat="1" ht="15" x14ac:dyDescent="0.25">
      <c r="B4011" s="180" t="s">
        <v>3089</v>
      </c>
      <c r="C4011" s="241">
        <v>804851.4</v>
      </c>
      <c r="F4011" s="68"/>
      <c r="G4011" s="68"/>
      <c r="H4011" s="68"/>
      <c r="K4011" s="166"/>
      <c r="L4011" s="166"/>
    </row>
    <row r="4012" spans="2:12" s="66" customFormat="1" ht="15" x14ac:dyDescent="0.25">
      <c r="B4012" s="180" t="s">
        <v>3085</v>
      </c>
      <c r="C4012" s="182">
        <v>330611421.14999998</v>
      </c>
      <c r="F4012" s="68"/>
      <c r="G4012" s="68"/>
      <c r="H4012" s="68"/>
      <c r="K4012" s="166"/>
      <c r="L4012" s="166"/>
    </row>
    <row r="4013" spans="2:12" s="66" customFormat="1" ht="15" x14ac:dyDescent="0.25">
      <c r="B4013" s="180" t="s">
        <v>3090</v>
      </c>
      <c r="C4013" s="182">
        <v>33622170.120000005</v>
      </c>
      <c r="F4013" s="68"/>
      <c r="G4013" s="68"/>
      <c r="H4013" s="68"/>
      <c r="K4013" s="166"/>
      <c r="L4013" s="166"/>
    </row>
    <row r="4014" spans="2:12" s="66" customFormat="1" ht="15" x14ac:dyDescent="0.25">
      <c r="B4014" s="180" t="s">
        <v>3086</v>
      </c>
      <c r="C4014" s="182">
        <v>237026953.31999999</v>
      </c>
      <c r="F4014" s="68"/>
      <c r="G4014" s="68"/>
      <c r="H4014" s="68"/>
      <c r="K4014" s="166"/>
      <c r="L4014" s="166"/>
    </row>
    <row r="4015" spans="2:12" s="66" customFormat="1" ht="15" x14ac:dyDescent="0.25">
      <c r="B4015" s="180" t="s">
        <v>3091</v>
      </c>
      <c r="C4015" s="182">
        <v>43142397.600000001</v>
      </c>
      <c r="F4015" s="68"/>
      <c r="G4015" s="68"/>
      <c r="H4015" s="68"/>
      <c r="K4015" s="166"/>
      <c r="L4015" s="166"/>
    </row>
    <row r="4016" spans="2:12" s="66" customFormat="1" ht="15" x14ac:dyDescent="0.25">
      <c r="B4016" s="180" t="s">
        <v>3062</v>
      </c>
      <c r="C4016" s="182">
        <v>382657488.89999998</v>
      </c>
      <c r="F4016" s="68"/>
      <c r="G4016" s="68"/>
      <c r="H4016" s="68"/>
      <c r="K4016" s="166"/>
      <c r="L4016" s="166"/>
    </row>
    <row r="4017" spans="2:12" s="66" customFormat="1" ht="15" x14ac:dyDescent="0.25">
      <c r="B4017" s="180" t="s">
        <v>3092</v>
      </c>
      <c r="C4017" s="182">
        <v>166023778.5</v>
      </c>
      <c r="F4017" s="68"/>
      <c r="G4017" s="68"/>
      <c r="H4017" s="68"/>
      <c r="K4017" s="166"/>
      <c r="L4017" s="166"/>
    </row>
    <row r="4018" spans="2:12" s="66" customFormat="1" ht="15" x14ac:dyDescent="0.25">
      <c r="B4018" s="180" t="s">
        <v>3093</v>
      </c>
      <c r="C4018" s="182">
        <v>356671324.5</v>
      </c>
      <c r="F4018" s="68"/>
      <c r="G4018" s="68"/>
      <c r="H4018" s="68"/>
      <c r="K4018" s="166"/>
      <c r="L4018" s="166"/>
    </row>
    <row r="4019" spans="2:12" s="66" customFormat="1" ht="15" x14ac:dyDescent="0.25">
      <c r="B4019" s="180" t="s">
        <v>3094</v>
      </c>
      <c r="C4019" s="182">
        <v>60973280.949999996</v>
      </c>
      <c r="F4019" s="68"/>
      <c r="G4019" s="68"/>
      <c r="H4019" s="68"/>
      <c r="K4019" s="166"/>
      <c r="L4019" s="166"/>
    </row>
    <row r="4020" spans="2:12" s="66" customFormat="1" ht="15" x14ac:dyDescent="0.25">
      <c r="B4020" s="180" t="s">
        <v>3095</v>
      </c>
      <c r="C4020" s="182">
        <v>834013572.60000002</v>
      </c>
      <c r="F4020" s="68"/>
      <c r="G4020" s="68"/>
      <c r="H4020" s="68"/>
      <c r="K4020" s="166"/>
      <c r="L4020" s="166"/>
    </row>
    <row r="4021" spans="2:12" s="66" customFormat="1" ht="15" x14ac:dyDescent="0.25">
      <c r="B4021" s="180" t="s">
        <v>3096</v>
      </c>
      <c r="C4021" s="182">
        <v>78707362.50999999</v>
      </c>
      <c r="F4021" s="68"/>
      <c r="G4021" s="68"/>
      <c r="H4021" s="68"/>
      <c r="K4021" s="166"/>
      <c r="L4021" s="166"/>
    </row>
    <row r="4022" spans="2:12" s="66" customFormat="1" ht="15" x14ac:dyDescent="0.25">
      <c r="B4022" s="180" t="s">
        <v>3097</v>
      </c>
      <c r="C4022" s="182">
        <v>853091487.21000004</v>
      </c>
      <c r="F4022" s="68"/>
      <c r="G4022" s="68"/>
      <c r="H4022" s="68"/>
      <c r="K4022" s="166"/>
      <c r="L4022" s="166"/>
    </row>
    <row r="4023" spans="2:12" s="66" customFormat="1" ht="15" x14ac:dyDescent="0.25">
      <c r="B4023" s="180" t="s">
        <v>3098</v>
      </c>
      <c r="C4023" s="182">
        <v>369259283.75999999</v>
      </c>
      <c r="F4023" s="68"/>
      <c r="G4023" s="68"/>
      <c r="H4023" s="68"/>
      <c r="K4023" s="166"/>
      <c r="L4023" s="166"/>
    </row>
    <row r="4024" spans="2:12" s="66" customFormat="1" ht="15" x14ac:dyDescent="0.25">
      <c r="B4024" s="180" t="s">
        <v>3068</v>
      </c>
      <c r="C4024" s="182">
        <v>1057409159.52</v>
      </c>
      <c r="F4024" s="68"/>
      <c r="G4024" s="68"/>
      <c r="H4024" s="68"/>
      <c r="K4024" s="166"/>
      <c r="L4024" s="166"/>
    </row>
    <row r="4025" spans="2:12" s="66" customFormat="1" ht="15" x14ac:dyDescent="0.25">
      <c r="B4025" s="180" t="s">
        <v>3099</v>
      </c>
      <c r="C4025" s="182">
        <v>8247380.0199999996</v>
      </c>
      <c r="F4025" s="68"/>
      <c r="G4025" s="68"/>
      <c r="H4025" s="68"/>
      <c r="K4025" s="166"/>
      <c r="L4025" s="166"/>
    </row>
    <row r="4026" spans="2:12" s="66" customFormat="1" ht="15" x14ac:dyDescent="0.25">
      <c r="B4026" s="180" t="s">
        <v>3061</v>
      </c>
      <c r="C4026" s="182">
        <v>243183799.06</v>
      </c>
      <c r="F4026" s="68"/>
      <c r="G4026" s="68"/>
      <c r="H4026" s="68"/>
      <c r="K4026" s="166"/>
      <c r="L4026" s="166"/>
    </row>
    <row r="4027" spans="2:12" s="66" customFormat="1" ht="15" x14ac:dyDescent="0.25">
      <c r="B4027" s="180" t="s">
        <v>3100</v>
      </c>
      <c r="C4027" s="182">
        <v>391737969</v>
      </c>
      <c r="F4027" s="68"/>
      <c r="G4027" s="68"/>
      <c r="H4027" s="68"/>
      <c r="K4027" s="166"/>
      <c r="L4027" s="166"/>
    </row>
    <row r="4028" spans="2:12" s="66" customFormat="1" ht="15" x14ac:dyDescent="0.25">
      <c r="B4028" s="180" t="s">
        <v>3101</v>
      </c>
      <c r="C4028" s="182">
        <v>13957000</v>
      </c>
      <c r="F4028" s="68"/>
      <c r="G4028" s="68"/>
      <c r="H4028" s="68"/>
      <c r="K4028" s="166"/>
      <c r="L4028" s="166"/>
    </row>
    <row r="4029" spans="2:12" s="66" customFormat="1" ht="15" x14ac:dyDescent="0.25">
      <c r="B4029" s="180" t="s">
        <v>3102</v>
      </c>
      <c r="C4029" s="182">
        <v>48373775.649999999</v>
      </c>
      <c r="F4029" s="68"/>
      <c r="G4029" s="68"/>
      <c r="H4029" s="68"/>
      <c r="K4029" s="166"/>
      <c r="L4029" s="166"/>
    </row>
    <row r="4030" spans="2:12" s="66" customFormat="1" ht="15" x14ac:dyDescent="0.25">
      <c r="B4030" s="180" t="s">
        <v>3103</v>
      </c>
      <c r="C4030" s="182">
        <v>466340296.79999995</v>
      </c>
      <c r="F4030" s="68"/>
      <c r="G4030" s="68"/>
      <c r="H4030" s="68"/>
      <c r="K4030" s="166"/>
      <c r="L4030" s="166"/>
    </row>
    <row r="4031" spans="2:12" s="66" customFormat="1" ht="15" x14ac:dyDescent="0.25">
      <c r="B4031" s="180" t="s">
        <v>3053</v>
      </c>
      <c r="C4031" s="182">
        <v>50159368.049999997</v>
      </c>
      <c r="F4031" s="68"/>
      <c r="G4031" s="68"/>
      <c r="H4031" s="68"/>
      <c r="K4031" s="166"/>
      <c r="L4031" s="166"/>
    </row>
    <row r="4032" spans="2:12" s="66" customFormat="1" ht="15" x14ac:dyDescent="0.25">
      <c r="B4032" s="180" t="s">
        <v>3104</v>
      </c>
      <c r="C4032" s="182">
        <v>376116625.33999997</v>
      </c>
      <c r="F4032" s="68"/>
      <c r="G4032" s="68"/>
      <c r="H4032" s="68"/>
      <c r="K4032" s="166"/>
      <c r="L4032" s="166"/>
    </row>
    <row r="4033" spans="2:12" s="66" customFormat="1" ht="15" x14ac:dyDescent="0.25">
      <c r="B4033" s="180" t="s">
        <v>3105</v>
      </c>
      <c r="C4033" s="182">
        <v>152351704.34999999</v>
      </c>
      <c r="F4033" s="68"/>
      <c r="G4033" s="68"/>
      <c r="H4033" s="68"/>
      <c r="K4033" s="166"/>
      <c r="L4033" s="166"/>
    </row>
    <row r="4034" spans="2:12" s="66" customFormat="1" ht="15" x14ac:dyDescent="0.25">
      <c r="B4034" s="180" t="s">
        <v>3106</v>
      </c>
      <c r="C4034" s="182">
        <v>252645908.40000001</v>
      </c>
      <c r="F4034" s="68"/>
      <c r="G4034" s="68"/>
      <c r="H4034" s="68"/>
      <c r="K4034" s="166"/>
      <c r="L4034" s="166"/>
    </row>
    <row r="4035" spans="2:12" s="66" customFormat="1" ht="15" x14ac:dyDescent="0.25">
      <c r="B4035" s="180" t="s">
        <v>3107</v>
      </c>
      <c r="C4035" s="182">
        <v>251726011.94999999</v>
      </c>
      <c r="F4035" s="68"/>
      <c r="G4035" s="68"/>
      <c r="H4035" s="68"/>
      <c r="K4035" s="166"/>
      <c r="L4035" s="166"/>
    </row>
    <row r="4036" spans="2:12" s="66" customFormat="1" ht="15" x14ac:dyDescent="0.25">
      <c r="B4036" s="180" t="s">
        <v>3108</v>
      </c>
      <c r="C4036" s="182">
        <v>93393181.439999998</v>
      </c>
      <c r="F4036" s="68"/>
      <c r="G4036" s="68"/>
      <c r="H4036" s="68"/>
      <c r="K4036" s="166"/>
      <c r="L4036" s="166"/>
    </row>
    <row r="4037" spans="2:12" s="66" customFormat="1" ht="15" x14ac:dyDescent="0.25">
      <c r="B4037" s="180" t="s">
        <v>3109</v>
      </c>
      <c r="C4037" s="182">
        <v>314196203.16000003</v>
      </c>
      <c r="F4037" s="68"/>
      <c r="G4037" s="68"/>
      <c r="H4037" s="68"/>
      <c r="K4037" s="166"/>
      <c r="L4037" s="166"/>
    </row>
    <row r="4038" spans="2:12" s="66" customFormat="1" ht="15" x14ac:dyDescent="0.25">
      <c r="B4038" s="180" t="s">
        <v>3110</v>
      </c>
      <c r="C4038" s="182">
        <v>308970032.67000002</v>
      </c>
      <c r="F4038" s="68"/>
      <c r="G4038" s="68"/>
      <c r="H4038" s="68"/>
      <c r="K4038" s="166"/>
      <c r="L4038" s="166"/>
    </row>
    <row r="4039" spans="2:12" s="66" customFormat="1" ht="15" x14ac:dyDescent="0.25">
      <c r="B4039" s="180" t="s">
        <v>3111</v>
      </c>
      <c r="C4039" s="182">
        <v>899824350.67000008</v>
      </c>
      <c r="F4039" s="68"/>
      <c r="G4039" s="68"/>
      <c r="H4039" s="68"/>
      <c r="K4039" s="166"/>
      <c r="L4039" s="166"/>
    </row>
    <row r="4040" spans="2:12" s="66" customFormat="1" ht="15" x14ac:dyDescent="0.25">
      <c r="B4040" s="180" t="s">
        <v>3112</v>
      </c>
      <c r="C4040" s="182">
        <v>237914031.81999999</v>
      </c>
      <c r="F4040" s="68"/>
      <c r="G4040" s="68"/>
      <c r="H4040" s="68"/>
      <c r="K4040" s="166"/>
      <c r="L4040" s="166"/>
    </row>
    <row r="4041" spans="2:12" s="66" customFormat="1" ht="15" x14ac:dyDescent="0.25">
      <c r="B4041" s="180" t="s">
        <v>3113</v>
      </c>
      <c r="C4041" s="182">
        <v>206467187.13</v>
      </c>
      <c r="F4041" s="68"/>
      <c r="G4041" s="68"/>
      <c r="H4041" s="68"/>
      <c r="K4041" s="166"/>
      <c r="L4041" s="166"/>
    </row>
    <row r="4042" spans="2:12" s="66" customFormat="1" ht="15" x14ac:dyDescent="0.25">
      <c r="B4042" s="180" t="s">
        <v>3114</v>
      </c>
      <c r="C4042" s="182">
        <v>490426750.01999998</v>
      </c>
      <c r="F4042" s="68"/>
      <c r="G4042" s="68"/>
      <c r="H4042" s="68"/>
      <c r="K4042" s="166"/>
      <c r="L4042" s="166"/>
    </row>
    <row r="4043" spans="2:12" s="66" customFormat="1" ht="15" x14ac:dyDescent="0.25">
      <c r="B4043" s="180" t="s">
        <v>3063</v>
      </c>
      <c r="C4043" s="182">
        <v>209087587.06999999</v>
      </c>
      <c r="F4043" s="68"/>
      <c r="G4043" s="68"/>
      <c r="H4043" s="68"/>
      <c r="K4043" s="166"/>
      <c r="L4043" s="166"/>
    </row>
    <row r="4044" spans="2:12" s="66" customFormat="1" ht="15" x14ac:dyDescent="0.25">
      <c r="B4044" s="180" t="s">
        <v>3115</v>
      </c>
      <c r="C4044" s="182">
        <v>42441521.43</v>
      </c>
      <c r="F4044" s="68"/>
      <c r="G4044" s="68"/>
      <c r="H4044" s="68"/>
      <c r="K4044" s="166"/>
      <c r="L4044" s="166"/>
    </row>
    <row r="4045" spans="2:12" s="66" customFormat="1" ht="15" x14ac:dyDescent="0.25">
      <c r="B4045" s="180" t="s">
        <v>3116</v>
      </c>
      <c r="C4045" s="182">
        <v>254747244.18000001</v>
      </c>
      <c r="F4045" s="68"/>
      <c r="G4045" s="68"/>
      <c r="H4045" s="68"/>
      <c r="K4045" s="166"/>
      <c r="L4045" s="166"/>
    </row>
    <row r="4046" spans="2:12" s="66" customFormat="1" ht="15" x14ac:dyDescent="0.25">
      <c r="B4046" s="180" t="s">
        <v>3117</v>
      </c>
      <c r="C4046" s="182">
        <v>122260250.38</v>
      </c>
      <c r="F4046" s="68"/>
      <c r="G4046" s="68"/>
      <c r="H4046" s="68"/>
      <c r="K4046" s="166"/>
      <c r="L4046" s="166"/>
    </row>
    <row r="4047" spans="2:12" s="66" customFormat="1" ht="15" x14ac:dyDescent="0.25">
      <c r="B4047" s="180" t="s">
        <v>3060</v>
      </c>
      <c r="C4047" s="182">
        <v>182488462.81</v>
      </c>
      <c r="F4047" s="68"/>
      <c r="G4047" s="68"/>
      <c r="H4047" s="68"/>
      <c r="K4047" s="166"/>
      <c r="L4047" s="166"/>
    </row>
    <row r="4048" spans="2:12" s="66" customFormat="1" ht="15" x14ac:dyDescent="0.25">
      <c r="B4048" s="180" t="s">
        <v>3118</v>
      </c>
      <c r="C4048" s="182">
        <v>227892882.07999998</v>
      </c>
      <c r="F4048" s="68"/>
      <c r="G4048" s="68"/>
      <c r="H4048" s="68"/>
      <c r="K4048" s="166"/>
      <c r="L4048" s="166"/>
    </row>
    <row r="4049" spans="2:12" s="66" customFormat="1" ht="15" x14ac:dyDescent="0.25">
      <c r="B4049" s="180" t="s">
        <v>3119</v>
      </c>
      <c r="C4049" s="182">
        <v>23201222.240000002</v>
      </c>
      <c r="F4049" s="68"/>
      <c r="G4049" s="68"/>
      <c r="H4049" s="68"/>
      <c r="K4049" s="166"/>
      <c r="L4049" s="166"/>
    </row>
    <row r="4050" spans="2:12" s="66" customFormat="1" ht="15" x14ac:dyDescent="0.25">
      <c r="B4050" s="180" t="s">
        <v>3120</v>
      </c>
      <c r="C4050" s="182">
        <v>59258500.559999995</v>
      </c>
      <c r="F4050" s="68"/>
      <c r="G4050" s="68"/>
      <c r="H4050" s="68"/>
      <c r="K4050" s="166"/>
      <c r="L4050" s="166"/>
    </row>
    <row r="4051" spans="2:12" s="66" customFormat="1" ht="15" x14ac:dyDescent="0.25">
      <c r="B4051" s="180" t="s">
        <v>3121</v>
      </c>
      <c r="C4051" s="182">
        <v>36361292.18</v>
      </c>
      <c r="F4051" s="68"/>
      <c r="G4051" s="68"/>
      <c r="H4051" s="68"/>
      <c r="K4051" s="166"/>
      <c r="L4051" s="166"/>
    </row>
    <row r="4052" spans="2:12" s="66" customFormat="1" ht="15" x14ac:dyDescent="0.25">
      <c r="B4052" s="180" t="s">
        <v>3122</v>
      </c>
      <c r="C4052" s="182">
        <v>982169754.48999989</v>
      </c>
      <c r="F4052" s="68"/>
      <c r="G4052" s="68"/>
      <c r="H4052" s="68"/>
      <c r="K4052" s="166"/>
      <c r="L4052" s="166"/>
    </row>
    <row r="4053" spans="2:12" s="66" customFormat="1" ht="15" x14ac:dyDescent="0.25">
      <c r="B4053" s="180" t="s">
        <v>3123</v>
      </c>
      <c r="C4053" s="182">
        <v>166405818.36000001</v>
      </c>
      <c r="F4053" s="68"/>
      <c r="G4053" s="68"/>
      <c r="H4053" s="68"/>
      <c r="K4053" s="166"/>
      <c r="L4053" s="166"/>
    </row>
    <row r="4054" spans="2:12" s="66" customFormat="1" ht="15" x14ac:dyDescent="0.25">
      <c r="B4054" s="180" t="s">
        <v>3078</v>
      </c>
      <c r="C4054" s="182">
        <v>417767544.49999994</v>
      </c>
      <c r="F4054" s="68"/>
      <c r="G4054" s="68"/>
      <c r="H4054" s="68"/>
      <c r="K4054" s="166"/>
      <c r="L4054" s="166"/>
    </row>
    <row r="4055" spans="2:12" s="66" customFormat="1" ht="15" x14ac:dyDescent="0.25">
      <c r="B4055" s="180" t="s">
        <v>3124</v>
      </c>
      <c r="C4055" s="182">
        <v>17764339.780000001</v>
      </c>
      <c r="F4055" s="68"/>
      <c r="G4055" s="68"/>
      <c r="H4055" s="68"/>
      <c r="K4055" s="166"/>
      <c r="L4055" s="166"/>
    </row>
    <row r="4056" spans="2:12" s="66" customFormat="1" ht="15" x14ac:dyDescent="0.25">
      <c r="B4056" s="180" t="s">
        <v>3125</v>
      </c>
      <c r="C4056" s="182">
        <v>609311241.88</v>
      </c>
      <c r="F4056" s="68"/>
      <c r="G4056" s="68"/>
      <c r="H4056" s="68"/>
      <c r="K4056" s="166"/>
      <c r="L4056" s="166"/>
    </row>
    <row r="4057" spans="2:12" s="66" customFormat="1" ht="15" x14ac:dyDescent="0.25">
      <c r="B4057" s="180" t="s">
        <v>3126</v>
      </c>
      <c r="C4057" s="182">
        <v>162965537.81999999</v>
      </c>
      <c r="F4057" s="68"/>
      <c r="G4057" s="68"/>
      <c r="H4057" s="68"/>
      <c r="K4057" s="166"/>
      <c r="L4057" s="166"/>
    </row>
    <row r="4058" spans="2:12" s="66" customFormat="1" ht="15" x14ac:dyDescent="0.25">
      <c r="B4058" s="180" t="s">
        <v>3127</v>
      </c>
      <c r="C4058" s="182">
        <v>404589572.99999994</v>
      </c>
      <c r="F4058" s="68"/>
      <c r="G4058" s="68"/>
      <c r="H4058" s="68"/>
      <c r="K4058" s="166"/>
      <c r="L4058" s="166"/>
    </row>
    <row r="4059" spans="2:12" s="66" customFormat="1" ht="15" x14ac:dyDescent="0.25">
      <c r="B4059" s="180" t="s">
        <v>3128</v>
      </c>
      <c r="C4059" s="182">
        <v>380656610.05000001</v>
      </c>
      <c r="F4059" s="68"/>
      <c r="G4059" s="68"/>
      <c r="H4059" s="68"/>
      <c r="K4059" s="166"/>
      <c r="L4059" s="166"/>
    </row>
    <row r="4060" spans="2:12" s="66" customFormat="1" ht="15" x14ac:dyDescent="0.25">
      <c r="B4060" s="180" t="s">
        <v>3129</v>
      </c>
      <c r="C4060" s="182">
        <v>8624908.7400000002</v>
      </c>
      <c r="F4060" s="68"/>
      <c r="G4060" s="68"/>
      <c r="H4060" s="68"/>
      <c r="K4060" s="166"/>
      <c r="L4060" s="166"/>
    </row>
    <row r="4061" spans="2:12" s="66" customFormat="1" ht="15" x14ac:dyDescent="0.25">
      <c r="B4061" s="180" t="s">
        <v>3130</v>
      </c>
      <c r="C4061" s="182">
        <v>450682326.77999997</v>
      </c>
      <c r="F4061" s="68"/>
      <c r="G4061" s="68"/>
      <c r="H4061" s="68"/>
      <c r="K4061" s="166"/>
      <c r="L4061" s="166"/>
    </row>
    <row r="4062" spans="2:12" s="66" customFormat="1" ht="15" x14ac:dyDescent="0.25">
      <c r="B4062" s="180" t="s">
        <v>3131</v>
      </c>
      <c r="C4062" s="182">
        <v>164693397.75</v>
      </c>
      <c r="F4062" s="68"/>
      <c r="G4062" s="68"/>
      <c r="H4062" s="68"/>
      <c r="K4062" s="166"/>
      <c r="L4062" s="166"/>
    </row>
    <row r="4063" spans="2:12" s="66" customFormat="1" ht="15" x14ac:dyDescent="0.25">
      <c r="B4063" s="180" t="s">
        <v>3132</v>
      </c>
      <c r="C4063" s="182">
        <v>13202106.279999999</v>
      </c>
      <c r="F4063" s="68"/>
      <c r="G4063" s="68"/>
      <c r="H4063" s="68"/>
      <c r="K4063" s="166"/>
      <c r="L4063" s="166"/>
    </row>
    <row r="4064" spans="2:12" s="66" customFormat="1" ht="15" x14ac:dyDescent="0.25">
      <c r="B4064" s="180" t="s">
        <v>3133</v>
      </c>
      <c r="C4064" s="182">
        <v>835988334.92000008</v>
      </c>
      <c r="F4064" s="68"/>
      <c r="G4064" s="68"/>
      <c r="H4064" s="68"/>
      <c r="K4064" s="166"/>
      <c r="L4064" s="166"/>
    </row>
    <row r="4065" spans="2:12" s="66" customFormat="1" ht="15" x14ac:dyDescent="0.25">
      <c r="B4065" s="180" t="s">
        <v>3054</v>
      </c>
      <c r="C4065" s="182">
        <v>47401874.880000003</v>
      </c>
      <c r="F4065" s="68"/>
      <c r="G4065" s="68"/>
      <c r="H4065" s="68"/>
      <c r="K4065" s="166"/>
      <c r="L4065" s="166"/>
    </row>
    <row r="4066" spans="2:12" s="66" customFormat="1" ht="15" x14ac:dyDescent="0.25">
      <c r="B4066" s="180" t="s">
        <v>3134</v>
      </c>
      <c r="C4066" s="182">
        <v>130083359.86</v>
      </c>
      <c r="F4066" s="68"/>
      <c r="G4066" s="68"/>
      <c r="H4066" s="68"/>
      <c r="K4066" s="166"/>
      <c r="L4066" s="166"/>
    </row>
    <row r="4067" spans="2:12" s="66" customFormat="1" ht="15" x14ac:dyDescent="0.25">
      <c r="B4067" s="180" t="s">
        <v>3135</v>
      </c>
      <c r="C4067" s="182">
        <v>457602260.69999993</v>
      </c>
      <c r="F4067" s="68"/>
      <c r="G4067" s="68"/>
      <c r="H4067" s="68"/>
      <c r="K4067" s="166"/>
      <c r="L4067" s="166"/>
    </row>
    <row r="4068" spans="2:12" s="66" customFormat="1" ht="15" x14ac:dyDescent="0.25">
      <c r="B4068" s="180" t="s">
        <v>3136</v>
      </c>
      <c r="C4068" s="182">
        <v>949080</v>
      </c>
      <c r="F4068" s="68"/>
      <c r="G4068" s="68"/>
      <c r="H4068" s="68"/>
      <c r="K4068" s="166"/>
      <c r="L4068" s="166"/>
    </row>
    <row r="4069" spans="2:12" s="66" customFormat="1" ht="15" x14ac:dyDescent="0.25">
      <c r="B4069" s="180" t="s">
        <v>3137</v>
      </c>
      <c r="C4069" s="182">
        <v>896808981.09000003</v>
      </c>
      <c r="F4069" s="68"/>
      <c r="G4069" s="68"/>
      <c r="H4069" s="68"/>
      <c r="K4069" s="166"/>
      <c r="L4069" s="166"/>
    </row>
    <row r="4070" spans="2:12" s="66" customFormat="1" ht="15" x14ac:dyDescent="0.25">
      <c r="B4070" s="180" t="s">
        <v>3138</v>
      </c>
      <c r="C4070" s="182">
        <v>26538862.199999999</v>
      </c>
      <c r="F4070" s="68"/>
      <c r="G4070" s="68"/>
      <c r="H4070" s="68"/>
      <c r="K4070" s="166"/>
      <c r="L4070" s="166"/>
    </row>
    <row r="4071" spans="2:12" s="66" customFormat="1" ht="15" x14ac:dyDescent="0.25">
      <c r="B4071" s="180" t="s">
        <v>3139</v>
      </c>
      <c r="C4071" s="182">
        <v>153986675.39999998</v>
      </c>
      <c r="F4071" s="68"/>
      <c r="G4071" s="68"/>
      <c r="H4071" s="68"/>
      <c r="K4071" s="166"/>
      <c r="L4071" s="166"/>
    </row>
    <row r="4072" spans="2:12" s="66" customFormat="1" ht="15" x14ac:dyDescent="0.25">
      <c r="B4072" s="180" t="s">
        <v>3140</v>
      </c>
      <c r="C4072" s="182">
        <v>55575974.650000006</v>
      </c>
      <c r="F4072" s="68"/>
      <c r="G4072" s="68"/>
      <c r="H4072" s="68"/>
      <c r="K4072" s="166"/>
      <c r="L4072" s="166"/>
    </row>
    <row r="4073" spans="2:12" s="66" customFormat="1" ht="15" x14ac:dyDescent="0.25">
      <c r="B4073" s="180" t="s">
        <v>3069</v>
      </c>
      <c r="C4073" s="182">
        <v>66354840.359999999</v>
      </c>
      <c r="F4073" s="68"/>
      <c r="G4073" s="68"/>
      <c r="H4073" s="68"/>
      <c r="K4073" s="166"/>
      <c r="L4073" s="166"/>
    </row>
    <row r="4074" spans="2:12" s="66" customFormat="1" ht="15" x14ac:dyDescent="0.25">
      <c r="B4074" s="180" t="s">
        <v>3141</v>
      </c>
      <c r="C4074" s="182">
        <v>2796062.54</v>
      </c>
      <c r="F4074" s="68"/>
      <c r="G4074" s="68"/>
      <c r="H4074" s="68"/>
      <c r="K4074" s="166"/>
      <c r="L4074" s="166"/>
    </row>
    <row r="4075" spans="2:12" s="66" customFormat="1" ht="15" x14ac:dyDescent="0.25">
      <c r="B4075" s="180" t="s">
        <v>3142</v>
      </c>
      <c r="C4075" s="182">
        <v>473856214.09999996</v>
      </c>
      <c r="F4075" s="68"/>
      <c r="G4075" s="68"/>
      <c r="H4075" s="68"/>
      <c r="K4075" s="166"/>
      <c r="L4075" s="166"/>
    </row>
    <row r="4076" spans="2:12" s="66" customFormat="1" ht="15" x14ac:dyDescent="0.25">
      <c r="B4076" s="180" t="s">
        <v>3067</v>
      </c>
      <c r="C4076" s="182">
        <v>322549510.29000002</v>
      </c>
      <c r="F4076" s="68"/>
      <c r="G4076" s="68"/>
      <c r="H4076" s="68"/>
      <c r="K4076" s="166"/>
      <c r="L4076" s="166"/>
    </row>
    <row r="4077" spans="2:12" s="66" customFormat="1" ht="15" x14ac:dyDescent="0.25">
      <c r="B4077" s="180" t="s">
        <v>3143</v>
      </c>
      <c r="C4077" s="182">
        <v>62584500</v>
      </c>
      <c r="F4077" s="68"/>
      <c r="G4077" s="68"/>
      <c r="H4077" s="68"/>
      <c r="K4077" s="166"/>
      <c r="L4077" s="166"/>
    </row>
    <row r="4078" spans="2:12" s="66" customFormat="1" ht="15" x14ac:dyDescent="0.25">
      <c r="B4078" s="180" t="s">
        <v>3080</v>
      </c>
      <c r="C4078" s="182">
        <v>380897441</v>
      </c>
      <c r="F4078" s="68"/>
      <c r="G4078" s="68"/>
      <c r="H4078" s="68"/>
      <c r="K4078" s="166"/>
      <c r="L4078" s="166"/>
    </row>
    <row r="4079" spans="2:12" s="66" customFormat="1" ht="15" x14ac:dyDescent="0.25">
      <c r="B4079" s="180" t="s">
        <v>3144</v>
      </c>
      <c r="C4079" s="182">
        <v>57500199.940000005</v>
      </c>
      <c r="F4079" s="68"/>
      <c r="G4079" s="68"/>
      <c r="H4079" s="68"/>
      <c r="K4079" s="166"/>
      <c r="L4079" s="166"/>
    </row>
    <row r="4080" spans="2:12" s="66" customFormat="1" ht="15" x14ac:dyDescent="0.25">
      <c r="B4080" s="180" t="s">
        <v>3057</v>
      </c>
      <c r="C4080" s="182">
        <v>514413481.13</v>
      </c>
      <c r="F4080" s="68"/>
      <c r="G4080" s="68"/>
      <c r="H4080" s="68"/>
      <c r="K4080" s="166"/>
      <c r="L4080" s="166"/>
    </row>
    <row r="4081" spans="2:12" s="66" customFormat="1" ht="15" x14ac:dyDescent="0.25">
      <c r="B4081" s="180" t="s">
        <v>3145</v>
      </c>
      <c r="C4081" s="182">
        <v>137391746.40000001</v>
      </c>
      <c r="F4081" s="68"/>
      <c r="G4081" s="68"/>
      <c r="H4081" s="68"/>
      <c r="K4081" s="166"/>
      <c r="L4081" s="166"/>
    </row>
    <row r="4082" spans="2:12" s="66" customFormat="1" ht="15" x14ac:dyDescent="0.25">
      <c r="B4082" s="180" t="s">
        <v>3146</v>
      </c>
      <c r="C4082" s="182">
        <v>500424892.5</v>
      </c>
      <c r="F4082" s="68"/>
      <c r="G4082" s="68"/>
      <c r="H4082" s="68"/>
      <c r="K4082" s="166"/>
      <c r="L4082" s="166"/>
    </row>
    <row r="4083" spans="2:12" s="66" customFormat="1" ht="15" x14ac:dyDescent="0.25">
      <c r="B4083" s="180" t="s">
        <v>3147</v>
      </c>
      <c r="C4083" s="182">
        <v>5866370</v>
      </c>
      <c r="F4083" s="68"/>
      <c r="G4083" s="68"/>
      <c r="H4083" s="68"/>
      <c r="K4083" s="166"/>
      <c r="L4083" s="166"/>
    </row>
    <row r="4084" spans="2:12" s="66" customFormat="1" ht="15" x14ac:dyDescent="0.25">
      <c r="B4084" s="180" t="s">
        <v>3148</v>
      </c>
      <c r="C4084" s="182">
        <v>302072333.06</v>
      </c>
      <c r="F4084" s="68"/>
      <c r="G4084" s="68"/>
      <c r="H4084" s="68"/>
      <c r="K4084" s="166"/>
      <c r="L4084" s="166"/>
    </row>
    <row r="4085" spans="2:12" s="66" customFormat="1" ht="15" x14ac:dyDescent="0.25">
      <c r="B4085" s="180" t="s">
        <v>3149</v>
      </c>
      <c r="C4085" s="182">
        <v>379068245.14999998</v>
      </c>
      <c r="F4085" s="68"/>
      <c r="G4085" s="68"/>
      <c r="H4085" s="68"/>
      <c r="K4085" s="166"/>
      <c r="L4085" s="166"/>
    </row>
    <row r="4086" spans="2:12" s="66" customFormat="1" ht="15" x14ac:dyDescent="0.25">
      <c r="B4086" s="180" t="s">
        <v>3150</v>
      </c>
      <c r="C4086" s="182">
        <v>106470436.64</v>
      </c>
      <c r="F4086" s="68"/>
      <c r="G4086" s="68"/>
      <c r="H4086" s="68"/>
      <c r="K4086" s="166"/>
      <c r="L4086" s="166"/>
    </row>
    <row r="4087" spans="2:12" s="66" customFormat="1" ht="15" x14ac:dyDescent="0.25">
      <c r="B4087" s="180" t="s">
        <v>3151</v>
      </c>
      <c r="C4087" s="182">
        <v>5420737.5</v>
      </c>
      <c r="F4087" s="68"/>
      <c r="G4087" s="68"/>
      <c r="H4087" s="68"/>
      <c r="K4087" s="166"/>
      <c r="L4087" s="166"/>
    </row>
    <row r="4088" spans="2:12" s="66" customFormat="1" ht="15" x14ac:dyDescent="0.25">
      <c r="B4088" s="180" t="s">
        <v>3152</v>
      </c>
      <c r="C4088" s="182">
        <v>246345615.28</v>
      </c>
      <c r="F4088" s="68"/>
      <c r="G4088" s="68"/>
      <c r="H4088" s="68"/>
      <c r="K4088" s="166"/>
      <c r="L4088" s="166"/>
    </row>
    <row r="4089" spans="2:12" s="66" customFormat="1" ht="15" x14ac:dyDescent="0.25">
      <c r="B4089" s="180" t="s">
        <v>3153</v>
      </c>
      <c r="C4089" s="182">
        <v>32041619.550000001</v>
      </c>
      <c r="F4089" s="68"/>
      <c r="G4089" s="68"/>
      <c r="H4089" s="68"/>
      <c r="K4089" s="166"/>
      <c r="L4089" s="166"/>
    </row>
    <row r="4090" spans="2:12" s="66" customFormat="1" ht="15" x14ac:dyDescent="0.25">
      <c r="B4090" s="180" t="s">
        <v>3154</v>
      </c>
      <c r="C4090" s="182">
        <v>39424547.700000003</v>
      </c>
      <c r="F4090" s="68"/>
      <c r="G4090" s="68"/>
      <c r="H4090" s="68"/>
      <c r="K4090" s="166"/>
      <c r="L4090" s="166"/>
    </row>
    <row r="4091" spans="2:12" s="66" customFormat="1" ht="15" x14ac:dyDescent="0.25">
      <c r="B4091" s="180" t="s">
        <v>3155</v>
      </c>
      <c r="C4091" s="182">
        <v>5422229.8899999997</v>
      </c>
      <c r="F4091" s="68"/>
      <c r="G4091" s="68"/>
      <c r="H4091" s="68"/>
      <c r="K4091" s="166"/>
      <c r="L4091" s="166"/>
    </row>
    <row r="4092" spans="2:12" s="66" customFormat="1" ht="15" x14ac:dyDescent="0.25">
      <c r="B4092" s="180" t="s">
        <v>3156</v>
      </c>
      <c r="C4092" s="182">
        <v>163428823.16999999</v>
      </c>
      <c r="F4092" s="68"/>
      <c r="G4092" s="68"/>
      <c r="H4092" s="68"/>
      <c r="K4092" s="166"/>
      <c r="L4092" s="166"/>
    </row>
    <row r="4093" spans="2:12" s="66" customFormat="1" ht="15" x14ac:dyDescent="0.25">
      <c r="B4093" s="180" t="s">
        <v>3157</v>
      </c>
      <c r="C4093" s="182">
        <v>256493474.90999997</v>
      </c>
      <c r="F4093" s="68"/>
      <c r="G4093" s="68"/>
      <c r="H4093" s="68"/>
      <c r="K4093" s="166"/>
      <c r="L4093" s="166"/>
    </row>
    <row r="4094" spans="2:12" s="66" customFormat="1" ht="15" x14ac:dyDescent="0.25">
      <c r="B4094" s="180" t="s">
        <v>3158</v>
      </c>
      <c r="C4094" s="182">
        <v>49463115.219999999</v>
      </c>
      <c r="F4094" s="68"/>
      <c r="G4094" s="68"/>
      <c r="H4094" s="68"/>
      <c r="K4094" s="166"/>
      <c r="L4094" s="166"/>
    </row>
    <row r="4095" spans="2:12" s="66" customFormat="1" ht="15" x14ac:dyDescent="0.25">
      <c r="B4095" s="180" t="s">
        <v>3159</v>
      </c>
      <c r="C4095" s="182">
        <v>803099615.56999993</v>
      </c>
      <c r="F4095" s="68"/>
      <c r="G4095" s="68"/>
      <c r="H4095" s="68"/>
      <c r="K4095" s="166"/>
      <c r="L4095" s="166"/>
    </row>
    <row r="4096" spans="2:12" s="66" customFormat="1" ht="15" x14ac:dyDescent="0.25">
      <c r="B4096" s="180" t="s">
        <v>3088</v>
      </c>
      <c r="C4096" s="182">
        <v>508577207.31</v>
      </c>
      <c r="F4096" s="68"/>
      <c r="G4096" s="68"/>
      <c r="H4096" s="68"/>
      <c r="K4096" s="166"/>
      <c r="L4096" s="166"/>
    </row>
    <row r="4097" spans="2:12" s="66" customFormat="1" ht="15" x14ac:dyDescent="0.25">
      <c r="B4097" s="180" t="s">
        <v>3160</v>
      </c>
      <c r="C4097" s="182">
        <v>3051135</v>
      </c>
      <c r="F4097" s="68"/>
      <c r="G4097" s="68"/>
      <c r="H4097" s="68"/>
      <c r="K4097" s="166"/>
      <c r="L4097" s="166"/>
    </row>
    <row r="4098" spans="2:12" s="66" customFormat="1" ht="15" x14ac:dyDescent="0.25">
      <c r="B4098" s="180" t="s">
        <v>3161</v>
      </c>
      <c r="C4098" s="182">
        <v>561928925.06999993</v>
      </c>
      <c r="F4098" s="68"/>
      <c r="G4098" s="68"/>
      <c r="H4098" s="68"/>
      <c r="K4098" s="166"/>
      <c r="L4098" s="166"/>
    </row>
    <row r="4099" spans="2:12" s="66" customFormat="1" ht="15" x14ac:dyDescent="0.25">
      <c r="B4099" s="180" t="s">
        <v>3162</v>
      </c>
      <c r="C4099" s="182">
        <v>766935</v>
      </c>
      <c r="F4099" s="68"/>
      <c r="G4099" s="68"/>
      <c r="H4099" s="68"/>
      <c r="K4099" s="166"/>
      <c r="L4099" s="166"/>
    </row>
    <row r="4100" spans="2:12" s="66" customFormat="1" ht="15" x14ac:dyDescent="0.25">
      <c r="B4100" s="180" t="s">
        <v>3163</v>
      </c>
      <c r="C4100" s="182">
        <v>1054693780.77</v>
      </c>
      <c r="F4100" s="68"/>
      <c r="G4100" s="68"/>
      <c r="H4100" s="68"/>
      <c r="K4100" s="166"/>
      <c r="L4100" s="166"/>
    </row>
    <row r="4101" spans="2:12" s="66" customFormat="1" ht="15" x14ac:dyDescent="0.25">
      <c r="B4101" s="180" t="s">
        <v>3164</v>
      </c>
      <c r="C4101" s="182">
        <v>67583843.949999988</v>
      </c>
      <c r="F4101" s="68"/>
      <c r="G4101" s="68"/>
      <c r="H4101" s="68"/>
      <c r="K4101" s="166"/>
      <c r="L4101" s="166"/>
    </row>
    <row r="4102" spans="2:12" s="66" customFormat="1" ht="15" x14ac:dyDescent="0.25">
      <c r="B4102" s="180" t="s">
        <v>3165</v>
      </c>
      <c r="C4102" s="182">
        <v>590870460.18000007</v>
      </c>
      <c r="F4102" s="68"/>
      <c r="G4102" s="68"/>
      <c r="H4102" s="68"/>
      <c r="K4102" s="166"/>
      <c r="L4102" s="166"/>
    </row>
    <row r="4103" spans="2:12" s="66" customFormat="1" ht="15" x14ac:dyDescent="0.25">
      <c r="B4103" s="180" t="s">
        <v>3166</v>
      </c>
      <c r="C4103" s="182">
        <v>19410499.5</v>
      </c>
      <c r="F4103" s="68"/>
      <c r="G4103" s="68"/>
      <c r="H4103" s="68"/>
      <c r="K4103" s="166"/>
      <c r="L4103" s="166"/>
    </row>
    <row r="4104" spans="2:12" s="66" customFormat="1" ht="15" x14ac:dyDescent="0.25">
      <c r="B4104" s="180" t="s">
        <v>3167</v>
      </c>
      <c r="C4104" s="182">
        <v>392530477.69999999</v>
      </c>
      <c r="F4104" s="68"/>
      <c r="G4104" s="68"/>
      <c r="H4104" s="68"/>
      <c r="K4104" s="166"/>
      <c r="L4104" s="166"/>
    </row>
    <row r="4105" spans="2:12" s="66" customFormat="1" ht="15" x14ac:dyDescent="0.25">
      <c r="B4105" s="180" t="s">
        <v>3079</v>
      </c>
      <c r="C4105" s="182">
        <v>370532112.77999997</v>
      </c>
      <c r="F4105" s="68"/>
      <c r="G4105" s="68"/>
      <c r="H4105" s="68"/>
      <c r="K4105" s="166"/>
      <c r="L4105" s="166"/>
    </row>
    <row r="4106" spans="2:12" s="66" customFormat="1" ht="15" x14ac:dyDescent="0.25">
      <c r="B4106" s="180" t="s">
        <v>3168</v>
      </c>
      <c r="C4106" s="182">
        <v>41193020.219999999</v>
      </c>
      <c r="F4106" s="68"/>
      <c r="G4106" s="68"/>
      <c r="H4106" s="68"/>
      <c r="K4106" s="166"/>
      <c r="L4106" s="166"/>
    </row>
    <row r="4107" spans="2:12" s="66" customFormat="1" ht="15" x14ac:dyDescent="0.25">
      <c r="B4107" s="180" t="s">
        <v>3169</v>
      </c>
      <c r="C4107" s="182">
        <v>432928489.83999997</v>
      </c>
      <c r="F4107" s="68"/>
      <c r="G4107" s="68"/>
      <c r="H4107" s="68"/>
      <c r="K4107" s="166"/>
      <c r="L4107" s="166"/>
    </row>
    <row r="4108" spans="2:12" s="66" customFormat="1" ht="15" x14ac:dyDescent="0.25">
      <c r="B4108" s="180" t="s">
        <v>3170</v>
      </c>
      <c r="C4108" s="182">
        <v>651290825.89999998</v>
      </c>
      <c r="F4108" s="68"/>
      <c r="G4108" s="68"/>
      <c r="H4108" s="68"/>
      <c r="K4108" s="166"/>
      <c r="L4108" s="166"/>
    </row>
    <row r="4109" spans="2:12" s="66" customFormat="1" ht="15" x14ac:dyDescent="0.25">
      <c r="B4109" s="180" t="s">
        <v>3055</v>
      </c>
      <c r="C4109" s="182">
        <v>130384855.56999999</v>
      </c>
      <c r="F4109" s="68"/>
      <c r="G4109" s="68"/>
      <c r="H4109" s="68"/>
      <c r="K4109" s="166"/>
      <c r="L4109" s="166"/>
    </row>
    <row r="4110" spans="2:12" s="66" customFormat="1" ht="15" x14ac:dyDescent="0.25">
      <c r="B4110" s="180" t="s">
        <v>3171</v>
      </c>
      <c r="C4110" s="182">
        <v>432936972.48000002</v>
      </c>
      <c r="F4110" s="68"/>
      <c r="G4110" s="68"/>
      <c r="H4110" s="68"/>
      <c r="K4110" s="166"/>
      <c r="L4110" s="166"/>
    </row>
    <row r="4111" spans="2:12" s="66" customFormat="1" ht="15" x14ac:dyDescent="0.25">
      <c r="B4111" s="180" t="s">
        <v>3172</v>
      </c>
      <c r="C4111" s="182">
        <v>3358140</v>
      </c>
      <c r="F4111" s="68"/>
      <c r="G4111" s="68"/>
      <c r="H4111" s="68"/>
      <c r="K4111" s="166"/>
      <c r="L4111" s="166"/>
    </row>
    <row r="4112" spans="2:12" s="66" customFormat="1" ht="15" x14ac:dyDescent="0.25">
      <c r="B4112" s="180" t="s">
        <v>3173</v>
      </c>
      <c r="C4112" s="182">
        <v>1007822314.62</v>
      </c>
      <c r="F4112" s="68"/>
      <c r="G4112" s="68"/>
      <c r="H4112" s="68"/>
      <c r="K4112" s="166"/>
      <c r="L4112" s="166"/>
    </row>
    <row r="4113" spans="2:12" s="66" customFormat="1" ht="15" x14ac:dyDescent="0.25">
      <c r="B4113" s="180" t="s">
        <v>3174</v>
      </c>
      <c r="C4113" s="182">
        <v>149599175.83000001</v>
      </c>
      <c r="F4113" s="68"/>
      <c r="G4113" s="68"/>
      <c r="H4113" s="68"/>
      <c r="K4113" s="166"/>
      <c r="L4113" s="166"/>
    </row>
    <row r="4114" spans="2:12" s="66" customFormat="1" ht="15" x14ac:dyDescent="0.25">
      <c r="B4114" s="180" t="s">
        <v>3175</v>
      </c>
      <c r="C4114" s="182">
        <v>534323727.11000007</v>
      </c>
      <c r="F4114" s="68"/>
      <c r="G4114" s="68"/>
      <c r="H4114" s="68"/>
      <c r="K4114" s="166"/>
      <c r="L4114" s="166"/>
    </row>
    <row r="4115" spans="2:12" s="66" customFormat="1" ht="15" x14ac:dyDescent="0.25">
      <c r="B4115" s="180" t="s">
        <v>3176</v>
      </c>
      <c r="C4115" s="182">
        <v>8975249.6999999993</v>
      </c>
      <c r="F4115" s="68"/>
      <c r="G4115" s="68"/>
      <c r="H4115" s="68"/>
      <c r="K4115" s="166"/>
      <c r="L4115" s="166"/>
    </row>
    <row r="4116" spans="2:12" s="66" customFormat="1" ht="15" x14ac:dyDescent="0.25">
      <c r="B4116" s="180" t="s">
        <v>3177</v>
      </c>
      <c r="C4116" s="182">
        <v>63633444.430000007</v>
      </c>
      <c r="F4116" s="68"/>
      <c r="G4116" s="68"/>
      <c r="H4116" s="68"/>
      <c r="K4116" s="166"/>
      <c r="L4116" s="166"/>
    </row>
    <row r="4117" spans="2:12" s="66" customFormat="1" ht="15" x14ac:dyDescent="0.25">
      <c r="B4117" s="180" t="s">
        <v>3178</v>
      </c>
      <c r="C4117" s="182">
        <v>102381823.44</v>
      </c>
      <c r="F4117" s="68"/>
      <c r="G4117" s="68"/>
      <c r="H4117" s="68"/>
      <c r="K4117" s="166"/>
      <c r="L4117" s="166"/>
    </row>
    <row r="4118" spans="2:12" s="66" customFormat="1" ht="15" x14ac:dyDescent="0.25">
      <c r="B4118" s="180" t="s">
        <v>3179</v>
      </c>
      <c r="C4118" s="182">
        <v>332860906.81999999</v>
      </c>
      <c r="F4118" s="68"/>
      <c r="G4118" s="68"/>
      <c r="H4118" s="68"/>
      <c r="K4118" s="166"/>
      <c r="L4118" s="166"/>
    </row>
    <row r="4119" spans="2:12" s="66" customFormat="1" ht="15" x14ac:dyDescent="0.25">
      <c r="B4119" s="180" t="s">
        <v>3180</v>
      </c>
      <c r="C4119" s="182">
        <v>43144125.25</v>
      </c>
      <c r="F4119" s="68"/>
      <c r="G4119" s="68"/>
      <c r="H4119" s="68"/>
      <c r="K4119" s="166"/>
      <c r="L4119" s="166"/>
    </row>
    <row r="4120" spans="2:12" s="66" customFormat="1" ht="15" x14ac:dyDescent="0.25">
      <c r="B4120" s="180" t="s">
        <v>3181</v>
      </c>
      <c r="C4120" s="182">
        <v>475339489</v>
      </c>
      <c r="F4120" s="68"/>
      <c r="G4120" s="68"/>
      <c r="H4120" s="68"/>
      <c r="K4120" s="166"/>
      <c r="L4120" s="166"/>
    </row>
    <row r="4121" spans="2:12" s="66" customFormat="1" ht="15" x14ac:dyDescent="0.25">
      <c r="B4121" s="180" t="s">
        <v>3083</v>
      </c>
      <c r="C4121" s="182">
        <v>851522163.57000005</v>
      </c>
      <c r="F4121" s="68"/>
      <c r="G4121" s="68"/>
      <c r="H4121" s="68"/>
      <c r="K4121" s="166"/>
      <c r="L4121" s="166"/>
    </row>
    <row r="4122" spans="2:12" s="66" customFormat="1" ht="15" x14ac:dyDescent="0.25">
      <c r="B4122" s="180" t="s">
        <v>3182</v>
      </c>
      <c r="C4122" s="182">
        <v>28152375.050000001</v>
      </c>
      <c r="F4122" s="68"/>
      <c r="G4122" s="68"/>
      <c r="H4122" s="68"/>
      <c r="K4122" s="166"/>
      <c r="L4122" s="166"/>
    </row>
    <row r="4123" spans="2:12" s="66" customFormat="1" ht="15" x14ac:dyDescent="0.25">
      <c r="B4123" s="180" t="s">
        <v>3183</v>
      </c>
      <c r="C4123" s="182">
        <v>98407350.430000007</v>
      </c>
      <c r="F4123" s="68"/>
      <c r="G4123" s="68"/>
      <c r="H4123" s="68"/>
      <c r="K4123" s="166"/>
      <c r="L4123" s="166"/>
    </row>
    <row r="4124" spans="2:12" s="66" customFormat="1" ht="15" x14ac:dyDescent="0.25">
      <c r="B4124" s="180" t="s">
        <v>3184</v>
      </c>
      <c r="C4124" s="182">
        <v>92845526.760000005</v>
      </c>
      <c r="F4124" s="68"/>
      <c r="G4124" s="68"/>
      <c r="H4124" s="68"/>
      <c r="K4124" s="166"/>
      <c r="L4124" s="166"/>
    </row>
    <row r="4125" spans="2:12" s="66" customFormat="1" ht="15" x14ac:dyDescent="0.25">
      <c r="B4125" s="180" t="s">
        <v>3185</v>
      </c>
      <c r="C4125" s="182">
        <v>292835963.51999998</v>
      </c>
      <c r="F4125" s="68"/>
      <c r="G4125" s="68"/>
      <c r="H4125" s="68"/>
      <c r="K4125" s="166"/>
      <c r="L4125" s="166"/>
    </row>
    <row r="4126" spans="2:12" s="66" customFormat="1" ht="15" x14ac:dyDescent="0.25">
      <c r="B4126" s="180" t="s">
        <v>3056</v>
      </c>
      <c r="C4126" s="182">
        <v>314453475.04000002</v>
      </c>
      <c r="F4126" s="68"/>
      <c r="G4126" s="68"/>
      <c r="H4126" s="68"/>
      <c r="K4126" s="166"/>
      <c r="L4126" s="166"/>
    </row>
    <row r="4127" spans="2:12" s="66" customFormat="1" ht="15" x14ac:dyDescent="0.25">
      <c r="B4127" s="180" t="s">
        <v>3186</v>
      </c>
      <c r="C4127" s="182">
        <v>60640190.170000002</v>
      </c>
      <c r="F4127" s="68"/>
      <c r="G4127" s="68"/>
      <c r="H4127" s="68"/>
      <c r="K4127" s="166"/>
      <c r="L4127" s="166"/>
    </row>
    <row r="4128" spans="2:12" s="66" customFormat="1" ht="15" x14ac:dyDescent="0.25">
      <c r="B4128" s="180" t="s">
        <v>3058</v>
      </c>
      <c r="C4128" s="182">
        <v>462784332.26000005</v>
      </c>
      <c r="F4128" s="68"/>
      <c r="G4128" s="68"/>
      <c r="H4128" s="68"/>
      <c r="K4128" s="166"/>
      <c r="L4128" s="166"/>
    </row>
    <row r="4129" spans="2:12" s="66" customFormat="1" ht="15" x14ac:dyDescent="0.25">
      <c r="B4129" s="180" t="s">
        <v>3187</v>
      </c>
      <c r="C4129" s="182">
        <v>29846093.93</v>
      </c>
      <c r="F4129" s="68"/>
      <c r="G4129" s="68"/>
      <c r="H4129" s="68"/>
      <c r="K4129" s="166"/>
      <c r="L4129" s="166"/>
    </row>
    <row r="4130" spans="2:12" s="66" customFormat="1" ht="15" x14ac:dyDescent="0.25">
      <c r="B4130" s="180" t="s">
        <v>3188</v>
      </c>
      <c r="C4130" s="182">
        <v>1033380076.47</v>
      </c>
      <c r="F4130" s="68"/>
      <c r="G4130" s="68"/>
      <c r="H4130" s="68"/>
      <c r="K4130" s="166"/>
      <c r="L4130" s="166"/>
    </row>
    <row r="4131" spans="2:12" s="66" customFormat="1" ht="15" x14ac:dyDescent="0.25">
      <c r="B4131" s="180" t="s">
        <v>3084</v>
      </c>
      <c r="C4131" s="182">
        <v>11873699.800000001</v>
      </c>
      <c r="F4131" s="68"/>
      <c r="G4131" s="68"/>
      <c r="H4131" s="68"/>
      <c r="K4131" s="166"/>
      <c r="L4131" s="166"/>
    </row>
    <row r="4132" spans="2:12" s="66" customFormat="1" ht="15" x14ac:dyDescent="0.25">
      <c r="B4132" s="180" t="s">
        <v>3189</v>
      </c>
      <c r="C4132" s="182">
        <v>81507111.890000001</v>
      </c>
      <c r="F4132" s="68"/>
      <c r="G4132" s="68"/>
      <c r="H4132" s="68"/>
      <c r="K4132" s="166"/>
      <c r="L4132" s="166"/>
    </row>
    <row r="4133" spans="2:12" s="66" customFormat="1" ht="15" x14ac:dyDescent="0.25">
      <c r="B4133" s="180" t="s">
        <v>3190</v>
      </c>
      <c r="C4133" s="182">
        <v>502557055.27000004</v>
      </c>
      <c r="F4133" s="68"/>
      <c r="G4133" s="68"/>
      <c r="H4133" s="68"/>
      <c r="K4133" s="166"/>
      <c r="L4133" s="166"/>
    </row>
    <row r="4134" spans="2:12" s="66" customFormat="1" ht="15" x14ac:dyDescent="0.25">
      <c r="B4134" s="180" t="s">
        <v>3191</v>
      </c>
      <c r="C4134" s="182">
        <v>248323216.60000002</v>
      </c>
      <c r="F4134" s="68"/>
      <c r="G4134" s="68"/>
      <c r="H4134" s="68"/>
      <c r="K4134" s="166"/>
      <c r="L4134" s="166"/>
    </row>
    <row r="4135" spans="2:12" s="66" customFormat="1" ht="15" x14ac:dyDescent="0.25">
      <c r="B4135" s="180" t="s">
        <v>3192</v>
      </c>
      <c r="C4135" s="182">
        <v>73794998.599999994</v>
      </c>
      <c r="F4135" s="68"/>
      <c r="G4135" s="68"/>
      <c r="H4135" s="68"/>
      <c r="K4135" s="166"/>
      <c r="L4135" s="166"/>
    </row>
    <row r="4136" spans="2:12" s="66" customFormat="1" ht="15" x14ac:dyDescent="0.25">
      <c r="B4136" s="180" t="s">
        <v>3193</v>
      </c>
      <c r="C4136" s="182">
        <v>446958696.39999998</v>
      </c>
      <c r="F4136" s="68"/>
      <c r="G4136" s="68"/>
      <c r="H4136" s="68"/>
      <c r="K4136" s="166"/>
      <c r="L4136" s="166"/>
    </row>
    <row r="4137" spans="2:12" s="66" customFormat="1" ht="15" x14ac:dyDescent="0.25">
      <c r="B4137" s="180" t="s">
        <v>3194</v>
      </c>
      <c r="C4137" s="182">
        <v>306919058.45999998</v>
      </c>
      <c r="F4137" s="68"/>
      <c r="G4137" s="68"/>
      <c r="H4137" s="68"/>
      <c r="K4137" s="166"/>
      <c r="L4137" s="166"/>
    </row>
    <row r="4138" spans="2:12" s="66" customFormat="1" ht="15" x14ac:dyDescent="0.25">
      <c r="B4138" s="180" t="s">
        <v>3195</v>
      </c>
      <c r="C4138" s="182">
        <v>560869612.10000002</v>
      </c>
      <c r="F4138" s="68"/>
      <c r="G4138" s="68"/>
      <c r="H4138" s="68"/>
      <c r="K4138" s="166"/>
      <c r="L4138" s="166"/>
    </row>
    <row r="4139" spans="2:12" s="66" customFormat="1" ht="15" x14ac:dyDescent="0.25">
      <c r="B4139" s="180" t="s">
        <v>3087</v>
      </c>
      <c r="C4139" s="182">
        <v>114057298.64999999</v>
      </c>
      <c r="F4139" s="68"/>
      <c r="G4139" s="68"/>
      <c r="H4139" s="68"/>
      <c r="K4139" s="166"/>
      <c r="L4139" s="166"/>
    </row>
    <row r="4140" spans="2:12" s="66" customFormat="1" ht="15" x14ac:dyDescent="0.25">
      <c r="B4140" s="180" t="s">
        <v>3196</v>
      </c>
      <c r="C4140" s="182">
        <v>7532802.5</v>
      </c>
      <c r="F4140" s="68"/>
      <c r="G4140" s="68"/>
      <c r="H4140" s="68"/>
      <c r="K4140" s="166"/>
      <c r="L4140" s="166"/>
    </row>
    <row r="4141" spans="2:12" s="66" customFormat="1" ht="15" x14ac:dyDescent="0.25">
      <c r="B4141" s="180" t="s">
        <v>3197</v>
      </c>
      <c r="C4141" s="182">
        <v>534140179.60000002</v>
      </c>
      <c r="F4141" s="68"/>
      <c r="G4141" s="68"/>
      <c r="H4141" s="68"/>
      <c r="K4141" s="166"/>
      <c r="L4141" s="166"/>
    </row>
    <row r="4142" spans="2:12" s="66" customFormat="1" ht="15" x14ac:dyDescent="0.25">
      <c r="B4142" s="180" t="s">
        <v>3198</v>
      </c>
      <c r="C4142" s="182">
        <v>2128359.9900000002</v>
      </c>
      <c r="F4142" s="68"/>
      <c r="G4142" s="68"/>
      <c r="H4142" s="68"/>
      <c r="K4142" s="166"/>
      <c r="L4142" s="166"/>
    </row>
    <row r="4143" spans="2:12" s="66" customFormat="1" ht="15" x14ac:dyDescent="0.25">
      <c r="B4143" s="180" t="s">
        <v>3199</v>
      </c>
      <c r="C4143" s="182">
        <v>898987819.38000011</v>
      </c>
      <c r="F4143" s="68"/>
      <c r="G4143" s="68"/>
      <c r="H4143" s="68"/>
      <c r="K4143" s="166"/>
      <c r="L4143" s="166"/>
    </row>
    <row r="4144" spans="2:12" s="66" customFormat="1" ht="15" x14ac:dyDescent="0.25">
      <c r="B4144" s="180" t="s">
        <v>3065</v>
      </c>
      <c r="C4144" s="182">
        <v>212853648.19</v>
      </c>
      <c r="F4144" s="68"/>
      <c r="G4144" s="68"/>
      <c r="H4144" s="68"/>
      <c r="K4144" s="166"/>
      <c r="L4144" s="166"/>
    </row>
    <row r="4145" spans="2:12" s="66" customFormat="1" ht="15" x14ac:dyDescent="0.25">
      <c r="B4145" s="180" t="s">
        <v>3200</v>
      </c>
      <c r="C4145" s="182">
        <v>78219045.100000009</v>
      </c>
      <c r="F4145" s="68"/>
      <c r="G4145" s="68"/>
      <c r="H4145" s="68"/>
      <c r="K4145" s="166"/>
      <c r="L4145" s="166"/>
    </row>
    <row r="4146" spans="2:12" s="66" customFormat="1" ht="15" x14ac:dyDescent="0.25">
      <c r="B4146" s="180" t="s">
        <v>3201</v>
      </c>
      <c r="C4146" s="182">
        <v>47811055.260000005</v>
      </c>
      <c r="F4146" s="68"/>
      <c r="G4146" s="68"/>
      <c r="H4146" s="68"/>
      <c r="K4146" s="166"/>
      <c r="L4146" s="166"/>
    </row>
    <row r="4147" spans="2:12" s="66" customFormat="1" ht="15" x14ac:dyDescent="0.25">
      <c r="B4147" s="180" t="s">
        <v>3071</v>
      </c>
      <c r="C4147" s="182">
        <v>236004023.72</v>
      </c>
      <c r="F4147" s="68"/>
      <c r="G4147" s="68"/>
      <c r="H4147" s="68"/>
      <c r="K4147" s="166"/>
      <c r="L4147" s="166"/>
    </row>
    <row r="4148" spans="2:12" s="66" customFormat="1" ht="15" x14ac:dyDescent="0.25">
      <c r="B4148" s="180" t="s">
        <v>3202</v>
      </c>
      <c r="C4148" s="182">
        <v>468159802.31999999</v>
      </c>
      <c r="F4148" s="68"/>
      <c r="G4148" s="68"/>
      <c r="H4148" s="68"/>
      <c r="K4148" s="166"/>
      <c r="L4148" s="166"/>
    </row>
    <row r="4149" spans="2:12" s="66" customFormat="1" ht="15" x14ac:dyDescent="0.25">
      <c r="B4149" s="180" t="s">
        <v>3203</v>
      </c>
      <c r="C4149" s="182">
        <v>1181900032.3800001</v>
      </c>
      <c r="F4149" s="68"/>
      <c r="G4149" s="68"/>
      <c r="H4149" s="68"/>
      <c r="K4149" s="166"/>
      <c r="L4149" s="166"/>
    </row>
    <row r="4150" spans="2:12" s="66" customFormat="1" ht="15" x14ac:dyDescent="0.25">
      <c r="B4150" s="180" t="s">
        <v>3204</v>
      </c>
      <c r="C4150" s="182">
        <v>222643399.19999999</v>
      </c>
      <c r="F4150" s="68"/>
      <c r="G4150" s="68"/>
      <c r="H4150" s="68"/>
      <c r="K4150" s="166"/>
      <c r="L4150" s="166"/>
    </row>
    <row r="4151" spans="2:12" s="66" customFormat="1" ht="15" x14ac:dyDescent="0.25">
      <c r="B4151" s="180" t="s">
        <v>3205</v>
      </c>
      <c r="C4151" s="182">
        <v>35462048.829999998</v>
      </c>
      <c r="F4151" s="68"/>
      <c r="G4151" s="68"/>
      <c r="H4151" s="68"/>
      <c r="K4151" s="166"/>
      <c r="L4151" s="166"/>
    </row>
    <row r="4152" spans="2:12" s="66" customFormat="1" ht="15" x14ac:dyDescent="0.25">
      <c r="B4152" s="180" t="s">
        <v>3206</v>
      </c>
      <c r="C4152" s="182">
        <v>55362352.25</v>
      </c>
      <c r="F4152" s="68"/>
      <c r="G4152" s="68"/>
      <c r="H4152" s="68"/>
      <c r="K4152" s="166"/>
      <c r="L4152" s="166"/>
    </row>
    <row r="4153" spans="2:12" s="66" customFormat="1" ht="15" x14ac:dyDescent="0.25">
      <c r="B4153" s="180" t="s">
        <v>3207</v>
      </c>
      <c r="C4153" s="182">
        <v>117819000</v>
      </c>
      <c r="F4153" s="68"/>
      <c r="G4153" s="68"/>
      <c r="H4153" s="68"/>
      <c r="K4153" s="166"/>
      <c r="L4153" s="166"/>
    </row>
    <row r="4154" spans="2:12" s="66" customFormat="1" ht="15" x14ac:dyDescent="0.25">
      <c r="B4154" s="180" t="s">
        <v>3208</v>
      </c>
      <c r="C4154" s="182">
        <v>51554586.75</v>
      </c>
      <c r="F4154" s="68"/>
      <c r="G4154" s="68"/>
      <c r="H4154" s="68"/>
      <c r="K4154" s="166"/>
      <c r="L4154" s="166"/>
    </row>
    <row r="4155" spans="2:12" s="66" customFormat="1" ht="15" x14ac:dyDescent="0.25">
      <c r="B4155" s="180" t="s">
        <v>3209</v>
      </c>
      <c r="C4155" s="182">
        <v>142250586.98000002</v>
      </c>
      <c r="F4155" s="68"/>
      <c r="G4155" s="68"/>
      <c r="H4155" s="68"/>
      <c r="K4155" s="166"/>
      <c r="L4155" s="166"/>
    </row>
    <row r="4156" spans="2:12" s="66" customFormat="1" ht="15" x14ac:dyDescent="0.25">
      <c r="B4156" s="180" t="s">
        <v>3210</v>
      </c>
      <c r="C4156" s="182">
        <v>97392209.580000013</v>
      </c>
      <c r="F4156" s="68"/>
      <c r="G4156" s="68"/>
      <c r="H4156" s="68"/>
      <c r="K4156" s="166"/>
      <c r="L4156" s="166"/>
    </row>
    <row r="4157" spans="2:12" s="66" customFormat="1" ht="15" x14ac:dyDescent="0.25">
      <c r="B4157" s="180" t="s">
        <v>3064</v>
      </c>
      <c r="C4157" s="182">
        <v>172964041.97999999</v>
      </c>
      <c r="F4157" s="68"/>
      <c r="G4157" s="68"/>
      <c r="H4157" s="68"/>
      <c r="K4157" s="166"/>
      <c r="L4157" s="166"/>
    </row>
    <row r="4158" spans="2:12" s="66" customFormat="1" ht="15" x14ac:dyDescent="0.25">
      <c r="B4158" s="180" t="s">
        <v>3211</v>
      </c>
      <c r="C4158" s="182">
        <v>276096981.30000001</v>
      </c>
      <c r="F4158" s="68"/>
      <c r="G4158" s="68"/>
      <c r="H4158" s="68"/>
      <c r="K4158" s="166"/>
      <c r="L4158" s="166"/>
    </row>
    <row r="4159" spans="2:12" s="66" customFormat="1" ht="15" x14ac:dyDescent="0.25">
      <c r="B4159" s="180" t="s">
        <v>3212</v>
      </c>
      <c r="C4159" s="182">
        <v>34475225.009999998</v>
      </c>
      <c r="F4159" s="68"/>
      <c r="G4159" s="68"/>
      <c r="H4159" s="68"/>
      <c r="K4159" s="166"/>
      <c r="L4159" s="166"/>
    </row>
    <row r="4160" spans="2:12" s="66" customFormat="1" ht="15" x14ac:dyDescent="0.25">
      <c r="B4160" s="180" t="s">
        <v>3213</v>
      </c>
      <c r="C4160" s="182">
        <v>184187912.68000001</v>
      </c>
      <c r="F4160" s="68"/>
      <c r="G4160" s="68"/>
      <c r="H4160" s="68"/>
      <c r="K4160" s="166"/>
      <c r="L4160" s="166"/>
    </row>
    <row r="4161" spans="2:12" s="66" customFormat="1" ht="15" x14ac:dyDescent="0.25">
      <c r="B4161" s="180" t="s">
        <v>3214</v>
      </c>
      <c r="C4161" s="182">
        <v>15309552.359999999</v>
      </c>
      <c r="F4161" s="68"/>
      <c r="G4161" s="68"/>
      <c r="H4161" s="68"/>
      <c r="K4161" s="166"/>
      <c r="L4161" s="166"/>
    </row>
    <row r="4162" spans="2:12" s="66" customFormat="1" ht="15" x14ac:dyDescent="0.25">
      <c r="B4162" s="180" t="s">
        <v>3215</v>
      </c>
      <c r="C4162" s="182">
        <v>23120610.699999999</v>
      </c>
      <c r="F4162" s="68"/>
      <c r="G4162" s="68"/>
      <c r="H4162" s="68"/>
      <c r="K4162" s="166"/>
      <c r="L4162" s="166"/>
    </row>
    <row r="4163" spans="2:12" s="66" customFormat="1" ht="15" x14ac:dyDescent="0.25">
      <c r="B4163" s="180" t="s">
        <v>3216</v>
      </c>
      <c r="C4163" s="182">
        <v>2529660</v>
      </c>
      <c r="F4163" s="68"/>
      <c r="G4163" s="68"/>
      <c r="H4163" s="68"/>
      <c r="K4163" s="166"/>
      <c r="L4163" s="166"/>
    </row>
    <row r="4164" spans="2:12" s="66" customFormat="1" ht="15" x14ac:dyDescent="0.25">
      <c r="B4164" s="180" t="s">
        <v>3217</v>
      </c>
      <c r="C4164" s="182">
        <v>125901342.93000001</v>
      </c>
      <c r="F4164" s="68"/>
      <c r="G4164" s="68"/>
      <c r="H4164" s="68"/>
      <c r="K4164" s="166"/>
      <c r="L4164" s="166"/>
    </row>
    <row r="4165" spans="2:12" s="66" customFormat="1" ht="15" x14ac:dyDescent="0.25">
      <c r="B4165" s="180" t="s">
        <v>3081</v>
      </c>
      <c r="C4165" s="182">
        <v>580184812.2700001</v>
      </c>
      <c r="F4165" s="68"/>
      <c r="G4165" s="68"/>
      <c r="H4165" s="68"/>
      <c r="K4165" s="166"/>
      <c r="L4165" s="166"/>
    </row>
    <row r="4166" spans="2:12" s="66" customFormat="1" ht="15" x14ac:dyDescent="0.25">
      <c r="B4166" s="180" t="s">
        <v>3218</v>
      </c>
      <c r="C4166" s="182">
        <v>20076775.100000001</v>
      </c>
      <c r="F4166" s="68"/>
      <c r="G4166" s="68"/>
      <c r="H4166" s="68"/>
      <c r="K4166" s="166"/>
      <c r="L4166" s="166"/>
    </row>
    <row r="4167" spans="2:12" s="66" customFormat="1" ht="15" x14ac:dyDescent="0.25">
      <c r="B4167" s="180" t="s">
        <v>3059</v>
      </c>
      <c r="C4167" s="182">
        <v>368900249</v>
      </c>
      <c r="F4167" s="68"/>
      <c r="G4167" s="68"/>
      <c r="H4167" s="68"/>
      <c r="K4167" s="166"/>
      <c r="L4167" s="166"/>
    </row>
    <row r="4168" spans="2:12" s="66" customFormat="1" ht="15" x14ac:dyDescent="0.25">
      <c r="B4168" s="180" t="s">
        <v>3219</v>
      </c>
      <c r="C4168" s="182">
        <v>1205600</v>
      </c>
      <c r="F4168" s="68"/>
      <c r="G4168" s="68"/>
      <c r="H4168" s="68"/>
      <c r="K4168" s="166"/>
      <c r="L4168" s="166"/>
    </row>
    <row r="4169" spans="2:12" s="66" customFormat="1" ht="15" x14ac:dyDescent="0.25">
      <c r="B4169" s="180" t="s">
        <v>3220</v>
      </c>
      <c r="C4169" s="182">
        <v>101768966.90000001</v>
      </c>
      <c r="F4169" s="68"/>
      <c r="G4169" s="68"/>
      <c r="H4169" s="68"/>
      <c r="K4169" s="166"/>
      <c r="L4169" s="166"/>
    </row>
    <row r="4170" spans="2:12" s="66" customFormat="1" ht="15" x14ac:dyDescent="0.25">
      <c r="B4170" s="180" t="s">
        <v>3221</v>
      </c>
      <c r="C4170" s="182">
        <v>961500</v>
      </c>
      <c r="F4170" s="68"/>
      <c r="G4170" s="68"/>
      <c r="H4170" s="68"/>
      <c r="K4170" s="166"/>
      <c r="L4170" s="166"/>
    </row>
    <row r="4171" spans="2:12" s="66" customFormat="1" ht="15" x14ac:dyDescent="0.25">
      <c r="B4171" s="180" t="s">
        <v>3222</v>
      </c>
      <c r="C4171" s="182">
        <v>206567823.00999999</v>
      </c>
      <c r="F4171" s="68"/>
      <c r="G4171" s="68"/>
      <c r="H4171" s="68"/>
      <c r="K4171" s="166"/>
      <c r="L4171" s="166"/>
    </row>
    <row r="4172" spans="2:12" s="66" customFormat="1" ht="15" x14ac:dyDescent="0.25">
      <c r="B4172" s="180" t="s">
        <v>3223</v>
      </c>
      <c r="C4172" s="182">
        <v>20038598.799999997</v>
      </c>
      <c r="F4172" s="68"/>
      <c r="G4172" s="68"/>
      <c r="H4172" s="68"/>
      <c r="K4172" s="166"/>
      <c r="L4172" s="166"/>
    </row>
    <row r="4173" spans="2:12" s="66" customFormat="1" ht="15" x14ac:dyDescent="0.25">
      <c r="B4173" s="180" t="s">
        <v>3082</v>
      </c>
      <c r="C4173" s="182">
        <v>764945625.20000005</v>
      </c>
      <c r="F4173" s="68"/>
      <c r="G4173" s="68"/>
      <c r="H4173" s="68"/>
      <c r="K4173" s="166"/>
      <c r="L4173" s="166"/>
    </row>
    <row r="4174" spans="2:12" s="66" customFormat="1" ht="15" x14ac:dyDescent="0.25">
      <c r="B4174" s="180" t="s">
        <v>3224</v>
      </c>
      <c r="C4174" s="182">
        <v>321120012</v>
      </c>
      <c r="F4174" s="68"/>
      <c r="G4174" s="68"/>
      <c r="H4174" s="68"/>
      <c r="K4174" s="166"/>
      <c r="L4174" s="166"/>
    </row>
    <row r="4175" spans="2:12" s="66" customFormat="1" ht="15" x14ac:dyDescent="0.25">
      <c r="B4175" s="180" t="s">
        <v>3225</v>
      </c>
      <c r="C4175" s="182">
        <v>420142287</v>
      </c>
      <c r="F4175" s="68"/>
      <c r="G4175" s="68"/>
      <c r="H4175" s="68"/>
      <c r="K4175" s="166"/>
      <c r="L4175" s="166"/>
    </row>
    <row r="4176" spans="2:12" s="66" customFormat="1" ht="15" x14ac:dyDescent="0.25">
      <c r="B4176" s="180" t="s">
        <v>3226</v>
      </c>
      <c r="C4176" s="182">
        <v>1006241119.49</v>
      </c>
      <c r="F4176" s="68"/>
      <c r="G4176" s="68"/>
      <c r="H4176" s="68"/>
      <c r="K4176" s="166"/>
      <c r="L4176" s="166"/>
    </row>
    <row r="4177" spans="2:12" s="66" customFormat="1" ht="15" x14ac:dyDescent="0.25">
      <c r="B4177" s="180" t="s">
        <v>3227</v>
      </c>
      <c r="C4177" s="182">
        <v>18397800</v>
      </c>
      <c r="F4177" s="68"/>
      <c r="G4177" s="68"/>
      <c r="H4177" s="68"/>
      <c r="K4177" s="166"/>
      <c r="L4177" s="166"/>
    </row>
    <row r="4178" spans="2:12" s="66" customFormat="1" ht="15" x14ac:dyDescent="0.25">
      <c r="B4178" s="180" t="s">
        <v>3228</v>
      </c>
      <c r="C4178" s="182">
        <v>157035914.39999998</v>
      </c>
      <c r="F4178" s="68"/>
      <c r="G4178" s="68"/>
      <c r="H4178" s="68"/>
      <c r="K4178" s="166"/>
      <c r="L4178" s="166"/>
    </row>
    <row r="4179" spans="2:12" s="66" customFormat="1" ht="15" x14ac:dyDescent="0.25">
      <c r="B4179" s="180" t="s">
        <v>3229</v>
      </c>
      <c r="C4179" s="182">
        <v>895852114.92000008</v>
      </c>
      <c r="F4179" s="68"/>
      <c r="G4179" s="68"/>
      <c r="H4179" s="68"/>
      <c r="K4179" s="166"/>
      <c r="L4179" s="166"/>
    </row>
    <row r="4180" spans="2:12" s="66" customFormat="1" ht="15" x14ac:dyDescent="0.25">
      <c r="B4180" s="180" t="s">
        <v>3230</v>
      </c>
      <c r="C4180" s="182">
        <v>914726638.84000003</v>
      </c>
      <c r="F4180" s="68"/>
      <c r="G4180" s="68"/>
      <c r="H4180" s="68"/>
      <c r="K4180" s="166"/>
      <c r="L4180" s="166"/>
    </row>
    <row r="4181" spans="2:12" s="66" customFormat="1" ht="15" x14ac:dyDescent="0.25">
      <c r="B4181" s="180" t="s">
        <v>3231</v>
      </c>
      <c r="C4181" s="182">
        <v>1689077.5</v>
      </c>
      <c r="F4181" s="68"/>
      <c r="G4181" s="68"/>
      <c r="H4181" s="68"/>
      <c r="K4181" s="166"/>
      <c r="L4181" s="166"/>
    </row>
    <row r="4182" spans="2:12" s="66" customFormat="1" ht="15" x14ac:dyDescent="0.25">
      <c r="B4182" s="180" t="s">
        <v>3066</v>
      </c>
      <c r="C4182" s="182">
        <v>241838523.16999999</v>
      </c>
      <c r="F4182" s="68"/>
      <c r="G4182" s="68"/>
      <c r="H4182" s="68"/>
      <c r="K4182" s="166"/>
      <c r="L4182" s="166"/>
    </row>
    <row r="4183" spans="2:12" s="66" customFormat="1" ht="15" x14ac:dyDescent="0.25">
      <c r="B4183" s="180" t="s">
        <v>3232</v>
      </c>
      <c r="C4183" s="182">
        <v>38770497.899999999</v>
      </c>
      <c r="F4183" s="68"/>
      <c r="G4183" s="68"/>
      <c r="H4183" s="68"/>
      <c r="K4183" s="166"/>
      <c r="L4183" s="166"/>
    </row>
    <row r="4184" spans="2:12" s="66" customFormat="1" ht="15" x14ac:dyDescent="0.25">
      <c r="B4184" s="180" t="s">
        <v>3070</v>
      </c>
      <c r="C4184" s="182">
        <v>1034804997.75</v>
      </c>
      <c r="F4184" s="68"/>
      <c r="G4184" s="68"/>
      <c r="H4184" s="68"/>
      <c r="K4184" s="166"/>
      <c r="L4184" s="166"/>
    </row>
    <row r="4185" spans="2:12" s="66" customFormat="1" ht="15" x14ac:dyDescent="0.25">
      <c r="B4185" s="180" t="s">
        <v>3233</v>
      </c>
      <c r="C4185" s="182">
        <v>384183800.95000005</v>
      </c>
      <c r="F4185" s="68"/>
      <c r="G4185" s="68"/>
      <c r="H4185" s="68"/>
      <c r="K4185" s="166"/>
      <c r="L4185" s="166"/>
    </row>
    <row r="4186" spans="2:12" s="66" customFormat="1" ht="15" x14ac:dyDescent="0.25">
      <c r="B4186" s="180" t="s">
        <v>3234</v>
      </c>
      <c r="C4186" s="182">
        <v>835467151.05999994</v>
      </c>
      <c r="F4186" s="68"/>
      <c r="G4186" s="68"/>
      <c r="H4186" s="68"/>
      <c r="K4186" s="166"/>
      <c r="L4186" s="166"/>
    </row>
    <row r="4187" spans="2:12" s="66" customFormat="1" ht="15" x14ac:dyDescent="0.25">
      <c r="B4187" s="180" t="s">
        <v>3235</v>
      </c>
      <c r="C4187" s="182">
        <v>65669092.530000001</v>
      </c>
      <c r="F4187" s="68"/>
      <c r="G4187" s="68"/>
      <c r="H4187" s="68"/>
      <c r="K4187" s="166"/>
      <c r="L4187" s="166"/>
    </row>
    <row r="4188" spans="2:12" s="66" customFormat="1" ht="15" x14ac:dyDescent="0.25">
      <c r="B4188" s="180" t="s">
        <v>3236</v>
      </c>
      <c r="C4188" s="182">
        <v>404858870.16999996</v>
      </c>
      <c r="F4188" s="68"/>
      <c r="G4188" s="68"/>
      <c r="H4188" s="68"/>
      <c r="K4188" s="166"/>
      <c r="L4188" s="166"/>
    </row>
    <row r="4189" spans="2:12" s="66" customFormat="1" ht="15" x14ac:dyDescent="0.25">
      <c r="B4189" s="180" t="s">
        <v>3052</v>
      </c>
      <c r="C4189" s="182">
        <v>481276663.44999993</v>
      </c>
      <c r="F4189" s="68"/>
      <c r="G4189" s="68"/>
      <c r="H4189" s="68"/>
      <c r="K4189" s="166"/>
      <c r="L4189" s="166"/>
    </row>
    <row r="4190" spans="2:12" s="66" customFormat="1" ht="15" x14ac:dyDescent="0.25">
      <c r="B4190" s="180" t="s">
        <v>3237</v>
      </c>
      <c r="C4190" s="182">
        <v>261785105.24999994</v>
      </c>
      <c r="F4190" s="68"/>
      <c r="G4190" s="68"/>
      <c r="H4190" s="68"/>
      <c r="K4190" s="166"/>
      <c r="L4190" s="166"/>
    </row>
    <row r="4191" spans="2:12" s="66" customFormat="1" ht="15" x14ac:dyDescent="0.25">
      <c r="B4191" s="180" t="s">
        <v>3238</v>
      </c>
      <c r="C4191" s="182">
        <v>41774359.280000001</v>
      </c>
      <c r="F4191" s="68"/>
      <c r="G4191" s="68"/>
      <c r="H4191" s="68"/>
      <c r="K4191" s="166"/>
      <c r="L4191" s="166"/>
    </row>
    <row r="4192" spans="2:12" s="66" customFormat="1" ht="15" x14ac:dyDescent="0.25">
      <c r="B4192" s="180" t="s">
        <v>3072</v>
      </c>
      <c r="C4192" s="182">
        <v>273507278.51999998</v>
      </c>
      <c r="F4192" s="68"/>
      <c r="G4192" s="68"/>
      <c r="H4192" s="68"/>
      <c r="K4192" s="166"/>
      <c r="L4192" s="166"/>
    </row>
    <row r="4193" spans="2:12" s="66" customFormat="1" ht="15" x14ac:dyDescent="0.25">
      <c r="B4193" s="180" t="s">
        <v>3239</v>
      </c>
      <c r="C4193" s="182">
        <v>743851206.10000002</v>
      </c>
      <c r="F4193" s="68"/>
      <c r="G4193" s="68"/>
      <c r="H4193" s="68"/>
      <c r="K4193" s="166"/>
      <c r="L4193" s="166"/>
    </row>
    <row r="4194" spans="2:12" s="66" customFormat="1" ht="15" x14ac:dyDescent="0.25">
      <c r="B4194" s="180" t="s">
        <v>3240</v>
      </c>
      <c r="C4194" s="182">
        <v>1381850</v>
      </c>
      <c r="F4194" s="68"/>
      <c r="G4194" s="68"/>
      <c r="H4194" s="68"/>
      <c r="K4194" s="166"/>
      <c r="L4194" s="166"/>
    </row>
    <row r="4195" spans="2:12" s="66" customFormat="1" ht="15" x14ac:dyDescent="0.25">
      <c r="B4195" s="180" t="s">
        <v>3241</v>
      </c>
      <c r="C4195" s="182">
        <v>434283456.09999996</v>
      </c>
      <c r="F4195" s="68"/>
      <c r="G4195" s="68"/>
      <c r="H4195" s="68"/>
      <c r="K4195" s="166"/>
      <c r="L4195" s="166"/>
    </row>
    <row r="4196" spans="2:12" s="66" customFormat="1" ht="15" x14ac:dyDescent="0.25">
      <c r="B4196" s="180" t="s">
        <v>3073</v>
      </c>
      <c r="C4196" s="182">
        <v>657634219.95000005</v>
      </c>
      <c r="F4196" s="68"/>
      <c r="G4196" s="68"/>
      <c r="H4196" s="68"/>
      <c r="K4196" s="166"/>
      <c r="L4196" s="166"/>
    </row>
    <row r="4197" spans="2:12" s="66" customFormat="1" ht="15" x14ac:dyDescent="0.25">
      <c r="B4197" s="180" t="s">
        <v>3242</v>
      </c>
      <c r="C4197" s="182">
        <v>19531214.490000002</v>
      </c>
      <c r="F4197" s="68"/>
      <c r="G4197" s="68"/>
      <c r="H4197" s="68"/>
      <c r="K4197" s="166"/>
      <c r="L4197" s="166"/>
    </row>
    <row r="4198" spans="2:12" s="66" customFormat="1" ht="15" x14ac:dyDescent="0.25">
      <c r="B4198" s="180" t="s">
        <v>3089</v>
      </c>
      <c r="C4198" s="182">
        <v>1339687970.1600001</v>
      </c>
      <c r="F4198" s="68"/>
      <c r="G4198" s="68"/>
      <c r="H4198" s="68"/>
      <c r="K4198" s="166"/>
      <c r="L4198" s="166"/>
    </row>
    <row r="4199" spans="2:12" s="66" customFormat="1" ht="15" x14ac:dyDescent="0.25">
      <c r="B4199" s="180" t="s">
        <v>3243</v>
      </c>
      <c r="C4199" s="182">
        <v>101012063.73000002</v>
      </c>
      <c r="F4199" s="68"/>
      <c r="G4199" s="68"/>
      <c r="H4199" s="68"/>
      <c r="K4199" s="166"/>
      <c r="L4199" s="166"/>
    </row>
    <row r="4200" spans="2:12" s="66" customFormat="1" ht="15" x14ac:dyDescent="0.25">
      <c r="B4200" s="180" t="s">
        <v>3244</v>
      </c>
      <c r="C4200" s="182">
        <v>525728807.12</v>
      </c>
      <c r="F4200" s="68"/>
      <c r="G4200" s="68"/>
      <c r="H4200" s="68"/>
      <c r="K4200" s="166"/>
      <c r="L4200" s="166"/>
    </row>
    <row r="4201" spans="2:12" s="66" customFormat="1" ht="15" x14ac:dyDescent="0.25">
      <c r="B4201" s="180" t="s">
        <v>3245</v>
      </c>
      <c r="C4201" s="182">
        <v>168164574.20000002</v>
      </c>
      <c r="F4201" s="68"/>
      <c r="G4201" s="68"/>
      <c r="H4201" s="68"/>
      <c r="K4201" s="166"/>
      <c r="L4201" s="166"/>
    </row>
    <row r="4202" spans="2:12" s="66" customFormat="1" ht="15" x14ac:dyDescent="0.25">
      <c r="B4202" s="180" t="s">
        <v>3246</v>
      </c>
      <c r="C4202" s="182">
        <v>268332261.12</v>
      </c>
      <c r="F4202" s="68"/>
      <c r="G4202" s="68"/>
      <c r="H4202" s="68"/>
      <c r="K4202" s="166"/>
      <c r="L4202" s="166"/>
    </row>
    <row r="4203" spans="2:12" s="66" customFormat="1" ht="15" x14ac:dyDescent="0.25">
      <c r="B4203" s="180" t="s">
        <v>3247</v>
      </c>
      <c r="C4203" s="182">
        <v>29389986.939999998</v>
      </c>
      <c r="F4203" s="68"/>
      <c r="G4203" s="68"/>
      <c r="H4203" s="68"/>
      <c r="K4203" s="166"/>
      <c r="L4203" s="166"/>
    </row>
    <row r="4204" spans="2:12" s="66" customFormat="1" ht="15" x14ac:dyDescent="0.25">
      <c r="B4204" s="180" t="s">
        <v>3248</v>
      </c>
      <c r="C4204" s="182">
        <v>304178849.64999998</v>
      </c>
      <c r="F4204" s="68"/>
      <c r="G4204" s="68"/>
      <c r="H4204" s="68"/>
      <c r="K4204" s="166"/>
      <c r="L4204" s="166"/>
    </row>
    <row r="4205" spans="2:12" s="66" customFormat="1" ht="15" x14ac:dyDescent="0.25">
      <c r="B4205" s="180" t="s">
        <v>3249</v>
      </c>
      <c r="C4205" s="182">
        <v>4746240</v>
      </c>
      <c r="F4205" s="68"/>
      <c r="G4205" s="68"/>
      <c r="H4205" s="68"/>
      <c r="K4205" s="166"/>
      <c r="L4205" s="166"/>
    </row>
    <row r="4206" spans="2:12" s="66" customFormat="1" ht="15" x14ac:dyDescent="0.25">
      <c r="B4206" s="180" t="s">
        <v>3074</v>
      </c>
      <c r="C4206" s="182">
        <v>508090527.59999996</v>
      </c>
      <c r="F4206" s="68"/>
      <c r="G4206" s="68"/>
      <c r="H4206" s="68"/>
      <c r="K4206" s="166"/>
      <c r="L4206" s="166"/>
    </row>
    <row r="4207" spans="2:12" s="66" customFormat="1" ht="15" x14ac:dyDescent="0.25">
      <c r="B4207" s="180" t="s">
        <v>3075</v>
      </c>
      <c r="C4207" s="182">
        <v>266547870.12</v>
      </c>
      <c r="F4207" s="68"/>
      <c r="G4207" s="68"/>
      <c r="H4207" s="68"/>
      <c r="K4207" s="166"/>
      <c r="L4207" s="166"/>
    </row>
    <row r="4208" spans="2:12" s="66" customFormat="1" ht="15" x14ac:dyDescent="0.25">
      <c r="B4208" s="180" t="s">
        <v>3250</v>
      </c>
      <c r="C4208" s="182">
        <v>406952864.86000001</v>
      </c>
      <c r="F4208" s="68"/>
      <c r="G4208" s="68"/>
      <c r="H4208" s="68"/>
      <c r="K4208" s="166"/>
      <c r="L4208" s="166"/>
    </row>
    <row r="4209" spans="2:12" s="66" customFormat="1" ht="15" x14ac:dyDescent="0.25">
      <c r="B4209" s="180" t="s">
        <v>3251</v>
      </c>
      <c r="C4209" s="182">
        <v>636150</v>
      </c>
      <c r="F4209" s="68"/>
      <c r="G4209" s="68"/>
      <c r="H4209" s="68"/>
      <c r="K4209" s="166"/>
      <c r="L4209" s="166"/>
    </row>
    <row r="4210" spans="2:12" s="66" customFormat="1" ht="15" x14ac:dyDescent="0.25">
      <c r="B4210" s="180" t="s">
        <v>3252</v>
      </c>
      <c r="C4210" s="182">
        <v>1219500</v>
      </c>
      <c r="F4210" s="68"/>
      <c r="G4210" s="68"/>
      <c r="H4210" s="68"/>
      <c r="K4210" s="166"/>
      <c r="L4210" s="166"/>
    </row>
    <row r="4211" spans="2:12" s="66" customFormat="1" ht="15" x14ac:dyDescent="0.25">
      <c r="B4211" s="180" t="s">
        <v>3253</v>
      </c>
      <c r="C4211" s="182">
        <v>921154073.06000006</v>
      </c>
      <c r="F4211" s="68"/>
      <c r="G4211" s="68"/>
      <c r="H4211" s="68"/>
      <c r="K4211" s="166"/>
      <c r="L4211" s="166"/>
    </row>
    <row r="4212" spans="2:12" s="66" customFormat="1" ht="15" x14ac:dyDescent="0.25">
      <c r="B4212" s="180" t="s">
        <v>3254</v>
      </c>
      <c r="C4212" s="182">
        <v>919986113.5</v>
      </c>
      <c r="F4212" s="68"/>
      <c r="G4212" s="68"/>
      <c r="H4212" s="68"/>
      <c r="K4212" s="166"/>
      <c r="L4212" s="166"/>
    </row>
    <row r="4213" spans="2:12" s="66" customFormat="1" ht="15" x14ac:dyDescent="0.25">
      <c r="B4213" s="180" t="s">
        <v>3255</v>
      </c>
      <c r="C4213" s="182">
        <v>29752563.25</v>
      </c>
      <c r="F4213" s="68"/>
      <c r="G4213" s="68"/>
      <c r="H4213" s="68"/>
      <c r="K4213" s="166"/>
      <c r="L4213" s="166"/>
    </row>
    <row r="4214" spans="2:12" s="66" customFormat="1" ht="15" x14ac:dyDescent="0.25">
      <c r="B4214" s="180" t="s">
        <v>3256</v>
      </c>
      <c r="C4214" s="182">
        <v>465712682.38999999</v>
      </c>
      <c r="F4214" s="68"/>
      <c r="G4214" s="68"/>
      <c r="H4214" s="68"/>
      <c r="K4214" s="166"/>
      <c r="L4214" s="166"/>
    </row>
    <row r="4215" spans="2:12" s="66" customFormat="1" ht="15" x14ac:dyDescent="0.25">
      <c r="B4215" s="180" t="s">
        <v>3076</v>
      </c>
      <c r="C4215" s="182">
        <v>232133127.34999996</v>
      </c>
      <c r="F4215" s="68"/>
      <c r="G4215" s="68"/>
      <c r="H4215" s="68"/>
      <c r="K4215" s="166"/>
      <c r="L4215" s="166"/>
    </row>
    <row r="4216" spans="2:12" s="66" customFormat="1" ht="15" x14ac:dyDescent="0.25">
      <c r="B4216" s="180" t="s">
        <v>3257</v>
      </c>
      <c r="C4216" s="182">
        <v>8891698.1999999993</v>
      </c>
      <c r="F4216" s="68"/>
      <c r="G4216" s="68"/>
      <c r="H4216" s="68"/>
      <c r="K4216" s="166"/>
      <c r="L4216" s="166"/>
    </row>
    <row r="4217" spans="2:12" s="66" customFormat="1" ht="15" x14ac:dyDescent="0.25">
      <c r="B4217" s="180" t="s">
        <v>3258</v>
      </c>
      <c r="C4217" s="182">
        <v>652417267.5</v>
      </c>
      <c r="F4217" s="68"/>
      <c r="G4217" s="68"/>
      <c r="H4217" s="68"/>
      <c r="K4217" s="166"/>
      <c r="L4217" s="166"/>
    </row>
    <row r="4218" spans="2:12" s="66" customFormat="1" ht="15" x14ac:dyDescent="0.25">
      <c r="B4218" s="180" t="s">
        <v>3259</v>
      </c>
      <c r="C4218" s="182">
        <v>126812014.65000001</v>
      </c>
      <c r="F4218" s="68"/>
      <c r="G4218" s="68"/>
      <c r="H4218" s="68"/>
      <c r="K4218" s="166"/>
      <c r="L4218" s="166"/>
    </row>
    <row r="4219" spans="2:12" s="66" customFormat="1" ht="15" x14ac:dyDescent="0.25">
      <c r="B4219" s="180" t="s">
        <v>3090</v>
      </c>
      <c r="C4219" s="182">
        <v>116849400.42000002</v>
      </c>
      <c r="F4219" s="68"/>
      <c r="G4219" s="68"/>
      <c r="H4219" s="68"/>
      <c r="K4219" s="166"/>
      <c r="L4219" s="166"/>
    </row>
    <row r="4220" spans="2:12" s="66" customFormat="1" ht="15" x14ac:dyDescent="0.25">
      <c r="B4220" s="180" t="s">
        <v>3091</v>
      </c>
      <c r="C4220" s="182">
        <v>63744224</v>
      </c>
      <c r="F4220" s="68"/>
      <c r="G4220" s="68"/>
      <c r="H4220" s="68"/>
      <c r="K4220" s="166"/>
      <c r="L4220" s="166"/>
    </row>
    <row r="4221" spans="2:12" s="66" customFormat="1" ht="15" x14ac:dyDescent="0.25">
      <c r="B4221" s="180" t="s">
        <v>3092</v>
      </c>
      <c r="C4221" s="182">
        <v>1012750</v>
      </c>
      <c r="F4221" s="68"/>
      <c r="G4221" s="68"/>
      <c r="H4221" s="68"/>
      <c r="K4221" s="166"/>
      <c r="L4221" s="166"/>
    </row>
    <row r="4222" spans="2:12" s="66" customFormat="1" ht="15" x14ac:dyDescent="0.25">
      <c r="B4222" s="180" t="s">
        <v>3094</v>
      </c>
      <c r="C4222" s="182">
        <v>42202516.07</v>
      </c>
      <c r="F4222" s="68"/>
      <c r="G4222" s="68"/>
      <c r="H4222" s="68"/>
      <c r="K4222" s="166"/>
      <c r="L4222" s="166"/>
    </row>
    <row r="4223" spans="2:12" s="66" customFormat="1" ht="15" x14ac:dyDescent="0.25">
      <c r="B4223" s="180" t="s">
        <v>3096</v>
      </c>
      <c r="C4223" s="182">
        <v>77035725.010000005</v>
      </c>
      <c r="F4223" s="68"/>
      <c r="G4223" s="68"/>
      <c r="H4223" s="68"/>
      <c r="K4223" s="166"/>
      <c r="L4223" s="166"/>
    </row>
    <row r="4224" spans="2:12" s="66" customFormat="1" ht="15" x14ac:dyDescent="0.25">
      <c r="B4224" s="180" t="s">
        <v>3098</v>
      </c>
      <c r="C4224" s="182">
        <v>113359918.91999999</v>
      </c>
      <c r="F4224" s="68"/>
      <c r="G4224" s="68"/>
      <c r="H4224" s="68"/>
      <c r="K4224" s="166"/>
      <c r="L4224" s="166"/>
    </row>
    <row r="4225" spans="2:12" s="66" customFormat="1" ht="15" x14ac:dyDescent="0.25">
      <c r="B4225" s="180" t="s">
        <v>3260</v>
      </c>
      <c r="C4225" s="182">
        <v>3440500</v>
      </c>
      <c r="F4225" s="68"/>
      <c r="G4225" s="68"/>
      <c r="H4225" s="68"/>
      <c r="K4225" s="166"/>
      <c r="L4225" s="166"/>
    </row>
    <row r="4226" spans="2:12" s="66" customFormat="1" ht="15" x14ac:dyDescent="0.25">
      <c r="B4226" s="180" t="s">
        <v>3101</v>
      </c>
      <c r="C4226" s="182">
        <v>38905649.100000001</v>
      </c>
      <c r="F4226" s="68"/>
      <c r="G4226" s="68"/>
      <c r="H4226" s="68"/>
      <c r="K4226" s="166"/>
      <c r="L4226" s="166"/>
    </row>
    <row r="4227" spans="2:12" s="66" customFormat="1" ht="15" x14ac:dyDescent="0.25">
      <c r="B4227" s="180" t="s">
        <v>3261</v>
      </c>
      <c r="C4227" s="182">
        <v>394773242</v>
      </c>
      <c r="F4227" s="68"/>
      <c r="G4227" s="68"/>
      <c r="H4227" s="68"/>
      <c r="K4227" s="166"/>
      <c r="L4227" s="166"/>
    </row>
    <row r="4228" spans="2:12" s="66" customFormat="1" ht="15" x14ac:dyDescent="0.25">
      <c r="B4228" s="180" t="s">
        <v>3262</v>
      </c>
      <c r="C4228" s="182">
        <v>39762059.620000005</v>
      </c>
      <c r="F4228" s="68"/>
      <c r="G4228" s="68"/>
      <c r="H4228" s="68"/>
      <c r="K4228" s="166"/>
      <c r="L4228" s="166"/>
    </row>
    <row r="4229" spans="2:12" s="66" customFormat="1" ht="15" x14ac:dyDescent="0.25">
      <c r="B4229" s="180" t="s">
        <v>3105</v>
      </c>
      <c r="C4229" s="182">
        <v>47791275.450000003</v>
      </c>
      <c r="F4229" s="68"/>
      <c r="G4229" s="68"/>
      <c r="H4229" s="68"/>
      <c r="K4229" s="166"/>
      <c r="L4229" s="166"/>
    </row>
    <row r="4230" spans="2:12" s="66" customFormat="1" ht="15" x14ac:dyDescent="0.25">
      <c r="B4230" s="180" t="s">
        <v>3263</v>
      </c>
      <c r="C4230" s="182">
        <v>210294084</v>
      </c>
      <c r="F4230" s="68"/>
      <c r="G4230" s="68"/>
      <c r="H4230" s="68"/>
      <c r="K4230" s="166"/>
      <c r="L4230" s="166"/>
    </row>
    <row r="4231" spans="2:12" s="66" customFormat="1" ht="15" x14ac:dyDescent="0.25">
      <c r="B4231" s="180" t="s">
        <v>3108</v>
      </c>
      <c r="C4231" s="182">
        <v>33174540.719999999</v>
      </c>
      <c r="F4231" s="68"/>
      <c r="G4231" s="68"/>
      <c r="H4231" s="68"/>
      <c r="K4231" s="166"/>
      <c r="L4231" s="166"/>
    </row>
    <row r="4232" spans="2:12" s="66" customFormat="1" ht="15" x14ac:dyDescent="0.25">
      <c r="B4232" s="180" t="s">
        <v>3264</v>
      </c>
      <c r="C4232" s="182">
        <v>65923194.870000005</v>
      </c>
      <c r="F4232" s="68"/>
      <c r="G4232" s="68"/>
      <c r="H4232" s="68"/>
      <c r="K4232" s="166"/>
      <c r="L4232" s="166"/>
    </row>
    <row r="4233" spans="2:12" s="66" customFormat="1" ht="15" x14ac:dyDescent="0.25">
      <c r="B4233" s="180" t="s">
        <v>3265</v>
      </c>
      <c r="C4233" s="182">
        <v>432877828.26999992</v>
      </c>
      <c r="F4233" s="68"/>
      <c r="G4233" s="68"/>
      <c r="H4233" s="68"/>
      <c r="K4233" s="166"/>
      <c r="L4233" s="166"/>
    </row>
    <row r="4234" spans="2:12" s="66" customFormat="1" ht="15" x14ac:dyDescent="0.25">
      <c r="B4234" s="180" t="s">
        <v>3113</v>
      </c>
      <c r="C4234" s="182">
        <v>273935975.27999997</v>
      </c>
      <c r="F4234" s="68"/>
      <c r="G4234" s="68"/>
      <c r="H4234" s="68"/>
      <c r="K4234" s="166"/>
      <c r="L4234" s="166"/>
    </row>
    <row r="4235" spans="2:12" s="66" customFormat="1" ht="15" x14ac:dyDescent="0.25">
      <c r="B4235" s="180" t="s">
        <v>3117</v>
      </c>
      <c r="C4235" s="182">
        <v>41925756.189999998</v>
      </c>
      <c r="F4235" s="68"/>
      <c r="G4235" s="68"/>
      <c r="H4235" s="68"/>
      <c r="K4235" s="166"/>
      <c r="L4235" s="166"/>
    </row>
    <row r="4236" spans="2:12" s="66" customFormat="1" ht="15" x14ac:dyDescent="0.25">
      <c r="B4236" s="180" t="s">
        <v>3266</v>
      </c>
      <c r="C4236" s="182">
        <v>25339320.119999997</v>
      </c>
      <c r="F4236" s="68"/>
      <c r="G4236" s="68"/>
      <c r="H4236" s="68"/>
      <c r="K4236" s="166"/>
      <c r="L4236" s="166"/>
    </row>
    <row r="4237" spans="2:12" s="66" customFormat="1" ht="15" x14ac:dyDescent="0.25">
      <c r="B4237" s="180" t="s">
        <v>3121</v>
      </c>
      <c r="C4237" s="182">
        <v>14423597.439999999</v>
      </c>
      <c r="F4237" s="68"/>
      <c r="G4237" s="68"/>
      <c r="H4237" s="68"/>
      <c r="K4237" s="166"/>
      <c r="L4237" s="166"/>
    </row>
    <row r="4238" spans="2:12" s="66" customFormat="1" ht="15" x14ac:dyDescent="0.25">
      <c r="B4238" s="180" t="s">
        <v>3123</v>
      </c>
      <c r="C4238" s="182">
        <v>7233712.54</v>
      </c>
      <c r="F4238" s="68"/>
      <c r="G4238" s="68"/>
      <c r="H4238" s="68"/>
      <c r="K4238" s="166"/>
      <c r="L4238" s="166"/>
    </row>
    <row r="4239" spans="2:12" s="66" customFormat="1" ht="15" x14ac:dyDescent="0.25">
      <c r="B4239" s="180" t="s">
        <v>3126</v>
      </c>
      <c r="C4239" s="182">
        <v>109465555.68000001</v>
      </c>
      <c r="F4239" s="68"/>
      <c r="G4239" s="68"/>
      <c r="H4239" s="68"/>
      <c r="K4239" s="166"/>
      <c r="L4239" s="166"/>
    </row>
    <row r="4240" spans="2:12" s="66" customFormat="1" ht="15" x14ac:dyDescent="0.25">
      <c r="B4240" s="180" t="s">
        <v>3267</v>
      </c>
      <c r="C4240" s="182">
        <v>81548039.210000008</v>
      </c>
      <c r="F4240" s="68"/>
      <c r="G4240" s="68"/>
      <c r="H4240" s="68"/>
      <c r="K4240" s="166"/>
      <c r="L4240" s="166"/>
    </row>
    <row r="4241" spans="2:12" s="66" customFormat="1" ht="15" x14ac:dyDescent="0.25">
      <c r="B4241" s="180" t="s">
        <v>3129</v>
      </c>
      <c r="C4241" s="182">
        <v>42187314.120000005</v>
      </c>
      <c r="F4241" s="68"/>
      <c r="G4241" s="68"/>
      <c r="H4241" s="68"/>
      <c r="K4241" s="166"/>
      <c r="L4241" s="166"/>
    </row>
    <row r="4242" spans="2:12" s="66" customFormat="1" ht="15" x14ac:dyDescent="0.25">
      <c r="B4242" s="180" t="s">
        <v>3268</v>
      </c>
      <c r="C4242" s="182">
        <v>2068630</v>
      </c>
      <c r="F4242" s="68"/>
      <c r="G4242" s="68"/>
      <c r="H4242" s="68"/>
      <c r="K4242" s="166"/>
      <c r="L4242" s="166"/>
    </row>
    <row r="4243" spans="2:12" s="66" customFormat="1" ht="15" x14ac:dyDescent="0.25">
      <c r="B4243" s="180" t="s">
        <v>3132</v>
      </c>
      <c r="C4243" s="182">
        <v>77497550.099999994</v>
      </c>
      <c r="F4243" s="68"/>
      <c r="G4243" s="68"/>
      <c r="H4243" s="68"/>
      <c r="K4243" s="166"/>
      <c r="L4243" s="166"/>
    </row>
    <row r="4244" spans="2:12" s="66" customFormat="1" ht="15" x14ac:dyDescent="0.25">
      <c r="B4244" s="180" t="s">
        <v>3269</v>
      </c>
      <c r="C4244" s="182">
        <v>71624748.379999995</v>
      </c>
      <c r="F4244" s="68"/>
      <c r="G4244" s="68"/>
      <c r="H4244" s="68"/>
      <c r="K4244" s="166"/>
      <c r="L4244" s="166"/>
    </row>
    <row r="4245" spans="2:12" s="66" customFormat="1" ht="15" x14ac:dyDescent="0.25">
      <c r="B4245" s="180" t="s">
        <v>3134</v>
      </c>
      <c r="C4245" s="182">
        <v>57669480.119999997</v>
      </c>
      <c r="F4245" s="68"/>
      <c r="G4245" s="68"/>
      <c r="H4245" s="68"/>
      <c r="K4245" s="166"/>
      <c r="L4245" s="166"/>
    </row>
    <row r="4246" spans="2:12" s="66" customFormat="1" ht="15" x14ac:dyDescent="0.25">
      <c r="B4246" s="180" t="s">
        <v>3136</v>
      </c>
      <c r="C4246" s="182">
        <v>22872299.339999996</v>
      </c>
      <c r="F4246" s="68"/>
      <c r="G4246" s="68"/>
      <c r="H4246" s="68"/>
      <c r="K4246" s="166"/>
      <c r="L4246" s="166"/>
    </row>
    <row r="4247" spans="2:12" s="66" customFormat="1" ht="15" x14ac:dyDescent="0.25">
      <c r="B4247" s="180" t="s">
        <v>3138</v>
      </c>
      <c r="C4247" s="182">
        <v>731200</v>
      </c>
      <c r="F4247" s="68"/>
      <c r="G4247" s="68"/>
      <c r="H4247" s="68"/>
      <c r="K4247" s="166"/>
      <c r="L4247" s="166"/>
    </row>
    <row r="4248" spans="2:12" s="66" customFormat="1" ht="15" x14ac:dyDescent="0.25">
      <c r="B4248" s="180" t="s">
        <v>3270</v>
      </c>
      <c r="C4248" s="182">
        <v>32447700.359999999</v>
      </c>
      <c r="F4248" s="68"/>
      <c r="G4248" s="68"/>
      <c r="H4248" s="68"/>
      <c r="K4248" s="166"/>
      <c r="L4248" s="166"/>
    </row>
    <row r="4249" spans="2:12" s="66" customFormat="1" ht="15" x14ac:dyDescent="0.25">
      <c r="B4249" s="180" t="s">
        <v>3141</v>
      </c>
      <c r="C4249" s="182">
        <v>311499738.04000002</v>
      </c>
      <c r="F4249" s="68"/>
      <c r="G4249" s="68"/>
      <c r="H4249" s="68"/>
      <c r="K4249" s="166"/>
      <c r="L4249" s="166"/>
    </row>
    <row r="4250" spans="2:12" s="66" customFormat="1" ht="15" x14ac:dyDescent="0.25">
      <c r="B4250" s="180" t="s">
        <v>3271</v>
      </c>
      <c r="C4250" s="182">
        <v>18703217.289999999</v>
      </c>
      <c r="F4250" s="68"/>
      <c r="G4250" s="68"/>
      <c r="H4250" s="68"/>
      <c r="K4250" s="166"/>
      <c r="L4250" s="166"/>
    </row>
    <row r="4251" spans="2:12" s="66" customFormat="1" ht="15" x14ac:dyDescent="0.25">
      <c r="B4251" s="180" t="s">
        <v>3144</v>
      </c>
      <c r="C4251" s="182">
        <v>40913863.700000003</v>
      </c>
      <c r="F4251" s="68"/>
      <c r="G4251" s="68"/>
      <c r="H4251" s="68"/>
      <c r="K4251" s="166"/>
      <c r="L4251" s="166"/>
    </row>
    <row r="4252" spans="2:12" s="66" customFormat="1" ht="15" x14ac:dyDescent="0.25">
      <c r="B4252" s="180" t="s">
        <v>3145</v>
      </c>
      <c r="C4252" s="182">
        <v>64931001.099999994</v>
      </c>
      <c r="F4252" s="68"/>
      <c r="G4252" s="68"/>
      <c r="H4252" s="68"/>
      <c r="K4252" s="166"/>
      <c r="L4252" s="166"/>
    </row>
    <row r="4253" spans="2:12" s="66" customFormat="1" ht="15" x14ac:dyDescent="0.25">
      <c r="B4253" s="180" t="s">
        <v>3147</v>
      </c>
      <c r="C4253" s="182">
        <v>114684875.12</v>
      </c>
      <c r="F4253" s="68"/>
      <c r="G4253" s="68"/>
      <c r="H4253" s="68"/>
      <c r="K4253" s="166"/>
      <c r="L4253" s="166"/>
    </row>
    <row r="4254" spans="2:12" s="66" customFormat="1" ht="15" x14ac:dyDescent="0.25">
      <c r="B4254" s="180" t="s">
        <v>3272</v>
      </c>
      <c r="C4254" s="182">
        <v>42059928.310000002</v>
      </c>
      <c r="F4254" s="68"/>
      <c r="G4254" s="68"/>
      <c r="H4254" s="68"/>
      <c r="K4254" s="166"/>
      <c r="L4254" s="166"/>
    </row>
    <row r="4255" spans="2:12" s="66" customFormat="1" ht="15" x14ac:dyDescent="0.25">
      <c r="B4255" s="180" t="s">
        <v>3273</v>
      </c>
      <c r="C4255" s="182">
        <v>243780183.88999999</v>
      </c>
      <c r="F4255" s="68"/>
      <c r="G4255" s="68"/>
      <c r="H4255" s="68"/>
      <c r="K4255" s="166"/>
      <c r="L4255" s="166"/>
    </row>
    <row r="4256" spans="2:12" s="66" customFormat="1" ht="15" x14ac:dyDescent="0.25">
      <c r="B4256" s="180" t="s">
        <v>3156</v>
      </c>
      <c r="C4256" s="182">
        <v>11034495</v>
      </c>
      <c r="F4256" s="68"/>
      <c r="G4256" s="68"/>
      <c r="H4256" s="68"/>
      <c r="K4256" s="166"/>
      <c r="L4256" s="166"/>
    </row>
    <row r="4257" spans="2:12" s="66" customFormat="1" ht="15" x14ac:dyDescent="0.25">
      <c r="B4257" s="180" t="s">
        <v>3158</v>
      </c>
      <c r="C4257" s="182">
        <v>68047608.159999996</v>
      </c>
      <c r="F4257" s="68"/>
      <c r="G4257" s="68"/>
      <c r="H4257" s="68"/>
      <c r="K4257" s="166"/>
      <c r="L4257" s="166"/>
    </row>
    <row r="4258" spans="2:12" s="66" customFormat="1" ht="15" x14ac:dyDescent="0.25">
      <c r="B4258" s="180" t="s">
        <v>3274</v>
      </c>
      <c r="C4258" s="182">
        <v>17079285.060000002</v>
      </c>
      <c r="F4258" s="68"/>
      <c r="G4258" s="68"/>
      <c r="H4258" s="68"/>
      <c r="K4258" s="166"/>
      <c r="L4258" s="166"/>
    </row>
    <row r="4259" spans="2:12" s="66" customFormat="1" ht="15" x14ac:dyDescent="0.25">
      <c r="B4259" s="180" t="s">
        <v>3160</v>
      </c>
      <c r="C4259" s="182">
        <v>238888789.65000001</v>
      </c>
      <c r="F4259" s="68"/>
      <c r="G4259" s="68"/>
      <c r="H4259" s="68"/>
      <c r="K4259" s="166"/>
      <c r="L4259" s="166"/>
    </row>
    <row r="4260" spans="2:12" s="66" customFormat="1" ht="15" x14ac:dyDescent="0.25">
      <c r="B4260" s="180" t="s">
        <v>3162</v>
      </c>
      <c r="C4260" s="182">
        <v>116281064.42999999</v>
      </c>
      <c r="F4260" s="68"/>
      <c r="G4260" s="68"/>
      <c r="H4260" s="68"/>
      <c r="K4260" s="166"/>
      <c r="L4260" s="166"/>
    </row>
    <row r="4261" spans="2:12" s="66" customFormat="1" ht="15" x14ac:dyDescent="0.25">
      <c r="B4261" s="180" t="s">
        <v>3164</v>
      </c>
      <c r="C4261" s="182">
        <v>64985690.980000004</v>
      </c>
      <c r="F4261" s="68"/>
      <c r="G4261" s="68"/>
      <c r="H4261" s="68"/>
      <c r="K4261" s="166"/>
      <c r="L4261" s="166"/>
    </row>
    <row r="4262" spans="2:12" s="66" customFormat="1" ht="15" x14ac:dyDescent="0.25">
      <c r="B4262" s="180" t="s">
        <v>3275</v>
      </c>
      <c r="C4262" s="182">
        <v>45200219.480000004</v>
      </c>
      <c r="F4262" s="68"/>
      <c r="G4262" s="68"/>
      <c r="H4262" s="68"/>
      <c r="K4262" s="166"/>
      <c r="L4262" s="166"/>
    </row>
    <row r="4263" spans="2:12" s="66" customFormat="1" ht="15" x14ac:dyDescent="0.25">
      <c r="B4263" s="180" t="s">
        <v>3168</v>
      </c>
      <c r="C4263" s="182">
        <v>138312512.36000001</v>
      </c>
      <c r="F4263" s="68"/>
      <c r="G4263" s="68"/>
      <c r="H4263" s="68"/>
      <c r="K4263" s="166"/>
      <c r="L4263" s="166"/>
    </row>
    <row r="4264" spans="2:12" s="66" customFormat="1" ht="15" x14ac:dyDescent="0.25">
      <c r="B4264" s="180" t="s">
        <v>3276</v>
      </c>
      <c r="C4264" s="182">
        <v>325119965.94999999</v>
      </c>
      <c r="F4264" s="68"/>
      <c r="G4264" s="68"/>
      <c r="H4264" s="68"/>
      <c r="K4264" s="166"/>
      <c r="L4264" s="166"/>
    </row>
    <row r="4265" spans="2:12" s="66" customFormat="1" ht="15" x14ac:dyDescent="0.25">
      <c r="B4265" s="180" t="s">
        <v>3277</v>
      </c>
      <c r="C4265" s="182">
        <v>49482242.880000003</v>
      </c>
      <c r="F4265" s="68"/>
      <c r="G4265" s="68"/>
      <c r="H4265" s="68"/>
      <c r="K4265" s="166"/>
      <c r="L4265" s="166"/>
    </row>
    <row r="4266" spans="2:12" s="66" customFormat="1" ht="15" x14ac:dyDescent="0.25">
      <c r="B4266" s="180" t="s">
        <v>3172</v>
      </c>
      <c r="C4266" s="182">
        <v>15637110</v>
      </c>
      <c r="F4266" s="68"/>
      <c r="G4266" s="68"/>
      <c r="H4266" s="68"/>
      <c r="K4266" s="166"/>
      <c r="L4266" s="166"/>
    </row>
    <row r="4267" spans="2:12" s="66" customFormat="1" ht="15" x14ac:dyDescent="0.25">
      <c r="B4267" s="180" t="s">
        <v>3278</v>
      </c>
      <c r="C4267" s="182">
        <v>24429787.610000003</v>
      </c>
      <c r="F4267" s="68"/>
      <c r="G4267" s="68"/>
      <c r="H4267" s="68"/>
      <c r="K4267" s="166"/>
      <c r="L4267" s="166"/>
    </row>
    <row r="4268" spans="2:12" s="66" customFormat="1" ht="15" x14ac:dyDescent="0.25">
      <c r="B4268" s="180" t="s">
        <v>3279</v>
      </c>
      <c r="C4268" s="182">
        <v>256266460.93000001</v>
      </c>
      <c r="F4268" s="68"/>
      <c r="G4268" s="68"/>
      <c r="H4268" s="68"/>
      <c r="K4268" s="166"/>
      <c r="L4268" s="166"/>
    </row>
    <row r="4269" spans="2:12" s="66" customFormat="1" ht="15" x14ac:dyDescent="0.25">
      <c r="B4269" s="180" t="s">
        <v>3178</v>
      </c>
      <c r="C4269" s="182">
        <v>625430</v>
      </c>
      <c r="F4269" s="68"/>
      <c r="G4269" s="68"/>
      <c r="H4269" s="68"/>
      <c r="K4269" s="166"/>
      <c r="L4269" s="166"/>
    </row>
    <row r="4270" spans="2:12" s="66" customFormat="1" ht="15" x14ac:dyDescent="0.25">
      <c r="B4270" s="180" t="s">
        <v>3180</v>
      </c>
      <c r="C4270" s="182">
        <v>35071248.75</v>
      </c>
      <c r="F4270" s="68"/>
      <c r="G4270" s="68"/>
      <c r="H4270" s="68"/>
      <c r="K4270" s="166"/>
      <c r="L4270" s="166"/>
    </row>
    <row r="4271" spans="2:12" s="66" customFormat="1" ht="15" x14ac:dyDescent="0.25">
      <c r="B4271" s="180" t="s">
        <v>3280</v>
      </c>
      <c r="C4271" s="182">
        <v>39700081.129999995</v>
      </c>
      <c r="F4271" s="68"/>
      <c r="G4271" s="68"/>
      <c r="H4271" s="68"/>
      <c r="K4271" s="166"/>
      <c r="L4271" s="166"/>
    </row>
    <row r="4272" spans="2:12" s="66" customFormat="1" ht="15" x14ac:dyDescent="0.25">
      <c r="B4272" s="180" t="s">
        <v>3281</v>
      </c>
      <c r="C4272" s="182">
        <v>45079680.179999992</v>
      </c>
      <c r="F4272" s="68"/>
      <c r="G4272" s="68"/>
      <c r="H4272" s="68"/>
      <c r="K4272" s="166"/>
      <c r="L4272" s="166"/>
    </row>
    <row r="4273" spans="2:12" s="66" customFormat="1" ht="15" x14ac:dyDescent="0.25">
      <c r="B4273" s="180" t="s">
        <v>3185</v>
      </c>
      <c r="C4273" s="182">
        <v>103717018.8</v>
      </c>
      <c r="F4273" s="68"/>
      <c r="G4273" s="68"/>
      <c r="H4273" s="68"/>
      <c r="K4273" s="166"/>
      <c r="L4273" s="166"/>
    </row>
    <row r="4274" spans="2:12" s="66" customFormat="1" ht="15" x14ac:dyDescent="0.25">
      <c r="B4274" s="180" t="s">
        <v>3187</v>
      </c>
      <c r="C4274" s="182">
        <v>42501642.439999998</v>
      </c>
      <c r="F4274" s="68"/>
      <c r="G4274" s="68"/>
      <c r="H4274" s="68"/>
      <c r="K4274" s="166"/>
      <c r="L4274" s="166"/>
    </row>
    <row r="4275" spans="2:12" s="66" customFormat="1" ht="15" x14ac:dyDescent="0.25">
      <c r="B4275" s="180" t="s">
        <v>3189</v>
      </c>
      <c r="C4275" s="182">
        <v>244115302.12000003</v>
      </c>
      <c r="F4275" s="68"/>
      <c r="G4275" s="68"/>
      <c r="H4275" s="68"/>
      <c r="K4275" s="166"/>
      <c r="L4275" s="166"/>
    </row>
    <row r="4276" spans="2:12" s="66" customFormat="1" ht="15" x14ac:dyDescent="0.25">
      <c r="B4276" s="180" t="s">
        <v>3282</v>
      </c>
      <c r="C4276" s="182">
        <v>2623208.91</v>
      </c>
      <c r="F4276" s="68"/>
      <c r="G4276" s="68"/>
      <c r="H4276" s="68"/>
      <c r="K4276" s="166"/>
      <c r="L4276" s="166"/>
    </row>
    <row r="4277" spans="2:12" s="66" customFormat="1" ht="15" x14ac:dyDescent="0.25">
      <c r="B4277" s="180" t="s">
        <v>3192</v>
      </c>
      <c r="C4277" s="182">
        <v>196771700</v>
      </c>
      <c r="F4277" s="68"/>
      <c r="G4277" s="68"/>
      <c r="H4277" s="68"/>
      <c r="K4277" s="166"/>
      <c r="L4277" s="166"/>
    </row>
    <row r="4278" spans="2:12" s="66" customFormat="1" ht="15" x14ac:dyDescent="0.25">
      <c r="B4278" s="180" t="s">
        <v>3194</v>
      </c>
      <c r="C4278" s="182">
        <v>2262505</v>
      </c>
      <c r="F4278" s="68"/>
      <c r="G4278" s="68"/>
      <c r="H4278" s="68"/>
      <c r="K4278" s="166"/>
      <c r="L4278" s="166"/>
    </row>
    <row r="4279" spans="2:12" s="66" customFormat="1" ht="15" x14ac:dyDescent="0.25">
      <c r="B4279" s="180" t="s">
        <v>3283</v>
      </c>
      <c r="C4279" s="182">
        <v>78965452.450000003</v>
      </c>
      <c r="F4279" s="68"/>
      <c r="G4279" s="68"/>
      <c r="H4279" s="68"/>
      <c r="K4279" s="166"/>
      <c r="L4279" s="166"/>
    </row>
    <row r="4280" spans="2:12" s="66" customFormat="1" ht="15" x14ac:dyDescent="0.25">
      <c r="B4280" s="180" t="s">
        <v>3196</v>
      </c>
      <c r="C4280" s="182">
        <v>326568909.46000004</v>
      </c>
      <c r="F4280" s="68"/>
      <c r="G4280" s="68"/>
      <c r="H4280" s="68"/>
      <c r="K4280" s="166"/>
      <c r="L4280" s="166"/>
    </row>
    <row r="4281" spans="2:12" s="66" customFormat="1" ht="15" x14ac:dyDescent="0.25">
      <c r="B4281" s="180" t="s">
        <v>3198</v>
      </c>
      <c r="C4281" s="182">
        <v>265219245.22</v>
      </c>
      <c r="F4281" s="68"/>
      <c r="G4281" s="68"/>
      <c r="H4281" s="68"/>
      <c r="K4281" s="166"/>
      <c r="L4281" s="166"/>
    </row>
    <row r="4282" spans="2:12" s="66" customFormat="1" ht="15" x14ac:dyDescent="0.25">
      <c r="B4282" s="180" t="s">
        <v>3284</v>
      </c>
      <c r="C4282" s="182">
        <v>29173477.900000002</v>
      </c>
      <c r="F4282" s="68"/>
      <c r="G4282" s="68"/>
      <c r="H4282" s="68"/>
      <c r="K4282" s="166"/>
      <c r="L4282" s="166"/>
    </row>
    <row r="4283" spans="2:12" s="66" customFormat="1" ht="15" x14ac:dyDescent="0.25">
      <c r="B4283" s="180" t="s">
        <v>3201</v>
      </c>
      <c r="C4283" s="182">
        <v>18483165.509999998</v>
      </c>
      <c r="F4283" s="68"/>
      <c r="G4283" s="68"/>
      <c r="H4283" s="68"/>
      <c r="K4283" s="166"/>
      <c r="L4283" s="166"/>
    </row>
    <row r="4284" spans="2:12" s="66" customFormat="1" ht="15" x14ac:dyDescent="0.25">
      <c r="B4284" s="180" t="s">
        <v>3285</v>
      </c>
      <c r="C4284" s="182">
        <v>2601375</v>
      </c>
      <c r="F4284" s="68"/>
      <c r="G4284" s="68"/>
      <c r="H4284" s="68"/>
      <c r="K4284" s="166"/>
      <c r="L4284" s="166"/>
    </row>
    <row r="4285" spans="2:12" s="66" customFormat="1" ht="15" x14ac:dyDescent="0.25">
      <c r="B4285" s="180" t="s">
        <v>3286</v>
      </c>
      <c r="C4285" s="182">
        <v>35350401.600000001</v>
      </c>
      <c r="F4285" s="68"/>
      <c r="G4285" s="68"/>
      <c r="H4285" s="68"/>
      <c r="K4285" s="166"/>
      <c r="L4285" s="166"/>
    </row>
    <row r="4286" spans="2:12" s="66" customFormat="1" ht="15" x14ac:dyDescent="0.25">
      <c r="B4286" s="180" t="s">
        <v>3287</v>
      </c>
      <c r="C4286" s="182">
        <v>23344747.800000001</v>
      </c>
      <c r="F4286" s="68"/>
      <c r="G4286" s="68"/>
      <c r="H4286" s="68"/>
      <c r="K4286" s="166"/>
      <c r="L4286" s="166"/>
    </row>
    <row r="4287" spans="2:12" s="66" customFormat="1" ht="15" x14ac:dyDescent="0.25">
      <c r="B4287" s="180" t="s">
        <v>3208</v>
      </c>
      <c r="C4287" s="182">
        <v>13358962.35</v>
      </c>
      <c r="F4287" s="68"/>
      <c r="G4287" s="68"/>
      <c r="H4287" s="68"/>
      <c r="K4287" s="166"/>
      <c r="L4287" s="166"/>
    </row>
    <row r="4288" spans="2:12" s="66" customFormat="1" ht="15" x14ac:dyDescent="0.25">
      <c r="B4288" s="180" t="s">
        <v>3288</v>
      </c>
      <c r="C4288" s="182">
        <v>81071289.800000012</v>
      </c>
      <c r="F4288" s="68"/>
      <c r="G4288" s="68"/>
      <c r="H4288" s="68"/>
      <c r="K4288" s="166"/>
      <c r="L4288" s="166"/>
    </row>
    <row r="4289" spans="2:12" s="66" customFormat="1" ht="15" x14ac:dyDescent="0.25">
      <c r="B4289" s="180" t="s">
        <v>3214</v>
      </c>
      <c r="C4289" s="182">
        <v>9002441.3599999994</v>
      </c>
      <c r="F4289" s="68"/>
      <c r="G4289" s="68"/>
      <c r="H4289" s="68"/>
      <c r="K4289" s="166"/>
      <c r="L4289" s="166"/>
    </row>
    <row r="4290" spans="2:12" s="66" customFormat="1" ht="15" x14ac:dyDescent="0.25">
      <c r="B4290" s="180" t="s">
        <v>3216</v>
      </c>
      <c r="C4290" s="182">
        <v>113855221.70999999</v>
      </c>
      <c r="F4290" s="68"/>
      <c r="G4290" s="68"/>
      <c r="H4290" s="68"/>
      <c r="K4290" s="166"/>
      <c r="L4290" s="166"/>
    </row>
    <row r="4291" spans="2:12" s="66" customFormat="1" ht="15" x14ac:dyDescent="0.25">
      <c r="B4291" s="180" t="s">
        <v>3289</v>
      </c>
      <c r="C4291" s="182">
        <v>404363422.98999995</v>
      </c>
      <c r="F4291" s="68"/>
      <c r="G4291" s="68"/>
      <c r="H4291" s="68"/>
      <c r="K4291" s="166"/>
      <c r="L4291" s="166"/>
    </row>
    <row r="4292" spans="2:12" s="66" customFormat="1" ht="15" x14ac:dyDescent="0.25">
      <c r="B4292" s="180" t="s">
        <v>3290</v>
      </c>
      <c r="C4292" s="182">
        <v>26471279.68</v>
      </c>
      <c r="F4292" s="68"/>
      <c r="G4292" s="68"/>
      <c r="H4292" s="68"/>
      <c r="K4292" s="166"/>
      <c r="L4292" s="166"/>
    </row>
    <row r="4293" spans="2:12" s="66" customFormat="1" ht="15" x14ac:dyDescent="0.25">
      <c r="B4293" s="180" t="s">
        <v>3291</v>
      </c>
      <c r="C4293" s="182">
        <v>395147006.40000004</v>
      </c>
      <c r="F4293" s="68"/>
      <c r="G4293" s="68"/>
      <c r="H4293" s="68"/>
      <c r="K4293" s="166"/>
      <c r="L4293" s="166"/>
    </row>
    <row r="4294" spans="2:12" s="66" customFormat="1" ht="15" x14ac:dyDescent="0.25">
      <c r="B4294" s="180" t="s">
        <v>3292</v>
      </c>
      <c r="C4294" s="182">
        <v>20269657.52</v>
      </c>
      <c r="F4294" s="68"/>
      <c r="G4294" s="68"/>
      <c r="H4294" s="68"/>
      <c r="K4294" s="166"/>
      <c r="L4294" s="166"/>
    </row>
    <row r="4295" spans="2:12" s="66" customFormat="1" ht="15" x14ac:dyDescent="0.25">
      <c r="B4295" s="180" t="s">
        <v>3223</v>
      </c>
      <c r="C4295" s="182">
        <v>560159815.5999999</v>
      </c>
      <c r="F4295" s="68"/>
      <c r="G4295" s="68"/>
      <c r="H4295" s="68"/>
      <c r="K4295" s="166"/>
      <c r="L4295" s="166"/>
    </row>
    <row r="4296" spans="2:12" s="66" customFormat="1" ht="15" x14ac:dyDescent="0.25">
      <c r="B4296" s="180" t="s">
        <v>3293</v>
      </c>
      <c r="C4296" s="182">
        <v>260100447.59999999</v>
      </c>
      <c r="F4296" s="68"/>
      <c r="G4296" s="68"/>
      <c r="H4296" s="68"/>
      <c r="K4296" s="166"/>
      <c r="L4296" s="166"/>
    </row>
    <row r="4297" spans="2:12" s="66" customFormat="1" ht="15" x14ac:dyDescent="0.25">
      <c r="B4297" s="180" t="s">
        <v>3232</v>
      </c>
      <c r="C4297" s="182">
        <v>119737203</v>
      </c>
      <c r="F4297" s="68"/>
      <c r="G4297" s="68"/>
      <c r="H4297" s="68"/>
      <c r="K4297" s="166"/>
      <c r="L4297" s="166"/>
    </row>
    <row r="4298" spans="2:12" s="66" customFormat="1" ht="15" x14ac:dyDescent="0.25">
      <c r="B4298" s="180" t="s">
        <v>3294</v>
      </c>
      <c r="C4298" s="182">
        <v>270360482.89999998</v>
      </c>
      <c r="F4298" s="68"/>
      <c r="G4298" s="68"/>
      <c r="H4298" s="68"/>
      <c r="K4298" s="166"/>
      <c r="L4298" s="166"/>
    </row>
    <row r="4299" spans="2:12" s="66" customFormat="1" ht="15" x14ac:dyDescent="0.25">
      <c r="B4299" s="180" t="s">
        <v>3295</v>
      </c>
      <c r="C4299" s="182">
        <v>8647760</v>
      </c>
      <c r="F4299" s="68"/>
      <c r="G4299" s="68"/>
      <c r="H4299" s="68"/>
      <c r="K4299" s="166"/>
      <c r="L4299" s="166"/>
    </row>
    <row r="4300" spans="2:12" s="66" customFormat="1" ht="15" x14ac:dyDescent="0.25">
      <c r="B4300" s="180" t="s">
        <v>3235</v>
      </c>
      <c r="C4300" s="182">
        <v>427958938.81</v>
      </c>
      <c r="F4300" s="68"/>
      <c r="G4300" s="68"/>
      <c r="H4300" s="68"/>
      <c r="K4300" s="166"/>
      <c r="L4300" s="166"/>
    </row>
    <row r="4301" spans="2:12" s="66" customFormat="1" ht="15" x14ac:dyDescent="0.25">
      <c r="B4301" s="180" t="s">
        <v>3296</v>
      </c>
      <c r="C4301" s="182">
        <v>83691450.010000005</v>
      </c>
      <c r="F4301" s="68"/>
      <c r="G4301" s="68"/>
      <c r="H4301" s="68"/>
      <c r="K4301" s="166"/>
      <c r="L4301" s="166"/>
    </row>
    <row r="4302" spans="2:12" s="66" customFormat="1" ht="15" x14ac:dyDescent="0.25">
      <c r="B4302" s="180" t="s">
        <v>3297</v>
      </c>
      <c r="C4302" s="182">
        <v>136549122.59999999</v>
      </c>
      <c r="F4302" s="68"/>
      <c r="G4302" s="68"/>
      <c r="H4302" s="68"/>
      <c r="K4302" s="166"/>
      <c r="L4302" s="166"/>
    </row>
    <row r="4303" spans="2:12" s="66" customFormat="1" ht="15" x14ac:dyDescent="0.25">
      <c r="B4303" s="180" t="s">
        <v>3238</v>
      </c>
      <c r="C4303" s="182">
        <v>213729260.08000001</v>
      </c>
      <c r="F4303" s="68"/>
      <c r="G4303" s="68"/>
      <c r="H4303" s="68"/>
      <c r="K4303" s="166"/>
      <c r="L4303" s="166"/>
    </row>
    <row r="4304" spans="2:12" s="66" customFormat="1" ht="15" x14ac:dyDescent="0.25">
      <c r="B4304" s="180" t="s">
        <v>3298</v>
      </c>
      <c r="C4304" s="182">
        <v>64156611.829999998</v>
      </c>
      <c r="F4304" s="68"/>
      <c r="G4304" s="68"/>
      <c r="H4304" s="68"/>
      <c r="K4304" s="166"/>
      <c r="L4304" s="166"/>
    </row>
    <row r="4305" spans="2:12" s="66" customFormat="1" ht="15" x14ac:dyDescent="0.25">
      <c r="B4305" s="180" t="s">
        <v>3240</v>
      </c>
      <c r="C4305" s="182">
        <v>5892050.2999999998</v>
      </c>
      <c r="F4305" s="68"/>
      <c r="G4305" s="68"/>
      <c r="H4305" s="68"/>
      <c r="K4305" s="166"/>
      <c r="L4305" s="166"/>
    </row>
    <row r="4306" spans="2:12" s="66" customFormat="1" ht="15" x14ac:dyDescent="0.25">
      <c r="B4306" s="180" t="s">
        <v>3299</v>
      </c>
      <c r="C4306" s="182">
        <v>165210648.50999999</v>
      </c>
      <c r="F4306" s="68"/>
      <c r="G4306" s="68"/>
      <c r="H4306" s="68"/>
      <c r="K4306" s="166"/>
      <c r="L4306" s="166"/>
    </row>
    <row r="4307" spans="2:12" s="66" customFormat="1" ht="15" x14ac:dyDescent="0.25">
      <c r="B4307" s="180" t="s">
        <v>3300</v>
      </c>
      <c r="C4307" s="182">
        <v>39454087.5</v>
      </c>
      <c r="F4307" s="68"/>
      <c r="G4307" s="68"/>
      <c r="H4307" s="68"/>
      <c r="K4307" s="166"/>
      <c r="L4307" s="166"/>
    </row>
    <row r="4308" spans="2:12" s="66" customFormat="1" ht="15" x14ac:dyDescent="0.25">
      <c r="B4308" s="180" t="s">
        <v>3301</v>
      </c>
      <c r="C4308" s="182">
        <v>59887701.68</v>
      </c>
      <c r="F4308" s="68"/>
      <c r="G4308" s="68"/>
      <c r="H4308" s="68"/>
      <c r="K4308" s="166"/>
      <c r="L4308" s="166"/>
    </row>
    <row r="4309" spans="2:12" s="66" customFormat="1" ht="15" x14ac:dyDescent="0.25">
      <c r="B4309" s="180" t="s">
        <v>3247</v>
      </c>
      <c r="C4309" s="182">
        <v>228873149.93000001</v>
      </c>
      <c r="F4309" s="68"/>
      <c r="G4309" s="68"/>
      <c r="H4309" s="68"/>
      <c r="K4309" s="166"/>
      <c r="L4309" s="166"/>
    </row>
    <row r="4310" spans="2:12" s="66" customFormat="1" ht="15" x14ac:dyDescent="0.25">
      <c r="B4310" s="180" t="s">
        <v>3249</v>
      </c>
      <c r="C4310" s="182">
        <v>36450209.759999998</v>
      </c>
      <c r="F4310" s="68"/>
      <c r="G4310" s="68"/>
      <c r="H4310" s="68"/>
      <c r="K4310" s="166"/>
      <c r="L4310" s="166"/>
    </row>
    <row r="4311" spans="2:12" s="66" customFormat="1" ht="15" x14ac:dyDescent="0.25">
      <c r="B4311" s="180" t="s">
        <v>3302</v>
      </c>
      <c r="C4311" s="182">
        <v>66756991.140000001</v>
      </c>
      <c r="F4311" s="68"/>
      <c r="G4311" s="68"/>
      <c r="H4311" s="68"/>
      <c r="K4311" s="166"/>
      <c r="L4311" s="166"/>
    </row>
    <row r="4312" spans="2:12" s="66" customFormat="1" ht="15" x14ac:dyDescent="0.25">
      <c r="B4312" s="180" t="s">
        <v>3303</v>
      </c>
      <c r="C4312" s="182">
        <v>28752875.130000003</v>
      </c>
      <c r="F4312" s="68"/>
      <c r="G4312" s="68"/>
      <c r="H4312" s="68"/>
      <c r="K4312" s="166"/>
      <c r="L4312" s="166"/>
    </row>
    <row r="4313" spans="2:12" s="66" customFormat="1" ht="15" x14ac:dyDescent="0.25">
      <c r="B4313" s="180" t="s">
        <v>3251</v>
      </c>
      <c r="C4313" s="182">
        <v>9645149.8499999996</v>
      </c>
      <c r="F4313" s="68"/>
      <c r="G4313" s="68"/>
      <c r="H4313" s="68"/>
      <c r="K4313" s="166"/>
      <c r="L4313" s="166"/>
    </row>
    <row r="4314" spans="2:12" s="66" customFormat="1" ht="15" x14ac:dyDescent="0.25">
      <c r="B4314" s="180" t="s">
        <v>3304</v>
      </c>
      <c r="C4314" s="182">
        <v>29546011.170000002</v>
      </c>
      <c r="F4314" s="68"/>
      <c r="G4314" s="68"/>
      <c r="H4314" s="68"/>
      <c r="K4314" s="166"/>
      <c r="L4314" s="166"/>
    </row>
    <row r="4315" spans="2:12" s="66" customFormat="1" ht="15" x14ac:dyDescent="0.25">
      <c r="B4315" s="180" t="s">
        <v>3305</v>
      </c>
      <c r="C4315" s="182">
        <v>12013465.07</v>
      </c>
      <c r="F4315" s="68"/>
      <c r="G4315" s="68"/>
      <c r="H4315" s="68"/>
      <c r="K4315" s="166"/>
      <c r="L4315" s="166"/>
    </row>
    <row r="4316" spans="2:12" s="66" customFormat="1" ht="15" x14ac:dyDescent="0.25">
      <c r="B4316" s="180" t="s">
        <v>3255</v>
      </c>
      <c r="C4316" s="182">
        <v>45065436.5</v>
      </c>
      <c r="F4316" s="68"/>
      <c r="G4316" s="68"/>
      <c r="H4316" s="68"/>
      <c r="K4316" s="166"/>
      <c r="L4316" s="166"/>
    </row>
    <row r="4317" spans="2:12" s="66" customFormat="1" ht="15" x14ac:dyDescent="0.25">
      <c r="B4317" s="180" t="s">
        <v>3257</v>
      </c>
      <c r="C4317" s="182">
        <v>254832594.89999998</v>
      </c>
      <c r="F4317" s="68"/>
      <c r="G4317" s="68"/>
      <c r="H4317" s="68"/>
      <c r="K4317" s="166"/>
      <c r="L4317" s="166"/>
    </row>
    <row r="4318" spans="2:12" s="66" customFormat="1" ht="15" x14ac:dyDescent="0.25">
      <c r="B4318" s="180" t="s">
        <v>3306</v>
      </c>
      <c r="C4318" s="182">
        <v>27606016.100000001</v>
      </c>
      <c r="F4318" s="68"/>
      <c r="G4318" s="68"/>
      <c r="H4318" s="68"/>
      <c r="K4318" s="166"/>
      <c r="L4318" s="166"/>
    </row>
    <row r="4319" spans="2:12" s="66" customFormat="1" ht="15" x14ac:dyDescent="0.25">
      <c r="B4319" s="180" t="s">
        <v>3143</v>
      </c>
      <c r="C4319" s="182">
        <v>13621648</v>
      </c>
      <c r="F4319" s="68"/>
      <c r="G4319" s="68"/>
      <c r="H4319" s="68"/>
      <c r="K4319" s="166"/>
      <c r="L4319" s="166"/>
    </row>
    <row r="4320" spans="2:12" s="66" customFormat="1" ht="15" x14ac:dyDescent="0.25">
      <c r="B4320" s="180" t="s">
        <v>3245</v>
      </c>
      <c r="C4320" s="182">
        <v>34588898.399999999</v>
      </c>
      <c r="F4320" s="68"/>
      <c r="G4320" s="68"/>
      <c r="H4320" s="68"/>
      <c r="K4320" s="166"/>
      <c r="L4320" s="166"/>
    </row>
    <row r="4321" spans="2:12" s="66" customFormat="1" ht="15" x14ac:dyDescent="0.25">
      <c r="B4321" s="180" t="s">
        <v>3307</v>
      </c>
      <c r="C4321" s="182">
        <v>499538256.44999999</v>
      </c>
      <c r="F4321" s="68"/>
      <c r="G4321" s="68"/>
      <c r="H4321" s="68"/>
      <c r="K4321" s="166"/>
      <c r="L4321" s="166"/>
    </row>
    <row r="4322" spans="2:12" s="66" customFormat="1" ht="15" x14ac:dyDescent="0.25">
      <c r="B4322" s="180" t="s">
        <v>3308</v>
      </c>
      <c r="C4322" s="182">
        <v>95069039.089999989</v>
      </c>
      <c r="F4322" s="68"/>
      <c r="G4322" s="68"/>
      <c r="H4322" s="68"/>
      <c r="K4322" s="166"/>
      <c r="L4322" s="166"/>
    </row>
    <row r="4323" spans="2:12" s="66" customFormat="1" ht="15" x14ac:dyDescent="0.25">
      <c r="B4323" s="180" t="s">
        <v>3309</v>
      </c>
      <c r="C4323" s="182">
        <v>949277066.65999997</v>
      </c>
      <c r="F4323" s="68"/>
      <c r="G4323" s="68"/>
      <c r="H4323" s="68"/>
      <c r="K4323" s="166"/>
      <c r="L4323" s="166"/>
    </row>
    <row r="4324" spans="2:12" s="66" customFormat="1" ht="15" x14ac:dyDescent="0.25">
      <c r="B4324" s="180" t="s">
        <v>3310</v>
      </c>
      <c r="C4324" s="182">
        <v>300706793.94</v>
      </c>
      <c r="F4324" s="68"/>
      <c r="G4324" s="68"/>
      <c r="H4324" s="68"/>
      <c r="K4324" s="166"/>
      <c r="L4324" s="166"/>
    </row>
    <row r="4325" spans="2:12" s="66" customFormat="1" ht="15" x14ac:dyDescent="0.25">
      <c r="B4325" s="180" t="s">
        <v>3311</v>
      </c>
      <c r="C4325" s="182">
        <v>842183611.94000006</v>
      </c>
      <c r="F4325" s="68"/>
      <c r="G4325" s="68"/>
      <c r="H4325" s="68"/>
      <c r="K4325" s="166"/>
      <c r="L4325" s="166"/>
    </row>
    <row r="4326" spans="2:12" s="66" customFormat="1" ht="15" x14ac:dyDescent="0.25">
      <c r="B4326" s="180" t="s">
        <v>3312</v>
      </c>
      <c r="C4326" s="182">
        <v>364852504.54999995</v>
      </c>
      <c r="F4326" s="68"/>
      <c r="G4326" s="68"/>
      <c r="H4326" s="68"/>
      <c r="K4326" s="166"/>
      <c r="L4326" s="166"/>
    </row>
    <row r="4327" spans="2:12" s="66" customFormat="1" ht="15" x14ac:dyDescent="0.25">
      <c r="B4327" s="180" t="s">
        <v>3313</v>
      </c>
      <c r="C4327" s="182">
        <v>1386965358.3499999</v>
      </c>
      <c r="F4327" s="68"/>
      <c r="G4327" s="68"/>
      <c r="H4327" s="68"/>
      <c r="K4327" s="166"/>
      <c r="L4327" s="166"/>
    </row>
    <row r="4328" spans="2:12" s="66" customFormat="1" ht="15" x14ac:dyDescent="0.25">
      <c r="B4328" s="180" t="s">
        <v>3314</v>
      </c>
      <c r="C4328" s="182">
        <v>472889814.07000005</v>
      </c>
      <c r="F4328" s="68"/>
      <c r="G4328" s="68"/>
      <c r="H4328" s="68"/>
      <c r="K4328" s="166"/>
      <c r="L4328" s="166"/>
    </row>
    <row r="4329" spans="2:12" s="66" customFormat="1" ht="15" x14ac:dyDescent="0.25">
      <c r="B4329" s="180" t="s">
        <v>3315</v>
      </c>
      <c r="C4329" s="182">
        <v>320838217.64999998</v>
      </c>
      <c r="F4329" s="68"/>
      <c r="G4329" s="68"/>
      <c r="H4329" s="68"/>
      <c r="K4329" s="166"/>
      <c r="L4329" s="166"/>
    </row>
    <row r="4330" spans="2:12" s="66" customFormat="1" ht="15" x14ac:dyDescent="0.25">
      <c r="B4330" s="180" t="s">
        <v>3316</v>
      </c>
      <c r="C4330" s="182">
        <v>27507422.859999999</v>
      </c>
      <c r="F4330" s="68"/>
      <c r="G4330" s="68"/>
      <c r="H4330" s="68"/>
      <c r="K4330" s="166"/>
      <c r="L4330" s="166"/>
    </row>
    <row r="4331" spans="2:12" s="66" customFormat="1" ht="15" x14ac:dyDescent="0.25">
      <c r="B4331" s="180" t="s">
        <v>3317</v>
      </c>
      <c r="C4331" s="182">
        <v>860054785.93000007</v>
      </c>
      <c r="F4331" s="68"/>
      <c r="G4331" s="68"/>
      <c r="H4331" s="68"/>
      <c r="K4331" s="166"/>
      <c r="L4331" s="166"/>
    </row>
    <row r="4332" spans="2:12" s="66" customFormat="1" ht="15" x14ac:dyDescent="0.25">
      <c r="B4332" s="180" t="s">
        <v>3318</v>
      </c>
      <c r="C4332" s="182">
        <v>241693761.97000003</v>
      </c>
      <c r="F4332" s="68"/>
      <c r="G4332" s="68"/>
      <c r="H4332" s="68"/>
      <c r="K4332" s="166"/>
      <c r="L4332" s="166"/>
    </row>
    <row r="4333" spans="2:12" s="66" customFormat="1" ht="15" x14ac:dyDescent="0.25">
      <c r="B4333" s="180" t="s">
        <v>3319</v>
      </c>
      <c r="C4333" s="182">
        <v>970561241.67000008</v>
      </c>
      <c r="F4333" s="68"/>
      <c r="G4333" s="68"/>
      <c r="H4333" s="68"/>
      <c r="K4333" s="166"/>
      <c r="L4333" s="166"/>
    </row>
    <row r="4334" spans="2:12" s="66" customFormat="1" ht="15" x14ac:dyDescent="0.25">
      <c r="B4334" s="180" t="s">
        <v>3320</v>
      </c>
      <c r="C4334" s="182">
        <v>439591810.70000005</v>
      </c>
      <c r="F4334" s="68"/>
      <c r="G4334" s="68"/>
      <c r="H4334" s="68"/>
      <c r="K4334" s="166"/>
      <c r="L4334" s="166"/>
    </row>
    <row r="4335" spans="2:12" s="66" customFormat="1" ht="15" x14ac:dyDescent="0.25">
      <c r="B4335" s="180" t="s">
        <v>3321</v>
      </c>
      <c r="C4335" s="182">
        <v>182584727.96000001</v>
      </c>
      <c r="F4335" s="68"/>
      <c r="G4335" s="68"/>
      <c r="H4335" s="68"/>
      <c r="K4335" s="166"/>
      <c r="L4335" s="166"/>
    </row>
    <row r="4336" spans="2:12" s="66" customFormat="1" ht="15" x14ac:dyDescent="0.25">
      <c r="B4336" s="180" t="s">
        <v>3322</v>
      </c>
      <c r="C4336" s="182">
        <v>486731210.35000002</v>
      </c>
      <c r="F4336" s="68"/>
      <c r="G4336" s="68"/>
      <c r="H4336" s="68"/>
      <c r="K4336" s="166"/>
      <c r="L4336" s="166"/>
    </row>
    <row r="4337" spans="2:12" s="66" customFormat="1" ht="15" x14ac:dyDescent="0.25">
      <c r="B4337" s="180" t="s">
        <v>3323</v>
      </c>
      <c r="C4337" s="182">
        <v>370064367.52000004</v>
      </c>
      <c r="F4337" s="68"/>
      <c r="G4337" s="68"/>
      <c r="H4337" s="68"/>
      <c r="K4337" s="166"/>
      <c r="L4337" s="166"/>
    </row>
    <row r="4338" spans="2:12" s="66" customFormat="1" ht="15" x14ac:dyDescent="0.25">
      <c r="B4338" s="180" t="s">
        <v>3324</v>
      </c>
      <c r="C4338" s="182">
        <v>645828984.46000004</v>
      </c>
      <c r="F4338" s="68"/>
      <c r="G4338" s="68"/>
      <c r="H4338" s="68"/>
      <c r="K4338" s="166"/>
      <c r="L4338" s="166"/>
    </row>
    <row r="4339" spans="2:12" s="66" customFormat="1" ht="15" x14ac:dyDescent="0.25">
      <c r="B4339" s="180" t="s">
        <v>3325</v>
      </c>
      <c r="C4339" s="182">
        <v>290469218.39999998</v>
      </c>
      <c r="F4339" s="68"/>
      <c r="G4339" s="68"/>
      <c r="H4339" s="68"/>
      <c r="K4339" s="166"/>
      <c r="L4339" s="166"/>
    </row>
    <row r="4340" spans="2:12" s="66" customFormat="1" ht="15" x14ac:dyDescent="0.25">
      <c r="B4340" s="180" t="s">
        <v>3326</v>
      </c>
      <c r="C4340" s="182">
        <v>339616908.36000001</v>
      </c>
      <c r="F4340" s="68"/>
      <c r="G4340" s="68"/>
      <c r="H4340" s="68"/>
      <c r="K4340" s="166"/>
      <c r="L4340" s="166"/>
    </row>
    <row r="4341" spans="2:12" s="66" customFormat="1" ht="15" x14ac:dyDescent="0.25">
      <c r="B4341" s="180" t="s">
        <v>3327</v>
      </c>
      <c r="C4341" s="182">
        <v>552031700.03999996</v>
      </c>
      <c r="F4341" s="68"/>
      <c r="G4341" s="68"/>
      <c r="H4341" s="68"/>
      <c r="K4341" s="166"/>
      <c r="L4341" s="166"/>
    </row>
    <row r="4342" spans="2:12" s="66" customFormat="1" ht="15" x14ac:dyDescent="0.25">
      <c r="B4342" s="180" t="s">
        <v>3328</v>
      </c>
      <c r="C4342" s="182">
        <v>813003201.13999999</v>
      </c>
      <c r="F4342" s="68"/>
      <c r="G4342" s="68"/>
      <c r="H4342" s="68"/>
      <c r="K4342" s="166"/>
      <c r="L4342" s="166"/>
    </row>
    <row r="4343" spans="2:12" s="66" customFormat="1" ht="15" x14ac:dyDescent="0.25">
      <c r="B4343" s="180" t="s">
        <v>3329</v>
      </c>
      <c r="C4343" s="182">
        <v>73227711.719999999</v>
      </c>
      <c r="F4343" s="68"/>
      <c r="G4343" s="68"/>
      <c r="H4343" s="68"/>
      <c r="K4343" s="166"/>
      <c r="L4343" s="166"/>
    </row>
    <row r="4344" spans="2:12" s="66" customFormat="1" ht="15" x14ac:dyDescent="0.25">
      <c r="B4344" s="180" t="s">
        <v>3330</v>
      </c>
      <c r="C4344" s="182">
        <v>3439960.3899999997</v>
      </c>
      <c r="F4344" s="68"/>
      <c r="G4344" s="68"/>
      <c r="H4344" s="68"/>
      <c r="K4344" s="166"/>
      <c r="L4344" s="166"/>
    </row>
    <row r="4345" spans="2:12" s="66" customFormat="1" ht="15" x14ac:dyDescent="0.25">
      <c r="B4345" s="180" t="s">
        <v>3331</v>
      </c>
      <c r="C4345" s="182">
        <v>56008489.830000006</v>
      </c>
      <c r="F4345" s="68"/>
      <c r="G4345" s="68"/>
      <c r="H4345" s="68"/>
      <c r="K4345" s="166"/>
      <c r="L4345" s="166"/>
    </row>
    <row r="4346" spans="2:12" s="66" customFormat="1" ht="15" x14ac:dyDescent="0.25">
      <c r="B4346" s="180" t="s">
        <v>3332</v>
      </c>
      <c r="C4346" s="182">
        <v>31521375.710000001</v>
      </c>
      <c r="F4346" s="68"/>
      <c r="G4346" s="68"/>
      <c r="H4346" s="68"/>
      <c r="K4346" s="166"/>
      <c r="L4346" s="166"/>
    </row>
    <row r="4347" spans="2:12" s="66" customFormat="1" ht="15" x14ac:dyDescent="0.25">
      <c r="B4347" s="180" t="s">
        <v>3333</v>
      </c>
      <c r="C4347" s="182">
        <v>799885247.07000005</v>
      </c>
      <c r="F4347" s="68"/>
      <c r="G4347" s="68"/>
      <c r="H4347" s="68"/>
      <c r="K4347" s="166"/>
      <c r="L4347" s="166"/>
    </row>
    <row r="4348" spans="2:12" s="66" customFormat="1" ht="15" x14ac:dyDescent="0.25">
      <c r="B4348" s="180" t="s">
        <v>3334</v>
      </c>
      <c r="C4348" s="182">
        <v>672089838.07000005</v>
      </c>
      <c r="F4348" s="68"/>
      <c r="G4348" s="68"/>
      <c r="H4348" s="68"/>
      <c r="K4348" s="166"/>
      <c r="L4348" s="166"/>
    </row>
    <row r="4349" spans="2:12" s="66" customFormat="1" ht="15" x14ac:dyDescent="0.25">
      <c r="B4349" s="180" t="s">
        <v>3335</v>
      </c>
      <c r="C4349" s="182">
        <v>44951428.630000003</v>
      </c>
      <c r="F4349" s="68"/>
      <c r="G4349" s="68"/>
      <c r="H4349" s="68"/>
      <c r="K4349" s="166"/>
      <c r="L4349" s="166"/>
    </row>
    <row r="4350" spans="2:12" s="66" customFormat="1" ht="15" x14ac:dyDescent="0.25">
      <c r="B4350" s="180" t="s">
        <v>3336</v>
      </c>
      <c r="C4350" s="182">
        <v>462153194.74000007</v>
      </c>
      <c r="F4350" s="68"/>
      <c r="G4350" s="68"/>
      <c r="H4350" s="68"/>
      <c r="K4350" s="166"/>
      <c r="L4350" s="166"/>
    </row>
    <row r="4351" spans="2:12" s="66" customFormat="1" ht="15" x14ac:dyDescent="0.25">
      <c r="B4351" s="180" t="s">
        <v>3337</v>
      </c>
      <c r="C4351" s="182">
        <v>136540800.47</v>
      </c>
      <c r="F4351" s="68"/>
      <c r="G4351" s="68"/>
      <c r="H4351" s="68"/>
      <c r="K4351" s="166"/>
      <c r="L4351" s="166"/>
    </row>
    <row r="4352" spans="2:12" s="66" customFormat="1" ht="15" x14ac:dyDescent="0.25">
      <c r="B4352" s="180" t="s">
        <v>3338</v>
      </c>
      <c r="C4352" s="182">
        <v>198953521.75999999</v>
      </c>
      <c r="F4352" s="68"/>
      <c r="G4352" s="68"/>
      <c r="H4352" s="68"/>
      <c r="K4352" s="166"/>
      <c r="L4352" s="166"/>
    </row>
    <row r="4353" spans="2:12" s="66" customFormat="1" ht="15" x14ac:dyDescent="0.25">
      <c r="B4353" s="180" t="s">
        <v>3339</v>
      </c>
      <c r="C4353" s="182">
        <v>1534919981</v>
      </c>
      <c r="F4353" s="68"/>
      <c r="G4353" s="68"/>
      <c r="H4353" s="68"/>
      <c r="K4353" s="166"/>
      <c r="L4353" s="166"/>
    </row>
    <row r="4354" spans="2:12" s="66" customFormat="1" ht="15" x14ac:dyDescent="0.25">
      <c r="B4354" s="180" t="s">
        <v>3340</v>
      </c>
      <c r="C4354" s="182">
        <v>1908769898.74</v>
      </c>
      <c r="F4354" s="68"/>
      <c r="G4354" s="68"/>
      <c r="H4354" s="68"/>
      <c r="K4354" s="166"/>
      <c r="L4354" s="166"/>
    </row>
    <row r="4355" spans="2:12" s="66" customFormat="1" ht="15" x14ac:dyDescent="0.25">
      <c r="B4355" s="180" t="s">
        <v>3341</v>
      </c>
      <c r="C4355" s="182">
        <v>1147077681.2199998</v>
      </c>
      <c r="F4355" s="68"/>
      <c r="G4355" s="68"/>
      <c r="H4355" s="68"/>
      <c r="K4355" s="166"/>
      <c r="L4355" s="166"/>
    </row>
    <row r="4356" spans="2:12" s="66" customFormat="1" ht="15" x14ac:dyDescent="0.25">
      <c r="B4356" s="180" t="s">
        <v>3342</v>
      </c>
      <c r="C4356" s="182">
        <v>848555568.9799999</v>
      </c>
      <c r="F4356" s="68"/>
      <c r="G4356" s="68"/>
      <c r="H4356" s="68"/>
      <c r="K4356" s="166"/>
      <c r="L4356" s="166"/>
    </row>
    <row r="4357" spans="2:12" s="66" customFormat="1" ht="15" x14ac:dyDescent="0.25">
      <c r="B4357" s="180" t="s">
        <v>3343</v>
      </c>
      <c r="C4357" s="182">
        <v>665865265.24000001</v>
      </c>
      <c r="F4357" s="68"/>
      <c r="G4357" s="68"/>
      <c r="H4357" s="68"/>
      <c r="K4357" s="166"/>
      <c r="L4357" s="166"/>
    </row>
    <row r="4358" spans="2:12" s="66" customFormat="1" ht="15" x14ac:dyDescent="0.25">
      <c r="B4358" s="180" t="s">
        <v>3344</v>
      </c>
      <c r="C4358" s="182">
        <v>37701030.270000003</v>
      </c>
      <c r="F4358" s="68"/>
      <c r="G4358" s="68"/>
      <c r="H4358" s="68"/>
      <c r="K4358" s="166"/>
      <c r="L4358" s="166"/>
    </row>
    <row r="4359" spans="2:12" s="66" customFormat="1" ht="15" x14ac:dyDescent="0.25">
      <c r="B4359" s="180" t="s">
        <v>3345</v>
      </c>
      <c r="C4359" s="182">
        <v>122107803.49000001</v>
      </c>
      <c r="F4359" s="68"/>
      <c r="G4359" s="68"/>
      <c r="H4359" s="68"/>
      <c r="K4359" s="166"/>
      <c r="L4359" s="166"/>
    </row>
    <row r="4360" spans="2:12" s="66" customFormat="1" ht="15" x14ac:dyDescent="0.25">
      <c r="B4360" s="180" t="s">
        <v>3346</v>
      </c>
      <c r="C4360" s="182">
        <v>187176374.00999999</v>
      </c>
      <c r="F4360" s="68"/>
      <c r="G4360" s="68"/>
      <c r="H4360" s="68"/>
      <c r="K4360" s="166"/>
      <c r="L4360" s="166"/>
    </row>
    <row r="4361" spans="2:12" s="66" customFormat="1" ht="15" x14ac:dyDescent="0.25">
      <c r="B4361" s="180" t="s">
        <v>3347</v>
      </c>
      <c r="C4361" s="182">
        <v>860772797.72000003</v>
      </c>
      <c r="F4361" s="68"/>
      <c r="G4361" s="68"/>
      <c r="H4361" s="68"/>
      <c r="K4361" s="166"/>
      <c r="L4361" s="166"/>
    </row>
    <row r="4362" spans="2:12" s="66" customFormat="1" ht="15" x14ac:dyDescent="0.25">
      <c r="B4362" s="180" t="s">
        <v>3348</v>
      </c>
      <c r="C4362" s="182">
        <v>2048829422.1700001</v>
      </c>
      <c r="F4362" s="68"/>
      <c r="G4362" s="68"/>
      <c r="H4362" s="68"/>
      <c r="K4362" s="166"/>
      <c r="L4362" s="166"/>
    </row>
    <row r="4363" spans="2:12" s="66" customFormat="1" ht="15" x14ac:dyDescent="0.25">
      <c r="B4363" s="180" t="s">
        <v>3349</v>
      </c>
      <c r="C4363" s="182">
        <v>321436501.30000001</v>
      </c>
      <c r="F4363" s="68"/>
      <c r="G4363" s="68"/>
      <c r="H4363" s="68"/>
      <c r="K4363" s="166"/>
      <c r="L4363" s="166"/>
    </row>
    <row r="4364" spans="2:12" s="66" customFormat="1" ht="15" x14ac:dyDescent="0.25">
      <c r="B4364" s="180" t="s">
        <v>3350</v>
      </c>
      <c r="C4364" s="182">
        <v>198805682.38999999</v>
      </c>
      <c r="F4364" s="68"/>
      <c r="G4364" s="68"/>
      <c r="H4364" s="68"/>
      <c r="K4364" s="166"/>
      <c r="L4364" s="166"/>
    </row>
    <row r="4365" spans="2:12" s="66" customFormat="1" ht="15" x14ac:dyDescent="0.25">
      <c r="B4365" s="180" t="s">
        <v>3351</v>
      </c>
      <c r="C4365" s="182">
        <v>170927828.55000001</v>
      </c>
      <c r="F4365" s="68"/>
      <c r="G4365" s="68"/>
      <c r="H4365" s="68"/>
      <c r="K4365" s="166"/>
      <c r="L4365" s="166"/>
    </row>
    <row r="4366" spans="2:12" s="66" customFormat="1" ht="15" x14ac:dyDescent="0.25">
      <c r="B4366" s="180" t="s">
        <v>3352</v>
      </c>
      <c r="C4366" s="182">
        <v>115011474.74000001</v>
      </c>
      <c r="F4366" s="68"/>
      <c r="G4366" s="68"/>
      <c r="H4366" s="68"/>
      <c r="K4366" s="166"/>
      <c r="L4366" s="166"/>
    </row>
    <row r="4367" spans="2:12" s="66" customFormat="1" ht="15" x14ac:dyDescent="0.25">
      <c r="B4367" s="180" t="s">
        <v>3353</v>
      </c>
      <c r="C4367" s="182">
        <v>738691399.94000006</v>
      </c>
      <c r="F4367" s="68"/>
      <c r="G4367" s="68"/>
      <c r="H4367" s="68"/>
      <c r="K4367" s="166"/>
      <c r="L4367" s="166"/>
    </row>
    <row r="4368" spans="2:12" s="66" customFormat="1" ht="15" x14ac:dyDescent="0.25">
      <c r="B4368" s="180" t="s">
        <v>3354</v>
      </c>
      <c r="C4368" s="182">
        <v>354960821.54000002</v>
      </c>
      <c r="F4368" s="68"/>
      <c r="G4368" s="68"/>
      <c r="H4368" s="68"/>
      <c r="K4368" s="166"/>
      <c r="L4368" s="166"/>
    </row>
    <row r="4369" spans="2:12" s="66" customFormat="1" ht="15" x14ac:dyDescent="0.25">
      <c r="B4369" s="180" t="s">
        <v>3355</v>
      </c>
      <c r="C4369" s="182">
        <v>60831030.419999994</v>
      </c>
      <c r="F4369" s="68"/>
      <c r="G4369" s="68"/>
      <c r="H4369" s="68"/>
      <c r="K4369" s="166"/>
      <c r="L4369" s="166"/>
    </row>
    <row r="4370" spans="2:12" s="66" customFormat="1" ht="15" x14ac:dyDescent="0.25">
      <c r="B4370" s="180" t="s">
        <v>3356</v>
      </c>
      <c r="C4370" s="182">
        <v>1519137328.0599999</v>
      </c>
      <c r="F4370" s="68"/>
      <c r="G4370" s="68"/>
      <c r="H4370" s="68"/>
      <c r="K4370" s="166"/>
      <c r="L4370" s="166"/>
    </row>
    <row r="4371" spans="2:12" s="66" customFormat="1" ht="15" x14ac:dyDescent="0.25">
      <c r="B4371" s="180" t="s">
        <v>3357</v>
      </c>
      <c r="C4371" s="182">
        <v>184835623.06999996</v>
      </c>
      <c r="F4371" s="68"/>
      <c r="G4371" s="68"/>
      <c r="H4371" s="68"/>
      <c r="K4371" s="166"/>
      <c r="L4371" s="166"/>
    </row>
    <row r="4372" spans="2:12" s="66" customFormat="1" ht="15" x14ac:dyDescent="0.25">
      <c r="B4372" s="180" t="s">
        <v>3358</v>
      </c>
      <c r="C4372" s="182">
        <v>105661441.41</v>
      </c>
      <c r="F4372" s="68"/>
      <c r="G4372" s="68"/>
      <c r="H4372" s="68"/>
      <c r="K4372" s="166"/>
      <c r="L4372" s="166"/>
    </row>
    <row r="4373" spans="2:12" s="66" customFormat="1" ht="15" x14ac:dyDescent="0.25">
      <c r="B4373" s="180" t="s">
        <v>3359</v>
      </c>
      <c r="C4373" s="182">
        <v>262473301.32000002</v>
      </c>
      <c r="F4373" s="68"/>
      <c r="G4373" s="68"/>
      <c r="H4373" s="68"/>
      <c r="K4373" s="166"/>
      <c r="L4373" s="166"/>
    </row>
    <row r="4374" spans="2:12" s="66" customFormat="1" ht="15" x14ac:dyDescent="0.25">
      <c r="B4374" s="180" t="s">
        <v>3360</v>
      </c>
      <c r="C4374" s="182">
        <v>729380979.83999991</v>
      </c>
      <c r="F4374" s="68"/>
      <c r="G4374" s="68"/>
      <c r="H4374" s="68"/>
      <c r="K4374" s="166"/>
      <c r="L4374" s="166"/>
    </row>
    <row r="4375" spans="2:12" s="66" customFormat="1" ht="15" x14ac:dyDescent="0.25">
      <c r="B4375" s="180" t="s">
        <v>3361</v>
      </c>
      <c r="C4375" s="182">
        <v>1691779223.1199999</v>
      </c>
      <c r="F4375" s="68"/>
      <c r="G4375" s="68"/>
      <c r="H4375" s="68"/>
      <c r="K4375" s="166"/>
      <c r="L4375" s="166"/>
    </row>
    <row r="4376" spans="2:12" s="66" customFormat="1" ht="15" x14ac:dyDescent="0.25">
      <c r="B4376" s="180" t="s">
        <v>3362</v>
      </c>
      <c r="C4376" s="182">
        <v>320258164.71999997</v>
      </c>
      <c r="F4376" s="68"/>
      <c r="G4376" s="68"/>
      <c r="H4376" s="68"/>
      <c r="K4376" s="166"/>
      <c r="L4376" s="166"/>
    </row>
    <row r="4377" spans="2:12" s="66" customFormat="1" ht="15" x14ac:dyDescent="0.25">
      <c r="B4377" s="180" t="s">
        <v>3363</v>
      </c>
      <c r="C4377" s="182">
        <v>958028283.46000004</v>
      </c>
      <c r="F4377" s="68"/>
      <c r="G4377" s="68"/>
      <c r="H4377" s="68"/>
      <c r="K4377" s="166"/>
      <c r="L4377" s="166"/>
    </row>
    <row r="4378" spans="2:12" s="66" customFormat="1" ht="15" x14ac:dyDescent="0.25">
      <c r="B4378" s="180" t="s">
        <v>3364</v>
      </c>
      <c r="C4378" s="182">
        <v>195599602</v>
      </c>
      <c r="F4378" s="68"/>
      <c r="G4378" s="68"/>
      <c r="H4378" s="68"/>
      <c r="K4378" s="166"/>
      <c r="L4378" s="166"/>
    </row>
    <row r="4379" spans="2:12" s="66" customFormat="1" ht="15" x14ac:dyDescent="0.25">
      <c r="B4379" s="180" t="s">
        <v>3365</v>
      </c>
      <c r="C4379" s="182">
        <v>1819498852.3299999</v>
      </c>
      <c r="F4379" s="68"/>
      <c r="G4379" s="68"/>
      <c r="H4379" s="68"/>
      <c r="K4379" s="166"/>
      <c r="L4379" s="166"/>
    </row>
    <row r="4380" spans="2:12" s="66" customFormat="1" ht="15" x14ac:dyDescent="0.25">
      <c r="B4380" s="180" t="s">
        <v>3366</v>
      </c>
      <c r="C4380" s="182">
        <v>839057513.59000003</v>
      </c>
      <c r="F4380" s="68"/>
      <c r="G4380" s="68"/>
      <c r="H4380" s="68"/>
      <c r="K4380" s="166"/>
      <c r="L4380" s="166"/>
    </row>
    <row r="4381" spans="2:12" s="66" customFormat="1" ht="15" x14ac:dyDescent="0.25">
      <c r="B4381" s="180" t="s">
        <v>3367</v>
      </c>
      <c r="C4381" s="182">
        <v>776674959.8499999</v>
      </c>
      <c r="F4381" s="68"/>
      <c r="G4381" s="68"/>
      <c r="H4381" s="68"/>
      <c r="K4381" s="166"/>
      <c r="L4381" s="166"/>
    </row>
    <row r="4382" spans="2:12" s="66" customFormat="1" ht="15" x14ac:dyDescent="0.25">
      <c r="B4382" s="180" t="s">
        <v>3368</v>
      </c>
      <c r="C4382" s="182">
        <v>227510842.27999994</v>
      </c>
      <c r="F4382" s="68"/>
      <c r="G4382" s="68"/>
      <c r="H4382" s="68"/>
      <c r="K4382" s="166"/>
      <c r="L4382" s="166"/>
    </row>
    <row r="4383" spans="2:12" s="66" customFormat="1" ht="15" x14ac:dyDescent="0.25">
      <c r="B4383" s="180" t="s">
        <v>3369</v>
      </c>
      <c r="C4383" s="182">
        <v>1129714917.24</v>
      </c>
      <c r="F4383" s="68"/>
      <c r="G4383" s="68"/>
      <c r="H4383" s="68"/>
      <c r="K4383" s="166"/>
      <c r="L4383" s="166"/>
    </row>
    <row r="4384" spans="2:12" s="66" customFormat="1" ht="15" x14ac:dyDescent="0.25">
      <c r="B4384" s="180" t="s">
        <v>3370</v>
      </c>
      <c r="C4384" s="182">
        <v>260316436.38999999</v>
      </c>
      <c r="F4384" s="68"/>
      <c r="G4384" s="68"/>
      <c r="H4384" s="68"/>
      <c r="K4384" s="166"/>
      <c r="L4384" s="166"/>
    </row>
    <row r="4385" spans="2:12" s="66" customFormat="1" ht="15" x14ac:dyDescent="0.25">
      <c r="B4385" s="180" t="s">
        <v>3371</v>
      </c>
      <c r="C4385" s="182">
        <v>381891920.13999999</v>
      </c>
      <c r="F4385" s="68"/>
      <c r="G4385" s="68"/>
      <c r="H4385" s="68"/>
      <c r="K4385" s="166"/>
      <c r="L4385" s="166"/>
    </row>
    <row r="4386" spans="2:12" s="66" customFormat="1" ht="15" x14ac:dyDescent="0.25">
      <c r="B4386" s="180" t="s">
        <v>3372</v>
      </c>
      <c r="C4386" s="182">
        <v>635801568.70000005</v>
      </c>
      <c r="F4386" s="68"/>
      <c r="G4386" s="68"/>
      <c r="H4386" s="68"/>
      <c r="K4386" s="166"/>
      <c r="L4386" s="166"/>
    </row>
    <row r="4387" spans="2:12" s="66" customFormat="1" ht="15" x14ac:dyDescent="0.25">
      <c r="B4387" s="180" t="s">
        <v>3373</v>
      </c>
      <c r="C4387" s="182">
        <v>512497666.05999994</v>
      </c>
      <c r="F4387" s="68"/>
      <c r="G4387" s="68"/>
      <c r="H4387" s="68"/>
      <c r="K4387" s="166"/>
      <c r="L4387" s="166"/>
    </row>
    <row r="4388" spans="2:12" s="66" customFormat="1" ht="15" x14ac:dyDescent="0.25">
      <c r="B4388" s="180" t="s">
        <v>3374</v>
      </c>
      <c r="C4388" s="182">
        <v>1825202949.77</v>
      </c>
      <c r="F4388" s="68"/>
      <c r="G4388" s="68"/>
      <c r="H4388" s="68"/>
      <c r="K4388" s="166"/>
      <c r="L4388" s="166"/>
    </row>
    <row r="4389" spans="2:12" s="66" customFormat="1" ht="15" x14ac:dyDescent="0.25">
      <c r="B4389" s="180" t="s">
        <v>3375</v>
      </c>
      <c r="C4389" s="182">
        <v>192168981.28</v>
      </c>
      <c r="F4389" s="68"/>
      <c r="G4389" s="68"/>
      <c r="H4389" s="68"/>
      <c r="K4389" s="166"/>
      <c r="L4389" s="166"/>
    </row>
    <row r="4390" spans="2:12" s="66" customFormat="1" ht="15" x14ac:dyDescent="0.25">
      <c r="B4390" s="180" t="s">
        <v>3376</v>
      </c>
      <c r="C4390" s="182">
        <v>812310938.38</v>
      </c>
      <c r="F4390" s="68"/>
      <c r="G4390" s="68"/>
      <c r="H4390" s="68"/>
      <c r="K4390" s="166"/>
      <c r="L4390" s="166"/>
    </row>
    <row r="4391" spans="2:12" s="66" customFormat="1" ht="15" x14ac:dyDescent="0.25">
      <c r="B4391" s="180" t="s">
        <v>3377</v>
      </c>
      <c r="C4391" s="182">
        <v>1713692197.21</v>
      </c>
      <c r="F4391" s="68"/>
      <c r="G4391" s="68"/>
      <c r="H4391" s="68"/>
      <c r="K4391" s="166"/>
      <c r="L4391" s="166"/>
    </row>
    <row r="4392" spans="2:12" s="66" customFormat="1" ht="15" x14ac:dyDescent="0.25">
      <c r="B4392" s="180" t="s">
        <v>3378</v>
      </c>
      <c r="C4392" s="182">
        <v>306069089.18000001</v>
      </c>
      <c r="F4392" s="68"/>
      <c r="G4392" s="68"/>
      <c r="H4392" s="68"/>
      <c r="K4392" s="166"/>
      <c r="L4392" s="166"/>
    </row>
    <row r="4393" spans="2:12" s="66" customFormat="1" ht="15" x14ac:dyDescent="0.25">
      <c r="B4393" s="180" t="s">
        <v>3379</v>
      </c>
      <c r="C4393" s="182">
        <v>458761334.37</v>
      </c>
      <c r="F4393" s="68"/>
      <c r="G4393" s="68"/>
      <c r="H4393" s="68"/>
      <c r="K4393" s="166"/>
      <c r="L4393" s="166"/>
    </row>
    <row r="4394" spans="2:12" s="66" customFormat="1" ht="15" x14ac:dyDescent="0.25">
      <c r="B4394" s="180" t="s">
        <v>3380</v>
      </c>
      <c r="C4394" s="182">
        <v>47022569.68</v>
      </c>
      <c r="F4394" s="68"/>
      <c r="G4394" s="68"/>
      <c r="H4394" s="68"/>
      <c r="K4394" s="166"/>
      <c r="L4394" s="166"/>
    </row>
    <row r="4395" spans="2:12" s="66" customFormat="1" ht="15" x14ac:dyDescent="0.25">
      <c r="B4395" s="180" t="s">
        <v>3381</v>
      </c>
      <c r="C4395" s="182">
        <v>24702762.509999998</v>
      </c>
      <c r="F4395" s="68"/>
      <c r="G4395" s="68"/>
      <c r="H4395" s="68"/>
      <c r="K4395" s="166"/>
      <c r="L4395" s="166"/>
    </row>
    <row r="4396" spans="2:12" s="66" customFormat="1" ht="15" x14ac:dyDescent="0.25">
      <c r="B4396" s="180" t="s">
        <v>3382</v>
      </c>
      <c r="C4396" s="182">
        <v>839013380.1500001</v>
      </c>
      <c r="F4396" s="68"/>
      <c r="G4396" s="68"/>
      <c r="H4396" s="68"/>
      <c r="K4396" s="166"/>
      <c r="L4396" s="166"/>
    </row>
    <row r="4397" spans="2:12" s="66" customFormat="1" ht="15" x14ac:dyDescent="0.25">
      <c r="B4397" s="180" t="s">
        <v>3383</v>
      </c>
      <c r="C4397" s="182">
        <v>619136188.70000005</v>
      </c>
      <c r="F4397" s="68"/>
      <c r="G4397" s="68"/>
      <c r="H4397" s="68"/>
      <c r="K4397" s="166"/>
      <c r="L4397" s="166"/>
    </row>
    <row r="4398" spans="2:12" s="66" customFormat="1" ht="15" x14ac:dyDescent="0.25">
      <c r="B4398" s="180" t="s">
        <v>3384</v>
      </c>
      <c r="C4398" s="182">
        <v>1121133035.9000001</v>
      </c>
      <c r="F4398" s="68"/>
      <c r="G4398" s="68"/>
      <c r="H4398" s="68"/>
      <c r="K4398" s="166"/>
      <c r="L4398" s="166"/>
    </row>
    <row r="4399" spans="2:12" s="66" customFormat="1" ht="15" x14ac:dyDescent="0.25">
      <c r="B4399" s="180" t="s">
        <v>3385</v>
      </c>
      <c r="C4399" s="182">
        <v>948666382.51999998</v>
      </c>
      <c r="F4399" s="68"/>
      <c r="G4399" s="68"/>
      <c r="H4399" s="68"/>
      <c r="K4399" s="166"/>
      <c r="L4399" s="166"/>
    </row>
    <row r="4400" spans="2:12" s="66" customFormat="1" ht="15" x14ac:dyDescent="0.25">
      <c r="B4400" s="180" t="s">
        <v>3386</v>
      </c>
      <c r="C4400" s="182">
        <v>1261767912.27</v>
      </c>
      <c r="F4400" s="68"/>
      <c r="G4400" s="68"/>
      <c r="H4400" s="68"/>
      <c r="K4400" s="166"/>
      <c r="L4400" s="166"/>
    </row>
    <row r="4401" spans="2:12" s="66" customFormat="1" ht="15" x14ac:dyDescent="0.25">
      <c r="B4401" s="180" t="s">
        <v>3387</v>
      </c>
      <c r="C4401" s="182">
        <v>209440851.87</v>
      </c>
      <c r="F4401" s="68"/>
      <c r="G4401" s="68"/>
      <c r="H4401" s="68"/>
      <c r="K4401" s="166"/>
      <c r="L4401" s="166"/>
    </row>
    <row r="4402" spans="2:12" s="66" customFormat="1" ht="15" x14ac:dyDescent="0.25">
      <c r="B4402" s="180" t="s">
        <v>3388</v>
      </c>
      <c r="C4402" s="182">
        <v>720822243.85000002</v>
      </c>
      <c r="F4402" s="68"/>
      <c r="G4402" s="68"/>
      <c r="H4402" s="68"/>
      <c r="K4402" s="166"/>
      <c r="L4402" s="166"/>
    </row>
    <row r="4403" spans="2:12" s="66" customFormat="1" ht="15" x14ac:dyDescent="0.25">
      <c r="B4403" s="180" t="s">
        <v>3389</v>
      </c>
      <c r="C4403" s="182">
        <v>1069170993.1799999</v>
      </c>
      <c r="F4403" s="68"/>
      <c r="G4403" s="68"/>
      <c r="H4403" s="68"/>
      <c r="K4403" s="166"/>
      <c r="L4403" s="166"/>
    </row>
    <row r="4404" spans="2:12" s="66" customFormat="1" ht="15" x14ac:dyDescent="0.25">
      <c r="B4404" s="180" t="s">
        <v>3390</v>
      </c>
      <c r="C4404" s="182">
        <v>19304536.77</v>
      </c>
      <c r="F4404" s="68"/>
      <c r="G4404" s="68"/>
      <c r="H4404" s="68"/>
      <c r="K4404" s="166"/>
      <c r="L4404" s="166"/>
    </row>
    <row r="4405" spans="2:12" s="66" customFormat="1" ht="15" x14ac:dyDescent="0.25">
      <c r="B4405" s="180" t="s">
        <v>3391</v>
      </c>
      <c r="C4405" s="182">
        <v>432862978.96000004</v>
      </c>
      <c r="F4405" s="68"/>
      <c r="G4405" s="68"/>
      <c r="H4405" s="68"/>
      <c r="K4405" s="166"/>
      <c r="L4405" s="166"/>
    </row>
    <row r="4406" spans="2:12" s="66" customFormat="1" ht="15" x14ac:dyDescent="0.25">
      <c r="B4406" s="180" t="s">
        <v>3392</v>
      </c>
      <c r="C4406" s="182">
        <v>205677680.74000001</v>
      </c>
      <c r="F4406" s="68"/>
      <c r="G4406" s="68"/>
      <c r="H4406" s="68"/>
      <c r="K4406" s="166"/>
      <c r="L4406" s="166"/>
    </row>
    <row r="4407" spans="2:12" s="66" customFormat="1" ht="15" x14ac:dyDescent="0.25">
      <c r="B4407" s="180" t="s">
        <v>3393</v>
      </c>
      <c r="C4407" s="182">
        <v>565793441.52999997</v>
      </c>
      <c r="F4407" s="68"/>
      <c r="G4407" s="68"/>
      <c r="H4407" s="68"/>
      <c r="K4407" s="166"/>
      <c r="L4407" s="166"/>
    </row>
    <row r="4408" spans="2:12" s="66" customFormat="1" ht="15" x14ac:dyDescent="0.25">
      <c r="B4408" s="180" t="s">
        <v>3394</v>
      </c>
      <c r="C4408" s="182">
        <v>121662700.90000001</v>
      </c>
      <c r="F4408" s="68"/>
      <c r="G4408" s="68"/>
      <c r="H4408" s="68"/>
      <c r="K4408" s="166"/>
      <c r="L4408" s="166"/>
    </row>
    <row r="4409" spans="2:12" s="66" customFormat="1" ht="15" x14ac:dyDescent="0.25">
      <c r="B4409" s="180" t="s">
        <v>3395</v>
      </c>
      <c r="C4409" s="182">
        <v>1178223987.5799999</v>
      </c>
      <c r="F4409" s="68"/>
      <c r="G4409" s="68"/>
      <c r="H4409" s="68"/>
      <c r="K4409" s="166"/>
      <c r="L4409" s="166"/>
    </row>
    <row r="4410" spans="2:12" s="66" customFormat="1" ht="15" x14ac:dyDescent="0.25">
      <c r="B4410" s="180" t="s">
        <v>3396</v>
      </c>
      <c r="C4410" s="182">
        <v>385201949.08000004</v>
      </c>
      <c r="F4410" s="68"/>
      <c r="G4410" s="68"/>
      <c r="H4410" s="68"/>
      <c r="K4410" s="166"/>
      <c r="L4410" s="166"/>
    </row>
    <row r="4411" spans="2:12" s="66" customFormat="1" ht="15" x14ac:dyDescent="0.25">
      <c r="B4411" s="180" t="s">
        <v>3397</v>
      </c>
      <c r="C4411" s="182">
        <v>8366068</v>
      </c>
      <c r="F4411" s="68"/>
      <c r="G4411" s="68"/>
      <c r="H4411" s="68"/>
      <c r="K4411" s="166"/>
      <c r="L4411" s="166"/>
    </row>
    <row r="4412" spans="2:12" s="66" customFormat="1" ht="15" x14ac:dyDescent="0.25">
      <c r="B4412" s="180" t="s">
        <v>3398</v>
      </c>
      <c r="C4412" s="182">
        <v>647498322.91000009</v>
      </c>
      <c r="F4412" s="68"/>
      <c r="G4412" s="68"/>
      <c r="H4412" s="68"/>
      <c r="K4412" s="166"/>
      <c r="L4412" s="166"/>
    </row>
    <row r="4413" spans="2:12" s="66" customFormat="1" ht="15" x14ac:dyDescent="0.25">
      <c r="B4413" s="180" t="s">
        <v>3399</v>
      </c>
      <c r="C4413" s="182">
        <v>789973557.73000002</v>
      </c>
      <c r="F4413" s="68"/>
      <c r="G4413" s="68"/>
      <c r="H4413" s="68"/>
      <c r="K4413" s="166"/>
      <c r="L4413" s="166"/>
    </row>
    <row r="4414" spans="2:12" s="66" customFormat="1" ht="15" x14ac:dyDescent="0.25">
      <c r="B4414" s="180" t="s">
        <v>3400</v>
      </c>
      <c r="C4414" s="182">
        <v>1275928450.9400001</v>
      </c>
      <c r="F4414" s="68"/>
      <c r="G4414" s="68"/>
      <c r="H4414" s="68"/>
      <c r="K4414" s="166"/>
      <c r="L4414" s="166"/>
    </row>
    <row r="4415" spans="2:12" s="66" customFormat="1" ht="15" x14ac:dyDescent="0.25">
      <c r="B4415" s="180" t="s">
        <v>3401</v>
      </c>
      <c r="C4415" s="182">
        <v>400456250.69</v>
      </c>
      <c r="F4415" s="68"/>
      <c r="G4415" s="68"/>
      <c r="H4415" s="68"/>
      <c r="K4415" s="166"/>
      <c r="L4415" s="166"/>
    </row>
    <row r="4416" spans="2:12" s="66" customFormat="1" ht="15" x14ac:dyDescent="0.25">
      <c r="B4416" s="180" t="s">
        <v>3402</v>
      </c>
      <c r="C4416" s="182">
        <v>23409368.16</v>
      </c>
      <c r="F4416" s="68"/>
      <c r="G4416" s="68"/>
      <c r="H4416" s="68"/>
      <c r="K4416" s="166"/>
      <c r="L4416" s="166"/>
    </row>
    <row r="4417" spans="2:12" s="66" customFormat="1" ht="15" x14ac:dyDescent="0.25">
      <c r="B4417" s="180" t="s">
        <v>3403</v>
      </c>
      <c r="C4417" s="182">
        <v>254018432.35999998</v>
      </c>
      <c r="F4417" s="68"/>
      <c r="G4417" s="68"/>
      <c r="H4417" s="68"/>
      <c r="K4417" s="166"/>
      <c r="L4417" s="166"/>
    </row>
    <row r="4418" spans="2:12" s="66" customFormat="1" ht="15" x14ac:dyDescent="0.25">
      <c r="B4418" s="180" t="s">
        <v>3404</v>
      </c>
      <c r="C4418" s="182">
        <v>397299956.90999997</v>
      </c>
      <c r="F4418" s="68"/>
      <c r="G4418" s="68"/>
      <c r="H4418" s="68"/>
      <c r="K4418" s="166"/>
      <c r="L4418" s="166"/>
    </row>
    <row r="4419" spans="2:12" s="66" customFormat="1" ht="15" x14ac:dyDescent="0.25">
      <c r="B4419" s="180" t="s">
        <v>3405</v>
      </c>
      <c r="C4419" s="182">
        <v>274410202.49000001</v>
      </c>
      <c r="F4419" s="68"/>
      <c r="G4419" s="68"/>
      <c r="H4419" s="68"/>
      <c r="K4419" s="166"/>
      <c r="L4419" s="166"/>
    </row>
    <row r="4420" spans="2:12" s="66" customFormat="1" ht="15" x14ac:dyDescent="0.25">
      <c r="B4420" s="180" t="s">
        <v>3406</v>
      </c>
      <c r="C4420" s="182">
        <v>312223610.43000001</v>
      </c>
      <c r="F4420" s="68"/>
      <c r="G4420" s="68"/>
      <c r="H4420" s="68"/>
      <c r="K4420" s="166"/>
      <c r="L4420" s="166"/>
    </row>
    <row r="4421" spans="2:12" s="66" customFormat="1" ht="15" x14ac:dyDescent="0.25">
      <c r="B4421" s="180" t="s">
        <v>3407</v>
      </c>
      <c r="C4421" s="182">
        <v>512108984.16999996</v>
      </c>
      <c r="F4421" s="68"/>
      <c r="G4421" s="68"/>
      <c r="H4421" s="68"/>
      <c r="K4421" s="166"/>
      <c r="L4421" s="166"/>
    </row>
    <row r="4422" spans="2:12" s="66" customFormat="1" ht="15" x14ac:dyDescent="0.25">
      <c r="B4422" s="180" t="s">
        <v>3408</v>
      </c>
      <c r="C4422" s="182">
        <v>479516643.37</v>
      </c>
      <c r="F4422" s="68"/>
      <c r="G4422" s="68"/>
      <c r="H4422" s="68"/>
      <c r="K4422" s="166"/>
      <c r="L4422" s="166"/>
    </row>
    <row r="4423" spans="2:12" s="66" customFormat="1" ht="15" x14ac:dyDescent="0.25">
      <c r="B4423" s="180" t="s">
        <v>3409</v>
      </c>
      <c r="C4423" s="182">
        <v>282123101.36000001</v>
      </c>
      <c r="F4423" s="68"/>
      <c r="G4423" s="68"/>
      <c r="H4423" s="68"/>
      <c r="K4423" s="166"/>
      <c r="L4423" s="166"/>
    </row>
    <row r="4424" spans="2:12" s="66" customFormat="1" ht="15" x14ac:dyDescent="0.25">
      <c r="B4424" s="180" t="s">
        <v>3410</v>
      </c>
      <c r="C4424" s="182">
        <v>1124585824.9200001</v>
      </c>
      <c r="F4424" s="68"/>
      <c r="G4424" s="68"/>
      <c r="H4424" s="68"/>
      <c r="K4424" s="166"/>
      <c r="L4424" s="166"/>
    </row>
    <row r="4425" spans="2:12" s="66" customFormat="1" ht="15" x14ac:dyDescent="0.25">
      <c r="B4425" s="180" t="s">
        <v>3411</v>
      </c>
      <c r="C4425" s="182">
        <v>2861775.6799999997</v>
      </c>
      <c r="F4425" s="68"/>
      <c r="G4425" s="68"/>
      <c r="H4425" s="68"/>
      <c r="K4425" s="166"/>
      <c r="L4425" s="166"/>
    </row>
    <row r="4426" spans="2:12" s="66" customFormat="1" ht="15" x14ac:dyDescent="0.25">
      <c r="B4426" s="180" t="s">
        <v>3412</v>
      </c>
      <c r="C4426" s="182">
        <v>248865622.78000003</v>
      </c>
      <c r="F4426" s="68"/>
      <c r="G4426" s="68"/>
      <c r="H4426" s="68"/>
      <c r="K4426" s="166"/>
      <c r="L4426" s="166"/>
    </row>
    <row r="4427" spans="2:12" s="66" customFormat="1" ht="15" x14ac:dyDescent="0.25">
      <c r="B4427" s="180" t="s">
        <v>3413</v>
      </c>
      <c r="C4427" s="182">
        <v>28792890.75</v>
      </c>
      <c r="F4427" s="68"/>
      <c r="G4427" s="68"/>
      <c r="H4427" s="68"/>
      <c r="K4427" s="166"/>
      <c r="L4427" s="166"/>
    </row>
    <row r="4428" spans="2:12" s="66" customFormat="1" ht="15" x14ac:dyDescent="0.25">
      <c r="B4428" s="180" t="s">
        <v>3414</v>
      </c>
      <c r="C4428" s="182">
        <v>45330181.170000002</v>
      </c>
      <c r="F4428" s="68"/>
      <c r="G4428" s="68"/>
      <c r="H4428" s="68"/>
      <c r="K4428" s="166"/>
      <c r="L4428" s="166"/>
    </row>
    <row r="4429" spans="2:12" s="66" customFormat="1" ht="15" x14ac:dyDescent="0.25">
      <c r="B4429" s="180" t="s">
        <v>3415</v>
      </c>
      <c r="C4429" s="182">
        <v>567803557.91000009</v>
      </c>
      <c r="F4429" s="68"/>
      <c r="G4429" s="68"/>
      <c r="H4429" s="68"/>
      <c r="K4429" s="166"/>
      <c r="L4429" s="166"/>
    </row>
    <row r="4430" spans="2:12" s="66" customFormat="1" ht="15" x14ac:dyDescent="0.25">
      <c r="B4430" s="180" t="s">
        <v>3416</v>
      </c>
      <c r="C4430" s="182">
        <v>1237712396</v>
      </c>
      <c r="F4430" s="68"/>
      <c r="G4430" s="68"/>
      <c r="H4430" s="68"/>
      <c r="K4430" s="166"/>
      <c r="L4430" s="166"/>
    </row>
    <row r="4431" spans="2:12" s="66" customFormat="1" ht="15" x14ac:dyDescent="0.25">
      <c r="B4431" s="180" t="s">
        <v>3417</v>
      </c>
      <c r="C4431" s="182">
        <v>44126497.680000007</v>
      </c>
      <c r="F4431" s="68"/>
      <c r="G4431" s="68"/>
      <c r="H4431" s="68"/>
      <c r="K4431" s="166"/>
      <c r="L4431" s="166"/>
    </row>
    <row r="4432" spans="2:12" s="66" customFormat="1" ht="15" x14ac:dyDescent="0.25">
      <c r="B4432" s="180" t="s">
        <v>3418</v>
      </c>
      <c r="C4432" s="182">
        <v>859625603.87000012</v>
      </c>
      <c r="F4432" s="68"/>
      <c r="G4432" s="68"/>
      <c r="H4432" s="68"/>
      <c r="K4432" s="166"/>
      <c r="L4432" s="166"/>
    </row>
    <row r="4433" spans="2:12" s="66" customFormat="1" ht="15" x14ac:dyDescent="0.25">
      <c r="B4433" s="180" t="s">
        <v>3419</v>
      </c>
      <c r="C4433" s="182">
        <v>490611834.18999994</v>
      </c>
      <c r="F4433" s="68"/>
      <c r="G4433" s="68"/>
      <c r="H4433" s="68"/>
      <c r="K4433" s="166"/>
      <c r="L4433" s="166"/>
    </row>
    <row r="4434" spans="2:12" s="66" customFormat="1" ht="15" x14ac:dyDescent="0.25">
      <c r="B4434" s="180" t="s">
        <v>3420</v>
      </c>
      <c r="C4434" s="182">
        <v>316435876.52999997</v>
      </c>
      <c r="F4434" s="68"/>
      <c r="G4434" s="68"/>
      <c r="H4434" s="68"/>
      <c r="K4434" s="166"/>
      <c r="L4434" s="166"/>
    </row>
    <row r="4435" spans="2:12" s="66" customFormat="1" ht="15" x14ac:dyDescent="0.25">
      <c r="B4435" s="180" t="s">
        <v>3421</v>
      </c>
      <c r="C4435" s="182">
        <v>664413249.98000002</v>
      </c>
      <c r="F4435" s="68"/>
      <c r="G4435" s="68"/>
      <c r="H4435" s="68"/>
      <c r="K4435" s="166"/>
      <c r="L4435" s="166"/>
    </row>
    <row r="4436" spans="2:12" s="66" customFormat="1" ht="15" x14ac:dyDescent="0.25">
      <c r="B4436" s="180" t="s">
        <v>3422</v>
      </c>
      <c r="C4436" s="182">
        <v>259739813.01999998</v>
      </c>
      <c r="F4436" s="68"/>
      <c r="G4436" s="68"/>
      <c r="H4436" s="68"/>
      <c r="K4436" s="166"/>
      <c r="L4436" s="166"/>
    </row>
    <row r="4437" spans="2:12" s="66" customFormat="1" ht="15" x14ac:dyDescent="0.25">
      <c r="B4437" s="180" t="s">
        <v>3423</v>
      </c>
      <c r="C4437" s="182">
        <v>467537092.39999998</v>
      </c>
      <c r="F4437" s="68"/>
      <c r="G4437" s="68"/>
      <c r="H4437" s="68"/>
      <c r="K4437" s="166"/>
      <c r="L4437" s="166"/>
    </row>
    <row r="4438" spans="2:12" s="66" customFormat="1" ht="15" x14ac:dyDescent="0.25">
      <c r="B4438" s="180" t="s">
        <v>3424</v>
      </c>
      <c r="C4438" s="182">
        <v>791177895.95000005</v>
      </c>
      <c r="F4438" s="68"/>
      <c r="G4438" s="68"/>
      <c r="H4438" s="68"/>
      <c r="K4438" s="166"/>
      <c r="L4438" s="166"/>
    </row>
    <row r="4439" spans="2:12" s="66" customFormat="1" ht="15" x14ac:dyDescent="0.25">
      <c r="B4439" s="180" t="s">
        <v>3425</v>
      </c>
      <c r="C4439" s="182">
        <v>576839879.8499999</v>
      </c>
      <c r="F4439" s="68"/>
      <c r="G4439" s="68"/>
      <c r="H4439" s="68"/>
      <c r="K4439" s="166"/>
      <c r="L4439" s="166"/>
    </row>
    <row r="4440" spans="2:12" s="66" customFormat="1" ht="15" x14ac:dyDescent="0.25">
      <c r="B4440" s="180" t="s">
        <v>3426</v>
      </c>
      <c r="C4440" s="182">
        <v>1663181874.6199999</v>
      </c>
      <c r="F4440" s="68"/>
      <c r="G4440" s="68"/>
      <c r="H4440" s="68"/>
      <c r="K4440" s="166"/>
      <c r="L4440" s="166"/>
    </row>
    <row r="4441" spans="2:12" s="66" customFormat="1" ht="15" x14ac:dyDescent="0.25">
      <c r="B4441" s="180" t="s">
        <v>3427</v>
      </c>
      <c r="C4441" s="182">
        <v>114835295.5</v>
      </c>
      <c r="F4441" s="68"/>
      <c r="G4441" s="68"/>
      <c r="H4441" s="68"/>
      <c r="K4441" s="166"/>
      <c r="L4441" s="166"/>
    </row>
    <row r="4442" spans="2:12" s="66" customFormat="1" ht="15" x14ac:dyDescent="0.25">
      <c r="B4442" s="180" t="s">
        <v>3428</v>
      </c>
      <c r="C4442" s="182">
        <v>375531455.08000004</v>
      </c>
      <c r="F4442" s="68"/>
      <c r="G4442" s="68"/>
      <c r="H4442" s="68"/>
      <c r="K4442" s="166"/>
      <c r="L4442" s="166"/>
    </row>
    <row r="4443" spans="2:12" s="66" customFormat="1" ht="15" x14ac:dyDescent="0.25">
      <c r="B4443" s="180" t="s">
        <v>3429</v>
      </c>
      <c r="C4443" s="182">
        <v>531428799.77999997</v>
      </c>
      <c r="F4443" s="68"/>
      <c r="G4443" s="68"/>
      <c r="H4443" s="68"/>
      <c r="K4443" s="166"/>
      <c r="L4443" s="166"/>
    </row>
    <row r="4444" spans="2:12" s="66" customFormat="1" ht="15" x14ac:dyDescent="0.25">
      <c r="B4444" s="180" t="s">
        <v>3430</v>
      </c>
      <c r="C4444" s="182">
        <v>622425393.47000003</v>
      </c>
      <c r="F4444" s="68"/>
      <c r="G4444" s="68"/>
      <c r="H4444" s="68"/>
      <c r="K4444" s="166"/>
      <c r="L4444" s="166"/>
    </row>
    <row r="4445" spans="2:12" s="66" customFormat="1" ht="15" x14ac:dyDescent="0.25">
      <c r="B4445" s="180" t="s">
        <v>3431</v>
      </c>
      <c r="C4445" s="182">
        <v>33661643.530000001</v>
      </c>
      <c r="F4445" s="68"/>
      <c r="G4445" s="68"/>
      <c r="H4445" s="68"/>
      <c r="K4445" s="166"/>
      <c r="L4445" s="166"/>
    </row>
    <row r="4446" spans="2:12" s="66" customFormat="1" ht="15" x14ac:dyDescent="0.25">
      <c r="B4446" s="180" t="s">
        <v>3432</v>
      </c>
      <c r="C4446" s="182">
        <v>193480635.97</v>
      </c>
      <c r="F4446" s="68"/>
      <c r="G4446" s="68"/>
      <c r="H4446" s="68"/>
      <c r="K4446" s="166"/>
      <c r="L4446" s="166"/>
    </row>
    <row r="4447" spans="2:12" s="66" customFormat="1" ht="15" x14ac:dyDescent="0.25">
      <c r="B4447" s="180" t="s">
        <v>3433</v>
      </c>
      <c r="C4447" s="182">
        <v>835539225.71000004</v>
      </c>
      <c r="F4447" s="68"/>
      <c r="G4447" s="68"/>
      <c r="H4447" s="68"/>
      <c r="K4447" s="166"/>
      <c r="L4447" s="166"/>
    </row>
    <row r="4448" spans="2:12" s="66" customFormat="1" ht="15" x14ac:dyDescent="0.25">
      <c r="B4448" s="180" t="s">
        <v>3434</v>
      </c>
      <c r="C4448" s="182">
        <v>1414545907.2400002</v>
      </c>
      <c r="F4448" s="68"/>
      <c r="G4448" s="68"/>
      <c r="H4448" s="68"/>
      <c r="K4448" s="166"/>
      <c r="L4448" s="166"/>
    </row>
    <row r="4449" spans="2:12" s="66" customFormat="1" ht="15" x14ac:dyDescent="0.25">
      <c r="B4449" s="180" t="s">
        <v>3435</v>
      </c>
      <c r="C4449" s="182">
        <v>441701374.75</v>
      </c>
      <c r="F4449" s="68"/>
      <c r="G4449" s="68"/>
      <c r="H4449" s="68"/>
      <c r="K4449" s="166"/>
      <c r="L4449" s="166"/>
    </row>
    <row r="4450" spans="2:12" s="66" customFormat="1" ht="15" x14ac:dyDescent="0.25">
      <c r="B4450" s="180" t="s">
        <v>3436</v>
      </c>
      <c r="C4450" s="182">
        <v>352245797</v>
      </c>
      <c r="F4450" s="68"/>
      <c r="G4450" s="68"/>
      <c r="H4450" s="68"/>
      <c r="K4450" s="166"/>
      <c r="L4450" s="166"/>
    </row>
    <row r="4451" spans="2:12" s="66" customFormat="1" ht="15" x14ac:dyDescent="0.25">
      <c r="B4451" s="180" t="s">
        <v>3437</v>
      </c>
      <c r="C4451" s="182">
        <v>190086462.32999998</v>
      </c>
      <c r="F4451" s="68"/>
      <c r="G4451" s="68"/>
      <c r="H4451" s="68"/>
      <c r="K4451" s="166"/>
      <c r="L4451" s="166"/>
    </row>
    <row r="4452" spans="2:12" s="66" customFormat="1" ht="15" x14ac:dyDescent="0.25">
      <c r="B4452" s="180" t="s">
        <v>3438</v>
      </c>
      <c r="C4452" s="182">
        <v>351216909.01000005</v>
      </c>
      <c r="F4452" s="68"/>
      <c r="G4452" s="68"/>
      <c r="H4452" s="68"/>
      <c r="K4452" s="166"/>
      <c r="L4452" s="166"/>
    </row>
    <row r="4453" spans="2:12" s="66" customFormat="1" ht="15" x14ac:dyDescent="0.25">
      <c r="B4453" s="180" t="s">
        <v>3439</v>
      </c>
      <c r="C4453" s="182">
        <v>765193986.12</v>
      </c>
      <c r="F4453" s="68"/>
      <c r="G4453" s="68"/>
      <c r="H4453" s="68"/>
      <c r="K4453" s="166"/>
      <c r="L4453" s="166"/>
    </row>
    <row r="4454" spans="2:12" s="66" customFormat="1" ht="15" x14ac:dyDescent="0.25">
      <c r="B4454" s="180" t="s">
        <v>3440</v>
      </c>
      <c r="C4454" s="182">
        <v>383222938.80000001</v>
      </c>
      <c r="F4454" s="68"/>
      <c r="G4454" s="68"/>
      <c r="H4454" s="68"/>
      <c r="K4454" s="166"/>
      <c r="L4454" s="166"/>
    </row>
    <row r="4455" spans="2:12" s="66" customFormat="1" ht="15" x14ac:dyDescent="0.25">
      <c r="B4455" s="180" t="s">
        <v>3441</v>
      </c>
      <c r="C4455" s="182">
        <v>240230210.95000002</v>
      </c>
      <c r="F4455" s="68"/>
      <c r="G4455" s="68"/>
      <c r="H4455" s="68"/>
      <c r="K4455" s="166"/>
      <c r="L4455" s="166"/>
    </row>
    <row r="4456" spans="2:12" s="66" customFormat="1" ht="15" x14ac:dyDescent="0.25">
      <c r="B4456" s="180" t="s">
        <v>3442</v>
      </c>
      <c r="C4456" s="182">
        <v>54483005.18</v>
      </c>
      <c r="F4456" s="68"/>
      <c r="G4456" s="68"/>
      <c r="H4456" s="68"/>
      <c r="K4456" s="166"/>
      <c r="L4456" s="166"/>
    </row>
    <row r="4457" spans="2:12" s="66" customFormat="1" ht="15" x14ac:dyDescent="0.25">
      <c r="B4457" s="180" t="s">
        <v>3443</v>
      </c>
      <c r="C4457" s="182">
        <v>881427997.89999998</v>
      </c>
      <c r="F4457" s="68"/>
      <c r="G4457" s="68"/>
      <c r="H4457" s="68"/>
      <c r="K4457" s="166"/>
      <c r="L4457" s="166"/>
    </row>
    <row r="4458" spans="2:12" s="66" customFormat="1" ht="15" x14ac:dyDescent="0.25">
      <c r="B4458" s="180" t="s">
        <v>3444</v>
      </c>
      <c r="C4458" s="182">
        <v>39992934.769999996</v>
      </c>
      <c r="F4458" s="68"/>
      <c r="G4458" s="68"/>
      <c r="H4458" s="68"/>
      <c r="K4458" s="166"/>
      <c r="L4458" s="166"/>
    </row>
    <row r="4459" spans="2:12" s="66" customFormat="1" ht="15" x14ac:dyDescent="0.25">
      <c r="B4459" s="180" t="s">
        <v>3445</v>
      </c>
      <c r="C4459" s="182">
        <v>593964342.23000002</v>
      </c>
      <c r="F4459" s="68"/>
      <c r="G4459" s="68"/>
      <c r="H4459" s="68"/>
      <c r="K4459" s="166"/>
      <c r="L4459" s="166"/>
    </row>
    <row r="4460" spans="2:12" s="66" customFormat="1" ht="15" x14ac:dyDescent="0.25">
      <c r="B4460" s="180" t="s">
        <v>2693</v>
      </c>
      <c r="C4460" s="182">
        <v>1651667.96</v>
      </c>
      <c r="F4460" s="68"/>
      <c r="G4460" s="68"/>
      <c r="H4460" s="68"/>
      <c r="K4460" s="166"/>
      <c r="L4460" s="166"/>
    </row>
    <row r="4461" spans="2:12" s="66" customFormat="1" ht="15" x14ac:dyDescent="0.25">
      <c r="B4461" s="180" t="s">
        <v>2704</v>
      </c>
      <c r="C4461" s="182">
        <v>30595977.549999997</v>
      </c>
      <c r="F4461" s="68"/>
      <c r="G4461" s="68"/>
      <c r="H4461" s="68"/>
      <c r="K4461" s="166"/>
      <c r="L4461" s="166"/>
    </row>
    <row r="4462" spans="2:12" s="66" customFormat="1" ht="15" x14ac:dyDescent="0.25">
      <c r="B4462" s="180" t="s">
        <v>2754</v>
      </c>
      <c r="C4462" s="182">
        <v>12902084.360000001</v>
      </c>
      <c r="F4462" s="68"/>
      <c r="G4462" s="68"/>
      <c r="H4462" s="68"/>
      <c r="K4462" s="166"/>
      <c r="L4462" s="166"/>
    </row>
    <row r="4463" spans="2:12" s="66" customFormat="1" ht="15" x14ac:dyDescent="0.25">
      <c r="B4463" s="180" t="s">
        <v>2764</v>
      </c>
      <c r="C4463" s="182">
        <v>25690324.610000003</v>
      </c>
      <c r="F4463" s="68"/>
      <c r="G4463" s="68"/>
      <c r="H4463" s="68"/>
      <c r="K4463" s="166"/>
      <c r="L4463" s="166"/>
    </row>
    <row r="4464" spans="2:12" s="66" customFormat="1" ht="15" x14ac:dyDescent="0.25">
      <c r="B4464" s="180" t="s">
        <v>2803</v>
      </c>
      <c r="C4464" s="182">
        <v>41609656.880000003</v>
      </c>
      <c r="F4464" s="68"/>
      <c r="G4464" s="68"/>
      <c r="H4464" s="68"/>
      <c r="K4464" s="166"/>
      <c r="L4464" s="166"/>
    </row>
    <row r="4465" spans="2:12" s="66" customFormat="1" ht="15" x14ac:dyDescent="0.25">
      <c r="B4465" s="180" t="s">
        <v>2828</v>
      </c>
      <c r="C4465" s="182">
        <v>51499746.619999997</v>
      </c>
      <c r="F4465" s="68"/>
      <c r="G4465" s="68"/>
      <c r="H4465" s="68"/>
      <c r="K4465" s="166"/>
      <c r="L4465" s="166"/>
    </row>
    <row r="4466" spans="2:12" s="66" customFormat="1" ht="15" x14ac:dyDescent="0.25">
      <c r="B4466" s="180" t="s">
        <v>2893</v>
      </c>
      <c r="C4466" s="182">
        <v>23553772.450000003</v>
      </c>
      <c r="F4466" s="68"/>
      <c r="G4466" s="68"/>
      <c r="H4466" s="68"/>
      <c r="K4466" s="166"/>
      <c r="L4466" s="166"/>
    </row>
    <row r="4467" spans="2:12" s="66" customFormat="1" ht="15" x14ac:dyDescent="0.25">
      <c r="B4467" s="180" t="s">
        <v>2711</v>
      </c>
      <c r="C4467" s="182">
        <v>6128828.4000000004</v>
      </c>
      <c r="F4467" s="68"/>
      <c r="G4467" s="68"/>
      <c r="H4467" s="68"/>
      <c r="K4467" s="166"/>
      <c r="L4467" s="166"/>
    </row>
    <row r="4468" spans="2:12" s="66" customFormat="1" ht="15" x14ac:dyDescent="0.25">
      <c r="B4468" s="180" t="s">
        <v>2769</v>
      </c>
      <c r="C4468" s="182">
        <v>2077896.27</v>
      </c>
      <c r="F4468" s="68"/>
      <c r="G4468" s="68"/>
      <c r="H4468" s="68"/>
      <c r="K4468" s="166"/>
      <c r="L4468" s="166"/>
    </row>
    <row r="4469" spans="2:12" s="66" customFormat="1" ht="15" x14ac:dyDescent="0.25">
      <c r="B4469" s="180" t="s">
        <v>2805</v>
      </c>
      <c r="C4469" s="182">
        <v>147111805.64000002</v>
      </c>
      <c r="F4469" s="68"/>
      <c r="G4469" s="68"/>
      <c r="H4469" s="68"/>
      <c r="K4469" s="166"/>
      <c r="L4469" s="166"/>
    </row>
    <row r="4470" spans="2:12" s="66" customFormat="1" ht="15" x14ac:dyDescent="0.25">
      <c r="B4470" s="180" t="s">
        <v>2813</v>
      </c>
      <c r="C4470" s="182">
        <v>47015175.939999998</v>
      </c>
      <c r="F4470" s="68"/>
      <c r="G4470" s="68"/>
      <c r="H4470" s="68"/>
      <c r="K4470" s="166"/>
      <c r="L4470" s="166"/>
    </row>
    <row r="4471" spans="2:12" s="66" customFormat="1" ht="15" x14ac:dyDescent="0.25">
      <c r="B4471" s="180" t="s">
        <v>2844</v>
      </c>
      <c r="C4471" s="182">
        <v>1309191.33</v>
      </c>
      <c r="F4471" s="68"/>
      <c r="G4471" s="68"/>
      <c r="H4471" s="68"/>
      <c r="K4471" s="166"/>
      <c r="L4471" s="166"/>
    </row>
    <row r="4472" spans="2:12" s="66" customFormat="1" ht="15" x14ac:dyDescent="0.25">
      <c r="B4472" s="180" t="s">
        <v>2714</v>
      </c>
      <c r="C4472" s="182">
        <v>4656037.47</v>
      </c>
      <c r="F4472" s="68"/>
      <c r="G4472" s="68"/>
      <c r="H4472" s="68"/>
      <c r="K4472" s="166"/>
      <c r="L4472" s="166"/>
    </row>
    <row r="4473" spans="2:12" s="66" customFormat="1" ht="15" x14ac:dyDescent="0.25">
      <c r="B4473" s="180" t="s">
        <v>2718</v>
      </c>
      <c r="C4473" s="182">
        <v>173966520.64000002</v>
      </c>
      <c r="F4473" s="68"/>
      <c r="G4473" s="68"/>
      <c r="H4473" s="68"/>
      <c r="K4473" s="166"/>
      <c r="L4473" s="166"/>
    </row>
    <row r="4474" spans="2:12" s="66" customFormat="1" ht="15" x14ac:dyDescent="0.25">
      <c r="B4474" s="180" t="s">
        <v>2778</v>
      </c>
      <c r="C4474" s="182">
        <v>10190186.33</v>
      </c>
      <c r="F4474" s="68"/>
      <c r="G4474" s="68"/>
      <c r="H4474" s="68"/>
      <c r="K4474" s="166"/>
      <c r="L4474" s="166"/>
    </row>
    <row r="4475" spans="2:12" s="66" customFormat="1" ht="15" x14ac:dyDescent="0.25">
      <c r="B4475" s="180" t="s">
        <v>2801</v>
      </c>
      <c r="C4475" s="182">
        <v>8300142.5499999998</v>
      </c>
      <c r="F4475" s="68"/>
      <c r="G4475" s="68"/>
      <c r="H4475" s="68"/>
      <c r="K4475" s="166"/>
      <c r="L4475" s="166"/>
    </row>
    <row r="4476" spans="2:12" s="66" customFormat="1" ht="15" x14ac:dyDescent="0.25">
      <c r="B4476" s="180" t="s">
        <v>2698</v>
      </c>
      <c r="C4476" s="182">
        <v>33622085.439999998</v>
      </c>
      <c r="F4476" s="68"/>
      <c r="G4476" s="68"/>
      <c r="H4476" s="68"/>
      <c r="K4476" s="166"/>
      <c r="L4476" s="166"/>
    </row>
    <row r="4477" spans="2:12" s="66" customFormat="1" ht="15" x14ac:dyDescent="0.25">
      <c r="B4477" s="180" t="s">
        <v>2691</v>
      </c>
      <c r="C4477" s="182">
        <v>1128496.44</v>
      </c>
      <c r="F4477" s="68"/>
      <c r="G4477" s="68"/>
      <c r="H4477" s="68"/>
      <c r="K4477" s="166"/>
      <c r="L4477" s="166"/>
    </row>
    <row r="4478" spans="2:12" s="66" customFormat="1" ht="15" x14ac:dyDescent="0.25">
      <c r="B4478" s="180" t="s">
        <v>2724</v>
      </c>
      <c r="C4478" s="182">
        <v>7546218.1099999994</v>
      </c>
      <c r="F4478" s="68"/>
      <c r="G4478" s="68"/>
      <c r="H4478" s="68"/>
      <c r="K4478" s="166"/>
      <c r="L4478" s="166"/>
    </row>
    <row r="4479" spans="2:12" s="66" customFormat="1" ht="15" x14ac:dyDescent="0.25">
      <c r="B4479" s="180" t="s">
        <v>2908</v>
      </c>
      <c r="C4479" s="182">
        <v>275970680.00999999</v>
      </c>
      <c r="F4479" s="68"/>
      <c r="G4479" s="68"/>
      <c r="H4479" s="68"/>
      <c r="K4479" s="166"/>
      <c r="L4479" s="166"/>
    </row>
    <row r="4480" spans="2:12" s="66" customFormat="1" ht="15" x14ac:dyDescent="0.25">
      <c r="B4480" s="180" t="s">
        <v>2786</v>
      </c>
      <c r="C4480" s="182">
        <v>160873859.00000003</v>
      </c>
      <c r="F4480" s="68"/>
      <c r="G4480" s="68"/>
      <c r="H4480" s="68"/>
      <c r="K4480" s="166"/>
      <c r="L4480" s="166"/>
    </row>
    <row r="4481" spans="2:12" s="66" customFormat="1" ht="15" x14ac:dyDescent="0.25">
      <c r="B4481" s="180" t="s">
        <v>2887</v>
      </c>
      <c r="C4481" s="182">
        <v>177486864.52000001</v>
      </c>
      <c r="F4481" s="68"/>
      <c r="G4481" s="68"/>
      <c r="H4481" s="68"/>
      <c r="K4481" s="166"/>
      <c r="L4481" s="166"/>
    </row>
    <row r="4482" spans="2:12" s="66" customFormat="1" ht="15" x14ac:dyDescent="0.25">
      <c r="B4482" s="180" t="s">
        <v>2741</v>
      </c>
      <c r="C4482" s="182">
        <v>10353652.890000001</v>
      </c>
      <c r="F4482" s="68"/>
      <c r="G4482" s="68"/>
      <c r="H4482" s="68"/>
      <c r="K4482" s="166"/>
      <c r="L4482" s="166"/>
    </row>
    <row r="4483" spans="2:12" s="66" customFormat="1" ht="15" x14ac:dyDescent="0.25">
      <c r="B4483" s="180" t="s">
        <v>2758</v>
      </c>
      <c r="C4483" s="182">
        <v>53991756.100000001</v>
      </c>
      <c r="F4483" s="68"/>
      <c r="G4483" s="68"/>
      <c r="H4483" s="68"/>
      <c r="K4483" s="166"/>
      <c r="L4483" s="166"/>
    </row>
    <row r="4484" spans="2:12" s="66" customFormat="1" ht="15" x14ac:dyDescent="0.25">
      <c r="B4484" s="180" t="s">
        <v>2678</v>
      </c>
      <c r="C4484" s="182">
        <v>2288885.56</v>
      </c>
      <c r="F4484" s="68"/>
      <c r="G4484" s="68"/>
      <c r="H4484" s="68"/>
      <c r="K4484" s="166"/>
      <c r="L4484" s="166"/>
    </row>
    <row r="4485" spans="2:12" s="66" customFormat="1" ht="15" x14ac:dyDescent="0.25">
      <c r="B4485" s="180" t="s">
        <v>2738</v>
      </c>
      <c r="C4485" s="182">
        <v>10097107.42</v>
      </c>
      <c r="F4485" s="68"/>
      <c r="G4485" s="68"/>
      <c r="H4485" s="68"/>
      <c r="K4485" s="166"/>
      <c r="L4485" s="166"/>
    </row>
    <row r="4486" spans="2:12" s="66" customFormat="1" ht="15" x14ac:dyDescent="0.25">
      <c r="B4486" s="180" t="s">
        <v>2782</v>
      </c>
      <c r="C4486" s="182">
        <v>35529778.039999999</v>
      </c>
      <c r="F4486" s="68"/>
      <c r="G4486" s="68"/>
      <c r="H4486" s="68"/>
      <c r="K4486" s="166"/>
      <c r="L4486" s="166"/>
    </row>
    <row r="4487" spans="2:12" s="66" customFormat="1" ht="15" x14ac:dyDescent="0.25">
      <c r="B4487" s="180" t="s">
        <v>2867</v>
      </c>
      <c r="C4487" s="182">
        <v>1656686.04</v>
      </c>
      <c r="F4487" s="68"/>
      <c r="G4487" s="68"/>
      <c r="H4487" s="68"/>
      <c r="K4487" s="166"/>
      <c r="L4487" s="166"/>
    </row>
    <row r="4488" spans="2:12" s="66" customFormat="1" ht="15" x14ac:dyDescent="0.25">
      <c r="B4488" s="180" t="s">
        <v>2792</v>
      </c>
      <c r="C4488" s="182">
        <v>13587888.389999999</v>
      </c>
      <c r="F4488" s="68"/>
      <c r="G4488" s="68"/>
      <c r="H4488" s="68"/>
      <c r="K4488" s="166"/>
      <c r="L4488" s="166"/>
    </row>
    <row r="4489" spans="2:12" s="66" customFormat="1" ht="15" x14ac:dyDescent="0.25">
      <c r="B4489" s="180" t="s">
        <v>2862</v>
      </c>
      <c r="C4489" s="182">
        <v>109022675.68000001</v>
      </c>
      <c r="F4489" s="68"/>
      <c r="G4489" s="68"/>
      <c r="H4489" s="68"/>
      <c r="K4489" s="166"/>
      <c r="L4489" s="166"/>
    </row>
    <row r="4490" spans="2:12" s="66" customFormat="1" ht="15" x14ac:dyDescent="0.25">
      <c r="B4490" s="180" t="s">
        <v>3446</v>
      </c>
      <c r="C4490" s="182">
        <v>551332493.76999998</v>
      </c>
      <c r="F4490" s="68"/>
      <c r="G4490" s="68"/>
      <c r="H4490" s="68"/>
      <c r="K4490" s="166"/>
      <c r="L4490" s="166"/>
    </row>
    <row r="4491" spans="2:12" s="66" customFormat="1" ht="15" x14ac:dyDescent="0.25">
      <c r="B4491" s="180" t="s">
        <v>3447</v>
      </c>
      <c r="C4491" s="182">
        <v>13253625</v>
      </c>
      <c r="F4491" s="68"/>
      <c r="G4491" s="68"/>
      <c r="H4491" s="68"/>
      <c r="K4491" s="166"/>
      <c r="L4491" s="166"/>
    </row>
    <row r="4492" spans="2:12" s="66" customFormat="1" ht="15" x14ac:dyDescent="0.25">
      <c r="B4492" s="180" t="s">
        <v>2765</v>
      </c>
      <c r="C4492" s="182">
        <v>28435707.389999997</v>
      </c>
      <c r="F4492" s="68"/>
      <c r="G4492" s="68"/>
      <c r="H4492" s="68"/>
      <c r="K4492" s="166"/>
      <c r="L4492" s="166"/>
    </row>
    <row r="4493" spans="2:12" s="66" customFormat="1" ht="15" x14ac:dyDescent="0.25">
      <c r="B4493" s="180" t="s">
        <v>2870</v>
      </c>
      <c r="C4493" s="182">
        <v>104879509.94999999</v>
      </c>
      <c r="F4493" s="68"/>
      <c r="G4493" s="68"/>
      <c r="H4493" s="68"/>
      <c r="K4493" s="166"/>
      <c r="L4493" s="166"/>
    </row>
    <row r="4494" spans="2:12" s="66" customFormat="1" ht="15" x14ac:dyDescent="0.25">
      <c r="B4494" s="180" t="s">
        <v>2891</v>
      </c>
      <c r="C4494" s="182">
        <v>210314533.88</v>
      </c>
      <c r="F4494" s="68"/>
      <c r="G4494" s="68"/>
      <c r="H4494" s="68"/>
      <c r="K4494" s="166"/>
      <c r="L4494" s="166"/>
    </row>
    <row r="4495" spans="2:12" s="66" customFormat="1" ht="15" x14ac:dyDescent="0.25">
      <c r="B4495" s="180" t="s">
        <v>2897</v>
      </c>
      <c r="C4495" s="182">
        <v>9736359.5700000003</v>
      </c>
      <c r="F4495" s="68"/>
      <c r="G4495" s="68"/>
      <c r="H4495" s="68"/>
      <c r="K4495" s="166"/>
      <c r="L4495" s="166"/>
    </row>
    <row r="4496" spans="2:12" s="66" customFormat="1" ht="15" x14ac:dyDescent="0.25">
      <c r="B4496" s="180" t="s">
        <v>2902</v>
      </c>
      <c r="C4496" s="182">
        <v>3093469.7</v>
      </c>
      <c r="F4496" s="68"/>
      <c r="G4496" s="68"/>
      <c r="H4496" s="68"/>
      <c r="K4496" s="166"/>
      <c r="L4496" s="166"/>
    </row>
    <row r="4497" spans="2:12" s="66" customFormat="1" ht="15" x14ac:dyDescent="0.25">
      <c r="B4497" s="180" t="s">
        <v>2680</v>
      </c>
      <c r="C4497" s="182">
        <v>16635814.940000001</v>
      </c>
      <c r="F4497" s="68"/>
      <c r="G4497" s="68"/>
      <c r="H4497" s="68"/>
      <c r="K4497" s="166"/>
      <c r="L4497" s="166"/>
    </row>
    <row r="4498" spans="2:12" s="66" customFormat="1" ht="15" x14ac:dyDescent="0.25">
      <c r="B4498" s="180" t="s">
        <v>2686</v>
      </c>
      <c r="C4498" s="182">
        <v>29563184.150000002</v>
      </c>
      <c r="F4498" s="68"/>
      <c r="G4498" s="68"/>
      <c r="H4498" s="68"/>
      <c r="K4498" s="166"/>
      <c r="L4498" s="166"/>
    </row>
    <row r="4499" spans="2:12" s="66" customFormat="1" ht="15" x14ac:dyDescent="0.25">
      <c r="B4499" s="180" t="s">
        <v>2706</v>
      </c>
      <c r="C4499" s="182">
        <v>86083814.029999986</v>
      </c>
      <c r="F4499" s="68"/>
      <c r="G4499" s="68"/>
      <c r="H4499" s="68"/>
      <c r="K4499" s="166"/>
      <c r="L4499" s="166"/>
    </row>
    <row r="4500" spans="2:12" s="66" customFormat="1" ht="15" x14ac:dyDescent="0.25">
      <c r="B4500" s="180" t="s">
        <v>2710</v>
      </c>
      <c r="C4500" s="182">
        <v>10363736</v>
      </c>
      <c r="F4500" s="68"/>
      <c r="G4500" s="68"/>
      <c r="H4500" s="68"/>
      <c r="K4500" s="166"/>
      <c r="L4500" s="166"/>
    </row>
    <row r="4501" spans="2:12" s="66" customFormat="1" ht="15" x14ac:dyDescent="0.25">
      <c r="B4501" s="180" t="s">
        <v>2767</v>
      </c>
      <c r="C4501" s="182">
        <v>17496391.57</v>
      </c>
      <c r="F4501" s="68"/>
      <c r="G4501" s="68"/>
      <c r="H4501" s="68"/>
      <c r="K4501" s="166"/>
      <c r="L4501" s="166"/>
    </row>
    <row r="4502" spans="2:12" s="66" customFormat="1" ht="15" x14ac:dyDescent="0.25">
      <c r="B4502" s="180" t="s">
        <v>2772</v>
      </c>
      <c r="C4502" s="182">
        <v>16954032.490000002</v>
      </c>
      <c r="F4502" s="68"/>
      <c r="G4502" s="68"/>
      <c r="H4502" s="68"/>
      <c r="K4502" s="166"/>
      <c r="L4502" s="166"/>
    </row>
    <row r="4503" spans="2:12" s="66" customFormat="1" ht="15" x14ac:dyDescent="0.25">
      <c r="B4503" s="180" t="s">
        <v>2832</v>
      </c>
      <c r="C4503" s="182">
        <v>81137924.799999997</v>
      </c>
      <c r="F4503" s="68"/>
      <c r="G4503" s="68"/>
      <c r="H4503" s="68"/>
      <c r="K4503" s="166"/>
      <c r="L4503" s="166"/>
    </row>
    <row r="4504" spans="2:12" s="66" customFormat="1" ht="15" x14ac:dyDescent="0.25">
      <c r="B4504" s="180" t="s">
        <v>2720</v>
      </c>
      <c r="C4504" s="182">
        <v>77706086.849999994</v>
      </c>
      <c r="F4504" s="68"/>
      <c r="G4504" s="68"/>
      <c r="H4504" s="68"/>
      <c r="K4504" s="166"/>
      <c r="L4504" s="166"/>
    </row>
    <row r="4505" spans="2:12" s="66" customFormat="1" ht="15" x14ac:dyDescent="0.25">
      <c r="B4505" s="180" t="s">
        <v>2734</v>
      </c>
      <c r="C4505" s="182">
        <v>10333000.450000001</v>
      </c>
      <c r="F4505" s="68"/>
      <c r="G4505" s="68"/>
      <c r="H4505" s="68"/>
      <c r="K4505" s="166"/>
      <c r="L4505" s="166"/>
    </row>
    <row r="4506" spans="2:12" s="66" customFormat="1" ht="15" x14ac:dyDescent="0.25">
      <c r="B4506" s="180" t="s">
        <v>2750</v>
      </c>
      <c r="C4506" s="182">
        <v>50826001.569999993</v>
      </c>
      <c r="F4506" s="68"/>
      <c r="G4506" s="68"/>
      <c r="H4506" s="68"/>
      <c r="K4506" s="166"/>
      <c r="L4506" s="166"/>
    </row>
    <row r="4507" spans="2:12" s="66" customFormat="1" ht="15" x14ac:dyDescent="0.25">
      <c r="B4507" s="180" t="s">
        <v>2774</v>
      </c>
      <c r="C4507" s="182">
        <v>131338861.8</v>
      </c>
      <c r="F4507" s="68"/>
      <c r="G4507" s="68"/>
      <c r="H4507" s="68"/>
      <c r="K4507" s="166"/>
      <c r="L4507" s="166"/>
    </row>
    <row r="4508" spans="2:12" s="66" customFormat="1" ht="15" x14ac:dyDescent="0.25">
      <c r="B4508" s="180" t="s">
        <v>2791</v>
      </c>
      <c r="C4508" s="182">
        <v>10614032.5</v>
      </c>
      <c r="F4508" s="68"/>
      <c r="G4508" s="68"/>
      <c r="H4508" s="68"/>
      <c r="K4508" s="166"/>
      <c r="L4508" s="166"/>
    </row>
    <row r="4509" spans="2:12" s="66" customFormat="1" ht="15" x14ac:dyDescent="0.25">
      <c r="B4509" s="180" t="s">
        <v>2794</v>
      </c>
      <c r="C4509" s="182">
        <v>398887141.57999998</v>
      </c>
      <c r="F4509" s="68"/>
      <c r="G4509" s="68"/>
      <c r="H4509" s="68"/>
      <c r="K4509" s="166"/>
      <c r="L4509" s="166"/>
    </row>
    <row r="4510" spans="2:12" s="66" customFormat="1" ht="15" x14ac:dyDescent="0.25">
      <c r="B4510" s="180" t="s">
        <v>2797</v>
      </c>
      <c r="C4510" s="182">
        <v>2692469.02</v>
      </c>
      <c r="F4510" s="68"/>
      <c r="G4510" s="68"/>
      <c r="H4510" s="68"/>
      <c r="K4510" s="166"/>
      <c r="L4510" s="166"/>
    </row>
    <row r="4511" spans="2:12" s="66" customFormat="1" ht="15" x14ac:dyDescent="0.25">
      <c r="B4511" s="180" t="s">
        <v>2819</v>
      </c>
      <c r="C4511" s="182">
        <v>13934493.73</v>
      </c>
      <c r="F4511" s="68"/>
      <c r="G4511" s="68"/>
      <c r="H4511" s="68"/>
      <c r="K4511" s="166"/>
      <c r="L4511" s="166"/>
    </row>
    <row r="4512" spans="2:12" s="66" customFormat="1" ht="15" x14ac:dyDescent="0.25">
      <c r="B4512" s="180" t="s">
        <v>2817</v>
      </c>
      <c r="C4512" s="182">
        <v>124286399</v>
      </c>
      <c r="F4512" s="68"/>
      <c r="G4512" s="68"/>
      <c r="H4512" s="68"/>
      <c r="K4512" s="166"/>
      <c r="L4512" s="166"/>
    </row>
    <row r="4513" spans="2:12" s="66" customFormat="1" ht="15" x14ac:dyDescent="0.25">
      <c r="B4513" s="180" t="s">
        <v>2824</v>
      </c>
      <c r="C4513" s="182">
        <v>19468340.16</v>
      </c>
      <c r="F4513" s="68"/>
      <c r="G4513" s="68"/>
      <c r="H4513" s="68"/>
      <c r="K4513" s="166"/>
      <c r="L4513" s="166"/>
    </row>
    <row r="4514" spans="2:12" s="66" customFormat="1" ht="15" x14ac:dyDescent="0.25">
      <c r="B4514" s="180" t="s">
        <v>2865</v>
      </c>
      <c r="C4514" s="182">
        <v>7281666.46</v>
      </c>
      <c r="F4514" s="68"/>
      <c r="G4514" s="68"/>
      <c r="H4514" s="68"/>
      <c r="K4514" s="166"/>
      <c r="L4514" s="166"/>
    </row>
    <row r="4515" spans="2:12" s="66" customFormat="1" ht="15" x14ac:dyDescent="0.25">
      <c r="B4515" s="180" t="s">
        <v>2735</v>
      </c>
      <c r="C4515" s="182">
        <v>4082511.46</v>
      </c>
      <c r="F4515" s="68"/>
      <c r="G4515" s="68"/>
      <c r="H4515" s="68"/>
      <c r="K4515" s="166"/>
      <c r="L4515" s="166"/>
    </row>
    <row r="4516" spans="2:12" s="66" customFormat="1" ht="15" x14ac:dyDescent="0.25">
      <c r="B4516" s="180" t="s">
        <v>2823</v>
      </c>
      <c r="C4516" s="182">
        <v>104039466.75</v>
      </c>
      <c r="F4516" s="68"/>
      <c r="G4516" s="68"/>
      <c r="H4516" s="68"/>
      <c r="K4516" s="166"/>
      <c r="L4516" s="166"/>
    </row>
    <row r="4517" spans="2:12" s="66" customFormat="1" ht="15" x14ac:dyDescent="0.25">
      <c r="B4517" s="180" t="s">
        <v>2771</v>
      </c>
      <c r="C4517" s="182">
        <v>1701992.69</v>
      </c>
      <c r="F4517" s="68"/>
      <c r="G4517" s="68"/>
      <c r="H4517" s="68"/>
      <c r="K4517" s="166"/>
      <c r="L4517" s="166"/>
    </row>
    <row r="4518" spans="2:12" s="66" customFormat="1" ht="15" x14ac:dyDescent="0.25">
      <c r="B4518" s="180" t="s">
        <v>2799</v>
      </c>
      <c r="C4518" s="182">
        <v>12684567.610000001</v>
      </c>
      <c r="F4518" s="68"/>
      <c r="G4518" s="68"/>
      <c r="H4518" s="68"/>
      <c r="K4518" s="166"/>
      <c r="L4518" s="166"/>
    </row>
    <row r="4519" spans="2:12" s="66" customFormat="1" ht="15" x14ac:dyDescent="0.25">
      <c r="B4519" s="180" t="s">
        <v>2677</v>
      </c>
      <c r="C4519" s="182">
        <v>242405691.47999999</v>
      </c>
      <c r="F4519" s="68"/>
      <c r="G4519" s="68"/>
      <c r="H4519" s="68"/>
      <c r="K4519" s="166"/>
      <c r="L4519" s="166"/>
    </row>
    <row r="4520" spans="2:12" s="66" customFormat="1" ht="15" x14ac:dyDescent="0.25">
      <c r="B4520" s="180" t="s">
        <v>2678</v>
      </c>
      <c r="C4520" s="182">
        <v>285125998.29999995</v>
      </c>
      <c r="F4520" s="68"/>
      <c r="G4520" s="68"/>
      <c r="H4520" s="68"/>
      <c r="K4520" s="166"/>
      <c r="L4520" s="166"/>
    </row>
    <row r="4521" spans="2:12" s="66" customFormat="1" ht="15" x14ac:dyDescent="0.25">
      <c r="B4521" s="180" t="s">
        <v>2679</v>
      </c>
      <c r="C4521" s="182">
        <v>802459.31</v>
      </c>
      <c r="F4521" s="68"/>
      <c r="G4521" s="68"/>
      <c r="H4521" s="68"/>
      <c r="K4521" s="166"/>
      <c r="L4521" s="166"/>
    </row>
    <row r="4522" spans="2:12" s="66" customFormat="1" ht="15" x14ac:dyDescent="0.25">
      <c r="B4522" s="180" t="s">
        <v>2680</v>
      </c>
      <c r="C4522" s="182">
        <v>989693356.35000002</v>
      </c>
      <c r="F4522" s="68"/>
      <c r="G4522" s="68"/>
      <c r="H4522" s="68"/>
      <c r="K4522" s="166"/>
      <c r="L4522" s="166"/>
    </row>
    <row r="4523" spans="2:12" s="66" customFormat="1" ht="15" x14ac:dyDescent="0.25">
      <c r="B4523" s="180" t="s">
        <v>2681</v>
      </c>
      <c r="C4523" s="182">
        <v>60357163.82</v>
      </c>
      <c r="F4523" s="68"/>
      <c r="G4523" s="68"/>
      <c r="H4523" s="68"/>
      <c r="K4523" s="166"/>
      <c r="L4523" s="166"/>
    </row>
    <row r="4524" spans="2:12" s="66" customFormat="1" ht="15" x14ac:dyDescent="0.25">
      <c r="B4524" s="180" t="s">
        <v>2682</v>
      </c>
      <c r="C4524" s="182">
        <v>956186960</v>
      </c>
      <c r="F4524" s="68"/>
      <c r="G4524" s="68"/>
      <c r="H4524" s="68"/>
      <c r="K4524" s="166"/>
      <c r="L4524" s="166"/>
    </row>
    <row r="4525" spans="2:12" s="66" customFormat="1" ht="15" x14ac:dyDescent="0.25">
      <c r="B4525" s="180" t="s">
        <v>2683</v>
      </c>
      <c r="C4525" s="182">
        <v>1625047066.6500001</v>
      </c>
      <c r="F4525" s="68"/>
      <c r="G4525" s="68"/>
      <c r="H4525" s="68"/>
      <c r="K4525" s="166"/>
      <c r="L4525" s="166"/>
    </row>
    <row r="4526" spans="2:12" s="66" customFormat="1" ht="15" x14ac:dyDescent="0.25">
      <c r="B4526" s="180" t="s">
        <v>2684</v>
      </c>
      <c r="C4526" s="182">
        <v>423600759.0399999</v>
      </c>
      <c r="F4526" s="68"/>
      <c r="G4526" s="68"/>
      <c r="H4526" s="68"/>
      <c r="K4526" s="166"/>
      <c r="L4526" s="166"/>
    </row>
    <row r="4527" spans="2:12" s="66" customFormat="1" ht="15" x14ac:dyDescent="0.25">
      <c r="B4527" s="180" t="s">
        <v>2685</v>
      </c>
      <c r="C4527" s="182">
        <v>85684996.36999999</v>
      </c>
      <c r="F4527" s="68"/>
      <c r="G4527" s="68"/>
      <c r="H4527" s="68"/>
      <c r="K4527" s="166"/>
      <c r="L4527" s="166"/>
    </row>
    <row r="4528" spans="2:12" s="66" customFormat="1" ht="15" x14ac:dyDescent="0.25">
      <c r="B4528" s="180" t="s">
        <v>2686</v>
      </c>
      <c r="C4528" s="182">
        <v>499691194.39999998</v>
      </c>
      <c r="F4528" s="68"/>
      <c r="G4528" s="68"/>
      <c r="H4528" s="68"/>
      <c r="K4528" s="166"/>
      <c r="L4528" s="166"/>
    </row>
    <row r="4529" spans="2:12" s="66" customFormat="1" ht="15" x14ac:dyDescent="0.25">
      <c r="B4529" s="180" t="s">
        <v>2687</v>
      </c>
      <c r="C4529" s="182">
        <v>50671582.229999997</v>
      </c>
      <c r="F4529" s="68"/>
      <c r="G4529" s="68"/>
      <c r="H4529" s="68"/>
      <c r="K4529" s="166"/>
      <c r="L4529" s="166"/>
    </row>
    <row r="4530" spans="2:12" s="66" customFormat="1" ht="15" x14ac:dyDescent="0.25">
      <c r="B4530" s="180" t="s">
        <v>2688</v>
      </c>
      <c r="C4530" s="182">
        <v>340749879.19999999</v>
      </c>
      <c r="F4530" s="68"/>
      <c r="G4530" s="68"/>
      <c r="H4530" s="68"/>
      <c r="K4530" s="166"/>
      <c r="L4530" s="166"/>
    </row>
    <row r="4531" spans="2:12" s="66" customFormat="1" ht="15" x14ac:dyDescent="0.25">
      <c r="B4531" s="180" t="s">
        <v>2689</v>
      </c>
      <c r="C4531" s="182">
        <v>185037762.28</v>
      </c>
      <c r="F4531" s="68"/>
      <c r="G4531" s="68"/>
      <c r="H4531" s="68"/>
      <c r="K4531" s="166"/>
      <c r="L4531" s="166"/>
    </row>
    <row r="4532" spans="2:12" s="66" customFormat="1" ht="15" x14ac:dyDescent="0.25">
      <c r="B4532" s="180" t="s">
        <v>2690</v>
      </c>
      <c r="C4532" s="182">
        <v>1300116744.6700001</v>
      </c>
      <c r="F4532" s="68"/>
      <c r="G4532" s="68"/>
      <c r="H4532" s="68"/>
      <c r="K4532" s="166"/>
      <c r="L4532" s="166"/>
    </row>
    <row r="4533" spans="2:12" s="66" customFormat="1" ht="15" x14ac:dyDescent="0.25">
      <c r="B4533" s="180" t="s">
        <v>2691</v>
      </c>
      <c r="C4533" s="182">
        <v>227609044.74000004</v>
      </c>
      <c r="F4533" s="68"/>
      <c r="G4533" s="68"/>
      <c r="H4533" s="68"/>
      <c r="K4533" s="166"/>
      <c r="L4533" s="166"/>
    </row>
    <row r="4534" spans="2:12" s="66" customFormat="1" ht="15" x14ac:dyDescent="0.25">
      <c r="B4534" s="180" t="s">
        <v>2692</v>
      </c>
      <c r="C4534" s="182">
        <v>40075296.990000002</v>
      </c>
      <c r="F4534" s="68"/>
      <c r="G4534" s="68"/>
      <c r="H4534" s="68"/>
      <c r="K4534" s="166"/>
      <c r="L4534" s="166"/>
    </row>
    <row r="4535" spans="2:12" s="66" customFormat="1" ht="15" x14ac:dyDescent="0.25">
      <c r="B4535" s="180" t="s">
        <v>2693</v>
      </c>
      <c r="C4535" s="182">
        <v>574107509.95999992</v>
      </c>
      <c r="F4535" s="68"/>
      <c r="G4535" s="68"/>
      <c r="H4535" s="68"/>
      <c r="K4535" s="166"/>
      <c r="L4535" s="166"/>
    </row>
    <row r="4536" spans="2:12" s="66" customFormat="1" ht="15" x14ac:dyDescent="0.25">
      <c r="B4536" s="180" t="s">
        <v>2694</v>
      </c>
      <c r="C4536" s="182">
        <v>21459770.920000002</v>
      </c>
      <c r="F4536" s="68"/>
      <c r="G4536" s="68"/>
      <c r="H4536" s="68"/>
      <c r="K4536" s="166"/>
      <c r="L4536" s="166"/>
    </row>
    <row r="4537" spans="2:12" s="66" customFormat="1" ht="15" x14ac:dyDescent="0.25">
      <c r="B4537" s="180" t="s">
        <v>2695</v>
      </c>
      <c r="C4537" s="182">
        <v>950343916.98000002</v>
      </c>
      <c r="F4537" s="68"/>
      <c r="G4537" s="68"/>
      <c r="H4537" s="68"/>
      <c r="K4537" s="166"/>
      <c r="L4537" s="166"/>
    </row>
    <row r="4538" spans="2:12" s="66" customFormat="1" ht="15" x14ac:dyDescent="0.25">
      <c r="B4538" s="180" t="s">
        <v>2696</v>
      </c>
      <c r="C4538" s="182">
        <v>11956856.789999999</v>
      </c>
      <c r="F4538" s="68"/>
      <c r="G4538" s="68"/>
      <c r="H4538" s="68"/>
      <c r="K4538" s="166"/>
      <c r="L4538" s="166"/>
    </row>
    <row r="4539" spans="2:12" s="66" customFormat="1" ht="15" x14ac:dyDescent="0.25">
      <c r="B4539" s="180" t="s">
        <v>2697</v>
      </c>
      <c r="C4539" s="182">
        <v>89700408.550000012</v>
      </c>
      <c r="F4539" s="68"/>
      <c r="G4539" s="68"/>
      <c r="H4539" s="68"/>
      <c r="K4539" s="166"/>
      <c r="L4539" s="166"/>
    </row>
    <row r="4540" spans="2:12" s="66" customFormat="1" ht="15" x14ac:dyDescent="0.25">
      <c r="B4540" s="180" t="s">
        <v>2698</v>
      </c>
      <c r="C4540" s="182">
        <v>867538499.8900001</v>
      </c>
      <c r="F4540" s="68"/>
      <c r="G4540" s="68"/>
      <c r="H4540" s="68"/>
      <c r="K4540" s="166"/>
      <c r="L4540" s="166"/>
    </row>
    <row r="4541" spans="2:12" s="66" customFormat="1" ht="15" x14ac:dyDescent="0.25">
      <c r="B4541" s="180" t="s">
        <v>2699</v>
      </c>
      <c r="C4541" s="182">
        <v>11325549.59</v>
      </c>
      <c r="F4541" s="68"/>
      <c r="G4541" s="68"/>
      <c r="H4541" s="68"/>
      <c r="K4541" s="166"/>
      <c r="L4541" s="166"/>
    </row>
    <row r="4542" spans="2:12" s="66" customFormat="1" ht="15" x14ac:dyDescent="0.25">
      <c r="B4542" s="180" t="s">
        <v>2700</v>
      </c>
      <c r="C4542" s="182">
        <v>581896077.19999993</v>
      </c>
      <c r="F4542" s="68"/>
      <c r="G4542" s="68"/>
      <c r="H4542" s="68"/>
      <c r="K4542" s="166"/>
      <c r="L4542" s="166"/>
    </row>
    <row r="4543" spans="2:12" s="66" customFormat="1" ht="15" x14ac:dyDescent="0.25">
      <c r="B4543" s="180" t="s">
        <v>2701</v>
      </c>
      <c r="C4543" s="182">
        <v>17080654.490000002</v>
      </c>
      <c r="F4543" s="68"/>
      <c r="G4543" s="68"/>
      <c r="H4543" s="68"/>
      <c r="K4543" s="166"/>
      <c r="L4543" s="166"/>
    </row>
    <row r="4544" spans="2:12" s="66" customFormat="1" ht="15" x14ac:dyDescent="0.25">
      <c r="B4544" s="180" t="s">
        <v>2702</v>
      </c>
      <c r="C4544" s="182">
        <v>1225773810.9200001</v>
      </c>
      <c r="F4544" s="68"/>
      <c r="G4544" s="68"/>
      <c r="H4544" s="68"/>
      <c r="K4544" s="166"/>
      <c r="L4544" s="166"/>
    </row>
    <row r="4545" spans="2:12" s="66" customFormat="1" ht="15" x14ac:dyDescent="0.25">
      <c r="B4545" s="180" t="s">
        <v>2703</v>
      </c>
      <c r="C4545" s="182">
        <v>4658890.01</v>
      </c>
      <c r="F4545" s="68"/>
      <c r="G4545" s="68"/>
      <c r="H4545" s="68"/>
      <c r="K4545" s="166"/>
      <c r="L4545" s="166"/>
    </row>
    <row r="4546" spans="2:12" s="66" customFormat="1" ht="15" x14ac:dyDescent="0.25">
      <c r="B4546" s="180" t="s">
        <v>2704</v>
      </c>
      <c r="C4546" s="182">
        <v>572913902.04000008</v>
      </c>
      <c r="F4546" s="68"/>
      <c r="G4546" s="68"/>
      <c r="H4546" s="68"/>
      <c r="K4546" s="166"/>
      <c r="L4546" s="166"/>
    </row>
    <row r="4547" spans="2:12" s="66" customFormat="1" ht="15" x14ac:dyDescent="0.25">
      <c r="B4547" s="180" t="s">
        <v>2705</v>
      </c>
      <c r="C4547" s="182">
        <v>277064569.43000001</v>
      </c>
      <c r="F4547" s="68"/>
      <c r="G4547" s="68"/>
      <c r="H4547" s="68"/>
      <c r="K4547" s="166"/>
      <c r="L4547" s="166"/>
    </row>
    <row r="4548" spans="2:12" s="66" customFormat="1" ht="15" x14ac:dyDescent="0.25">
      <c r="B4548" s="180" t="s">
        <v>2706</v>
      </c>
      <c r="C4548" s="182">
        <v>736747227.10000002</v>
      </c>
      <c r="F4548" s="68"/>
      <c r="G4548" s="68"/>
      <c r="H4548" s="68"/>
      <c r="K4548" s="166"/>
      <c r="L4548" s="166"/>
    </row>
    <row r="4549" spans="2:12" s="66" customFormat="1" ht="15" x14ac:dyDescent="0.25">
      <c r="B4549" s="180" t="s">
        <v>2707</v>
      </c>
      <c r="C4549" s="182">
        <v>192284219.04000002</v>
      </c>
      <c r="F4549" s="68"/>
      <c r="G4549" s="68"/>
      <c r="H4549" s="68"/>
      <c r="K4549" s="166"/>
      <c r="L4549" s="166"/>
    </row>
    <row r="4550" spans="2:12" s="66" customFormat="1" ht="15" x14ac:dyDescent="0.25">
      <c r="B4550" s="180" t="s">
        <v>2708</v>
      </c>
      <c r="C4550" s="182">
        <v>215576051.75</v>
      </c>
      <c r="F4550" s="68"/>
      <c r="G4550" s="68"/>
      <c r="H4550" s="68"/>
      <c r="K4550" s="166"/>
      <c r="L4550" s="166"/>
    </row>
    <row r="4551" spans="2:12" s="66" customFormat="1" ht="15" x14ac:dyDescent="0.25">
      <c r="B4551" s="180" t="s">
        <v>2709</v>
      </c>
      <c r="C4551" s="182">
        <v>3647059.58</v>
      </c>
      <c r="F4551" s="68"/>
      <c r="G4551" s="68"/>
      <c r="H4551" s="68"/>
      <c r="K4551" s="166"/>
      <c r="L4551" s="166"/>
    </row>
    <row r="4552" spans="2:12" s="66" customFormat="1" ht="15" x14ac:dyDescent="0.25">
      <c r="B4552" s="180" t="s">
        <v>2710</v>
      </c>
      <c r="C4552" s="182">
        <v>536601416.81999999</v>
      </c>
      <c r="F4552" s="68"/>
      <c r="G4552" s="68"/>
      <c r="H4552" s="68"/>
      <c r="K4552" s="166"/>
      <c r="L4552" s="166"/>
    </row>
    <row r="4553" spans="2:12" s="66" customFormat="1" ht="15" x14ac:dyDescent="0.25">
      <c r="B4553" s="180" t="s">
        <v>2711</v>
      </c>
      <c r="C4553" s="182">
        <v>244371734.95999998</v>
      </c>
      <c r="F4553" s="68"/>
      <c r="G4553" s="68"/>
      <c r="H4553" s="68"/>
      <c r="K4553" s="166"/>
      <c r="L4553" s="166"/>
    </row>
    <row r="4554" spans="2:12" s="66" customFormat="1" ht="15" x14ac:dyDescent="0.25">
      <c r="B4554" s="180" t="s">
        <v>2712</v>
      </c>
      <c r="C4554" s="182">
        <v>13384818.939999999</v>
      </c>
      <c r="F4554" s="68"/>
      <c r="G4554" s="68"/>
      <c r="H4554" s="68"/>
      <c r="K4554" s="166"/>
      <c r="L4554" s="166"/>
    </row>
    <row r="4555" spans="2:12" s="66" customFormat="1" ht="15" x14ac:dyDescent="0.25">
      <c r="B4555" s="180" t="s">
        <v>2713</v>
      </c>
      <c r="C4555" s="182">
        <v>502700591.05999994</v>
      </c>
      <c r="F4555" s="68"/>
      <c r="G4555" s="68"/>
      <c r="H4555" s="68"/>
      <c r="K4555" s="166"/>
      <c r="L4555" s="166"/>
    </row>
    <row r="4556" spans="2:12" s="66" customFormat="1" ht="15" x14ac:dyDescent="0.25">
      <c r="B4556" s="180" t="s">
        <v>2714</v>
      </c>
      <c r="C4556" s="182">
        <v>664548515.96999991</v>
      </c>
      <c r="F4556" s="68"/>
      <c r="G4556" s="68"/>
      <c r="H4556" s="68"/>
      <c r="K4556" s="166"/>
      <c r="L4556" s="166"/>
    </row>
    <row r="4557" spans="2:12" s="66" customFormat="1" ht="15" x14ac:dyDescent="0.25">
      <c r="B4557" s="180" t="s">
        <v>2715</v>
      </c>
      <c r="C4557" s="182">
        <v>882700.91</v>
      </c>
      <c r="F4557" s="68"/>
      <c r="G4557" s="68"/>
      <c r="H4557" s="68"/>
      <c r="K4557" s="166"/>
      <c r="L4557" s="166"/>
    </row>
    <row r="4558" spans="2:12" s="66" customFormat="1" ht="15" x14ac:dyDescent="0.25">
      <c r="B4558" s="180" t="s">
        <v>2716</v>
      </c>
      <c r="C4558" s="182">
        <v>663654860.24000001</v>
      </c>
      <c r="F4558" s="68"/>
      <c r="G4558" s="68"/>
      <c r="H4558" s="68"/>
      <c r="K4558" s="166"/>
      <c r="L4558" s="166"/>
    </row>
    <row r="4559" spans="2:12" s="66" customFormat="1" ht="15" x14ac:dyDescent="0.25">
      <c r="B4559" s="180" t="s">
        <v>2717</v>
      </c>
      <c r="C4559" s="182">
        <v>15533727.859999999</v>
      </c>
      <c r="F4559" s="68"/>
      <c r="G4559" s="68"/>
      <c r="H4559" s="68"/>
      <c r="K4559" s="166"/>
      <c r="L4559" s="166"/>
    </row>
    <row r="4560" spans="2:12" s="66" customFormat="1" ht="15" x14ac:dyDescent="0.25">
      <c r="B4560" s="180" t="s">
        <v>2718</v>
      </c>
      <c r="C4560" s="182">
        <v>2019214259.5900002</v>
      </c>
      <c r="F4560" s="68"/>
      <c r="G4560" s="68"/>
      <c r="H4560" s="68"/>
      <c r="K4560" s="166"/>
      <c r="L4560" s="166"/>
    </row>
    <row r="4561" spans="2:12" s="66" customFormat="1" ht="15" x14ac:dyDescent="0.25">
      <c r="B4561" s="180" t="s">
        <v>2719</v>
      </c>
      <c r="C4561" s="182">
        <v>622380786.07000005</v>
      </c>
      <c r="F4561" s="68"/>
      <c r="G4561" s="68"/>
      <c r="H4561" s="68"/>
      <c r="K4561" s="166"/>
      <c r="L4561" s="166"/>
    </row>
    <row r="4562" spans="2:12" s="66" customFormat="1" ht="15" x14ac:dyDescent="0.25">
      <c r="B4562" s="180" t="s">
        <v>2720</v>
      </c>
      <c r="C4562" s="182">
        <v>291412308.26999998</v>
      </c>
      <c r="F4562" s="68"/>
      <c r="G4562" s="68"/>
      <c r="H4562" s="68"/>
      <c r="K4562" s="166"/>
      <c r="L4562" s="166"/>
    </row>
    <row r="4563" spans="2:12" s="66" customFormat="1" ht="15" x14ac:dyDescent="0.25">
      <c r="B4563" s="180" t="s">
        <v>2721</v>
      </c>
      <c r="C4563" s="182">
        <v>38305993.880000003</v>
      </c>
      <c r="F4563" s="68"/>
      <c r="G4563" s="68"/>
      <c r="H4563" s="68"/>
      <c r="K4563" s="166"/>
      <c r="L4563" s="166"/>
    </row>
    <row r="4564" spans="2:12" s="66" customFormat="1" ht="15" x14ac:dyDescent="0.25">
      <c r="B4564" s="180" t="s">
        <v>2722</v>
      </c>
      <c r="C4564" s="182">
        <v>575171664.30999994</v>
      </c>
      <c r="F4564" s="68"/>
      <c r="G4564" s="68"/>
      <c r="H4564" s="68"/>
      <c r="K4564" s="166"/>
      <c r="L4564" s="166"/>
    </row>
    <row r="4565" spans="2:12" s="66" customFormat="1" ht="15" x14ac:dyDescent="0.25">
      <c r="B4565" s="180" t="s">
        <v>2723</v>
      </c>
      <c r="C4565" s="182">
        <v>2405065.69</v>
      </c>
      <c r="F4565" s="68"/>
      <c r="G4565" s="68"/>
      <c r="H4565" s="68"/>
      <c r="K4565" s="166"/>
      <c r="L4565" s="166"/>
    </row>
    <row r="4566" spans="2:12" s="66" customFormat="1" ht="15" x14ac:dyDescent="0.25">
      <c r="B4566" s="180" t="s">
        <v>2724</v>
      </c>
      <c r="C4566" s="182">
        <v>470627059.19</v>
      </c>
      <c r="F4566" s="68"/>
      <c r="G4566" s="68"/>
      <c r="H4566" s="68"/>
      <c r="K4566" s="166"/>
      <c r="L4566" s="166"/>
    </row>
    <row r="4567" spans="2:12" s="66" customFormat="1" ht="15" x14ac:dyDescent="0.25">
      <c r="B4567" s="180" t="s">
        <v>2725</v>
      </c>
      <c r="C4567" s="182">
        <v>23030151.389999997</v>
      </c>
      <c r="F4567" s="68"/>
      <c r="G4567" s="68"/>
      <c r="H4567" s="68"/>
      <c r="K4567" s="166"/>
      <c r="L4567" s="166"/>
    </row>
    <row r="4568" spans="2:12" s="66" customFormat="1" ht="15" x14ac:dyDescent="0.25">
      <c r="B4568" s="180" t="s">
        <v>2726</v>
      </c>
      <c r="C4568" s="182">
        <v>676424521.81000006</v>
      </c>
      <c r="F4568" s="68"/>
      <c r="G4568" s="68"/>
      <c r="H4568" s="68"/>
      <c r="K4568" s="166"/>
      <c r="L4568" s="166"/>
    </row>
    <row r="4569" spans="2:12" s="66" customFormat="1" ht="15" x14ac:dyDescent="0.25">
      <c r="B4569" s="180" t="s">
        <v>2727</v>
      </c>
      <c r="C4569" s="182">
        <v>15714161.91</v>
      </c>
      <c r="F4569" s="68"/>
      <c r="G4569" s="68"/>
      <c r="H4569" s="68"/>
      <c r="K4569" s="166"/>
      <c r="L4569" s="166"/>
    </row>
    <row r="4570" spans="2:12" s="66" customFormat="1" ht="15" x14ac:dyDescent="0.25">
      <c r="B4570" s="180" t="s">
        <v>2728</v>
      </c>
      <c r="C4570" s="182">
        <v>788743505.75</v>
      </c>
      <c r="F4570" s="68"/>
      <c r="G4570" s="68"/>
      <c r="H4570" s="68"/>
      <c r="K4570" s="166"/>
      <c r="L4570" s="166"/>
    </row>
    <row r="4571" spans="2:12" s="66" customFormat="1" ht="15" x14ac:dyDescent="0.25">
      <c r="B4571" s="180" t="s">
        <v>2729</v>
      </c>
      <c r="C4571" s="182">
        <v>348243549.79000002</v>
      </c>
      <c r="F4571" s="68"/>
      <c r="G4571" s="68"/>
      <c r="H4571" s="68"/>
      <c r="K4571" s="166"/>
      <c r="L4571" s="166"/>
    </row>
    <row r="4572" spans="2:12" s="66" customFormat="1" ht="15" x14ac:dyDescent="0.25">
      <c r="B4572" s="180" t="s">
        <v>2730</v>
      </c>
      <c r="C4572" s="182">
        <v>232459384.94000003</v>
      </c>
      <c r="F4572" s="68"/>
      <c r="G4572" s="68"/>
      <c r="H4572" s="68"/>
      <c r="K4572" s="166"/>
      <c r="L4572" s="166"/>
    </row>
    <row r="4573" spans="2:12" s="66" customFormat="1" ht="15" x14ac:dyDescent="0.25">
      <c r="B4573" s="180" t="s">
        <v>2731</v>
      </c>
      <c r="C4573" s="182">
        <v>20950617.299999997</v>
      </c>
      <c r="F4573" s="68"/>
      <c r="G4573" s="68"/>
      <c r="H4573" s="68"/>
      <c r="K4573" s="166"/>
      <c r="L4573" s="166"/>
    </row>
    <row r="4574" spans="2:12" s="66" customFormat="1" ht="15" x14ac:dyDescent="0.25">
      <c r="B4574" s="180" t="s">
        <v>2732</v>
      </c>
      <c r="C4574" s="182">
        <v>888142956.38999999</v>
      </c>
      <c r="F4574" s="68"/>
      <c r="G4574" s="68"/>
      <c r="H4574" s="68"/>
      <c r="K4574" s="166"/>
      <c r="L4574" s="166"/>
    </row>
    <row r="4575" spans="2:12" s="66" customFormat="1" ht="15" x14ac:dyDescent="0.25">
      <c r="B4575" s="180" t="s">
        <v>2733</v>
      </c>
      <c r="C4575" s="182">
        <v>60590543.080000006</v>
      </c>
      <c r="F4575" s="68"/>
      <c r="G4575" s="68"/>
      <c r="H4575" s="68"/>
      <c r="K4575" s="166"/>
      <c r="L4575" s="166"/>
    </row>
    <row r="4576" spans="2:12" s="66" customFormat="1" ht="15" x14ac:dyDescent="0.25">
      <c r="B4576" s="180" t="s">
        <v>2734</v>
      </c>
      <c r="C4576" s="182">
        <v>850650010.8900001</v>
      </c>
      <c r="F4576" s="68"/>
      <c r="G4576" s="68"/>
      <c r="H4576" s="68"/>
      <c r="K4576" s="166"/>
      <c r="L4576" s="166"/>
    </row>
    <row r="4577" spans="2:12" s="66" customFormat="1" ht="15" x14ac:dyDescent="0.25">
      <c r="B4577" s="180" t="s">
        <v>2735</v>
      </c>
      <c r="C4577" s="182">
        <v>646451704.61000001</v>
      </c>
      <c r="F4577" s="68"/>
      <c r="G4577" s="68"/>
      <c r="H4577" s="68"/>
      <c r="K4577" s="166"/>
      <c r="L4577" s="166"/>
    </row>
    <row r="4578" spans="2:12" s="66" customFormat="1" ht="15" x14ac:dyDescent="0.25">
      <c r="B4578" s="180" t="s">
        <v>2736</v>
      </c>
      <c r="C4578" s="182">
        <v>520521470.06</v>
      </c>
      <c r="F4578" s="68"/>
      <c r="G4578" s="68"/>
      <c r="H4578" s="68"/>
      <c r="K4578" s="166"/>
      <c r="L4578" s="166"/>
    </row>
    <row r="4579" spans="2:12" s="66" customFormat="1" ht="15" x14ac:dyDescent="0.25">
      <c r="B4579" s="180" t="s">
        <v>2737</v>
      </c>
      <c r="C4579" s="182">
        <v>38253506.289999999</v>
      </c>
      <c r="F4579" s="68"/>
      <c r="G4579" s="68"/>
      <c r="H4579" s="68"/>
      <c r="K4579" s="166"/>
      <c r="L4579" s="166"/>
    </row>
    <row r="4580" spans="2:12" s="66" customFormat="1" ht="15" x14ac:dyDescent="0.25">
      <c r="B4580" s="180" t="s">
        <v>2738</v>
      </c>
      <c r="C4580" s="182">
        <v>275694928.44</v>
      </c>
      <c r="F4580" s="68"/>
      <c r="G4580" s="68"/>
      <c r="H4580" s="68"/>
      <c r="K4580" s="166"/>
      <c r="L4580" s="166"/>
    </row>
    <row r="4581" spans="2:12" s="66" customFormat="1" ht="15" x14ac:dyDescent="0.25">
      <c r="B4581" s="180" t="s">
        <v>2739</v>
      </c>
      <c r="C4581" s="182">
        <v>45034357.370000005</v>
      </c>
      <c r="F4581" s="68"/>
      <c r="G4581" s="68"/>
      <c r="H4581" s="68"/>
      <c r="K4581" s="166"/>
      <c r="L4581" s="166"/>
    </row>
    <row r="4582" spans="2:12" s="66" customFormat="1" ht="15" x14ac:dyDescent="0.25">
      <c r="B4582" s="180" t="s">
        <v>2740</v>
      </c>
      <c r="C4582" s="182">
        <v>621516293.28999996</v>
      </c>
      <c r="F4582" s="68"/>
      <c r="G4582" s="68"/>
      <c r="H4582" s="68"/>
      <c r="K4582" s="166"/>
      <c r="L4582" s="166"/>
    </row>
    <row r="4583" spans="2:12" s="66" customFormat="1" ht="15" x14ac:dyDescent="0.25">
      <c r="B4583" s="180" t="s">
        <v>2741</v>
      </c>
      <c r="C4583" s="182">
        <v>197818863.06</v>
      </c>
      <c r="F4583" s="68"/>
      <c r="G4583" s="68"/>
      <c r="H4583" s="68"/>
      <c r="K4583" s="166"/>
      <c r="L4583" s="166"/>
    </row>
    <row r="4584" spans="2:12" s="66" customFormat="1" ht="15" x14ac:dyDescent="0.25">
      <c r="B4584" s="180" t="s">
        <v>2742</v>
      </c>
      <c r="C4584" s="182">
        <v>5468042.1899999995</v>
      </c>
      <c r="F4584" s="68"/>
      <c r="G4584" s="68"/>
      <c r="H4584" s="68"/>
      <c r="K4584" s="166"/>
      <c r="L4584" s="166"/>
    </row>
    <row r="4585" spans="2:12" s="66" customFormat="1" ht="15" x14ac:dyDescent="0.25">
      <c r="B4585" s="180" t="s">
        <v>2743</v>
      </c>
      <c r="C4585" s="182">
        <v>350019436.69</v>
      </c>
      <c r="F4585" s="68"/>
      <c r="G4585" s="68"/>
      <c r="H4585" s="68"/>
      <c r="K4585" s="166"/>
      <c r="L4585" s="166"/>
    </row>
    <row r="4586" spans="2:12" s="66" customFormat="1" ht="15" x14ac:dyDescent="0.25">
      <c r="B4586" s="180" t="s">
        <v>2744</v>
      </c>
      <c r="C4586" s="182">
        <v>921598441.3599999</v>
      </c>
      <c r="F4586" s="68"/>
      <c r="G4586" s="68"/>
      <c r="H4586" s="68"/>
      <c r="K4586" s="166"/>
      <c r="L4586" s="166"/>
    </row>
    <row r="4587" spans="2:12" s="66" customFormat="1" ht="15" x14ac:dyDescent="0.25">
      <c r="B4587" s="180" t="s">
        <v>2745</v>
      </c>
      <c r="C4587" s="182">
        <v>657677687.32999992</v>
      </c>
      <c r="F4587" s="68"/>
      <c r="G4587" s="68"/>
      <c r="H4587" s="68"/>
      <c r="K4587" s="166"/>
      <c r="L4587" s="166"/>
    </row>
    <row r="4588" spans="2:12" s="66" customFormat="1" ht="15" x14ac:dyDescent="0.25">
      <c r="B4588" s="180" t="s">
        <v>2746</v>
      </c>
      <c r="C4588" s="182">
        <v>10492839.25</v>
      </c>
      <c r="F4588" s="68"/>
      <c r="G4588" s="68"/>
      <c r="H4588" s="68"/>
      <c r="K4588" s="166"/>
      <c r="L4588" s="166"/>
    </row>
    <row r="4589" spans="2:12" s="66" customFormat="1" ht="15" x14ac:dyDescent="0.25">
      <c r="B4589" s="180" t="s">
        <v>2747</v>
      </c>
      <c r="C4589" s="182">
        <v>511387507.36999995</v>
      </c>
      <c r="F4589" s="68"/>
      <c r="G4589" s="68"/>
      <c r="H4589" s="68"/>
      <c r="K4589" s="166"/>
      <c r="L4589" s="166"/>
    </row>
    <row r="4590" spans="2:12" s="66" customFormat="1" ht="15" x14ac:dyDescent="0.25">
      <c r="B4590" s="180" t="s">
        <v>2748</v>
      </c>
      <c r="C4590" s="182">
        <v>48658971</v>
      </c>
      <c r="F4590" s="68"/>
      <c r="G4590" s="68"/>
      <c r="H4590" s="68"/>
      <c r="K4590" s="166"/>
      <c r="L4590" s="166"/>
    </row>
    <row r="4591" spans="2:12" s="66" customFormat="1" ht="15" x14ac:dyDescent="0.25">
      <c r="B4591" s="180" t="s">
        <v>2749</v>
      </c>
      <c r="C4591" s="182">
        <v>1036510838.37</v>
      </c>
      <c r="F4591" s="68"/>
      <c r="G4591" s="68"/>
      <c r="H4591" s="68"/>
      <c r="K4591" s="166"/>
      <c r="L4591" s="166"/>
    </row>
    <row r="4592" spans="2:12" s="66" customFormat="1" ht="15" x14ac:dyDescent="0.25">
      <c r="B4592" s="180" t="s">
        <v>2750</v>
      </c>
      <c r="C4592" s="182">
        <v>1736317540.73</v>
      </c>
      <c r="F4592" s="68"/>
      <c r="G4592" s="68"/>
      <c r="H4592" s="68"/>
      <c r="K4592" s="166"/>
      <c r="L4592" s="166"/>
    </row>
    <row r="4593" spans="2:12" s="66" customFormat="1" ht="15" x14ac:dyDescent="0.25">
      <c r="B4593" s="180" t="s">
        <v>2751</v>
      </c>
      <c r="C4593" s="182">
        <v>29566652.649999999</v>
      </c>
      <c r="F4593" s="68"/>
      <c r="G4593" s="68"/>
      <c r="H4593" s="68"/>
      <c r="K4593" s="166"/>
      <c r="L4593" s="166"/>
    </row>
    <row r="4594" spans="2:12" s="66" customFormat="1" ht="15" x14ac:dyDescent="0.25">
      <c r="B4594" s="180" t="s">
        <v>2752</v>
      </c>
      <c r="C4594" s="182">
        <v>174257136.77000001</v>
      </c>
      <c r="F4594" s="68"/>
      <c r="G4594" s="68"/>
      <c r="H4594" s="68"/>
      <c r="K4594" s="166"/>
      <c r="L4594" s="166"/>
    </row>
    <row r="4595" spans="2:12" s="66" customFormat="1" ht="15" x14ac:dyDescent="0.25">
      <c r="B4595" s="180" t="s">
        <v>2753</v>
      </c>
      <c r="C4595" s="182">
        <v>599233320.42000008</v>
      </c>
      <c r="F4595" s="68"/>
      <c r="G4595" s="68"/>
      <c r="H4595" s="68"/>
      <c r="K4595" s="166"/>
      <c r="L4595" s="166"/>
    </row>
    <row r="4596" spans="2:12" s="66" customFormat="1" ht="15" x14ac:dyDescent="0.25">
      <c r="B4596" s="180" t="s">
        <v>2754</v>
      </c>
      <c r="C4596" s="182">
        <v>300823070.68000001</v>
      </c>
      <c r="F4596" s="68"/>
      <c r="G4596" s="68"/>
      <c r="H4596" s="68"/>
      <c r="K4596" s="166"/>
      <c r="L4596" s="166"/>
    </row>
    <row r="4597" spans="2:12" s="66" customFormat="1" ht="15" x14ac:dyDescent="0.25">
      <c r="B4597" s="180" t="s">
        <v>2755</v>
      </c>
      <c r="C4597" s="182">
        <v>633464242.20000005</v>
      </c>
      <c r="F4597" s="68"/>
      <c r="G4597" s="68"/>
      <c r="H4597" s="68"/>
      <c r="K4597" s="166"/>
      <c r="L4597" s="166"/>
    </row>
    <row r="4598" spans="2:12" s="66" customFormat="1" ht="15" x14ac:dyDescent="0.25">
      <c r="B4598" s="180" t="s">
        <v>2756</v>
      </c>
      <c r="C4598" s="182">
        <v>45394455.710000001</v>
      </c>
      <c r="F4598" s="68"/>
      <c r="G4598" s="68"/>
      <c r="H4598" s="68"/>
      <c r="K4598" s="166"/>
      <c r="L4598" s="166"/>
    </row>
    <row r="4599" spans="2:12" s="66" customFormat="1" ht="15" x14ac:dyDescent="0.25">
      <c r="B4599" s="180" t="s">
        <v>2757</v>
      </c>
      <c r="C4599" s="182">
        <v>641879954.48000002</v>
      </c>
      <c r="F4599" s="68"/>
      <c r="G4599" s="68"/>
      <c r="H4599" s="68"/>
      <c r="K4599" s="166"/>
      <c r="L4599" s="166"/>
    </row>
    <row r="4600" spans="2:12" s="66" customFormat="1" ht="15" x14ac:dyDescent="0.25">
      <c r="B4600" s="180" t="s">
        <v>2758</v>
      </c>
      <c r="C4600" s="182">
        <v>253895208.13</v>
      </c>
      <c r="F4600" s="68"/>
      <c r="G4600" s="68"/>
      <c r="H4600" s="68"/>
      <c r="K4600" s="166"/>
      <c r="L4600" s="166"/>
    </row>
    <row r="4601" spans="2:12" s="66" customFormat="1" ht="15" x14ac:dyDescent="0.25">
      <c r="B4601" s="180" t="s">
        <v>2759</v>
      </c>
      <c r="C4601" s="182">
        <v>12125395.16</v>
      </c>
      <c r="F4601" s="68"/>
      <c r="G4601" s="68"/>
      <c r="H4601" s="68"/>
      <c r="K4601" s="166"/>
      <c r="L4601" s="166"/>
    </row>
    <row r="4602" spans="2:12" s="66" customFormat="1" ht="15" x14ac:dyDescent="0.25">
      <c r="B4602" s="180" t="s">
        <v>2760</v>
      </c>
      <c r="C4602" s="182">
        <v>13500524.699999999</v>
      </c>
      <c r="F4602" s="68"/>
      <c r="G4602" s="68"/>
      <c r="H4602" s="68"/>
      <c r="K4602" s="166"/>
      <c r="L4602" s="166"/>
    </row>
    <row r="4603" spans="2:12" s="66" customFormat="1" ht="15" x14ac:dyDescent="0.25">
      <c r="B4603" s="180" t="s">
        <v>2761</v>
      </c>
      <c r="C4603" s="182">
        <v>57222696.299999997</v>
      </c>
      <c r="F4603" s="68"/>
      <c r="G4603" s="68"/>
      <c r="H4603" s="68"/>
      <c r="K4603" s="166"/>
      <c r="L4603" s="166"/>
    </row>
    <row r="4604" spans="2:12" s="66" customFormat="1" ht="15" x14ac:dyDescent="0.25">
      <c r="B4604" s="180" t="s">
        <v>2762</v>
      </c>
      <c r="C4604" s="182">
        <v>308363455.35000002</v>
      </c>
      <c r="F4604" s="68"/>
      <c r="G4604" s="68"/>
      <c r="H4604" s="68"/>
      <c r="K4604" s="166"/>
      <c r="L4604" s="166"/>
    </row>
    <row r="4605" spans="2:12" s="66" customFormat="1" ht="15" x14ac:dyDescent="0.25">
      <c r="B4605" s="180" t="s">
        <v>2763</v>
      </c>
      <c r="C4605" s="182">
        <v>1105112463.53</v>
      </c>
      <c r="F4605" s="68"/>
      <c r="G4605" s="68"/>
      <c r="H4605" s="68"/>
      <c r="K4605" s="166"/>
      <c r="L4605" s="166"/>
    </row>
    <row r="4606" spans="2:12" s="66" customFormat="1" ht="15" x14ac:dyDescent="0.25">
      <c r="B4606" s="180" t="s">
        <v>2764</v>
      </c>
      <c r="C4606" s="182">
        <v>54437822.509999998</v>
      </c>
      <c r="F4606" s="68"/>
      <c r="G4606" s="68"/>
      <c r="H4606" s="68"/>
      <c r="K4606" s="166"/>
      <c r="L4606" s="166"/>
    </row>
    <row r="4607" spans="2:12" s="66" customFormat="1" ht="15" x14ac:dyDescent="0.25">
      <c r="B4607" s="180" t="s">
        <v>2765</v>
      </c>
      <c r="C4607" s="182">
        <v>1272895603.25</v>
      </c>
      <c r="F4607" s="68"/>
      <c r="G4607" s="68"/>
      <c r="H4607" s="68"/>
      <c r="K4607" s="166"/>
      <c r="L4607" s="166"/>
    </row>
    <row r="4608" spans="2:12" s="66" customFormat="1" ht="15" x14ac:dyDescent="0.25">
      <c r="B4608" s="180" t="s">
        <v>2766</v>
      </c>
      <c r="C4608" s="182">
        <v>354199265</v>
      </c>
      <c r="F4608" s="68"/>
      <c r="G4608" s="68"/>
      <c r="H4608" s="68"/>
      <c r="K4608" s="166"/>
      <c r="L4608" s="166"/>
    </row>
    <row r="4609" spans="2:12" s="66" customFormat="1" ht="15" x14ac:dyDescent="0.25">
      <c r="B4609" s="180" t="s">
        <v>2767</v>
      </c>
      <c r="C4609" s="182">
        <v>1255649776.1899998</v>
      </c>
      <c r="F4609" s="68"/>
      <c r="G4609" s="68"/>
      <c r="H4609" s="68"/>
      <c r="K4609" s="166"/>
      <c r="L4609" s="166"/>
    </row>
    <row r="4610" spans="2:12" s="66" customFormat="1" ht="15" x14ac:dyDescent="0.25">
      <c r="B4610" s="180" t="s">
        <v>2768</v>
      </c>
      <c r="C4610" s="182">
        <v>106549174.17</v>
      </c>
      <c r="F4610" s="68"/>
      <c r="G4610" s="68"/>
      <c r="H4610" s="68"/>
      <c r="K4610" s="166"/>
      <c r="L4610" s="166"/>
    </row>
    <row r="4611" spans="2:12" s="66" customFormat="1" ht="15" x14ac:dyDescent="0.25">
      <c r="B4611" s="180" t="s">
        <v>2769</v>
      </c>
      <c r="C4611" s="182">
        <v>1452952711.3700001</v>
      </c>
      <c r="F4611" s="68"/>
      <c r="G4611" s="68"/>
      <c r="H4611" s="68"/>
      <c r="K4611" s="166"/>
      <c r="L4611" s="166"/>
    </row>
    <row r="4612" spans="2:12" s="66" customFormat="1" ht="15" x14ac:dyDescent="0.25">
      <c r="B4612" s="180" t="s">
        <v>2770</v>
      </c>
      <c r="C4612" s="182">
        <v>52210867.439999998</v>
      </c>
      <c r="F4612" s="68"/>
      <c r="G4612" s="68"/>
      <c r="H4612" s="68"/>
      <c r="K4612" s="166"/>
      <c r="L4612" s="166"/>
    </row>
    <row r="4613" spans="2:12" s="66" customFormat="1" ht="15" x14ac:dyDescent="0.25">
      <c r="B4613" s="180" t="s">
        <v>2771</v>
      </c>
      <c r="C4613" s="182">
        <v>401453985.52000004</v>
      </c>
      <c r="F4613" s="68"/>
      <c r="G4613" s="68"/>
      <c r="H4613" s="68"/>
      <c r="K4613" s="166"/>
      <c r="L4613" s="166"/>
    </row>
    <row r="4614" spans="2:12" s="66" customFormat="1" ht="15" x14ac:dyDescent="0.25">
      <c r="B4614" s="180" t="s">
        <v>2772</v>
      </c>
      <c r="C4614" s="182">
        <v>1191284726.5799999</v>
      </c>
      <c r="F4614" s="68"/>
      <c r="G4614" s="68"/>
      <c r="H4614" s="68"/>
      <c r="K4614" s="166"/>
      <c r="L4614" s="166"/>
    </row>
    <row r="4615" spans="2:12" s="66" customFormat="1" ht="15" x14ac:dyDescent="0.25">
      <c r="B4615" s="180" t="s">
        <v>2773</v>
      </c>
      <c r="C4615" s="182">
        <v>105329361.19</v>
      </c>
      <c r="F4615" s="68"/>
      <c r="G4615" s="68"/>
      <c r="H4615" s="68"/>
      <c r="K4615" s="166"/>
      <c r="L4615" s="166"/>
    </row>
    <row r="4616" spans="2:12" s="66" customFormat="1" ht="15" x14ac:dyDescent="0.25">
      <c r="B4616" s="180" t="s">
        <v>2774</v>
      </c>
      <c r="C4616" s="182">
        <v>776513940.06999993</v>
      </c>
      <c r="F4616" s="68"/>
      <c r="G4616" s="68"/>
      <c r="H4616" s="68"/>
      <c r="K4616" s="166"/>
      <c r="L4616" s="166"/>
    </row>
    <row r="4617" spans="2:12" s="66" customFormat="1" ht="15" x14ac:dyDescent="0.25">
      <c r="B4617" s="180" t="s">
        <v>2775</v>
      </c>
      <c r="C4617" s="182">
        <v>48762106.540000007</v>
      </c>
      <c r="F4617" s="68"/>
      <c r="G4617" s="68"/>
      <c r="H4617" s="68"/>
      <c r="K4617" s="166"/>
      <c r="L4617" s="166"/>
    </row>
    <row r="4618" spans="2:12" s="66" customFormat="1" ht="15" x14ac:dyDescent="0.25">
      <c r="B4618" s="180" t="s">
        <v>2776</v>
      </c>
      <c r="C4618" s="182">
        <v>1402285194.0699999</v>
      </c>
      <c r="F4618" s="68"/>
      <c r="G4618" s="68"/>
      <c r="H4618" s="68"/>
      <c r="K4618" s="166"/>
      <c r="L4618" s="166"/>
    </row>
    <row r="4619" spans="2:12" s="66" customFormat="1" ht="15" x14ac:dyDescent="0.25">
      <c r="B4619" s="180" t="s">
        <v>2777</v>
      </c>
      <c r="C4619" s="182">
        <v>62974346.370000005</v>
      </c>
      <c r="F4619" s="68"/>
      <c r="G4619" s="68"/>
      <c r="H4619" s="68"/>
      <c r="K4619" s="166"/>
      <c r="L4619" s="166"/>
    </row>
    <row r="4620" spans="2:12" s="66" customFormat="1" ht="15" x14ac:dyDescent="0.25">
      <c r="B4620" s="180" t="s">
        <v>2778</v>
      </c>
      <c r="C4620" s="182">
        <v>1160520755.0599999</v>
      </c>
      <c r="F4620" s="68"/>
      <c r="G4620" s="68"/>
      <c r="H4620" s="68"/>
      <c r="K4620" s="166"/>
      <c r="L4620" s="166"/>
    </row>
    <row r="4621" spans="2:12" s="66" customFormat="1" ht="15" x14ac:dyDescent="0.25">
      <c r="B4621" s="180" t="s">
        <v>2779</v>
      </c>
      <c r="C4621" s="182">
        <v>263607668.16</v>
      </c>
      <c r="F4621" s="68"/>
      <c r="G4621" s="68"/>
      <c r="H4621" s="68"/>
      <c r="K4621" s="166"/>
      <c r="L4621" s="166"/>
    </row>
    <row r="4622" spans="2:12" s="66" customFormat="1" ht="15" x14ac:dyDescent="0.25">
      <c r="B4622" s="180" t="s">
        <v>2780</v>
      </c>
      <c r="C4622" s="182">
        <v>655855399.69999993</v>
      </c>
      <c r="F4622" s="68"/>
      <c r="G4622" s="68"/>
      <c r="H4622" s="68"/>
      <c r="K4622" s="166"/>
      <c r="L4622" s="166"/>
    </row>
    <row r="4623" spans="2:12" s="66" customFormat="1" ht="15" x14ac:dyDescent="0.25">
      <c r="B4623" s="180" t="s">
        <v>2781</v>
      </c>
      <c r="C4623" s="182">
        <v>2711342.36</v>
      </c>
      <c r="F4623" s="68"/>
      <c r="G4623" s="68"/>
      <c r="H4623" s="68"/>
      <c r="K4623" s="166"/>
      <c r="L4623" s="166"/>
    </row>
    <row r="4624" spans="2:12" s="66" customFormat="1" ht="15" x14ac:dyDescent="0.25">
      <c r="B4624" s="180" t="s">
        <v>2782</v>
      </c>
      <c r="C4624" s="182">
        <v>993713815.79999995</v>
      </c>
      <c r="F4624" s="68"/>
      <c r="G4624" s="68"/>
      <c r="H4624" s="68"/>
      <c r="K4624" s="166"/>
      <c r="L4624" s="166"/>
    </row>
    <row r="4625" spans="2:12" s="66" customFormat="1" ht="15" x14ac:dyDescent="0.25">
      <c r="B4625" s="180" t="s">
        <v>2783</v>
      </c>
      <c r="C4625" s="182">
        <v>44045142.469999999</v>
      </c>
      <c r="F4625" s="68"/>
      <c r="G4625" s="68"/>
      <c r="H4625" s="68"/>
      <c r="K4625" s="166"/>
      <c r="L4625" s="166"/>
    </row>
    <row r="4626" spans="2:12" s="66" customFormat="1" ht="15" x14ac:dyDescent="0.25">
      <c r="B4626" s="180" t="s">
        <v>2784</v>
      </c>
      <c r="C4626" s="182">
        <v>5415867.7000000002</v>
      </c>
      <c r="F4626" s="68"/>
      <c r="G4626" s="68"/>
      <c r="H4626" s="68"/>
      <c r="K4626" s="166"/>
      <c r="L4626" s="166"/>
    </row>
    <row r="4627" spans="2:12" s="66" customFormat="1" ht="15" x14ac:dyDescent="0.25">
      <c r="B4627" s="180" t="s">
        <v>2785</v>
      </c>
      <c r="C4627" s="182">
        <v>4387720.0199999996</v>
      </c>
      <c r="F4627" s="68"/>
      <c r="G4627" s="68"/>
      <c r="H4627" s="68"/>
      <c r="K4627" s="166"/>
      <c r="L4627" s="166"/>
    </row>
    <row r="4628" spans="2:12" s="66" customFormat="1" ht="15" x14ac:dyDescent="0.25">
      <c r="B4628" s="180" t="s">
        <v>2786</v>
      </c>
      <c r="C4628" s="182">
        <v>2981222547.4299998</v>
      </c>
      <c r="F4628" s="68"/>
      <c r="G4628" s="68"/>
      <c r="H4628" s="68"/>
      <c r="K4628" s="166"/>
      <c r="L4628" s="166"/>
    </row>
    <row r="4629" spans="2:12" s="66" customFormat="1" ht="15" x14ac:dyDescent="0.25">
      <c r="B4629" s="180" t="s">
        <v>2787</v>
      </c>
      <c r="C4629" s="182">
        <v>3770442.64</v>
      </c>
      <c r="F4629" s="68"/>
      <c r="G4629" s="68"/>
      <c r="H4629" s="68"/>
      <c r="K4629" s="166"/>
      <c r="L4629" s="166"/>
    </row>
    <row r="4630" spans="2:12" s="66" customFormat="1" ht="15" x14ac:dyDescent="0.25">
      <c r="B4630" s="180" t="s">
        <v>2788</v>
      </c>
      <c r="C4630" s="182">
        <v>491962375.90000004</v>
      </c>
      <c r="F4630" s="68"/>
      <c r="G4630" s="68"/>
      <c r="H4630" s="68"/>
      <c r="K4630" s="166"/>
      <c r="L4630" s="166"/>
    </row>
    <row r="4631" spans="2:12" s="66" customFormat="1" ht="15" x14ac:dyDescent="0.25">
      <c r="B4631" s="180" t="s">
        <v>2789</v>
      </c>
      <c r="C4631" s="182">
        <v>624883.21</v>
      </c>
      <c r="F4631" s="68"/>
      <c r="G4631" s="68"/>
      <c r="H4631" s="68"/>
      <c r="K4631" s="166"/>
      <c r="L4631" s="166"/>
    </row>
    <row r="4632" spans="2:12" s="66" customFormat="1" ht="15" x14ac:dyDescent="0.25">
      <c r="B4632" s="180" t="s">
        <v>2790</v>
      </c>
      <c r="C4632" s="182">
        <v>13425190.85</v>
      </c>
      <c r="F4632" s="68"/>
      <c r="G4632" s="68"/>
      <c r="H4632" s="68"/>
      <c r="K4632" s="166"/>
      <c r="L4632" s="166"/>
    </row>
    <row r="4633" spans="2:12" s="66" customFormat="1" ht="15" x14ac:dyDescent="0.25">
      <c r="B4633" s="180" t="s">
        <v>2791</v>
      </c>
      <c r="C4633" s="182">
        <v>583934385.5</v>
      </c>
      <c r="F4633" s="68"/>
      <c r="G4633" s="68"/>
      <c r="H4633" s="68"/>
      <c r="K4633" s="166"/>
      <c r="L4633" s="166"/>
    </row>
    <row r="4634" spans="2:12" s="66" customFormat="1" ht="15" x14ac:dyDescent="0.25">
      <c r="B4634" s="180" t="s">
        <v>2792</v>
      </c>
      <c r="C4634" s="182">
        <v>721296531.55000007</v>
      </c>
      <c r="F4634" s="68"/>
      <c r="G4634" s="68"/>
      <c r="H4634" s="68"/>
      <c r="K4634" s="166"/>
      <c r="L4634" s="166"/>
    </row>
    <row r="4635" spans="2:12" s="66" customFormat="1" ht="15" x14ac:dyDescent="0.25">
      <c r="B4635" s="180" t="s">
        <v>2793</v>
      </c>
      <c r="C4635" s="182">
        <v>830477.95</v>
      </c>
      <c r="F4635" s="68"/>
      <c r="G4635" s="68"/>
      <c r="H4635" s="68"/>
      <c r="K4635" s="166"/>
      <c r="L4635" s="166"/>
    </row>
    <row r="4636" spans="2:12" s="66" customFormat="1" ht="15" x14ac:dyDescent="0.25">
      <c r="B4636" s="180" t="s">
        <v>2794</v>
      </c>
      <c r="C4636" s="182">
        <v>407600605.34000003</v>
      </c>
      <c r="F4636" s="68"/>
      <c r="G4636" s="68"/>
      <c r="H4636" s="68"/>
      <c r="K4636" s="166"/>
      <c r="L4636" s="166"/>
    </row>
    <row r="4637" spans="2:12" s="66" customFormat="1" ht="15" x14ac:dyDescent="0.25">
      <c r="B4637" s="180" t="s">
        <v>2795</v>
      </c>
      <c r="C4637" s="182">
        <v>168067914.55000004</v>
      </c>
      <c r="F4637" s="68"/>
      <c r="G4637" s="68"/>
      <c r="H4637" s="68"/>
      <c r="K4637" s="166"/>
      <c r="L4637" s="166"/>
    </row>
    <row r="4638" spans="2:12" s="66" customFormat="1" ht="15" x14ac:dyDescent="0.25">
      <c r="B4638" s="180" t="s">
        <v>2796</v>
      </c>
      <c r="C4638" s="182">
        <v>808213267.02999997</v>
      </c>
      <c r="F4638" s="68"/>
      <c r="G4638" s="68"/>
      <c r="H4638" s="68"/>
      <c r="K4638" s="166"/>
      <c r="L4638" s="166"/>
    </row>
    <row r="4639" spans="2:12" s="66" customFormat="1" ht="15" x14ac:dyDescent="0.25">
      <c r="B4639" s="180" t="s">
        <v>2797</v>
      </c>
      <c r="C4639" s="182">
        <v>2471869240.8700004</v>
      </c>
      <c r="F4639" s="68"/>
      <c r="G4639" s="68"/>
      <c r="H4639" s="68"/>
      <c r="K4639" s="166"/>
      <c r="L4639" s="166"/>
    </row>
    <row r="4640" spans="2:12" s="66" customFormat="1" ht="15" x14ac:dyDescent="0.25">
      <c r="B4640" s="180" t="s">
        <v>2798</v>
      </c>
      <c r="C4640" s="182">
        <v>11312703.09</v>
      </c>
      <c r="F4640" s="68"/>
      <c r="G4640" s="68"/>
      <c r="H4640" s="68"/>
      <c r="K4640" s="166"/>
      <c r="L4640" s="166"/>
    </row>
    <row r="4641" spans="2:12" s="66" customFormat="1" ht="15" x14ac:dyDescent="0.25">
      <c r="B4641" s="180" t="s">
        <v>2799</v>
      </c>
      <c r="C4641" s="182">
        <v>2040264591.3100002</v>
      </c>
      <c r="F4641" s="68"/>
      <c r="G4641" s="68"/>
      <c r="H4641" s="68"/>
      <c r="K4641" s="166"/>
      <c r="L4641" s="166"/>
    </row>
    <row r="4642" spans="2:12" s="66" customFormat="1" ht="15" x14ac:dyDescent="0.25">
      <c r="B4642" s="180" t="s">
        <v>2800</v>
      </c>
      <c r="C4642" s="182">
        <v>3893917.72</v>
      </c>
      <c r="F4642" s="68"/>
      <c r="G4642" s="68"/>
      <c r="H4642" s="68"/>
      <c r="K4642" s="166"/>
      <c r="L4642" s="166"/>
    </row>
    <row r="4643" spans="2:12" s="66" customFormat="1" ht="15" x14ac:dyDescent="0.25">
      <c r="B4643" s="180" t="s">
        <v>2801</v>
      </c>
      <c r="C4643" s="182">
        <v>848739472.77999997</v>
      </c>
      <c r="F4643" s="68"/>
      <c r="G4643" s="68"/>
      <c r="H4643" s="68"/>
      <c r="K4643" s="166"/>
      <c r="L4643" s="166"/>
    </row>
    <row r="4644" spans="2:12" s="66" customFormat="1" ht="15" x14ac:dyDescent="0.25">
      <c r="B4644" s="180" t="s">
        <v>2802</v>
      </c>
      <c r="C4644" s="182">
        <v>23601816.710000001</v>
      </c>
      <c r="F4644" s="68"/>
      <c r="G4644" s="68"/>
      <c r="H4644" s="68"/>
      <c r="K4644" s="166"/>
      <c r="L4644" s="166"/>
    </row>
    <row r="4645" spans="2:12" s="66" customFormat="1" ht="15" x14ac:dyDescent="0.25">
      <c r="B4645" s="180" t="s">
        <v>2803</v>
      </c>
      <c r="C4645" s="182">
        <v>386978569.48000002</v>
      </c>
      <c r="F4645" s="68"/>
      <c r="G4645" s="68"/>
      <c r="H4645" s="68"/>
      <c r="K4645" s="166"/>
      <c r="L4645" s="166"/>
    </row>
    <row r="4646" spans="2:12" s="66" customFormat="1" ht="15" x14ac:dyDescent="0.25">
      <c r="B4646" s="180" t="s">
        <v>2804</v>
      </c>
      <c r="C4646" s="182">
        <v>75312170.820000008</v>
      </c>
      <c r="F4646" s="68"/>
      <c r="G4646" s="68"/>
      <c r="H4646" s="68"/>
      <c r="K4646" s="166"/>
      <c r="L4646" s="166"/>
    </row>
    <row r="4647" spans="2:12" s="66" customFormat="1" ht="15" x14ac:dyDescent="0.25">
      <c r="B4647" s="180" t="s">
        <v>2805</v>
      </c>
      <c r="C4647" s="182">
        <v>926225410.5200001</v>
      </c>
      <c r="F4647" s="68"/>
      <c r="G4647" s="68"/>
      <c r="H4647" s="68"/>
      <c r="K4647" s="166"/>
      <c r="L4647" s="166"/>
    </row>
    <row r="4648" spans="2:12" s="66" customFormat="1" ht="15" x14ac:dyDescent="0.25">
      <c r="B4648" s="180" t="s">
        <v>2806</v>
      </c>
      <c r="C4648" s="182">
        <v>277842884.19999999</v>
      </c>
      <c r="F4648" s="68"/>
      <c r="G4648" s="68"/>
      <c r="H4648" s="68"/>
      <c r="K4648" s="166"/>
      <c r="L4648" s="166"/>
    </row>
    <row r="4649" spans="2:12" s="66" customFormat="1" ht="15" x14ac:dyDescent="0.25">
      <c r="B4649" s="180" t="s">
        <v>2807</v>
      </c>
      <c r="C4649" s="182">
        <v>4277389.6899999995</v>
      </c>
      <c r="F4649" s="68"/>
      <c r="G4649" s="68"/>
      <c r="H4649" s="68"/>
      <c r="K4649" s="166"/>
      <c r="L4649" s="166"/>
    </row>
    <row r="4650" spans="2:12" s="66" customFormat="1" ht="15" x14ac:dyDescent="0.25">
      <c r="B4650" s="180" t="s">
        <v>2808</v>
      </c>
      <c r="C4650" s="182">
        <v>775325754.57000005</v>
      </c>
      <c r="F4650" s="68"/>
      <c r="G4650" s="68"/>
      <c r="H4650" s="68"/>
      <c r="K4650" s="166"/>
      <c r="L4650" s="166"/>
    </row>
    <row r="4651" spans="2:12" s="66" customFormat="1" ht="15" x14ac:dyDescent="0.25">
      <c r="B4651" s="180" t="s">
        <v>2809</v>
      </c>
      <c r="C4651" s="182">
        <v>736396.92</v>
      </c>
      <c r="F4651" s="68"/>
      <c r="G4651" s="68"/>
      <c r="H4651" s="68"/>
      <c r="K4651" s="166"/>
      <c r="L4651" s="166"/>
    </row>
    <row r="4652" spans="2:12" s="66" customFormat="1" ht="15" x14ac:dyDescent="0.25">
      <c r="B4652" s="180" t="s">
        <v>2810</v>
      </c>
      <c r="C4652" s="182">
        <v>92431581.230000004</v>
      </c>
      <c r="F4652" s="68"/>
      <c r="G4652" s="68"/>
      <c r="H4652" s="68"/>
      <c r="K4652" s="166"/>
      <c r="L4652" s="166"/>
    </row>
    <row r="4653" spans="2:12" s="66" customFormat="1" ht="15" x14ac:dyDescent="0.25">
      <c r="B4653" s="180" t="s">
        <v>2811</v>
      </c>
      <c r="C4653" s="182">
        <v>1697477146.4000001</v>
      </c>
      <c r="F4653" s="68"/>
      <c r="G4653" s="68"/>
      <c r="H4653" s="68"/>
      <c r="K4653" s="166"/>
      <c r="L4653" s="166"/>
    </row>
    <row r="4654" spans="2:12" s="66" customFormat="1" ht="15" x14ac:dyDescent="0.25">
      <c r="B4654" s="180" t="s">
        <v>2812</v>
      </c>
      <c r="C4654" s="182">
        <v>2770342.54</v>
      </c>
      <c r="F4654" s="68"/>
      <c r="G4654" s="68"/>
      <c r="H4654" s="68"/>
      <c r="K4654" s="166"/>
      <c r="L4654" s="166"/>
    </row>
    <row r="4655" spans="2:12" s="66" customFormat="1" ht="15" x14ac:dyDescent="0.25">
      <c r="B4655" s="180" t="s">
        <v>2813</v>
      </c>
      <c r="C4655" s="182">
        <v>286808689.10000002</v>
      </c>
      <c r="F4655" s="68"/>
      <c r="G4655" s="68"/>
      <c r="H4655" s="68"/>
      <c r="K4655" s="166"/>
      <c r="L4655" s="166"/>
    </row>
    <row r="4656" spans="2:12" s="66" customFormat="1" ht="15" x14ac:dyDescent="0.25">
      <c r="B4656" s="180" t="s">
        <v>2814</v>
      </c>
      <c r="C4656" s="182">
        <v>17183389.32</v>
      </c>
      <c r="F4656" s="68"/>
      <c r="G4656" s="68"/>
      <c r="H4656" s="68"/>
      <c r="K4656" s="166"/>
      <c r="L4656" s="166"/>
    </row>
    <row r="4657" spans="2:12" s="66" customFormat="1" ht="15" x14ac:dyDescent="0.25">
      <c r="B4657" s="180" t="s">
        <v>2815</v>
      </c>
      <c r="C4657" s="182">
        <v>577510143.16000009</v>
      </c>
      <c r="F4657" s="68"/>
      <c r="G4657" s="68"/>
      <c r="H4657" s="68"/>
      <c r="K4657" s="166"/>
      <c r="L4657" s="166"/>
    </row>
    <row r="4658" spans="2:12" s="66" customFormat="1" ht="15" x14ac:dyDescent="0.25">
      <c r="B4658" s="180" t="s">
        <v>2816</v>
      </c>
      <c r="C4658" s="182">
        <v>2391963.9</v>
      </c>
      <c r="F4658" s="68"/>
      <c r="G4658" s="68"/>
      <c r="H4658" s="68"/>
      <c r="K4658" s="166"/>
      <c r="L4658" s="166"/>
    </row>
    <row r="4659" spans="2:12" s="66" customFormat="1" ht="15" x14ac:dyDescent="0.25">
      <c r="B4659" s="180" t="s">
        <v>2817</v>
      </c>
      <c r="C4659" s="182">
        <v>381371044.52000004</v>
      </c>
      <c r="F4659" s="68"/>
      <c r="G4659" s="68"/>
      <c r="H4659" s="68"/>
      <c r="K4659" s="166"/>
      <c r="L4659" s="166"/>
    </row>
    <row r="4660" spans="2:12" s="66" customFormat="1" ht="15" x14ac:dyDescent="0.25">
      <c r="B4660" s="180" t="s">
        <v>2818</v>
      </c>
      <c r="C4660" s="182">
        <v>104267340.89</v>
      </c>
      <c r="F4660" s="68"/>
      <c r="G4660" s="68"/>
      <c r="H4660" s="68"/>
      <c r="K4660" s="166"/>
      <c r="L4660" s="166"/>
    </row>
    <row r="4661" spans="2:12" s="66" customFormat="1" ht="15" x14ac:dyDescent="0.25">
      <c r="B4661" s="180" t="s">
        <v>2819</v>
      </c>
      <c r="C4661" s="182">
        <v>1209102682.4699998</v>
      </c>
      <c r="F4661" s="68"/>
      <c r="G4661" s="68"/>
      <c r="H4661" s="68"/>
      <c r="K4661" s="166"/>
      <c r="L4661" s="166"/>
    </row>
    <row r="4662" spans="2:12" s="66" customFormat="1" ht="15" x14ac:dyDescent="0.25">
      <c r="B4662" s="180" t="s">
        <v>2820</v>
      </c>
      <c r="C4662" s="182">
        <v>19091767.280000001</v>
      </c>
      <c r="F4662" s="68"/>
      <c r="G4662" s="68"/>
      <c r="H4662" s="68"/>
      <c r="K4662" s="166"/>
      <c r="L4662" s="166"/>
    </row>
    <row r="4663" spans="2:12" s="66" customFormat="1" ht="15" x14ac:dyDescent="0.25">
      <c r="B4663" s="180" t="s">
        <v>2821</v>
      </c>
      <c r="C4663" s="182">
        <v>1078075511.1800001</v>
      </c>
      <c r="F4663" s="68"/>
      <c r="G4663" s="68"/>
      <c r="H4663" s="68"/>
      <c r="K4663" s="166"/>
      <c r="L4663" s="166"/>
    </row>
    <row r="4664" spans="2:12" s="66" customFormat="1" ht="15" x14ac:dyDescent="0.25">
      <c r="B4664" s="180" t="s">
        <v>2822</v>
      </c>
      <c r="C4664" s="182">
        <v>148183460.94</v>
      </c>
      <c r="F4664" s="68"/>
      <c r="G4664" s="68"/>
      <c r="H4664" s="68"/>
      <c r="K4664" s="166"/>
      <c r="L4664" s="166"/>
    </row>
    <row r="4665" spans="2:12" s="66" customFormat="1" ht="15" x14ac:dyDescent="0.25">
      <c r="B4665" s="180" t="s">
        <v>2823</v>
      </c>
      <c r="C4665" s="182">
        <v>427498768.02000004</v>
      </c>
      <c r="F4665" s="68"/>
      <c r="G4665" s="68"/>
      <c r="H4665" s="68"/>
      <c r="K4665" s="166"/>
      <c r="L4665" s="166"/>
    </row>
    <row r="4666" spans="2:12" s="66" customFormat="1" ht="15" x14ac:dyDescent="0.25">
      <c r="B4666" s="180" t="s">
        <v>2824</v>
      </c>
      <c r="C4666" s="182">
        <v>746227442.23000002</v>
      </c>
      <c r="F4666" s="68"/>
      <c r="G4666" s="68"/>
      <c r="H4666" s="68"/>
      <c r="K4666" s="166"/>
      <c r="L4666" s="166"/>
    </row>
    <row r="4667" spans="2:12" s="66" customFormat="1" ht="15" x14ac:dyDescent="0.25">
      <c r="B4667" s="180" t="s">
        <v>2825</v>
      </c>
      <c r="C4667" s="182">
        <v>4198738.4800000004</v>
      </c>
      <c r="F4667" s="68"/>
      <c r="G4667" s="68"/>
      <c r="H4667" s="68"/>
      <c r="K4667" s="166"/>
      <c r="L4667" s="166"/>
    </row>
    <row r="4668" spans="2:12" s="66" customFormat="1" ht="15" x14ac:dyDescent="0.25">
      <c r="B4668" s="180" t="s">
        <v>2826</v>
      </c>
      <c r="C4668" s="182">
        <v>752608266.62999988</v>
      </c>
      <c r="F4668" s="68"/>
      <c r="G4668" s="68"/>
      <c r="H4668" s="68"/>
      <c r="K4668" s="166"/>
      <c r="L4668" s="166"/>
    </row>
    <row r="4669" spans="2:12" s="66" customFormat="1" ht="15" x14ac:dyDescent="0.25">
      <c r="B4669" s="180" t="s">
        <v>2827</v>
      </c>
      <c r="C4669" s="182">
        <v>7888311.4800000004</v>
      </c>
      <c r="F4669" s="68"/>
      <c r="G4669" s="68"/>
      <c r="H4669" s="68"/>
      <c r="K4669" s="166"/>
      <c r="L4669" s="166"/>
    </row>
    <row r="4670" spans="2:12" s="66" customFormat="1" ht="15" x14ac:dyDescent="0.25">
      <c r="B4670" s="180" t="s">
        <v>2828</v>
      </c>
      <c r="C4670" s="182">
        <v>469683131.43999994</v>
      </c>
      <c r="F4670" s="68"/>
      <c r="G4670" s="68"/>
      <c r="H4670" s="68"/>
      <c r="K4670" s="166"/>
      <c r="L4670" s="166"/>
    </row>
    <row r="4671" spans="2:12" s="66" customFormat="1" ht="15" x14ac:dyDescent="0.25">
      <c r="B4671" s="180" t="s">
        <v>2829</v>
      </c>
      <c r="C4671" s="182">
        <v>96596567.200000003</v>
      </c>
      <c r="F4671" s="68"/>
      <c r="G4671" s="68"/>
      <c r="H4671" s="68"/>
      <c r="K4671" s="166"/>
      <c r="L4671" s="166"/>
    </row>
    <row r="4672" spans="2:12" s="66" customFormat="1" ht="15" x14ac:dyDescent="0.25">
      <c r="B4672" s="180" t="s">
        <v>2830</v>
      </c>
      <c r="C4672" s="182">
        <v>106841767.90000001</v>
      </c>
      <c r="F4672" s="68"/>
      <c r="G4672" s="68"/>
      <c r="H4672" s="68"/>
      <c r="K4672" s="166"/>
      <c r="L4672" s="166"/>
    </row>
    <row r="4673" spans="2:12" s="66" customFormat="1" ht="15" x14ac:dyDescent="0.25">
      <c r="B4673" s="180" t="s">
        <v>2831</v>
      </c>
      <c r="C4673" s="182">
        <v>7198534.3200000003</v>
      </c>
      <c r="F4673" s="68"/>
      <c r="G4673" s="68"/>
      <c r="H4673" s="68"/>
      <c r="K4673" s="166"/>
      <c r="L4673" s="166"/>
    </row>
    <row r="4674" spans="2:12" s="66" customFormat="1" ht="15" x14ac:dyDescent="0.25">
      <c r="B4674" s="180" t="s">
        <v>2832</v>
      </c>
      <c r="C4674" s="182">
        <v>665537856.84000003</v>
      </c>
      <c r="F4674" s="68"/>
      <c r="G4674" s="68"/>
      <c r="H4674" s="68"/>
      <c r="K4674" s="166"/>
      <c r="L4674" s="166"/>
    </row>
    <row r="4675" spans="2:12" s="66" customFormat="1" ht="15" x14ac:dyDescent="0.25">
      <c r="B4675" s="180" t="s">
        <v>2833</v>
      </c>
      <c r="C4675" s="182">
        <v>133050694.62</v>
      </c>
      <c r="F4675" s="68"/>
      <c r="G4675" s="68"/>
      <c r="H4675" s="68"/>
      <c r="K4675" s="166"/>
      <c r="L4675" s="166"/>
    </row>
    <row r="4676" spans="2:12" s="66" customFormat="1" ht="15" x14ac:dyDescent="0.25">
      <c r="B4676" s="180" t="s">
        <v>2834</v>
      </c>
      <c r="C4676" s="182">
        <v>11557379.800000001</v>
      </c>
      <c r="F4676" s="68"/>
      <c r="G4676" s="68"/>
      <c r="H4676" s="68"/>
      <c r="K4676" s="166"/>
      <c r="L4676" s="166"/>
    </row>
    <row r="4677" spans="2:12" s="66" customFormat="1" ht="15" x14ac:dyDescent="0.25">
      <c r="B4677" s="180" t="s">
        <v>2835</v>
      </c>
      <c r="C4677" s="182">
        <v>9869958.6999999993</v>
      </c>
      <c r="F4677" s="68"/>
      <c r="G4677" s="68"/>
      <c r="H4677" s="68"/>
      <c r="K4677" s="166"/>
      <c r="L4677" s="166"/>
    </row>
    <row r="4678" spans="2:12" s="66" customFormat="1" ht="15" x14ac:dyDescent="0.25">
      <c r="B4678" s="180" t="s">
        <v>2836</v>
      </c>
      <c r="C4678" s="182">
        <v>285913946.73000002</v>
      </c>
      <c r="F4678" s="68"/>
      <c r="G4678" s="68"/>
      <c r="H4678" s="68"/>
      <c r="K4678" s="166"/>
      <c r="L4678" s="166"/>
    </row>
    <row r="4679" spans="2:12" s="66" customFormat="1" ht="15" x14ac:dyDescent="0.25">
      <c r="B4679" s="180" t="s">
        <v>2837</v>
      </c>
      <c r="C4679" s="182">
        <v>1825635.01</v>
      </c>
      <c r="F4679" s="68"/>
      <c r="G4679" s="68"/>
      <c r="H4679" s="68"/>
      <c r="K4679" s="166"/>
      <c r="L4679" s="166"/>
    </row>
    <row r="4680" spans="2:12" s="66" customFormat="1" ht="15" x14ac:dyDescent="0.25">
      <c r="B4680" s="180" t="s">
        <v>2838</v>
      </c>
      <c r="C4680" s="182">
        <v>501263376.76999998</v>
      </c>
      <c r="F4680" s="68"/>
      <c r="G4680" s="68"/>
      <c r="H4680" s="68"/>
      <c r="K4680" s="166"/>
      <c r="L4680" s="166"/>
    </row>
    <row r="4681" spans="2:12" s="66" customFormat="1" ht="15" x14ac:dyDescent="0.25">
      <c r="B4681" s="180" t="s">
        <v>2839</v>
      </c>
      <c r="C4681" s="182">
        <v>7721998.6799999997</v>
      </c>
      <c r="F4681" s="68"/>
      <c r="G4681" s="68"/>
      <c r="H4681" s="68"/>
      <c r="K4681" s="166"/>
      <c r="L4681" s="166"/>
    </row>
    <row r="4682" spans="2:12" s="66" customFormat="1" ht="15" x14ac:dyDescent="0.25">
      <c r="B4682" s="180" t="s">
        <v>2840</v>
      </c>
      <c r="C4682" s="182">
        <v>764132956.04000008</v>
      </c>
      <c r="F4682" s="68"/>
      <c r="G4682" s="68"/>
      <c r="H4682" s="68"/>
      <c r="K4682" s="166"/>
      <c r="L4682" s="166"/>
    </row>
    <row r="4683" spans="2:12" s="66" customFormat="1" ht="15" x14ac:dyDescent="0.25">
      <c r="B4683" s="180" t="s">
        <v>2841</v>
      </c>
      <c r="C4683" s="182">
        <v>7747023.7100000009</v>
      </c>
      <c r="F4683" s="68"/>
      <c r="G4683" s="68"/>
      <c r="H4683" s="68"/>
      <c r="K4683" s="166"/>
      <c r="L4683" s="166"/>
    </row>
    <row r="4684" spans="2:12" s="66" customFormat="1" ht="15" x14ac:dyDescent="0.25">
      <c r="B4684" s="180" t="s">
        <v>2842</v>
      </c>
      <c r="C4684" s="182">
        <v>42975578.120000005</v>
      </c>
      <c r="F4684" s="68"/>
      <c r="G4684" s="68"/>
      <c r="H4684" s="68"/>
      <c r="K4684" s="166"/>
      <c r="L4684" s="166"/>
    </row>
    <row r="4685" spans="2:12" s="66" customFormat="1" ht="15" x14ac:dyDescent="0.25">
      <c r="B4685" s="180" t="s">
        <v>2843</v>
      </c>
      <c r="C4685" s="182">
        <v>458970939.40000004</v>
      </c>
      <c r="F4685" s="68"/>
      <c r="G4685" s="68"/>
      <c r="H4685" s="68"/>
      <c r="K4685" s="166"/>
      <c r="L4685" s="166"/>
    </row>
    <row r="4686" spans="2:12" s="66" customFormat="1" ht="15" x14ac:dyDescent="0.25">
      <c r="B4686" s="180" t="s">
        <v>2844</v>
      </c>
      <c r="C4686" s="182">
        <v>756049533.11000001</v>
      </c>
      <c r="F4686" s="68"/>
      <c r="G4686" s="68"/>
      <c r="H4686" s="68"/>
      <c r="K4686" s="166"/>
      <c r="L4686" s="166"/>
    </row>
    <row r="4687" spans="2:12" s="66" customFormat="1" ht="15" x14ac:dyDescent="0.25">
      <c r="B4687" s="180" t="s">
        <v>2845</v>
      </c>
      <c r="C4687" s="182">
        <v>21028712.370000001</v>
      </c>
      <c r="F4687" s="68"/>
      <c r="G4687" s="68"/>
      <c r="H4687" s="68"/>
      <c r="K4687" s="166"/>
      <c r="L4687" s="166"/>
    </row>
    <row r="4688" spans="2:12" s="66" customFormat="1" ht="15" x14ac:dyDescent="0.25">
      <c r="B4688" s="180" t="s">
        <v>2846</v>
      </c>
      <c r="C4688" s="182">
        <v>23941532.98</v>
      </c>
      <c r="F4688" s="68"/>
      <c r="G4688" s="68"/>
      <c r="H4688" s="68"/>
      <c r="K4688" s="166"/>
      <c r="L4688" s="166"/>
    </row>
    <row r="4689" spans="2:12" s="66" customFormat="1" ht="15" x14ac:dyDescent="0.25">
      <c r="B4689" s="180" t="s">
        <v>2847</v>
      </c>
      <c r="C4689" s="182">
        <v>453964409.58000004</v>
      </c>
      <c r="F4689" s="68"/>
      <c r="G4689" s="68"/>
      <c r="H4689" s="68"/>
      <c r="K4689" s="166"/>
      <c r="L4689" s="166"/>
    </row>
    <row r="4690" spans="2:12" s="66" customFormat="1" ht="15" x14ac:dyDescent="0.25">
      <c r="B4690" s="180" t="s">
        <v>2848</v>
      </c>
      <c r="C4690" s="182">
        <v>118737462</v>
      </c>
      <c r="F4690" s="68"/>
      <c r="G4690" s="68"/>
      <c r="H4690" s="68"/>
      <c r="K4690" s="166"/>
      <c r="L4690" s="166"/>
    </row>
    <row r="4691" spans="2:12" s="66" customFormat="1" ht="15" x14ac:dyDescent="0.25">
      <c r="B4691" s="180" t="s">
        <v>2849</v>
      </c>
      <c r="C4691" s="182">
        <v>1102251451.4300001</v>
      </c>
      <c r="F4691" s="68"/>
      <c r="G4691" s="68"/>
      <c r="H4691" s="68"/>
      <c r="K4691" s="166"/>
      <c r="L4691" s="166"/>
    </row>
    <row r="4692" spans="2:12" s="66" customFormat="1" ht="15" x14ac:dyDescent="0.25">
      <c r="B4692" s="180" t="s">
        <v>2850</v>
      </c>
      <c r="C4692" s="182">
        <v>39573342.339999996</v>
      </c>
      <c r="F4692" s="68"/>
      <c r="G4692" s="68"/>
      <c r="H4692" s="68"/>
      <c r="K4692" s="166"/>
      <c r="L4692" s="166"/>
    </row>
    <row r="4693" spans="2:12" s="66" customFormat="1" ht="15" x14ac:dyDescent="0.25">
      <c r="B4693" s="180" t="s">
        <v>2851</v>
      </c>
      <c r="C4693" s="182">
        <v>192353715.88999999</v>
      </c>
      <c r="F4693" s="68"/>
      <c r="G4693" s="68"/>
      <c r="H4693" s="68"/>
      <c r="K4693" s="166"/>
      <c r="L4693" s="166"/>
    </row>
    <row r="4694" spans="2:12" s="66" customFormat="1" ht="15" x14ac:dyDescent="0.25">
      <c r="B4694" s="180" t="s">
        <v>2852</v>
      </c>
      <c r="C4694" s="182">
        <v>245325867.5</v>
      </c>
      <c r="F4694" s="68"/>
      <c r="G4694" s="68"/>
      <c r="H4694" s="68"/>
      <c r="K4694" s="166"/>
      <c r="L4694" s="166"/>
    </row>
    <row r="4695" spans="2:12" s="66" customFormat="1" ht="15" x14ac:dyDescent="0.25">
      <c r="B4695" s="180" t="s">
        <v>2853</v>
      </c>
      <c r="C4695" s="182">
        <v>24560170.349999998</v>
      </c>
      <c r="F4695" s="68"/>
      <c r="G4695" s="68"/>
      <c r="H4695" s="68"/>
      <c r="K4695" s="166"/>
      <c r="L4695" s="166"/>
    </row>
    <row r="4696" spans="2:12" s="66" customFormat="1" ht="15" x14ac:dyDescent="0.25">
      <c r="B4696" s="180" t="s">
        <v>2854</v>
      </c>
      <c r="C4696" s="182">
        <v>64879918</v>
      </c>
      <c r="F4696" s="68"/>
      <c r="G4696" s="68"/>
      <c r="H4696" s="68"/>
      <c r="K4696" s="166"/>
      <c r="L4696" s="166"/>
    </row>
    <row r="4697" spans="2:12" s="66" customFormat="1" ht="15" x14ac:dyDescent="0.25">
      <c r="B4697" s="180" t="s">
        <v>2855</v>
      </c>
      <c r="C4697" s="182">
        <v>140816755.59999999</v>
      </c>
      <c r="F4697" s="68"/>
      <c r="G4697" s="68"/>
      <c r="H4697" s="68"/>
      <c r="K4697" s="166"/>
      <c r="L4697" s="166"/>
    </row>
    <row r="4698" spans="2:12" s="66" customFormat="1" ht="15" x14ac:dyDescent="0.25">
      <c r="B4698" s="180" t="s">
        <v>2856</v>
      </c>
      <c r="C4698" s="182">
        <v>19209308.260000002</v>
      </c>
      <c r="F4698" s="68"/>
      <c r="G4698" s="68"/>
      <c r="H4698" s="68"/>
      <c r="K4698" s="166"/>
      <c r="L4698" s="166"/>
    </row>
    <row r="4699" spans="2:12" s="66" customFormat="1" ht="15" x14ac:dyDescent="0.25">
      <c r="B4699" s="180" t="s">
        <v>2857</v>
      </c>
      <c r="C4699" s="182">
        <v>269174464.38999999</v>
      </c>
      <c r="F4699" s="68"/>
      <c r="G4699" s="68"/>
      <c r="H4699" s="68"/>
      <c r="K4699" s="166"/>
      <c r="L4699" s="166"/>
    </row>
    <row r="4700" spans="2:12" s="66" customFormat="1" ht="15" x14ac:dyDescent="0.25">
      <c r="B4700" s="180" t="s">
        <v>2858</v>
      </c>
      <c r="C4700" s="182">
        <v>671452054.88999987</v>
      </c>
      <c r="F4700" s="68"/>
      <c r="G4700" s="68"/>
      <c r="H4700" s="68"/>
      <c r="K4700" s="166"/>
      <c r="L4700" s="166"/>
    </row>
    <row r="4701" spans="2:12" s="66" customFormat="1" ht="15" x14ac:dyDescent="0.25">
      <c r="B4701" s="180" t="s">
        <v>2859</v>
      </c>
      <c r="C4701" s="182">
        <v>542902378.19999993</v>
      </c>
      <c r="F4701" s="68"/>
      <c r="G4701" s="68"/>
      <c r="H4701" s="68"/>
      <c r="K4701" s="166"/>
      <c r="L4701" s="166"/>
    </row>
    <row r="4702" spans="2:12" s="66" customFormat="1" ht="15" x14ac:dyDescent="0.25">
      <c r="B4702" s="180" t="s">
        <v>2860</v>
      </c>
      <c r="C4702" s="182">
        <v>147141839.62</v>
      </c>
      <c r="F4702" s="68"/>
      <c r="G4702" s="68"/>
      <c r="H4702" s="68"/>
      <c r="K4702" s="166"/>
      <c r="L4702" s="166"/>
    </row>
    <row r="4703" spans="2:12" s="66" customFormat="1" ht="15" x14ac:dyDescent="0.25">
      <c r="B4703" s="180" t="s">
        <v>2861</v>
      </c>
      <c r="C4703" s="182">
        <v>39450569.609999999</v>
      </c>
      <c r="F4703" s="68"/>
      <c r="G4703" s="68"/>
      <c r="H4703" s="68"/>
      <c r="K4703" s="166"/>
      <c r="L4703" s="166"/>
    </row>
    <row r="4704" spans="2:12" s="66" customFormat="1" ht="15" x14ac:dyDescent="0.25">
      <c r="B4704" s="180" t="s">
        <v>2862</v>
      </c>
      <c r="C4704" s="182">
        <v>142647565.09999999</v>
      </c>
      <c r="F4704" s="68"/>
      <c r="G4704" s="68"/>
      <c r="H4704" s="68"/>
      <c r="K4704" s="166"/>
      <c r="L4704" s="166"/>
    </row>
    <row r="4705" spans="2:12" s="66" customFormat="1" ht="15" x14ac:dyDescent="0.25">
      <c r="B4705" s="180" t="s">
        <v>2863</v>
      </c>
      <c r="C4705" s="182">
        <v>128851668.05999997</v>
      </c>
      <c r="F4705" s="68"/>
      <c r="G4705" s="68"/>
      <c r="H4705" s="68"/>
      <c r="K4705" s="166"/>
      <c r="L4705" s="166"/>
    </row>
    <row r="4706" spans="2:12" s="66" customFormat="1" ht="15" x14ac:dyDescent="0.25">
      <c r="B4706" s="180" t="s">
        <v>2864</v>
      </c>
      <c r="C4706" s="182">
        <v>325279577.38</v>
      </c>
      <c r="F4706" s="68"/>
      <c r="G4706" s="68"/>
      <c r="H4706" s="68"/>
      <c r="K4706" s="166"/>
      <c r="L4706" s="166"/>
    </row>
    <row r="4707" spans="2:12" s="66" customFormat="1" ht="15" x14ac:dyDescent="0.25">
      <c r="B4707" s="180" t="s">
        <v>2865</v>
      </c>
      <c r="C4707" s="182">
        <v>1971774890.7400005</v>
      </c>
      <c r="F4707" s="68"/>
      <c r="G4707" s="68"/>
      <c r="H4707" s="68"/>
      <c r="K4707" s="166"/>
      <c r="L4707" s="166"/>
    </row>
    <row r="4708" spans="2:12" s="66" customFormat="1" ht="15" x14ac:dyDescent="0.25">
      <c r="B4708" s="180" t="s">
        <v>2866</v>
      </c>
      <c r="C4708" s="182">
        <v>79939234.849999994</v>
      </c>
      <c r="F4708" s="68"/>
      <c r="G4708" s="68"/>
      <c r="H4708" s="68"/>
      <c r="K4708" s="166"/>
      <c r="L4708" s="166"/>
    </row>
    <row r="4709" spans="2:12" s="66" customFormat="1" ht="15" x14ac:dyDescent="0.25">
      <c r="B4709" s="180" t="s">
        <v>2867</v>
      </c>
      <c r="C4709" s="182">
        <v>440167953.37</v>
      </c>
      <c r="F4709" s="68"/>
      <c r="G4709" s="68"/>
      <c r="H4709" s="68"/>
      <c r="K4709" s="166"/>
      <c r="L4709" s="166"/>
    </row>
    <row r="4710" spans="2:12" s="66" customFormat="1" ht="15" x14ac:dyDescent="0.25">
      <c r="B4710" s="180" t="s">
        <v>2868</v>
      </c>
      <c r="C4710" s="182">
        <v>93116263.930000007</v>
      </c>
      <c r="F4710" s="68"/>
      <c r="G4710" s="68"/>
      <c r="H4710" s="68"/>
      <c r="K4710" s="166"/>
      <c r="L4710" s="166"/>
    </row>
    <row r="4711" spans="2:12" s="66" customFormat="1" ht="15" x14ac:dyDescent="0.25">
      <c r="B4711" s="180" t="s">
        <v>2869</v>
      </c>
      <c r="C4711" s="182">
        <v>867575784.32999992</v>
      </c>
      <c r="F4711" s="68"/>
      <c r="G4711" s="68"/>
      <c r="H4711" s="68"/>
      <c r="K4711" s="166"/>
      <c r="L4711" s="166"/>
    </row>
    <row r="4712" spans="2:12" s="66" customFormat="1" ht="15" x14ac:dyDescent="0.25">
      <c r="B4712" s="180" t="s">
        <v>2870</v>
      </c>
      <c r="C4712" s="182">
        <v>2845929534.3099999</v>
      </c>
      <c r="F4712" s="68"/>
      <c r="G4712" s="68"/>
      <c r="H4712" s="68"/>
      <c r="K4712" s="166"/>
      <c r="L4712" s="166"/>
    </row>
    <row r="4713" spans="2:12" s="66" customFormat="1" ht="15" x14ac:dyDescent="0.25">
      <c r="B4713" s="180" t="s">
        <v>2871</v>
      </c>
      <c r="C4713" s="182">
        <v>235864571.68000001</v>
      </c>
      <c r="F4713" s="68"/>
      <c r="G4713" s="68"/>
      <c r="H4713" s="68"/>
      <c r="K4713" s="166"/>
      <c r="L4713" s="166"/>
    </row>
    <row r="4714" spans="2:12" s="66" customFormat="1" ht="15" x14ac:dyDescent="0.25">
      <c r="B4714" s="180" t="s">
        <v>2872</v>
      </c>
      <c r="C4714" s="182">
        <v>744726674.28000009</v>
      </c>
      <c r="F4714" s="68"/>
      <c r="G4714" s="68"/>
      <c r="H4714" s="68"/>
      <c r="K4714" s="166"/>
      <c r="L4714" s="166"/>
    </row>
    <row r="4715" spans="2:12" s="66" customFormat="1" ht="15" x14ac:dyDescent="0.25">
      <c r="B4715" s="180" t="s">
        <v>2873</v>
      </c>
      <c r="C4715" s="182">
        <v>145572181.22000003</v>
      </c>
      <c r="F4715" s="68"/>
      <c r="G4715" s="68"/>
      <c r="H4715" s="68"/>
      <c r="K4715" s="166"/>
      <c r="L4715" s="166"/>
    </row>
    <row r="4716" spans="2:12" s="66" customFormat="1" ht="15" x14ac:dyDescent="0.25">
      <c r="B4716" s="180" t="s">
        <v>2874</v>
      </c>
      <c r="C4716" s="182">
        <v>587595904.21000004</v>
      </c>
      <c r="F4716" s="68"/>
      <c r="G4716" s="68"/>
      <c r="H4716" s="68"/>
      <c r="K4716" s="166"/>
      <c r="L4716" s="166"/>
    </row>
    <row r="4717" spans="2:12" s="66" customFormat="1" ht="15" x14ac:dyDescent="0.25">
      <c r="B4717" s="180" t="s">
        <v>2875</v>
      </c>
      <c r="C4717" s="182">
        <v>630153733.93999994</v>
      </c>
      <c r="F4717" s="68"/>
      <c r="G4717" s="68"/>
      <c r="H4717" s="68"/>
      <c r="K4717" s="166"/>
      <c r="L4717" s="166"/>
    </row>
    <row r="4718" spans="2:12" s="66" customFormat="1" ht="15" x14ac:dyDescent="0.25">
      <c r="B4718" s="180" t="s">
        <v>2876</v>
      </c>
      <c r="C4718" s="182">
        <v>344713501.97000003</v>
      </c>
      <c r="F4718" s="68"/>
      <c r="G4718" s="68"/>
      <c r="H4718" s="68"/>
      <c r="K4718" s="166"/>
      <c r="L4718" s="166"/>
    </row>
    <row r="4719" spans="2:12" s="66" customFormat="1" ht="15" x14ac:dyDescent="0.25">
      <c r="B4719" s="180" t="s">
        <v>2877</v>
      </c>
      <c r="C4719" s="182">
        <v>480458816.75999999</v>
      </c>
      <c r="F4719" s="68"/>
      <c r="G4719" s="68"/>
      <c r="H4719" s="68"/>
      <c r="K4719" s="166"/>
      <c r="L4719" s="166"/>
    </row>
    <row r="4720" spans="2:12" s="66" customFormat="1" ht="15" x14ac:dyDescent="0.25">
      <c r="B4720" s="180" t="s">
        <v>2878</v>
      </c>
      <c r="C4720" s="182">
        <v>2196043978.8199997</v>
      </c>
      <c r="F4720" s="68"/>
      <c r="G4720" s="68"/>
      <c r="H4720" s="68"/>
      <c r="K4720" s="166"/>
      <c r="L4720" s="166"/>
    </row>
    <row r="4721" spans="2:12" s="66" customFormat="1" ht="15" x14ac:dyDescent="0.25">
      <c r="B4721" s="180" t="s">
        <v>2879</v>
      </c>
      <c r="C4721" s="182">
        <v>32231626.280000001</v>
      </c>
      <c r="F4721" s="68"/>
      <c r="G4721" s="68"/>
      <c r="H4721" s="68"/>
      <c r="K4721" s="166"/>
      <c r="L4721" s="166"/>
    </row>
    <row r="4722" spans="2:12" s="66" customFormat="1" ht="15" x14ac:dyDescent="0.25">
      <c r="B4722" s="180" t="s">
        <v>2880</v>
      </c>
      <c r="C4722" s="182">
        <v>236880812.5</v>
      </c>
      <c r="F4722" s="68"/>
      <c r="G4722" s="68"/>
      <c r="H4722" s="68"/>
      <c r="K4722" s="166"/>
      <c r="L4722" s="166"/>
    </row>
    <row r="4723" spans="2:12" s="66" customFormat="1" ht="15" x14ac:dyDescent="0.25">
      <c r="B4723" s="180" t="s">
        <v>2881</v>
      </c>
      <c r="C4723" s="182">
        <v>742897476.30000007</v>
      </c>
      <c r="F4723" s="68"/>
      <c r="G4723" s="68"/>
      <c r="H4723" s="68"/>
      <c r="K4723" s="166"/>
      <c r="L4723" s="166"/>
    </row>
    <row r="4724" spans="2:12" s="66" customFormat="1" ht="15" x14ac:dyDescent="0.25">
      <c r="B4724" s="180" t="s">
        <v>2882</v>
      </c>
      <c r="C4724" s="182">
        <v>92674568.200000003</v>
      </c>
      <c r="F4724" s="68"/>
      <c r="G4724" s="68"/>
      <c r="H4724" s="68"/>
      <c r="K4724" s="166"/>
      <c r="L4724" s="166"/>
    </row>
    <row r="4725" spans="2:12" s="66" customFormat="1" ht="15" x14ac:dyDescent="0.25">
      <c r="B4725" s="180" t="s">
        <v>2883</v>
      </c>
      <c r="C4725" s="182">
        <v>13102123.720000001</v>
      </c>
      <c r="F4725" s="68"/>
      <c r="G4725" s="68"/>
      <c r="H4725" s="68"/>
      <c r="K4725" s="166"/>
      <c r="L4725" s="166"/>
    </row>
    <row r="4726" spans="2:12" s="66" customFormat="1" ht="15" x14ac:dyDescent="0.25">
      <c r="B4726" s="180" t="s">
        <v>2884</v>
      </c>
      <c r="C4726" s="182">
        <v>1397330524.8000002</v>
      </c>
      <c r="F4726" s="68"/>
      <c r="G4726" s="68"/>
      <c r="H4726" s="68"/>
      <c r="K4726" s="166"/>
      <c r="L4726" s="166"/>
    </row>
    <row r="4727" spans="2:12" s="66" customFormat="1" ht="15" x14ac:dyDescent="0.25">
      <c r="B4727" s="180" t="s">
        <v>2885</v>
      </c>
      <c r="C4727" s="182">
        <v>1211601611.1699998</v>
      </c>
      <c r="F4727" s="68"/>
      <c r="G4727" s="68"/>
      <c r="H4727" s="68"/>
      <c r="K4727" s="166"/>
      <c r="L4727" s="166"/>
    </row>
    <row r="4728" spans="2:12" s="66" customFormat="1" ht="15" x14ac:dyDescent="0.25">
      <c r="B4728" s="180" t="s">
        <v>2886</v>
      </c>
      <c r="C4728" s="182">
        <v>47606878.079999998</v>
      </c>
      <c r="F4728" s="68"/>
      <c r="G4728" s="68"/>
      <c r="H4728" s="68"/>
      <c r="K4728" s="166"/>
      <c r="L4728" s="166"/>
    </row>
    <row r="4729" spans="2:12" s="66" customFormat="1" ht="15" x14ac:dyDescent="0.25">
      <c r="B4729" s="180" t="s">
        <v>2887</v>
      </c>
      <c r="C4729" s="182">
        <v>2303663588.52</v>
      </c>
      <c r="F4729" s="68"/>
      <c r="G4729" s="68"/>
      <c r="H4729" s="68"/>
      <c r="K4729" s="166"/>
      <c r="L4729" s="166"/>
    </row>
    <row r="4730" spans="2:12" s="66" customFormat="1" ht="15" x14ac:dyDescent="0.25">
      <c r="B4730" s="180" t="s">
        <v>2888</v>
      </c>
      <c r="C4730" s="182">
        <v>890264808.50999999</v>
      </c>
      <c r="F4730" s="68"/>
      <c r="G4730" s="68"/>
      <c r="H4730" s="68"/>
      <c r="K4730" s="166"/>
      <c r="L4730" s="166"/>
    </row>
    <row r="4731" spans="2:12" s="66" customFormat="1" ht="15" x14ac:dyDescent="0.25">
      <c r="B4731" s="180" t="s">
        <v>2889</v>
      </c>
      <c r="C4731" s="182">
        <v>2460547720.9700003</v>
      </c>
      <c r="F4731" s="68"/>
      <c r="G4731" s="68"/>
      <c r="H4731" s="68"/>
      <c r="K4731" s="166"/>
      <c r="L4731" s="166"/>
    </row>
    <row r="4732" spans="2:12" s="66" customFormat="1" ht="15" x14ac:dyDescent="0.25">
      <c r="B4732" s="180" t="s">
        <v>2890</v>
      </c>
      <c r="C4732" s="182">
        <v>378966803.73000002</v>
      </c>
      <c r="F4732" s="68"/>
      <c r="G4732" s="68"/>
      <c r="H4732" s="68"/>
      <c r="K4732" s="166"/>
      <c r="L4732" s="166"/>
    </row>
    <row r="4733" spans="2:12" s="66" customFormat="1" ht="15" x14ac:dyDescent="0.25">
      <c r="B4733" s="180" t="s">
        <v>2891</v>
      </c>
      <c r="C4733" s="182">
        <v>1058711384.9399999</v>
      </c>
      <c r="F4733" s="68"/>
      <c r="G4733" s="68"/>
      <c r="H4733" s="68"/>
      <c r="K4733" s="166"/>
      <c r="L4733" s="166"/>
    </row>
    <row r="4734" spans="2:12" s="66" customFormat="1" ht="15" x14ac:dyDescent="0.25">
      <c r="B4734" s="180" t="s">
        <v>2892</v>
      </c>
      <c r="C4734" s="182">
        <v>982959630.3900001</v>
      </c>
      <c r="F4734" s="68"/>
      <c r="G4734" s="68"/>
      <c r="H4734" s="68"/>
      <c r="K4734" s="166"/>
      <c r="L4734" s="166"/>
    </row>
    <row r="4735" spans="2:12" s="66" customFormat="1" ht="15" x14ac:dyDescent="0.25">
      <c r="B4735" s="180" t="s">
        <v>2893</v>
      </c>
      <c r="C4735" s="182">
        <v>452533254.26999998</v>
      </c>
      <c r="F4735" s="68"/>
      <c r="G4735" s="68"/>
      <c r="H4735" s="68"/>
      <c r="K4735" s="166"/>
      <c r="L4735" s="166"/>
    </row>
    <row r="4736" spans="2:12" s="66" customFormat="1" ht="15" x14ac:dyDescent="0.25">
      <c r="B4736" s="180" t="s">
        <v>2894</v>
      </c>
      <c r="C4736" s="182">
        <v>39598523.229999997</v>
      </c>
      <c r="F4736" s="68"/>
      <c r="G4736" s="68"/>
      <c r="H4736" s="68"/>
      <c r="K4736" s="166"/>
      <c r="L4736" s="166"/>
    </row>
    <row r="4737" spans="2:12" s="66" customFormat="1" ht="15" x14ac:dyDescent="0.25">
      <c r="B4737" s="180" t="s">
        <v>2895</v>
      </c>
      <c r="C4737" s="182">
        <v>384322638.95000005</v>
      </c>
      <c r="F4737" s="68"/>
      <c r="G4737" s="68"/>
      <c r="H4737" s="68"/>
      <c r="K4737" s="166"/>
      <c r="L4737" s="166"/>
    </row>
    <row r="4738" spans="2:12" s="66" customFormat="1" ht="15" x14ac:dyDescent="0.25">
      <c r="B4738" s="180" t="s">
        <v>2896</v>
      </c>
      <c r="C4738" s="182">
        <v>89788939.950000003</v>
      </c>
      <c r="F4738" s="68"/>
      <c r="G4738" s="68"/>
      <c r="H4738" s="68"/>
      <c r="K4738" s="166"/>
      <c r="L4738" s="166"/>
    </row>
    <row r="4739" spans="2:12" s="66" customFormat="1" ht="15" x14ac:dyDescent="0.25">
      <c r="B4739" s="180" t="s">
        <v>2897</v>
      </c>
      <c r="C4739" s="182">
        <v>789679190.94000006</v>
      </c>
      <c r="F4739" s="68"/>
      <c r="G4739" s="68"/>
      <c r="H4739" s="68"/>
      <c r="K4739" s="166"/>
      <c r="L4739" s="166"/>
    </row>
    <row r="4740" spans="2:12" s="66" customFormat="1" ht="15" x14ac:dyDescent="0.25">
      <c r="B4740" s="180" t="s">
        <v>2898</v>
      </c>
      <c r="C4740" s="182">
        <v>62065632.530000001</v>
      </c>
      <c r="F4740" s="68"/>
      <c r="G4740" s="68"/>
      <c r="H4740" s="68"/>
      <c r="K4740" s="166"/>
      <c r="L4740" s="166"/>
    </row>
    <row r="4741" spans="2:12" s="66" customFormat="1" ht="15" x14ac:dyDescent="0.25">
      <c r="B4741" s="180" t="s">
        <v>2899</v>
      </c>
      <c r="C4741" s="182">
        <v>1132063071.53</v>
      </c>
      <c r="F4741" s="68"/>
      <c r="G4741" s="68"/>
      <c r="H4741" s="68"/>
      <c r="K4741" s="166"/>
      <c r="L4741" s="166"/>
    </row>
    <row r="4742" spans="2:12" s="66" customFormat="1" ht="15" x14ac:dyDescent="0.25">
      <c r="B4742" s="180" t="s">
        <v>2900</v>
      </c>
      <c r="C4742" s="182">
        <v>945812.25</v>
      </c>
      <c r="F4742" s="68"/>
      <c r="G4742" s="68"/>
      <c r="H4742" s="68"/>
      <c r="K4742" s="166"/>
      <c r="L4742" s="166"/>
    </row>
    <row r="4743" spans="2:12" s="66" customFormat="1" ht="15" x14ac:dyDescent="0.25">
      <c r="B4743" s="180" t="s">
        <v>2901</v>
      </c>
      <c r="C4743" s="182">
        <v>1716329298.78</v>
      </c>
      <c r="F4743" s="68"/>
      <c r="G4743" s="68"/>
      <c r="H4743" s="68"/>
      <c r="K4743" s="166"/>
      <c r="L4743" s="166"/>
    </row>
    <row r="4744" spans="2:12" s="66" customFormat="1" ht="15" x14ac:dyDescent="0.25">
      <c r="B4744" s="180" t="s">
        <v>2902</v>
      </c>
      <c r="C4744" s="182">
        <v>889924883.45999992</v>
      </c>
      <c r="F4744" s="68"/>
      <c r="G4744" s="68"/>
      <c r="H4744" s="68"/>
      <c r="K4744" s="166"/>
      <c r="L4744" s="166"/>
    </row>
    <row r="4745" spans="2:12" s="66" customFormat="1" ht="15" x14ac:dyDescent="0.25">
      <c r="B4745" s="180" t="s">
        <v>2903</v>
      </c>
      <c r="C4745" s="182">
        <v>9205914.0899999999</v>
      </c>
      <c r="F4745" s="68"/>
      <c r="G4745" s="68"/>
      <c r="H4745" s="68"/>
      <c r="K4745" s="166"/>
      <c r="L4745" s="166"/>
    </row>
    <row r="4746" spans="2:12" s="66" customFormat="1" ht="15" x14ac:dyDescent="0.25">
      <c r="B4746" s="180" t="s">
        <v>2904</v>
      </c>
      <c r="C4746" s="182">
        <v>122478453.32000001</v>
      </c>
      <c r="F4746" s="68"/>
      <c r="G4746" s="68"/>
      <c r="H4746" s="68"/>
      <c r="K4746" s="166"/>
      <c r="L4746" s="166"/>
    </row>
    <row r="4747" spans="2:12" s="66" customFormat="1" ht="15" x14ac:dyDescent="0.25">
      <c r="B4747" s="180" t="s">
        <v>2905</v>
      </c>
      <c r="C4747" s="182">
        <v>112271748.83999999</v>
      </c>
      <c r="F4747" s="68"/>
      <c r="G4747" s="68"/>
      <c r="H4747" s="68"/>
      <c r="K4747" s="166"/>
      <c r="L4747" s="166"/>
    </row>
    <row r="4748" spans="2:12" s="237" customFormat="1" ht="15" x14ac:dyDescent="0.25">
      <c r="B4748" s="180" t="s">
        <v>2906</v>
      </c>
      <c r="C4748" s="182">
        <v>865966539.88000011</v>
      </c>
      <c r="F4748" s="238"/>
      <c r="G4748" s="238"/>
      <c r="H4748" s="238"/>
      <c r="K4748" s="239"/>
      <c r="L4748" s="239"/>
    </row>
    <row r="4749" spans="2:12" s="237" customFormat="1" ht="15" x14ac:dyDescent="0.25">
      <c r="B4749" s="180" t="s">
        <v>2907</v>
      </c>
      <c r="C4749" s="182">
        <v>506407.38</v>
      </c>
      <c r="F4749" s="238"/>
      <c r="G4749" s="238"/>
      <c r="H4749" s="238"/>
      <c r="K4749" s="239"/>
      <c r="L4749" s="239"/>
    </row>
    <row r="4750" spans="2:12" s="237" customFormat="1" ht="15" x14ac:dyDescent="0.25">
      <c r="B4750" s="180" t="s">
        <v>2908</v>
      </c>
      <c r="C4750" s="182">
        <v>37101847.5</v>
      </c>
      <c r="F4750" s="238"/>
      <c r="G4750" s="238"/>
      <c r="H4750" s="238"/>
      <c r="K4750" s="239"/>
      <c r="L4750" s="239"/>
    </row>
    <row r="4751" spans="2:12" s="237" customFormat="1" ht="15" x14ac:dyDescent="0.25">
      <c r="B4751" s="180" t="s">
        <v>2909</v>
      </c>
      <c r="C4751" s="182">
        <v>1305243</v>
      </c>
      <c r="F4751" s="238"/>
      <c r="G4751" s="238"/>
      <c r="H4751" s="238"/>
      <c r="K4751" s="239"/>
      <c r="L4751" s="239"/>
    </row>
    <row r="4752" spans="2:12" s="237" customFormat="1" ht="15" x14ac:dyDescent="0.25">
      <c r="B4752" s="180" t="s">
        <v>2910</v>
      </c>
      <c r="C4752" s="182">
        <v>3567055.8</v>
      </c>
      <c r="F4752" s="238"/>
      <c r="G4752" s="238"/>
      <c r="H4752" s="238"/>
      <c r="K4752" s="239"/>
      <c r="L4752" s="239"/>
    </row>
    <row r="4753" spans="2:12" s="237" customFormat="1" ht="15" x14ac:dyDescent="0.25">
      <c r="B4753" s="240" t="s">
        <v>3448</v>
      </c>
      <c r="C4753" s="182">
        <v>310368588.59600002</v>
      </c>
      <c r="F4753" s="238"/>
      <c r="G4753" s="238"/>
      <c r="H4753" s="238"/>
      <c r="K4753" s="239"/>
      <c r="L4753" s="239"/>
    </row>
    <row r="4754" spans="2:12" s="237" customFormat="1" ht="15" x14ac:dyDescent="0.25">
      <c r="B4754" s="240" t="s">
        <v>2679</v>
      </c>
      <c r="C4754" s="182">
        <v>29090031.180000003</v>
      </c>
      <c r="F4754" s="238"/>
      <c r="G4754" s="238"/>
      <c r="H4754" s="238"/>
      <c r="K4754" s="239"/>
      <c r="L4754" s="239"/>
    </row>
    <row r="4755" spans="2:12" s="237" customFormat="1" ht="15" x14ac:dyDescent="0.25">
      <c r="B4755" s="240" t="s">
        <v>2681</v>
      </c>
      <c r="C4755" s="182">
        <v>779316502.27999997</v>
      </c>
      <c r="F4755" s="238"/>
      <c r="G4755" s="238"/>
      <c r="H4755" s="238"/>
      <c r="K4755" s="239"/>
      <c r="L4755" s="239"/>
    </row>
    <row r="4756" spans="2:12" s="237" customFormat="1" ht="15" x14ac:dyDescent="0.25">
      <c r="B4756" s="240" t="s">
        <v>3449</v>
      </c>
      <c r="C4756" s="182">
        <v>1428358573.72</v>
      </c>
      <c r="F4756" s="238"/>
      <c r="G4756" s="238"/>
      <c r="H4756" s="238"/>
      <c r="K4756" s="239"/>
      <c r="L4756" s="239"/>
    </row>
    <row r="4757" spans="2:12" s="237" customFormat="1" ht="15" x14ac:dyDescent="0.25">
      <c r="B4757" s="240" t="s">
        <v>3450</v>
      </c>
      <c r="C4757" s="182">
        <v>1672872620.78</v>
      </c>
      <c r="F4757" s="238"/>
      <c r="G4757" s="238"/>
      <c r="H4757" s="238"/>
      <c r="K4757" s="239"/>
      <c r="L4757" s="239"/>
    </row>
    <row r="4758" spans="2:12" s="237" customFormat="1" ht="15" x14ac:dyDescent="0.25">
      <c r="B4758" s="240" t="s">
        <v>3451</v>
      </c>
      <c r="C4758" s="182">
        <v>35248436.019999996</v>
      </c>
      <c r="F4758" s="238"/>
      <c r="G4758" s="238"/>
      <c r="H4758" s="238"/>
      <c r="K4758" s="239"/>
      <c r="L4758" s="239"/>
    </row>
    <row r="4759" spans="2:12" s="237" customFormat="1" ht="15" x14ac:dyDescent="0.25">
      <c r="B4759" s="240" t="s">
        <v>2685</v>
      </c>
      <c r="C4759" s="182">
        <v>417952596.51999998</v>
      </c>
      <c r="F4759" s="238"/>
      <c r="G4759" s="238"/>
      <c r="H4759" s="238"/>
      <c r="K4759" s="239"/>
      <c r="L4759" s="239"/>
    </row>
    <row r="4760" spans="2:12" s="237" customFormat="1" ht="15" x14ac:dyDescent="0.25">
      <c r="B4760" s="240" t="s">
        <v>2687</v>
      </c>
      <c r="C4760" s="182">
        <v>229913547.72000003</v>
      </c>
      <c r="F4760" s="238"/>
      <c r="G4760" s="238"/>
      <c r="H4760" s="238"/>
      <c r="K4760" s="239"/>
      <c r="L4760" s="239"/>
    </row>
    <row r="4761" spans="2:12" s="237" customFormat="1" ht="15" x14ac:dyDescent="0.25">
      <c r="B4761" s="240" t="s">
        <v>2689</v>
      </c>
      <c r="C4761" s="182">
        <v>680236657.83000004</v>
      </c>
      <c r="F4761" s="238"/>
      <c r="G4761" s="238"/>
      <c r="H4761" s="238"/>
      <c r="K4761" s="239"/>
      <c r="L4761" s="239"/>
    </row>
    <row r="4762" spans="2:12" s="237" customFormat="1" ht="15" x14ac:dyDescent="0.25">
      <c r="B4762" s="240" t="s">
        <v>3452</v>
      </c>
      <c r="C4762" s="182">
        <v>1843662616.5899999</v>
      </c>
      <c r="F4762" s="238"/>
      <c r="G4762" s="238"/>
      <c r="H4762" s="238"/>
      <c r="K4762" s="239"/>
      <c r="L4762" s="239"/>
    </row>
    <row r="4763" spans="2:12" s="237" customFormat="1" ht="15" x14ac:dyDescent="0.25">
      <c r="B4763" s="240" t="s">
        <v>2692</v>
      </c>
      <c r="C4763" s="182">
        <v>167128482.75999999</v>
      </c>
      <c r="F4763" s="238"/>
      <c r="G4763" s="238"/>
      <c r="H4763" s="238"/>
      <c r="K4763" s="239"/>
      <c r="L4763" s="239"/>
    </row>
    <row r="4764" spans="2:12" s="237" customFormat="1" ht="15" x14ac:dyDescent="0.25">
      <c r="B4764" s="240" t="s">
        <v>2694</v>
      </c>
      <c r="C4764" s="182">
        <v>811689449.28999996</v>
      </c>
      <c r="F4764" s="238"/>
      <c r="G4764" s="238"/>
      <c r="H4764" s="238"/>
      <c r="K4764" s="239"/>
      <c r="L4764" s="239"/>
    </row>
    <row r="4765" spans="2:12" s="237" customFormat="1" ht="15" x14ac:dyDescent="0.25">
      <c r="B4765" s="240" t="s">
        <v>2696</v>
      </c>
      <c r="C4765" s="182">
        <v>1247876700.47</v>
      </c>
      <c r="F4765" s="238"/>
      <c r="G4765" s="238"/>
      <c r="H4765" s="238"/>
      <c r="K4765" s="239"/>
      <c r="L4765" s="239"/>
    </row>
    <row r="4766" spans="2:12" s="237" customFormat="1" ht="15" x14ac:dyDescent="0.25">
      <c r="B4766" s="240" t="s">
        <v>3453</v>
      </c>
      <c r="C4766" s="182">
        <v>64096898.149999999</v>
      </c>
      <c r="F4766" s="238"/>
      <c r="G4766" s="238"/>
      <c r="H4766" s="238"/>
      <c r="K4766" s="239"/>
      <c r="L4766" s="239"/>
    </row>
    <row r="4767" spans="2:12" s="237" customFormat="1" ht="15" x14ac:dyDescent="0.25">
      <c r="B4767" s="240" t="s">
        <v>3454</v>
      </c>
      <c r="C4767" s="182">
        <v>819448084.57000005</v>
      </c>
      <c r="F4767" s="238"/>
      <c r="G4767" s="238"/>
      <c r="H4767" s="238"/>
      <c r="K4767" s="239"/>
      <c r="L4767" s="239"/>
    </row>
    <row r="4768" spans="2:12" s="237" customFormat="1" ht="15" x14ac:dyDescent="0.25">
      <c r="B4768" s="240" t="s">
        <v>2699</v>
      </c>
      <c r="C4768" s="182">
        <v>1100976712.4000001</v>
      </c>
      <c r="F4768" s="238"/>
      <c r="G4768" s="238"/>
      <c r="H4768" s="238"/>
      <c r="K4768" s="239"/>
      <c r="L4768" s="239"/>
    </row>
    <row r="4769" spans="2:12" s="237" customFormat="1" ht="15" x14ac:dyDescent="0.25">
      <c r="B4769" s="240" t="s">
        <v>2701</v>
      </c>
      <c r="C4769" s="182">
        <v>1067955115.6799999</v>
      </c>
      <c r="F4769" s="238"/>
      <c r="G4769" s="238"/>
      <c r="H4769" s="238"/>
      <c r="K4769" s="239"/>
      <c r="L4769" s="239"/>
    </row>
    <row r="4770" spans="2:12" s="237" customFormat="1" ht="15" x14ac:dyDescent="0.25">
      <c r="B4770" s="240" t="s">
        <v>2703</v>
      </c>
      <c r="C4770" s="182">
        <v>1959596911.4900002</v>
      </c>
      <c r="F4770" s="238"/>
      <c r="G4770" s="238"/>
      <c r="H4770" s="238"/>
      <c r="K4770" s="239"/>
      <c r="L4770" s="239"/>
    </row>
    <row r="4771" spans="2:12" s="237" customFormat="1" ht="15" x14ac:dyDescent="0.25">
      <c r="B4771" s="240" t="s">
        <v>2705</v>
      </c>
      <c r="C4771" s="182">
        <v>1183428996.3900001</v>
      </c>
      <c r="F4771" s="238"/>
      <c r="G4771" s="238"/>
      <c r="H4771" s="238"/>
      <c r="K4771" s="239"/>
      <c r="L4771" s="239"/>
    </row>
    <row r="4772" spans="2:12" s="237" customFormat="1" ht="15" x14ac:dyDescent="0.25">
      <c r="B4772" s="240" t="s">
        <v>2707</v>
      </c>
      <c r="C4772" s="182">
        <v>850491283.75999999</v>
      </c>
      <c r="F4772" s="238"/>
      <c r="G4772" s="238"/>
      <c r="H4772" s="238"/>
      <c r="K4772" s="239"/>
      <c r="L4772" s="239"/>
    </row>
    <row r="4773" spans="2:12" s="237" customFormat="1" ht="15" x14ac:dyDescent="0.25">
      <c r="B4773" s="240" t="s">
        <v>2709</v>
      </c>
      <c r="C4773" s="182">
        <v>424125291.34000003</v>
      </c>
      <c r="F4773" s="238"/>
      <c r="G4773" s="238"/>
      <c r="H4773" s="238"/>
      <c r="K4773" s="239"/>
      <c r="L4773" s="239"/>
    </row>
    <row r="4774" spans="2:12" s="237" customFormat="1" ht="15" x14ac:dyDescent="0.25">
      <c r="B4774" s="240" t="s">
        <v>3455</v>
      </c>
      <c r="C4774" s="182">
        <v>607285321.79999995</v>
      </c>
      <c r="F4774" s="238"/>
      <c r="G4774" s="238"/>
      <c r="H4774" s="238"/>
      <c r="K4774" s="239"/>
      <c r="L4774" s="239"/>
    </row>
    <row r="4775" spans="2:12" s="237" customFormat="1" ht="15" x14ac:dyDescent="0.25">
      <c r="B4775" s="240" t="s">
        <v>2712</v>
      </c>
      <c r="C4775" s="182">
        <v>307336553.56999999</v>
      </c>
      <c r="F4775" s="238"/>
      <c r="G4775" s="238"/>
      <c r="H4775" s="238"/>
      <c r="K4775" s="239"/>
      <c r="L4775" s="239"/>
    </row>
    <row r="4776" spans="2:12" s="237" customFormat="1" ht="15" x14ac:dyDescent="0.25">
      <c r="B4776" s="240" t="s">
        <v>3456</v>
      </c>
      <c r="C4776" s="182">
        <v>2362936.56</v>
      </c>
      <c r="F4776" s="238"/>
      <c r="G4776" s="238"/>
      <c r="H4776" s="238"/>
      <c r="K4776" s="239"/>
      <c r="L4776" s="239"/>
    </row>
    <row r="4777" spans="2:12" s="237" customFormat="1" ht="15" x14ac:dyDescent="0.25">
      <c r="B4777" s="240" t="s">
        <v>3457</v>
      </c>
      <c r="C4777" s="182">
        <v>642303549.13999999</v>
      </c>
      <c r="F4777" s="238"/>
      <c r="G4777" s="238"/>
      <c r="H4777" s="238"/>
      <c r="K4777" s="239"/>
      <c r="L4777" s="239"/>
    </row>
    <row r="4778" spans="2:12" s="237" customFormat="1" ht="15" x14ac:dyDescent="0.25">
      <c r="B4778" s="240" t="s">
        <v>2715</v>
      </c>
      <c r="C4778" s="182">
        <v>666680593.8499999</v>
      </c>
      <c r="F4778" s="238"/>
      <c r="G4778" s="238"/>
      <c r="H4778" s="238"/>
      <c r="K4778" s="239"/>
      <c r="L4778" s="239"/>
    </row>
    <row r="4779" spans="2:12" s="237" customFormat="1" ht="15" x14ac:dyDescent="0.25">
      <c r="B4779" s="240" t="s">
        <v>2717</v>
      </c>
      <c r="C4779" s="182">
        <v>864371583.83999991</v>
      </c>
      <c r="F4779" s="238"/>
      <c r="G4779" s="238"/>
      <c r="H4779" s="238"/>
      <c r="K4779" s="239"/>
      <c r="L4779" s="239"/>
    </row>
    <row r="4780" spans="2:12" s="237" customFormat="1" ht="15" x14ac:dyDescent="0.25">
      <c r="B4780" s="240" t="s">
        <v>2719</v>
      </c>
      <c r="C4780" s="182">
        <v>903510954.88000023</v>
      </c>
      <c r="F4780" s="238"/>
      <c r="G4780" s="238"/>
      <c r="H4780" s="238"/>
      <c r="K4780" s="239"/>
      <c r="L4780" s="239"/>
    </row>
    <row r="4781" spans="2:12" s="237" customFormat="1" ht="15" x14ac:dyDescent="0.25">
      <c r="B4781" s="240" t="s">
        <v>2721</v>
      </c>
      <c r="C4781" s="182">
        <v>325602272.56999999</v>
      </c>
      <c r="F4781" s="238"/>
      <c r="G4781" s="238"/>
      <c r="H4781" s="238"/>
      <c r="K4781" s="239"/>
      <c r="L4781" s="239"/>
    </row>
    <row r="4782" spans="2:12" s="237" customFormat="1" ht="15" x14ac:dyDescent="0.25">
      <c r="B4782" s="240" t="s">
        <v>2723</v>
      </c>
      <c r="C4782" s="182">
        <v>567998280.19000006</v>
      </c>
      <c r="F4782" s="238"/>
      <c r="G4782" s="238"/>
      <c r="H4782" s="238"/>
      <c r="K4782" s="239"/>
      <c r="L4782" s="239"/>
    </row>
    <row r="4783" spans="2:12" s="237" customFormat="1" ht="15" x14ac:dyDescent="0.25">
      <c r="B4783" s="240" t="s">
        <v>2725</v>
      </c>
      <c r="C4783" s="182">
        <v>240444289.25999999</v>
      </c>
      <c r="F4783" s="238"/>
      <c r="G4783" s="238"/>
      <c r="H4783" s="238"/>
      <c r="K4783" s="239"/>
      <c r="L4783" s="239"/>
    </row>
    <row r="4784" spans="2:12" s="237" customFormat="1" ht="15" x14ac:dyDescent="0.25">
      <c r="B4784" s="240" t="s">
        <v>2727</v>
      </c>
      <c r="C4784" s="182">
        <v>1092355052.6199999</v>
      </c>
      <c r="F4784" s="238"/>
      <c r="G4784" s="238"/>
      <c r="H4784" s="238"/>
      <c r="K4784" s="239"/>
      <c r="L4784" s="239"/>
    </row>
    <row r="4785" spans="2:12" s="237" customFormat="1" ht="15" x14ac:dyDescent="0.25">
      <c r="B4785" s="240" t="s">
        <v>2729</v>
      </c>
      <c r="C4785" s="182">
        <v>113255804.95</v>
      </c>
      <c r="F4785" s="238"/>
      <c r="G4785" s="238"/>
      <c r="H4785" s="238"/>
      <c r="K4785" s="239"/>
      <c r="L4785" s="239"/>
    </row>
    <row r="4786" spans="2:12" s="237" customFormat="1" ht="15" x14ac:dyDescent="0.25">
      <c r="B4786" s="240" t="s">
        <v>2731</v>
      </c>
      <c r="C4786" s="182">
        <v>359507712.79999995</v>
      </c>
      <c r="F4786" s="238"/>
      <c r="G4786" s="238"/>
      <c r="H4786" s="238"/>
      <c r="K4786" s="239"/>
      <c r="L4786" s="239"/>
    </row>
    <row r="4787" spans="2:12" s="237" customFormat="1" ht="15" x14ac:dyDescent="0.25">
      <c r="B4787" s="240" t="s">
        <v>2733</v>
      </c>
      <c r="C4787" s="182">
        <v>693351241.50999999</v>
      </c>
      <c r="F4787" s="238"/>
      <c r="G4787" s="238"/>
      <c r="H4787" s="238"/>
      <c r="K4787" s="239"/>
      <c r="L4787" s="239"/>
    </row>
    <row r="4788" spans="2:12" s="237" customFormat="1" ht="15" x14ac:dyDescent="0.25">
      <c r="B4788" s="240" t="s">
        <v>3458</v>
      </c>
      <c r="C4788" s="182">
        <v>588623317.10000002</v>
      </c>
      <c r="F4788" s="238"/>
      <c r="G4788" s="238"/>
      <c r="H4788" s="238"/>
      <c r="K4788" s="239"/>
      <c r="L4788" s="239"/>
    </row>
    <row r="4789" spans="2:12" s="237" customFormat="1" ht="15" x14ac:dyDescent="0.25">
      <c r="B4789" s="240" t="s">
        <v>3459</v>
      </c>
      <c r="C4789" s="182">
        <v>831827655.21000004</v>
      </c>
      <c r="F4789" s="238"/>
      <c r="G4789" s="238"/>
      <c r="H4789" s="238"/>
      <c r="K4789" s="239"/>
      <c r="L4789" s="239"/>
    </row>
    <row r="4790" spans="2:12" s="237" customFormat="1" ht="15" x14ac:dyDescent="0.25">
      <c r="B4790" s="240" t="s">
        <v>3460</v>
      </c>
      <c r="C4790" s="182">
        <v>55872227.380000003</v>
      </c>
      <c r="F4790" s="238"/>
      <c r="G4790" s="238"/>
      <c r="H4790" s="238"/>
      <c r="K4790" s="239"/>
      <c r="L4790" s="239"/>
    </row>
    <row r="4791" spans="2:12" s="237" customFormat="1" ht="15" x14ac:dyDescent="0.25">
      <c r="B4791" s="240" t="s">
        <v>2736</v>
      </c>
      <c r="C4791" s="182">
        <v>95366473.109999999</v>
      </c>
      <c r="F4791" s="238"/>
      <c r="G4791" s="238"/>
      <c r="H4791" s="238"/>
      <c r="K4791" s="239"/>
      <c r="L4791" s="239"/>
    </row>
    <row r="4792" spans="2:12" s="237" customFormat="1" ht="15" x14ac:dyDescent="0.25">
      <c r="B4792" s="240" t="s">
        <v>3461</v>
      </c>
      <c r="C4792" s="182">
        <v>846228271.96999991</v>
      </c>
      <c r="F4792" s="238"/>
      <c r="G4792" s="238"/>
      <c r="H4792" s="238"/>
      <c r="K4792" s="239"/>
      <c r="L4792" s="239"/>
    </row>
    <row r="4793" spans="2:12" s="237" customFormat="1" ht="15" x14ac:dyDescent="0.25">
      <c r="B4793" s="240" t="s">
        <v>2739</v>
      </c>
      <c r="C4793" s="182">
        <v>512743702.58999997</v>
      </c>
      <c r="F4793" s="238"/>
      <c r="G4793" s="238"/>
      <c r="H4793" s="238"/>
      <c r="K4793" s="239"/>
      <c r="L4793" s="239"/>
    </row>
    <row r="4794" spans="2:12" s="237" customFormat="1" ht="15" x14ac:dyDescent="0.25">
      <c r="B4794" s="240" t="s">
        <v>3462</v>
      </c>
      <c r="C4794" s="182">
        <v>562243067.97000003</v>
      </c>
      <c r="F4794" s="238"/>
      <c r="G4794" s="238"/>
      <c r="H4794" s="238"/>
      <c r="K4794" s="239"/>
      <c r="L4794" s="239"/>
    </row>
    <row r="4795" spans="2:12" s="237" customFormat="1" ht="15" x14ac:dyDescent="0.25">
      <c r="B4795" s="240" t="s">
        <v>3463</v>
      </c>
      <c r="C4795" s="182">
        <v>27296181.099999998</v>
      </c>
      <c r="F4795" s="238"/>
      <c r="G4795" s="238"/>
      <c r="H4795" s="238"/>
      <c r="K4795" s="239"/>
      <c r="L4795" s="239"/>
    </row>
    <row r="4796" spans="2:12" s="237" customFormat="1" ht="15" x14ac:dyDescent="0.25">
      <c r="B4796" s="240" t="s">
        <v>2742</v>
      </c>
      <c r="C4796" s="182">
        <v>269396534.37</v>
      </c>
      <c r="F4796" s="238"/>
      <c r="G4796" s="238"/>
      <c r="H4796" s="238"/>
      <c r="K4796" s="239"/>
      <c r="L4796" s="239"/>
    </row>
    <row r="4797" spans="2:12" s="237" customFormat="1" ht="15" x14ac:dyDescent="0.25">
      <c r="B4797" s="240" t="s">
        <v>3464</v>
      </c>
      <c r="C4797" s="182">
        <v>324110964.60999995</v>
      </c>
      <c r="F4797" s="238"/>
      <c r="G4797" s="238"/>
      <c r="H4797" s="238"/>
      <c r="K4797" s="239"/>
      <c r="L4797" s="239"/>
    </row>
    <row r="4798" spans="2:12" s="237" customFormat="1" ht="15" x14ac:dyDescent="0.25">
      <c r="B4798" s="240" t="s">
        <v>3465</v>
      </c>
      <c r="C4798" s="182">
        <v>67012139.979999997</v>
      </c>
      <c r="F4798" s="238"/>
      <c r="G4798" s="238"/>
      <c r="H4798" s="238"/>
      <c r="K4798" s="239"/>
      <c r="L4798" s="239"/>
    </row>
    <row r="4799" spans="2:12" s="237" customFormat="1" ht="15" x14ac:dyDescent="0.25">
      <c r="B4799" s="240" t="s">
        <v>3466</v>
      </c>
      <c r="C4799" s="182">
        <v>352288957.71999997</v>
      </c>
      <c r="F4799" s="238"/>
      <c r="G4799" s="238"/>
      <c r="H4799" s="238"/>
      <c r="K4799" s="239"/>
      <c r="L4799" s="239"/>
    </row>
    <row r="4800" spans="2:12" s="237" customFormat="1" ht="15" x14ac:dyDescent="0.25">
      <c r="B4800" s="240" t="s">
        <v>3467</v>
      </c>
      <c r="C4800" s="182">
        <v>886446935.36999989</v>
      </c>
      <c r="F4800" s="238"/>
      <c r="G4800" s="238"/>
      <c r="H4800" s="238"/>
      <c r="K4800" s="239"/>
      <c r="L4800" s="239"/>
    </row>
    <row r="4801" spans="2:12" s="237" customFormat="1" ht="15" x14ac:dyDescent="0.25">
      <c r="B4801" s="240" t="s">
        <v>2746</v>
      </c>
      <c r="C4801" s="182">
        <v>547056031.53999996</v>
      </c>
      <c r="F4801" s="238"/>
      <c r="G4801" s="238"/>
      <c r="H4801" s="238"/>
      <c r="K4801" s="239"/>
      <c r="L4801" s="239"/>
    </row>
    <row r="4802" spans="2:12" s="237" customFormat="1" ht="15" x14ac:dyDescent="0.25">
      <c r="B4802" s="240" t="s">
        <v>2748</v>
      </c>
      <c r="C4802" s="182">
        <v>1189681646.55</v>
      </c>
      <c r="F4802" s="238"/>
      <c r="G4802" s="238"/>
      <c r="H4802" s="238"/>
      <c r="K4802" s="239"/>
      <c r="L4802" s="239"/>
    </row>
    <row r="4803" spans="2:12" s="237" customFormat="1" ht="15" x14ac:dyDescent="0.25">
      <c r="B4803" s="240" t="s">
        <v>3468</v>
      </c>
      <c r="C4803" s="182">
        <v>1208115394.1700001</v>
      </c>
      <c r="F4803" s="238"/>
      <c r="G4803" s="238"/>
      <c r="H4803" s="238"/>
      <c r="K4803" s="239"/>
      <c r="L4803" s="239"/>
    </row>
    <row r="4804" spans="2:12" s="237" customFormat="1" ht="15" x14ac:dyDescent="0.25">
      <c r="B4804" s="240" t="s">
        <v>3469</v>
      </c>
      <c r="C4804" s="182">
        <v>1207818.5900000001</v>
      </c>
      <c r="F4804" s="238"/>
      <c r="G4804" s="238"/>
      <c r="H4804" s="238"/>
      <c r="K4804" s="239"/>
      <c r="L4804" s="239"/>
    </row>
    <row r="4805" spans="2:12" s="237" customFormat="1" ht="15" x14ac:dyDescent="0.25">
      <c r="B4805" s="240" t="s">
        <v>2751</v>
      </c>
      <c r="C4805" s="182">
        <v>915424605.29000008</v>
      </c>
      <c r="F4805" s="238"/>
      <c r="G4805" s="238"/>
      <c r="H4805" s="238"/>
      <c r="K4805" s="239"/>
      <c r="L4805" s="239"/>
    </row>
    <row r="4806" spans="2:12" s="237" customFormat="1" ht="15" x14ac:dyDescent="0.25">
      <c r="B4806" s="240" t="s">
        <v>3470</v>
      </c>
      <c r="C4806" s="182">
        <v>500716982.42000002</v>
      </c>
      <c r="F4806" s="238"/>
      <c r="G4806" s="238"/>
      <c r="H4806" s="238"/>
      <c r="K4806" s="239"/>
      <c r="L4806" s="239"/>
    </row>
    <row r="4807" spans="2:12" s="237" customFormat="1" ht="15" x14ac:dyDescent="0.25">
      <c r="B4807" s="240" t="s">
        <v>3471</v>
      </c>
      <c r="C4807" s="182">
        <v>301752150.69000006</v>
      </c>
      <c r="F4807" s="238"/>
      <c r="G4807" s="238"/>
      <c r="H4807" s="238"/>
      <c r="K4807" s="239"/>
      <c r="L4807" s="239"/>
    </row>
    <row r="4808" spans="2:12" s="237" customFormat="1" ht="15" x14ac:dyDescent="0.25">
      <c r="B4808" s="240" t="s">
        <v>2756</v>
      </c>
      <c r="C4808" s="182">
        <v>474050417.08999997</v>
      </c>
      <c r="F4808" s="238"/>
      <c r="G4808" s="238"/>
      <c r="H4808" s="238"/>
      <c r="K4808" s="239"/>
      <c r="L4808" s="239"/>
    </row>
    <row r="4809" spans="2:12" s="237" customFormat="1" ht="15" x14ac:dyDescent="0.25">
      <c r="B4809" s="240" t="s">
        <v>3472</v>
      </c>
      <c r="C4809" s="182">
        <v>716097714.25999999</v>
      </c>
      <c r="F4809" s="238"/>
      <c r="G4809" s="238"/>
      <c r="H4809" s="238"/>
      <c r="K4809" s="239"/>
      <c r="L4809" s="239"/>
    </row>
    <row r="4810" spans="2:12" s="237" customFormat="1" ht="15" x14ac:dyDescent="0.25">
      <c r="B4810" s="240" t="s">
        <v>2759</v>
      </c>
      <c r="C4810" s="182">
        <v>179525055.49000001</v>
      </c>
      <c r="F4810" s="238"/>
      <c r="G4810" s="238"/>
      <c r="H4810" s="238"/>
      <c r="K4810" s="239"/>
      <c r="L4810" s="239"/>
    </row>
    <row r="4811" spans="2:12" s="237" customFormat="1" ht="15" x14ac:dyDescent="0.25">
      <c r="B4811" s="240" t="s">
        <v>3473</v>
      </c>
      <c r="C4811" s="182">
        <v>267417473.78000003</v>
      </c>
      <c r="F4811" s="238"/>
      <c r="G4811" s="238"/>
      <c r="H4811" s="238"/>
      <c r="K4811" s="239"/>
      <c r="L4811" s="239"/>
    </row>
    <row r="4812" spans="2:12" s="237" customFormat="1" ht="15" x14ac:dyDescent="0.25">
      <c r="B4812" s="240" t="s">
        <v>3474</v>
      </c>
      <c r="C4812" s="182">
        <v>270185187.06999999</v>
      </c>
      <c r="F4812" s="238"/>
      <c r="G4812" s="238"/>
      <c r="H4812" s="238"/>
      <c r="K4812" s="239"/>
      <c r="L4812" s="239"/>
    </row>
    <row r="4813" spans="2:12" s="237" customFormat="1" ht="15" x14ac:dyDescent="0.25">
      <c r="B4813" s="240" t="s">
        <v>3475</v>
      </c>
      <c r="C4813" s="182">
        <v>27417120.740000002</v>
      </c>
      <c r="F4813" s="238"/>
      <c r="G4813" s="238"/>
      <c r="H4813" s="238"/>
      <c r="K4813" s="239"/>
      <c r="L4813" s="239"/>
    </row>
    <row r="4814" spans="2:12" s="237" customFormat="1" ht="15" x14ac:dyDescent="0.25">
      <c r="B4814" s="240" t="s">
        <v>3476</v>
      </c>
      <c r="C4814" s="182">
        <v>1224715255.1700001</v>
      </c>
      <c r="F4814" s="238"/>
      <c r="G4814" s="238"/>
      <c r="H4814" s="238"/>
      <c r="K4814" s="239"/>
      <c r="L4814" s="239"/>
    </row>
    <row r="4815" spans="2:12" s="237" customFormat="1" ht="15" x14ac:dyDescent="0.25">
      <c r="B4815" s="240" t="s">
        <v>3477</v>
      </c>
      <c r="C4815" s="182">
        <v>238561472.06</v>
      </c>
      <c r="F4815" s="238"/>
      <c r="G4815" s="238"/>
      <c r="H4815" s="238"/>
      <c r="K4815" s="239"/>
      <c r="L4815" s="239"/>
    </row>
    <row r="4816" spans="2:12" s="237" customFormat="1" ht="15" x14ac:dyDescent="0.25">
      <c r="B4816" s="240" t="s">
        <v>3478</v>
      </c>
      <c r="C4816" s="182">
        <v>323604949.92999995</v>
      </c>
      <c r="F4816" s="238"/>
      <c r="G4816" s="238"/>
      <c r="H4816" s="238"/>
      <c r="K4816" s="239"/>
      <c r="L4816" s="239"/>
    </row>
    <row r="4817" spans="2:12" s="237" customFormat="1" ht="15" x14ac:dyDescent="0.25">
      <c r="B4817" s="240" t="s">
        <v>2766</v>
      </c>
      <c r="C4817" s="182">
        <v>731396793.86000001</v>
      </c>
      <c r="F4817" s="238"/>
      <c r="G4817" s="238"/>
      <c r="H4817" s="238"/>
      <c r="K4817" s="239"/>
      <c r="L4817" s="239"/>
    </row>
    <row r="4818" spans="2:12" s="237" customFormat="1" ht="15" x14ac:dyDescent="0.25">
      <c r="B4818" s="240" t="s">
        <v>2768</v>
      </c>
      <c r="C4818" s="182">
        <v>952258663.29999995</v>
      </c>
      <c r="F4818" s="238"/>
      <c r="G4818" s="238"/>
      <c r="H4818" s="238"/>
      <c r="K4818" s="239"/>
      <c r="L4818" s="239"/>
    </row>
    <row r="4819" spans="2:12" s="237" customFormat="1" ht="15" x14ac:dyDescent="0.25">
      <c r="B4819" s="240" t="s">
        <v>2770</v>
      </c>
      <c r="C4819" s="182">
        <v>691454859.27999997</v>
      </c>
      <c r="F4819" s="238"/>
      <c r="G4819" s="238"/>
      <c r="H4819" s="238"/>
      <c r="K4819" s="239"/>
      <c r="L4819" s="239"/>
    </row>
    <row r="4820" spans="2:12" s="237" customFormat="1" ht="15" x14ac:dyDescent="0.25">
      <c r="B4820" s="240" t="s">
        <v>3479</v>
      </c>
      <c r="C4820" s="182">
        <v>771642772.82999992</v>
      </c>
      <c r="F4820" s="238"/>
      <c r="G4820" s="238"/>
      <c r="H4820" s="238"/>
      <c r="K4820" s="239"/>
      <c r="L4820" s="239"/>
    </row>
    <row r="4821" spans="2:12" s="237" customFormat="1" ht="15" x14ac:dyDescent="0.25">
      <c r="B4821" s="240" t="s">
        <v>3480</v>
      </c>
      <c r="C4821" s="182">
        <v>146543552.06000003</v>
      </c>
      <c r="F4821" s="238"/>
      <c r="G4821" s="238"/>
      <c r="H4821" s="238"/>
      <c r="K4821" s="239"/>
      <c r="L4821" s="239"/>
    </row>
    <row r="4822" spans="2:12" s="237" customFormat="1" ht="15" x14ac:dyDescent="0.25">
      <c r="B4822" s="240" t="s">
        <v>2773</v>
      </c>
      <c r="C4822" s="182">
        <v>1168695162.04</v>
      </c>
      <c r="F4822" s="238"/>
      <c r="G4822" s="238"/>
      <c r="H4822" s="238"/>
      <c r="K4822" s="239"/>
      <c r="L4822" s="239"/>
    </row>
    <row r="4823" spans="2:12" s="237" customFormat="1" ht="15" x14ac:dyDescent="0.25">
      <c r="B4823" s="240" t="s">
        <v>2775</v>
      </c>
      <c r="C4823" s="182">
        <v>1213210293.0899999</v>
      </c>
      <c r="F4823" s="238"/>
      <c r="G4823" s="238"/>
      <c r="H4823" s="238"/>
      <c r="K4823" s="239"/>
      <c r="L4823" s="239"/>
    </row>
    <row r="4824" spans="2:12" s="237" customFormat="1" ht="15" x14ac:dyDescent="0.25">
      <c r="B4824" s="240" t="s">
        <v>2777</v>
      </c>
      <c r="C4824" s="182">
        <v>1285368448.72</v>
      </c>
      <c r="F4824" s="238"/>
      <c r="G4824" s="238"/>
      <c r="H4824" s="238"/>
      <c r="K4824" s="239"/>
      <c r="L4824" s="239"/>
    </row>
    <row r="4825" spans="2:12" s="237" customFormat="1" ht="15" x14ac:dyDescent="0.25">
      <c r="B4825" s="240" t="s">
        <v>3481</v>
      </c>
      <c r="C4825" s="182">
        <v>327356437.65000004</v>
      </c>
      <c r="F4825" s="238"/>
      <c r="G4825" s="238"/>
      <c r="H4825" s="238"/>
      <c r="K4825" s="239"/>
      <c r="L4825" s="239"/>
    </row>
    <row r="4826" spans="2:12" s="237" customFormat="1" ht="15" x14ac:dyDescent="0.25">
      <c r="B4826" s="240" t="s">
        <v>2779</v>
      </c>
      <c r="C4826" s="182">
        <v>1424828676.7400002</v>
      </c>
      <c r="F4826" s="238"/>
      <c r="G4826" s="238"/>
      <c r="H4826" s="238"/>
      <c r="K4826" s="239"/>
      <c r="L4826" s="239"/>
    </row>
    <row r="4827" spans="2:12" s="237" customFormat="1" ht="15" x14ac:dyDescent="0.25">
      <c r="B4827" s="240" t="s">
        <v>3482</v>
      </c>
      <c r="C4827" s="182">
        <v>63786548.859999999</v>
      </c>
      <c r="F4827" s="238"/>
      <c r="G4827" s="238"/>
      <c r="H4827" s="238"/>
      <c r="K4827" s="239"/>
      <c r="L4827" s="239"/>
    </row>
    <row r="4828" spans="2:12" s="237" customFormat="1" ht="15" x14ac:dyDescent="0.25">
      <c r="B4828" s="240" t="s">
        <v>2781</v>
      </c>
      <c r="C4828" s="182">
        <v>712195438.20000005</v>
      </c>
      <c r="F4828" s="238"/>
      <c r="G4828" s="238"/>
      <c r="H4828" s="238"/>
      <c r="K4828" s="239"/>
      <c r="L4828" s="239"/>
    </row>
    <row r="4829" spans="2:12" s="237" customFormat="1" ht="15" x14ac:dyDescent="0.25">
      <c r="B4829" s="240" t="s">
        <v>2783</v>
      </c>
      <c r="C4829" s="182">
        <v>308093241.48000002</v>
      </c>
      <c r="F4829" s="238"/>
      <c r="G4829" s="238"/>
      <c r="H4829" s="238"/>
      <c r="K4829" s="239"/>
      <c r="L4829" s="239"/>
    </row>
    <row r="4830" spans="2:12" s="237" customFormat="1" ht="15" x14ac:dyDescent="0.25">
      <c r="B4830" s="240" t="s">
        <v>2785</v>
      </c>
      <c r="C4830" s="182">
        <v>299706119.95999998</v>
      </c>
      <c r="F4830" s="238"/>
      <c r="G4830" s="238"/>
      <c r="H4830" s="238"/>
      <c r="K4830" s="239"/>
      <c r="L4830" s="239"/>
    </row>
    <row r="4831" spans="2:12" s="237" customFormat="1" ht="15" x14ac:dyDescent="0.25">
      <c r="B4831" s="240" t="s">
        <v>3483</v>
      </c>
      <c r="C4831" s="182">
        <v>122197359.065</v>
      </c>
      <c r="F4831" s="238"/>
      <c r="G4831" s="238"/>
      <c r="H4831" s="238"/>
      <c r="K4831" s="239"/>
      <c r="L4831" s="239"/>
    </row>
    <row r="4832" spans="2:12" s="237" customFormat="1" ht="15" x14ac:dyDescent="0.25">
      <c r="B4832" s="240" t="s">
        <v>3484</v>
      </c>
      <c r="C4832" s="182">
        <v>87475500.060000002</v>
      </c>
      <c r="F4832" s="238"/>
      <c r="G4832" s="238"/>
      <c r="H4832" s="238"/>
      <c r="K4832" s="239"/>
      <c r="L4832" s="239"/>
    </row>
    <row r="4833" spans="2:12" s="237" customFormat="1" ht="15" x14ac:dyDescent="0.25">
      <c r="B4833" s="240" t="s">
        <v>3485</v>
      </c>
      <c r="C4833" s="182">
        <v>505296396.28000003</v>
      </c>
      <c r="F4833" s="238"/>
      <c r="G4833" s="238"/>
      <c r="H4833" s="238"/>
      <c r="K4833" s="239"/>
      <c r="L4833" s="239"/>
    </row>
    <row r="4834" spans="2:12" s="237" customFormat="1" ht="15" x14ac:dyDescent="0.25">
      <c r="B4834" s="240" t="s">
        <v>3486</v>
      </c>
      <c r="C4834" s="182">
        <v>86329760.659999996</v>
      </c>
      <c r="F4834" s="238"/>
      <c r="G4834" s="238"/>
      <c r="H4834" s="238"/>
      <c r="K4834" s="239"/>
      <c r="L4834" s="239"/>
    </row>
    <row r="4835" spans="2:12" s="237" customFormat="1" ht="15" x14ac:dyDescent="0.25">
      <c r="B4835" s="240" t="s">
        <v>2787</v>
      </c>
      <c r="C4835" s="182">
        <v>2654318730.79</v>
      </c>
      <c r="F4835" s="238"/>
      <c r="G4835" s="238"/>
      <c r="H4835" s="238"/>
      <c r="K4835" s="239"/>
      <c r="L4835" s="239"/>
    </row>
    <row r="4836" spans="2:12" s="237" customFormat="1" ht="15" x14ac:dyDescent="0.25">
      <c r="B4836" s="240" t="s">
        <v>2789</v>
      </c>
      <c r="C4836" s="182">
        <v>511268212.07999998</v>
      </c>
      <c r="F4836" s="238"/>
      <c r="G4836" s="238"/>
      <c r="H4836" s="238"/>
      <c r="K4836" s="239"/>
      <c r="L4836" s="239"/>
    </row>
    <row r="4837" spans="2:12" s="237" customFormat="1" ht="15" x14ac:dyDescent="0.25">
      <c r="B4837" s="240" t="s">
        <v>3487</v>
      </c>
      <c r="C4837" s="182">
        <v>562809880.86000001</v>
      </c>
      <c r="F4837" s="238"/>
      <c r="G4837" s="238"/>
      <c r="H4837" s="238"/>
      <c r="K4837" s="239"/>
      <c r="L4837" s="239"/>
    </row>
    <row r="4838" spans="2:12" s="237" customFormat="1" ht="15" x14ac:dyDescent="0.25">
      <c r="B4838" s="240" t="s">
        <v>3488</v>
      </c>
      <c r="C4838" s="182">
        <v>573968530.32999992</v>
      </c>
      <c r="F4838" s="238"/>
      <c r="G4838" s="238"/>
      <c r="H4838" s="238"/>
      <c r="K4838" s="239"/>
      <c r="L4838" s="239"/>
    </row>
    <row r="4839" spans="2:12" s="237" customFormat="1" ht="15" x14ac:dyDescent="0.25">
      <c r="B4839" s="240" t="s">
        <v>3489</v>
      </c>
      <c r="C4839" s="182">
        <v>1022327.33</v>
      </c>
      <c r="F4839" s="238"/>
      <c r="G4839" s="238"/>
      <c r="H4839" s="238"/>
      <c r="K4839" s="239"/>
      <c r="L4839" s="239"/>
    </row>
    <row r="4840" spans="2:12" s="237" customFormat="1" ht="15" x14ac:dyDescent="0.25">
      <c r="B4840" s="240" t="s">
        <v>3490</v>
      </c>
      <c r="C4840" s="182">
        <v>512309049.61999995</v>
      </c>
      <c r="F4840" s="238"/>
      <c r="G4840" s="238"/>
      <c r="H4840" s="238"/>
      <c r="K4840" s="239"/>
      <c r="L4840" s="239"/>
    </row>
    <row r="4841" spans="2:12" s="237" customFormat="1" ht="15" x14ac:dyDescent="0.25">
      <c r="B4841" s="240" t="s">
        <v>3491</v>
      </c>
      <c r="C4841" s="182">
        <v>781197975.43999994</v>
      </c>
      <c r="F4841" s="238"/>
      <c r="G4841" s="238"/>
      <c r="H4841" s="238"/>
      <c r="K4841" s="239"/>
      <c r="L4841" s="239"/>
    </row>
    <row r="4842" spans="2:12" s="237" customFormat="1" ht="15" x14ac:dyDescent="0.25">
      <c r="B4842" s="240" t="s">
        <v>3492</v>
      </c>
      <c r="C4842" s="182">
        <v>186277593.96999997</v>
      </c>
      <c r="F4842" s="238"/>
      <c r="G4842" s="238"/>
      <c r="H4842" s="238"/>
      <c r="K4842" s="239"/>
      <c r="L4842" s="239"/>
    </row>
    <row r="4843" spans="2:12" s="237" customFormat="1" ht="15" x14ac:dyDescent="0.25">
      <c r="B4843" s="240" t="s">
        <v>3493</v>
      </c>
      <c r="C4843" s="182">
        <v>21371465.990000002</v>
      </c>
      <c r="F4843" s="238"/>
      <c r="G4843" s="238"/>
      <c r="H4843" s="238"/>
      <c r="K4843" s="239"/>
      <c r="L4843" s="239"/>
    </row>
    <row r="4844" spans="2:12" s="237" customFormat="1" ht="15" x14ac:dyDescent="0.25">
      <c r="B4844" s="240" t="s">
        <v>3494</v>
      </c>
      <c r="C4844" s="182">
        <v>1142600301.49</v>
      </c>
      <c r="F4844" s="238"/>
      <c r="G4844" s="238"/>
      <c r="H4844" s="238"/>
      <c r="K4844" s="239"/>
      <c r="L4844" s="239"/>
    </row>
    <row r="4845" spans="2:12" s="237" customFormat="1" ht="15" x14ac:dyDescent="0.25">
      <c r="B4845" s="240" t="s">
        <v>2798</v>
      </c>
      <c r="C4845" s="182">
        <v>2421547771.3000002</v>
      </c>
      <c r="F4845" s="238"/>
      <c r="G4845" s="238"/>
      <c r="H4845" s="238"/>
      <c r="K4845" s="239"/>
      <c r="L4845" s="239"/>
    </row>
    <row r="4846" spans="2:12" s="237" customFormat="1" ht="15" x14ac:dyDescent="0.25">
      <c r="B4846" s="240" t="s">
        <v>3495</v>
      </c>
      <c r="C4846" s="182">
        <v>101058773.86</v>
      </c>
      <c r="F4846" s="238"/>
      <c r="G4846" s="238"/>
      <c r="H4846" s="238"/>
      <c r="K4846" s="239"/>
      <c r="L4846" s="239"/>
    </row>
    <row r="4847" spans="2:12" s="237" customFormat="1" ht="15" x14ac:dyDescent="0.25">
      <c r="B4847" s="240" t="s">
        <v>2800</v>
      </c>
      <c r="C4847" s="182">
        <v>2316158822.0799999</v>
      </c>
      <c r="F4847" s="238"/>
      <c r="G4847" s="238"/>
      <c r="H4847" s="238"/>
      <c r="K4847" s="239"/>
      <c r="L4847" s="239"/>
    </row>
    <row r="4848" spans="2:12" s="237" customFormat="1" ht="15" x14ac:dyDescent="0.25">
      <c r="B4848" s="240" t="s">
        <v>3496</v>
      </c>
      <c r="C4848" s="182">
        <v>20975197.030000001</v>
      </c>
      <c r="F4848" s="238"/>
      <c r="G4848" s="238"/>
      <c r="H4848" s="238"/>
      <c r="K4848" s="239"/>
      <c r="L4848" s="239"/>
    </row>
    <row r="4849" spans="2:12" s="237" customFormat="1" ht="15" x14ac:dyDescent="0.25">
      <c r="B4849" s="240" t="s">
        <v>2802</v>
      </c>
      <c r="C4849" s="182">
        <v>862093924.64999998</v>
      </c>
      <c r="F4849" s="238"/>
      <c r="G4849" s="238"/>
      <c r="H4849" s="238"/>
      <c r="K4849" s="239"/>
      <c r="L4849" s="239"/>
    </row>
    <row r="4850" spans="2:12" s="237" customFormat="1" ht="15" x14ac:dyDescent="0.25">
      <c r="B4850" s="240" t="s">
        <v>2804</v>
      </c>
      <c r="C4850" s="182">
        <v>374421949.44</v>
      </c>
      <c r="F4850" s="238"/>
      <c r="G4850" s="238"/>
      <c r="H4850" s="238"/>
      <c r="K4850" s="239"/>
      <c r="L4850" s="239"/>
    </row>
    <row r="4851" spans="2:12" s="237" customFormat="1" ht="15" x14ac:dyDescent="0.25">
      <c r="B4851" s="240" t="s">
        <v>3497</v>
      </c>
      <c r="C4851" s="182">
        <v>1021613201.0700002</v>
      </c>
      <c r="F4851" s="238"/>
      <c r="G4851" s="238"/>
      <c r="H4851" s="238"/>
      <c r="K4851" s="239"/>
      <c r="L4851" s="239"/>
    </row>
    <row r="4852" spans="2:12" s="237" customFormat="1" ht="15" x14ac:dyDescent="0.25">
      <c r="B4852" s="240" t="s">
        <v>2807</v>
      </c>
      <c r="C4852" s="182">
        <v>288909110.84000003</v>
      </c>
      <c r="F4852" s="238"/>
      <c r="G4852" s="238"/>
      <c r="H4852" s="238"/>
      <c r="K4852" s="239"/>
      <c r="L4852" s="239"/>
    </row>
    <row r="4853" spans="2:12" s="237" customFormat="1" ht="15" x14ac:dyDescent="0.25">
      <c r="B4853" s="240" t="s">
        <v>3498</v>
      </c>
      <c r="C4853" s="182">
        <v>161195551.48000002</v>
      </c>
      <c r="F4853" s="238"/>
      <c r="G4853" s="238"/>
      <c r="H4853" s="238"/>
      <c r="K4853" s="239"/>
      <c r="L4853" s="239"/>
    </row>
    <row r="4854" spans="2:12" s="237" customFormat="1" ht="15" x14ac:dyDescent="0.25">
      <c r="B4854" s="240" t="s">
        <v>2809</v>
      </c>
      <c r="C4854" s="182">
        <v>698174282.27999997</v>
      </c>
      <c r="F4854" s="238"/>
      <c r="G4854" s="238"/>
      <c r="H4854" s="238"/>
      <c r="K4854" s="239"/>
      <c r="L4854" s="239"/>
    </row>
    <row r="4855" spans="2:12" s="237" customFormat="1" ht="15" x14ac:dyDescent="0.25">
      <c r="B4855" s="240" t="s">
        <v>3499</v>
      </c>
      <c r="C4855" s="182">
        <v>54630694.789999999</v>
      </c>
      <c r="F4855" s="238"/>
      <c r="G4855" s="238"/>
      <c r="H4855" s="238"/>
      <c r="K4855" s="239"/>
      <c r="L4855" s="239"/>
    </row>
    <row r="4856" spans="2:12" s="237" customFormat="1" ht="15" x14ac:dyDescent="0.25">
      <c r="B4856" s="240" t="s">
        <v>2812</v>
      </c>
      <c r="C4856" s="182">
        <v>1929900727.0599999</v>
      </c>
      <c r="F4856" s="238"/>
      <c r="G4856" s="238"/>
      <c r="H4856" s="238"/>
      <c r="K4856" s="239"/>
      <c r="L4856" s="239"/>
    </row>
    <row r="4857" spans="2:12" s="237" customFormat="1" ht="15" x14ac:dyDescent="0.25">
      <c r="B4857" s="240" t="s">
        <v>2814</v>
      </c>
      <c r="C4857" s="182">
        <v>355087694.61000001</v>
      </c>
      <c r="F4857" s="238"/>
      <c r="G4857" s="238"/>
      <c r="H4857" s="238"/>
      <c r="K4857" s="239"/>
      <c r="L4857" s="239"/>
    </row>
    <row r="4858" spans="2:12" s="237" customFormat="1" ht="15" x14ac:dyDescent="0.25">
      <c r="B4858" s="240" t="s">
        <v>2816</v>
      </c>
      <c r="C4858" s="182">
        <v>503304023.57000005</v>
      </c>
      <c r="F4858" s="238"/>
      <c r="G4858" s="238"/>
      <c r="H4858" s="238"/>
      <c r="K4858" s="239"/>
      <c r="L4858" s="239"/>
    </row>
    <row r="4859" spans="2:12" s="237" customFormat="1" ht="15" x14ac:dyDescent="0.25">
      <c r="B4859" s="240" t="s">
        <v>3500</v>
      </c>
      <c r="C4859" s="182">
        <v>14545906.719999999</v>
      </c>
      <c r="F4859" s="238"/>
      <c r="G4859" s="238"/>
      <c r="H4859" s="238"/>
      <c r="K4859" s="239"/>
      <c r="L4859" s="239"/>
    </row>
    <row r="4860" spans="2:12" s="237" customFormat="1" ht="15" x14ac:dyDescent="0.25">
      <c r="B4860" s="240" t="s">
        <v>2818</v>
      </c>
      <c r="C4860" s="182">
        <v>215185460.03</v>
      </c>
      <c r="F4860" s="238"/>
      <c r="G4860" s="238"/>
      <c r="H4860" s="238"/>
      <c r="K4860" s="239"/>
      <c r="L4860" s="239"/>
    </row>
    <row r="4861" spans="2:12" s="237" customFormat="1" ht="15" x14ac:dyDescent="0.25">
      <c r="B4861" s="240" t="s">
        <v>3501</v>
      </c>
      <c r="C4861" s="182">
        <v>44708461.25</v>
      </c>
      <c r="F4861" s="238"/>
      <c r="G4861" s="238"/>
      <c r="H4861" s="238"/>
      <c r="K4861" s="239"/>
      <c r="L4861" s="239"/>
    </row>
    <row r="4862" spans="2:12" s="237" customFormat="1" ht="15" x14ac:dyDescent="0.25">
      <c r="B4862" s="240" t="s">
        <v>2820</v>
      </c>
      <c r="C4862" s="182">
        <v>1489284310.6100001</v>
      </c>
      <c r="F4862" s="238"/>
      <c r="G4862" s="238"/>
      <c r="H4862" s="238"/>
      <c r="K4862" s="239"/>
      <c r="L4862" s="239"/>
    </row>
    <row r="4863" spans="2:12" s="237" customFormat="1" ht="15" x14ac:dyDescent="0.25">
      <c r="B4863" s="240" t="s">
        <v>3502</v>
      </c>
      <c r="C4863" s="182">
        <v>692404.48</v>
      </c>
      <c r="F4863" s="238"/>
      <c r="G4863" s="238"/>
      <c r="H4863" s="238"/>
      <c r="K4863" s="239"/>
      <c r="L4863" s="239"/>
    </row>
    <row r="4864" spans="2:12" s="237" customFormat="1" ht="15" x14ac:dyDescent="0.25">
      <c r="B4864" s="180" t="s">
        <v>2822</v>
      </c>
      <c r="C4864" s="182">
        <v>1516070397.72</v>
      </c>
      <c r="F4864" s="238"/>
      <c r="G4864" s="238"/>
      <c r="H4864" s="238"/>
      <c r="K4864" s="239"/>
      <c r="L4864" s="239"/>
    </row>
    <row r="4865" spans="2:12" s="237" customFormat="1" ht="15" x14ac:dyDescent="0.25">
      <c r="B4865" s="180" t="s">
        <v>3503</v>
      </c>
      <c r="C4865" s="182">
        <v>2054585.87</v>
      </c>
      <c r="F4865" s="238"/>
      <c r="G4865" s="238"/>
      <c r="H4865" s="238"/>
      <c r="K4865" s="239"/>
      <c r="L4865" s="239"/>
    </row>
    <row r="4866" spans="2:12" s="237" customFormat="1" ht="15" x14ac:dyDescent="0.25">
      <c r="B4866" s="180" t="s">
        <v>3504</v>
      </c>
      <c r="C4866" s="182">
        <v>305775378.19999999</v>
      </c>
      <c r="F4866" s="238"/>
      <c r="G4866" s="238"/>
      <c r="H4866" s="238"/>
      <c r="K4866" s="239"/>
      <c r="L4866" s="239"/>
    </row>
    <row r="4867" spans="2:12" s="237" customFormat="1" ht="15" x14ac:dyDescent="0.25">
      <c r="B4867" s="180" t="s">
        <v>3505</v>
      </c>
      <c r="C4867" s="182">
        <v>2221337.5</v>
      </c>
      <c r="F4867" s="238"/>
      <c r="G4867" s="238"/>
      <c r="H4867" s="238"/>
      <c r="K4867" s="239"/>
      <c r="L4867" s="239"/>
    </row>
    <row r="4868" spans="2:12" s="237" customFormat="1" ht="15" x14ac:dyDescent="0.25">
      <c r="B4868" s="180" t="s">
        <v>2825</v>
      </c>
      <c r="C4868" s="182">
        <v>937481582.82999992</v>
      </c>
      <c r="F4868" s="238"/>
      <c r="G4868" s="238"/>
      <c r="H4868" s="238"/>
      <c r="K4868" s="239"/>
      <c r="L4868" s="239"/>
    </row>
    <row r="4869" spans="2:12" s="237" customFormat="1" ht="15" x14ac:dyDescent="0.25">
      <c r="B4869" s="180" t="s">
        <v>2827</v>
      </c>
      <c r="C4869" s="182">
        <v>872410806.39999998</v>
      </c>
      <c r="F4869" s="238"/>
      <c r="G4869" s="238"/>
      <c r="H4869" s="238"/>
      <c r="K4869" s="239"/>
      <c r="L4869" s="239"/>
    </row>
    <row r="4870" spans="2:12" s="237" customFormat="1" ht="15" x14ac:dyDescent="0.25">
      <c r="B4870" s="180" t="s">
        <v>3506</v>
      </c>
      <c r="C4870" s="182">
        <v>517581740.97999996</v>
      </c>
      <c r="F4870" s="238"/>
      <c r="G4870" s="238"/>
      <c r="H4870" s="238"/>
      <c r="K4870" s="239"/>
      <c r="L4870" s="239"/>
    </row>
    <row r="4871" spans="2:12" s="237" customFormat="1" ht="15" x14ac:dyDescent="0.25">
      <c r="B4871" s="180" t="s">
        <v>2829</v>
      </c>
      <c r="C4871" s="182">
        <v>329201234.73000002</v>
      </c>
      <c r="F4871" s="238"/>
      <c r="G4871" s="238"/>
      <c r="H4871" s="238"/>
      <c r="K4871" s="239"/>
      <c r="L4871" s="239"/>
    </row>
    <row r="4872" spans="2:12" s="237" customFormat="1" ht="15" x14ac:dyDescent="0.25">
      <c r="B4872" s="180" t="s">
        <v>2831</v>
      </c>
      <c r="C4872" s="182">
        <v>205122619.55000001</v>
      </c>
      <c r="F4872" s="238"/>
      <c r="G4872" s="238"/>
      <c r="H4872" s="238"/>
      <c r="K4872" s="239"/>
      <c r="L4872" s="239"/>
    </row>
    <row r="4873" spans="2:12" s="237" customFormat="1" ht="15" x14ac:dyDescent="0.25">
      <c r="B4873" s="180" t="s">
        <v>2833</v>
      </c>
      <c r="C4873" s="182">
        <v>406583881.05999994</v>
      </c>
      <c r="F4873" s="238"/>
      <c r="G4873" s="238"/>
      <c r="H4873" s="238"/>
      <c r="K4873" s="239"/>
      <c r="L4873" s="239"/>
    </row>
    <row r="4874" spans="2:12" s="237" customFormat="1" ht="15" x14ac:dyDescent="0.25">
      <c r="B4874" s="180" t="s">
        <v>2837</v>
      </c>
      <c r="C4874" s="182">
        <v>389711431.81999993</v>
      </c>
      <c r="F4874" s="238"/>
      <c r="G4874" s="238"/>
      <c r="H4874" s="238"/>
      <c r="K4874" s="239"/>
      <c r="L4874" s="239"/>
    </row>
    <row r="4875" spans="2:12" s="237" customFormat="1" ht="15" x14ac:dyDescent="0.25">
      <c r="B4875" s="180" t="s">
        <v>2839</v>
      </c>
      <c r="C4875" s="182">
        <v>698674939.28999996</v>
      </c>
      <c r="F4875" s="238"/>
      <c r="G4875" s="238"/>
      <c r="H4875" s="238"/>
      <c r="K4875" s="239"/>
      <c r="L4875" s="239"/>
    </row>
    <row r="4876" spans="2:12" s="237" customFormat="1" ht="15" x14ac:dyDescent="0.25">
      <c r="B4876" s="180" t="s">
        <v>2841</v>
      </c>
      <c r="C4876" s="182">
        <v>601868623.62</v>
      </c>
      <c r="F4876" s="238"/>
      <c r="G4876" s="238"/>
      <c r="H4876" s="238"/>
      <c r="K4876" s="239"/>
      <c r="L4876" s="239"/>
    </row>
    <row r="4877" spans="2:12" s="237" customFormat="1" ht="15" x14ac:dyDescent="0.25">
      <c r="B4877" s="180" t="s">
        <v>3507</v>
      </c>
      <c r="C4877" s="182">
        <v>94562770.400000006</v>
      </c>
      <c r="F4877" s="238"/>
      <c r="G4877" s="238"/>
      <c r="H4877" s="238"/>
      <c r="K4877" s="239"/>
      <c r="L4877" s="239"/>
    </row>
    <row r="4878" spans="2:12" s="237" customFormat="1" ht="15" x14ac:dyDescent="0.25">
      <c r="B4878" s="180" t="s">
        <v>3508</v>
      </c>
      <c r="C4878" s="182">
        <v>412902370.10000002</v>
      </c>
      <c r="F4878" s="238"/>
      <c r="G4878" s="238"/>
      <c r="H4878" s="238"/>
      <c r="K4878" s="239"/>
      <c r="L4878" s="239"/>
    </row>
    <row r="4879" spans="2:12" s="237" customFormat="1" ht="15" x14ac:dyDescent="0.25">
      <c r="B4879" s="180" t="s">
        <v>3509</v>
      </c>
      <c r="C4879" s="182">
        <v>1260299370.97</v>
      </c>
      <c r="F4879" s="238"/>
      <c r="G4879" s="238"/>
      <c r="H4879" s="238"/>
      <c r="K4879" s="239"/>
      <c r="L4879" s="239"/>
    </row>
    <row r="4880" spans="2:12" s="237" customFormat="1" ht="15" x14ac:dyDescent="0.25">
      <c r="B4880" s="180" t="s">
        <v>3510</v>
      </c>
      <c r="C4880" s="182">
        <v>10002038.220000001</v>
      </c>
      <c r="F4880" s="238"/>
      <c r="G4880" s="238"/>
      <c r="H4880" s="238"/>
      <c r="K4880" s="239"/>
      <c r="L4880" s="239"/>
    </row>
    <row r="4881" spans="2:12" s="237" customFormat="1" ht="15" x14ac:dyDescent="0.25">
      <c r="B4881" s="180" t="s">
        <v>2846</v>
      </c>
      <c r="C4881" s="182">
        <v>291597889.51999998</v>
      </c>
      <c r="F4881" s="238"/>
      <c r="G4881" s="238"/>
      <c r="H4881" s="238"/>
      <c r="K4881" s="239"/>
      <c r="L4881" s="239"/>
    </row>
    <row r="4882" spans="2:12" s="237" customFormat="1" ht="15" x14ac:dyDescent="0.25">
      <c r="B4882" s="180" t="s">
        <v>3511</v>
      </c>
      <c r="C4882" s="182">
        <v>159091058.83000001</v>
      </c>
      <c r="F4882" s="238"/>
      <c r="G4882" s="238"/>
      <c r="H4882" s="238"/>
      <c r="K4882" s="239"/>
      <c r="L4882" s="239"/>
    </row>
    <row r="4883" spans="2:12" s="237" customFormat="1" ht="15" x14ac:dyDescent="0.25">
      <c r="B4883" s="180" t="s">
        <v>2848</v>
      </c>
      <c r="C4883" s="182">
        <v>330436835.38</v>
      </c>
      <c r="F4883" s="238"/>
      <c r="G4883" s="238"/>
      <c r="H4883" s="238"/>
      <c r="K4883" s="239"/>
      <c r="L4883" s="239"/>
    </row>
    <row r="4884" spans="2:12" s="237" customFormat="1" ht="15" x14ac:dyDescent="0.25">
      <c r="B4884" s="180" t="s">
        <v>3512</v>
      </c>
      <c r="C4884" s="182">
        <v>839430977.32999992</v>
      </c>
      <c r="F4884" s="238"/>
      <c r="G4884" s="238"/>
      <c r="H4884" s="238"/>
      <c r="K4884" s="239"/>
      <c r="L4884" s="239"/>
    </row>
    <row r="4885" spans="2:12" s="237" customFormat="1" ht="15" x14ac:dyDescent="0.25">
      <c r="B4885" s="180" t="s">
        <v>3513</v>
      </c>
      <c r="C4885" s="182">
        <v>114861361.42999999</v>
      </c>
      <c r="F4885" s="238"/>
      <c r="G4885" s="238"/>
      <c r="H4885" s="238"/>
      <c r="K4885" s="239"/>
      <c r="L4885" s="239"/>
    </row>
    <row r="4886" spans="2:12" s="237" customFormat="1" ht="15" x14ac:dyDescent="0.25">
      <c r="B4886" s="180" t="s">
        <v>3514</v>
      </c>
      <c r="C4886" s="182">
        <v>440892481.18999994</v>
      </c>
      <c r="F4886" s="238"/>
      <c r="G4886" s="238"/>
      <c r="H4886" s="238"/>
      <c r="K4886" s="239"/>
      <c r="L4886" s="239"/>
    </row>
    <row r="4887" spans="2:12" s="237" customFormat="1" ht="15" x14ac:dyDescent="0.25">
      <c r="B4887" s="180" t="s">
        <v>3515</v>
      </c>
      <c r="C4887" s="182">
        <v>42032729.090000004</v>
      </c>
      <c r="F4887" s="238"/>
      <c r="G4887" s="238"/>
      <c r="H4887" s="238"/>
      <c r="K4887" s="239"/>
      <c r="L4887" s="239"/>
    </row>
    <row r="4888" spans="2:12" s="237" customFormat="1" ht="15" x14ac:dyDescent="0.25">
      <c r="B4888" s="180" t="s">
        <v>3516</v>
      </c>
      <c r="C4888" s="182">
        <v>126323788.86000001</v>
      </c>
      <c r="F4888" s="238"/>
      <c r="G4888" s="238"/>
      <c r="H4888" s="238"/>
      <c r="K4888" s="239"/>
      <c r="L4888" s="239"/>
    </row>
    <row r="4889" spans="2:12" s="237" customFormat="1" ht="15" x14ac:dyDescent="0.25">
      <c r="B4889" s="180" t="s">
        <v>3517</v>
      </c>
      <c r="C4889" s="182">
        <v>1115912827.6399999</v>
      </c>
      <c r="F4889" s="238"/>
      <c r="G4889" s="238"/>
      <c r="H4889" s="238"/>
      <c r="K4889" s="239"/>
      <c r="L4889" s="239"/>
    </row>
    <row r="4890" spans="2:12" s="237" customFormat="1" ht="15" x14ac:dyDescent="0.25">
      <c r="B4890" s="180" t="s">
        <v>3518</v>
      </c>
      <c r="C4890" s="182">
        <v>381608049.18000001</v>
      </c>
      <c r="F4890" s="238"/>
      <c r="G4890" s="238"/>
      <c r="H4890" s="238"/>
      <c r="K4890" s="239"/>
      <c r="L4890" s="239"/>
    </row>
    <row r="4891" spans="2:12" s="237" customFormat="1" ht="15" x14ac:dyDescent="0.25">
      <c r="B4891" s="180" t="s">
        <v>3519</v>
      </c>
      <c r="C4891" s="182">
        <v>16610894.469999999</v>
      </c>
      <c r="F4891" s="238"/>
      <c r="G4891" s="238"/>
      <c r="H4891" s="238"/>
      <c r="K4891" s="239"/>
      <c r="L4891" s="239"/>
    </row>
    <row r="4892" spans="2:12" s="237" customFormat="1" ht="15" x14ac:dyDescent="0.25">
      <c r="B4892" s="180" t="s">
        <v>2853</v>
      </c>
      <c r="C4892" s="182">
        <v>290841314.86000001</v>
      </c>
      <c r="F4892" s="238"/>
      <c r="G4892" s="238"/>
      <c r="H4892" s="238"/>
      <c r="K4892" s="239"/>
      <c r="L4892" s="239"/>
    </row>
    <row r="4893" spans="2:12" s="237" customFormat="1" ht="15" x14ac:dyDescent="0.25">
      <c r="B4893" s="180" t="s">
        <v>3520</v>
      </c>
      <c r="C4893" s="182">
        <v>76568247.5</v>
      </c>
      <c r="F4893" s="238"/>
      <c r="G4893" s="238"/>
      <c r="H4893" s="238"/>
      <c r="K4893" s="239"/>
      <c r="L4893" s="239"/>
    </row>
    <row r="4894" spans="2:12" s="237" customFormat="1" ht="15" x14ac:dyDescent="0.25">
      <c r="B4894" s="180" t="s">
        <v>3521</v>
      </c>
      <c r="C4894" s="182">
        <v>147590598.81999999</v>
      </c>
      <c r="F4894" s="238"/>
      <c r="G4894" s="238"/>
      <c r="H4894" s="238"/>
      <c r="K4894" s="239"/>
      <c r="L4894" s="239"/>
    </row>
    <row r="4895" spans="2:12" s="237" customFormat="1" ht="15" x14ac:dyDescent="0.25">
      <c r="B4895" s="180" t="s">
        <v>2856</v>
      </c>
      <c r="C4895" s="182">
        <v>243575779.10000002</v>
      </c>
      <c r="F4895" s="238"/>
      <c r="G4895" s="238"/>
      <c r="H4895" s="238"/>
      <c r="K4895" s="239"/>
      <c r="L4895" s="239"/>
    </row>
    <row r="4896" spans="2:12" s="237" customFormat="1" ht="15" x14ac:dyDescent="0.25">
      <c r="B4896" s="180" t="s">
        <v>3522</v>
      </c>
      <c r="C4896" s="182">
        <v>399860997.08999997</v>
      </c>
      <c r="F4896" s="238"/>
      <c r="G4896" s="238"/>
      <c r="H4896" s="238"/>
      <c r="K4896" s="239"/>
      <c r="L4896" s="239"/>
    </row>
    <row r="4897" spans="2:12" s="237" customFormat="1" ht="15" x14ac:dyDescent="0.25">
      <c r="B4897" s="180" t="s">
        <v>3523</v>
      </c>
      <c r="C4897" s="182">
        <v>14668543.310000001</v>
      </c>
      <c r="F4897" s="238"/>
      <c r="G4897" s="238"/>
      <c r="H4897" s="238"/>
      <c r="K4897" s="239"/>
      <c r="L4897" s="239"/>
    </row>
    <row r="4898" spans="2:12" s="237" customFormat="1" ht="15" x14ac:dyDescent="0.25">
      <c r="B4898" s="180" t="s">
        <v>3524</v>
      </c>
      <c r="C4898" s="182">
        <v>837902300.01999998</v>
      </c>
      <c r="F4898" s="238"/>
      <c r="G4898" s="238"/>
      <c r="H4898" s="238"/>
      <c r="K4898" s="239"/>
      <c r="L4898" s="239"/>
    </row>
    <row r="4899" spans="2:12" s="237" customFormat="1" ht="15" x14ac:dyDescent="0.25">
      <c r="B4899" s="180" t="s">
        <v>3525</v>
      </c>
      <c r="C4899" s="182">
        <v>481625223.48000002</v>
      </c>
      <c r="F4899" s="238"/>
      <c r="G4899" s="238"/>
      <c r="H4899" s="238"/>
      <c r="K4899" s="239"/>
      <c r="L4899" s="239"/>
    </row>
    <row r="4900" spans="2:12" s="237" customFormat="1" ht="15" x14ac:dyDescent="0.25">
      <c r="B4900" s="180" t="s">
        <v>3526</v>
      </c>
      <c r="C4900" s="182">
        <v>160331342.63</v>
      </c>
      <c r="F4900" s="238"/>
      <c r="G4900" s="238"/>
      <c r="H4900" s="238"/>
      <c r="K4900" s="239"/>
      <c r="L4900" s="239"/>
    </row>
    <row r="4901" spans="2:12" s="237" customFormat="1" ht="15" x14ac:dyDescent="0.25">
      <c r="B4901" s="180" t="s">
        <v>3527</v>
      </c>
      <c r="C4901" s="182">
        <v>264536403.09999999</v>
      </c>
      <c r="F4901" s="238"/>
      <c r="G4901" s="238"/>
      <c r="H4901" s="238"/>
      <c r="K4901" s="239"/>
      <c r="L4901" s="239"/>
    </row>
    <row r="4902" spans="2:12" s="237" customFormat="1" ht="15" x14ac:dyDescent="0.25">
      <c r="B4902" s="180" t="s">
        <v>2861</v>
      </c>
      <c r="C4902" s="182">
        <v>208940855.06</v>
      </c>
      <c r="F4902" s="238"/>
      <c r="G4902" s="238"/>
      <c r="H4902" s="238"/>
      <c r="K4902" s="239"/>
      <c r="L4902" s="239"/>
    </row>
    <row r="4903" spans="2:12" s="237" customFormat="1" ht="15" x14ac:dyDescent="0.25">
      <c r="B4903" s="180" t="s">
        <v>3528</v>
      </c>
      <c r="C4903" s="182">
        <v>75776539.620000005</v>
      </c>
      <c r="F4903" s="238"/>
      <c r="G4903" s="238"/>
      <c r="H4903" s="238"/>
      <c r="K4903" s="239"/>
      <c r="L4903" s="239"/>
    </row>
    <row r="4904" spans="2:12" s="237" customFormat="1" ht="15" x14ac:dyDescent="0.25">
      <c r="B4904" s="180" t="s">
        <v>2863</v>
      </c>
      <c r="C4904" s="182">
        <v>305882686.76999998</v>
      </c>
      <c r="F4904" s="238"/>
      <c r="G4904" s="238"/>
      <c r="H4904" s="238"/>
      <c r="K4904" s="239"/>
      <c r="L4904" s="239"/>
    </row>
    <row r="4905" spans="2:12" s="237" customFormat="1" ht="15" x14ac:dyDescent="0.25">
      <c r="B4905" s="180" t="s">
        <v>3529</v>
      </c>
      <c r="C4905" s="182">
        <v>27555231.199999996</v>
      </c>
      <c r="F4905" s="238"/>
      <c r="G4905" s="238"/>
      <c r="H4905" s="238"/>
      <c r="K4905" s="239"/>
      <c r="L4905" s="239"/>
    </row>
    <row r="4906" spans="2:12" s="237" customFormat="1" ht="15" x14ac:dyDescent="0.25">
      <c r="B4906" s="180" t="s">
        <v>3530</v>
      </c>
      <c r="C4906" s="182">
        <v>345704247.65999997</v>
      </c>
      <c r="F4906" s="238"/>
      <c r="G4906" s="238"/>
      <c r="H4906" s="238"/>
      <c r="K4906" s="239"/>
      <c r="L4906" s="239"/>
    </row>
    <row r="4907" spans="2:12" s="237" customFormat="1" ht="15" x14ac:dyDescent="0.25">
      <c r="B4907" s="180" t="s">
        <v>3531</v>
      </c>
      <c r="C4907" s="182">
        <v>423283338.51999998</v>
      </c>
      <c r="F4907" s="238"/>
      <c r="G4907" s="238"/>
      <c r="H4907" s="238"/>
      <c r="K4907" s="239"/>
      <c r="L4907" s="239"/>
    </row>
    <row r="4908" spans="2:12" s="237" customFormat="1" ht="15" x14ac:dyDescent="0.25">
      <c r="B4908" s="180" t="s">
        <v>3532</v>
      </c>
      <c r="C4908" s="182">
        <v>141130197.96000001</v>
      </c>
      <c r="F4908" s="238"/>
      <c r="G4908" s="238"/>
      <c r="H4908" s="238"/>
      <c r="K4908" s="239"/>
      <c r="L4908" s="239"/>
    </row>
    <row r="4909" spans="2:12" s="237" customFormat="1" ht="15" x14ac:dyDescent="0.25">
      <c r="B4909" s="180" t="s">
        <v>2866</v>
      </c>
      <c r="C4909" s="182">
        <v>1162323371.6599998</v>
      </c>
      <c r="F4909" s="238"/>
      <c r="G4909" s="238"/>
      <c r="H4909" s="238"/>
      <c r="K4909" s="239"/>
      <c r="L4909" s="239"/>
    </row>
    <row r="4910" spans="2:12" s="237" customFormat="1" ht="15" x14ac:dyDescent="0.25">
      <c r="B4910" s="180" t="s">
        <v>3533</v>
      </c>
      <c r="C4910" s="182">
        <v>2735058.67</v>
      </c>
      <c r="F4910" s="238"/>
      <c r="G4910" s="238"/>
      <c r="H4910" s="238"/>
      <c r="K4910" s="239"/>
      <c r="L4910" s="239"/>
    </row>
    <row r="4911" spans="2:12" s="237" customFormat="1" ht="15" x14ac:dyDescent="0.25">
      <c r="B4911" s="180" t="s">
        <v>2868</v>
      </c>
      <c r="C4911" s="182">
        <v>314542545.50999999</v>
      </c>
      <c r="F4911" s="238"/>
      <c r="G4911" s="238"/>
      <c r="H4911" s="238"/>
      <c r="K4911" s="239"/>
      <c r="L4911" s="239"/>
    </row>
    <row r="4912" spans="2:12" s="237" customFormat="1" ht="15" x14ac:dyDescent="0.25">
      <c r="B4912" s="180" t="s">
        <v>3534</v>
      </c>
      <c r="C4912" s="182">
        <v>562894262.32000005</v>
      </c>
      <c r="F4912" s="238"/>
      <c r="G4912" s="238"/>
      <c r="H4912" s="238"/>
      <c r="K4912" s="239"/>
      <c r="L4912" s="239"/>
    </row>
    <row r="4913" spans="2:12" s="237" customFormat="1" ht="15" x14ac:dyDescent="0.25">
      <c r="B4913" s="180" t="s">
        <v>3535</v>
      </c>
      <c r="C4913" s="182">
        <v>263438166.00999999</v>
      </c>
      <c r="F4913" s="238"/>
      <c r="G4913" s="238"/>
      <c r="H4913" s="238"/>
      <c r="K4913" s="239"/>
      <c r="L4913" s="239"/>
    </row>
    <row r="4914" spans="2:12" s="237" customFormat="1" ht="15" x14ac:dyDescent="0.25">
      <c r="B4914" s="180" t="s">
        <v>2871</v>
      </c>
      <c r="C4914" s="182">
        <v>2473903207.9200001</v>
      </c>
      <c r="F4914" s="238"/>
      <c r="G4914" s="238"/>
      <c r="H4914" s="238"/>
      <c r="K4914" s="239"/>
      <c r="L4914" s="239"/>
    </row>
    <row r="4915" spans="2:12" s="237" customFormat="1" ht="15" x14ac:dyDescent="0.25">
      <c r="B4915" s="180" t="s">
        <v>2873</v>
      </c>
      <c r="C4915" s="182">
        <v>398704506.73000002</v>
      </c>
      <c r="F4915" s="238"/>
      <c r="G4915" s="238"/>
      <c r="H4915" s="238"/>
      <c r="K4915" s="239"/>
      <c r="L4915" s="239"/>
    </row>
    <row r="4916" spans="2:12" s="237" customFormat="1" ht="15" x14ac:dyDescent="0.25">
      <c r="B4916" s="180" t="s">
        <v>3536</v>
      </c>
      <c r="C4916" s="182">
        <v>3508572.64</v>
      </c>
      <c r="F4916" s="238"/>
      <c r="G4916" s="238"/>
      <c r="H4916" s="238"/>
      <c r="K4916" s="239"/>
      <c r="L4916" s="239"/>
    </row>
    <row r="4917" spans="2:12" s="237" customFormat="1" ht="15" x14ac:dyDescent="0.25">
      <c r="B4917" s="180" t="s">
        <v>3537</v>
      </c>
      <c r="C4917" s="182">
        <v>674399619.05999994</v>
      </c>
      <c r="F4917" s="238"/>
      <c r="G4917" s="238"/>
      <c r="H4917" s="238"/>
      <c r="K4917" s="239"/>
      <c r="L4917" s="239"/>
    </row>
    <row r="4918" spans="2:12" s="237" customFormat="1" ht="15" x14ac:dyDescent="0.25">
      <c r="B4918" s="180" t="s">
        <v>2876</v>
      </c>
      <c r="C4918" s="182">
        <v>1112508044.02</v>
      </c>
      <c r="F4918" s="238"/>
      <c r="G4918" s="238"/>
      <c r="H4918" s="238"/>
      <c r="K4918" s="239"/>
      <c r="L4918" s="239"/>
    </row>
    <row r="4919" spans="2:12" s="237" customFormat="1" ht="15" x14ac:dyDescent="0.25">
      <c r="B4919" s="180" t="s">
        <v>3538</v>
      </c>
      <c r="C4919" s="182">
        <v>634064655.75</v>
      </c>
      <c r="F4919" s="238"/>
      <c r="G4919" s="238"/>
      <c r="H4919" s="238"/>
      <c r="K4919" s="239"/>
      <c r="L4919" s="239"/>
    </row>
    <row r="4920" spans="2:12" s="237" customFormat="1" ht="15" x14ac:dyDescent="0.25">
      <c r="B4920" s="180" t="s">
        <v>3539</v>
      </c>
      <c r="C4920" s="182">
        <v>241074926.91</v>
      </c>
      <c r="F4920" s="238"/>
      <c r="G4920" s="238"/>
      <c r="H4920" s="238"/>
      <c r="K4920" s="239"/>
      <c r="L4920" s="239"/>
    </row>
    <row r="4921" spans="2:12" s="237" customFormat="1" ht="15" x14ac:dyDescent="0.25">
      <c r="B4921" s="180" t="s">
        <v>2879</v>
      </c>
      <c r="C4921" s="182">
        <v>2535827370.1300001</v>
      </c>
      <c r="F4921" s="238"/>
      <c r="G4921" s="238"/>
      <c r="H4921" s="238"/>
      <c r="K4921" s="239"/>
      <c r="L4921" s="239"/>
    </row>
    <row r="4922" spans="2:12" s="237" customFormat="1" ht="15" x14ac:dyDescent="0.25">
      <c r="B4922" s="180" t="s">
        <v>3540</v>
      </c>
      <c r="C4922" s="182">
        <v>241228304.29999998</v>
      </c>
      <c r="F4922" s="238"/>
      <c r="G4922" s="238"/>
      <c r="H4922" s="238"/>
      <c r="K4922" s="239"/>
      <c r="L4922" s="239"/>
    </row>
    <row r="4923" spans="2:12" s="237" customFormat="1" ht="15" x14ac:dyDescent="0.25">
      <c r="B4923" s="180" t="s">
        <v>3541</v>
      </c>
      <c r="C4923" s="182">
        <v>4537623.43</v>
      </c>
      <c r="F4923" s="238"/>
      <c r="G4923" s="238"/>
      <c r="H4923" s="238"/>
      <c r="K4923" s="239"/>
      <c r="L4923" s="239"/>
    </row>
    <row r="4924" spans="2:12" s="237" customFormat="1" ht="15" x14ac:dyDescent="0.25">
      <c r="B4924" s="180" t="s">
        <v>3542</v>
      </c>
      <c r="C4924" s="182">
        <v>807444067.9000001</v>
      </c>
      <c r="F4924" s="238"/>
      <c r="G4924" s="238"/>
      <c r="H4924" s="238"/>
      <c r="K4924" s="239"/>
      <c r="L4924" s="239"/>
    </row>
    <row r="4925" spans="2:12" s="237" customFormat="1" ht="15" x14ac:dyDescent="0.25">
      <c r="B4925" s="180" t="s">
        <v>2883</v>
      </c>
      <c r="C4925" s="182">
        <v>725277597.13</v>
      </c>
      <c r="F4925" s="238"/>
      <c r="G4925" s="238"/>
      <c r="H4925" s="238"/>
      <c r="K4925" s="239"/>
      <c r="L4925" s="239"/>
    </row>
    <row r="4926" spans="2:12" s="237" customFormat="1" ht="15" x14ac:dyDescent="0.25">
      <c r="B4926" s="180" t="s">
        <v>3543</v>
      </c>
      <c r="C4926" s="182">
        <v>1938782626.75</v>
      </c>
      <c r="F4926" s="238"/>
      <c r="G4926" s="238"/>
      <c r="H4926" s="238"/>
      <c r="K4926" s="239"/>
      <c r="L4926" s="239"/>
    </row>
    <row r="4927" spans="2:12" s="237" customFormat="1" ht="15" x14ac:dyDescent="0.25">
      <c r="B4927" s="180" t="s">
        <v>3544</v>
      </c>
      <c r="C4927" s="182">
        <v>13341917.030000001</v>
      </c>
      <c r="F4927" s="238"/>
      <c r="G4927" s="238"/>
      <c r="H4927" s="238"/>
      <c r="K4927" s="239"/>
      <c r="L4927" s="239"/>
    </row>
    <row r="4928" spans="2:12" s="237" customFormat="1" ht="15" x14ac:dyDescent="0.25">
      <c r="B4928" s="180" t="s">
        <v>2886</v>
      </c>
      <c r="C4928" s="182">
        <v>1137319138.4799998</v>
      </c>
      <c r="F4928" s="238"/>
      <c r="G4928" s="238"/>
      <c r="H4928" s="238"/>
      <c r="K4928" s="239"/>
      <c r="L4928" s="239"/>
    </row>
    <row r="4929" spans="2:12" s="237" customFormat="1" ht="15" x14ac:dyDescent="0.25">
      <c r="B4929" s="180" t="s">
        <v>2888</v>
      </c>
      <c r="C4929" s="182">
        <v>1522439331.2199998</v>
      </c>
      <c r="F4929" s="238"/>
      <c r="G4929" s="238"/>
      <c r="H4929" s="238"/>
      <c r="K4929" s="239"/>
      <c r="L4929" s="239"/>
    </row>
    <row r="4930" spans="2:12" s="237" customFormat="1" ht="15" x14ac:dyDescent="0.25">
      <c r="B4930" s="180" t="s">
        <v>2890</v>
      </c>
      <c r="C4930" s="182">
        <v>3061673398.29</v>
      </c>
      <c r="F4930" s="238"/>
      <c r="G4930" s="238"/>
      <c r="H4930" s="238"/>
      <c r="K4930" s="239"/>
      <c r="L4930" s="239"/>
    </row>
    <row r="4931" spans="2:12" s="237" customFormat="1" ht="15" x14ac:dyDescent="0.25">
      <c r="B4931" s="180" t="s">
        <v>3545</v>
      </c>
      <c r="C4931" s="182">
        <v>1063019366.1400001</v>
      </c>
      <c r="F4931" s="238"/>
      <c r="G4931" s="238"/>
      <c r="H4931" s="238"/>
      <c r="K4931" s="239"/>
      <c r="L4931" s="239"/>
    </row>
    <row r="4932" spans="2:12" s="237" customFormat="1" ht="15" x14ac:dyDescent="0.25">
      <c r="B4932" s="180" t="s">
        <v>3546</v>
      </c>
      <c r="C4932" s="182">
        <v>34316099.689999998</v>
      </c>
      <c r="F4932" s="238"/>
      <c r="G4932" s="238"/>
      <c r="H4932" s="238"/>
      <c r="K4932" s="239"/>
      <c r="L4932" s="239"/>
    </row>
    <row r="4933" spans="2:12" s="237" customFormat="1" ht="15" x14ac:dyDescent="0.25">
      <c r="B4933" s="180" t="s">
        <v>3547</v>
      </c>
      <c r="C4933" s="182">
        <v>1085467011.6399999</v>
      </c>
      <c r="F4933" s="238"/>
      <c r="G4933" s="238"/>
      <c r="H4933" s="238"/>
      <c r="K4933" s="239"/>
      <c r="L4933" s="239"/>
    </row>
    <row r="4934" spans="2:12" s="237" customFormat="1" ht="15" x14ac:dyDescent="0.25">
      <c r="B4934" s="180" t="s">
        <v>3548</v>
      </c>
      <c r="C4934" s="182">
        <v>499765064.29000002</v>
      </c>
      <c r="F4934" s="238"/>
      <c r="G4934" s="238"/>
      <c r="H4934" s="238"/>
      <c r="K4934" s="239"/>
      <c r="L4934" s="239"/>
    </row>
    <row r="4935" spans="2:12" s="237" customFormat="1" ht="15" x14ac:dyDescent="0.25">
      <c r="B4935" s="180" t="s">
        <v>3549</v>
      </c>
      <c r="C4935" s="182">
        <v>59068937.870000005</v>
      </c>
      <c r="F4935" s="238"/>
      <c r="G4935" s="238"/>
      <c r="H4935" s="238"/>
      <c r="K4935" s="239"/>
      <c r="L4935" s="239"/>
    </row>
    <row r="4936" spans="2:12" s="237" customFormat="1" ht="15" x14ac:dyDescent="0.25">
      <c r="B4936" s="180" t="s">
        <v>3550</v>
      </c>
      <c r="C4936" s="182">
        <v>5800625.1200000001</v>
      </c>
      <c r="F4936" s="238"/>
      <c r="G4936" s="238"/>
      <c r="H4936" s="238"/>
      <c r="K4936" s="239"/>
      <c r="L4936" s="239"/>
    </row>
    <row r="4937" spans="2:12" s="237" customFormat="1" ht="15" x14ac:dyDescent="0.25">
      <c r="B4937" s="180" t="s">
        <v>3551</v>
      </c>
      <c r="C4937" s="182">
        <v>135180004.72</v>
      </c>
      <c r="F4937" s="238"/>
      <c r="G4937" s="238"/>
      <c r="H4937" s="238"/>
      <c r="K4937" s="239"/>
      <c r="L4937" s="239"/>
    </row>
    <row r="4938" spans="2:12" s="237" customFormat="1" ht="15" x14ac:dyDescent="0.25">
      <c r="B4938" s="180" t="s">
        <v>2896</v>
      </c>
      <c r="C4938" s="182">
        <v>208081691.74000004</v>
      </c>
      <c r="F4938" s="238"/>
      <c r="G4938" s="238"/>
      <c r="H4938" s="238"/>
      <c r="K4938" s="239"/>
      <c r="L4938" s="239"/>
    </row>
    <row r="4939" spans="2:12" s="237" customFormat="1" ht="15" x14ac:dyDescent="0.25">
      <c r="B4939" s="180" t="s">
        <v>2898</v>
      </c>
      <c r="C4939" s="182">
        <v>993581374.2299999</v>
      </c>
      <c r="F4939" s="238"/>
      <c r="G4939" s="238"/>
      <c r="H4939" s="238"/>
      <c r="K4939" s="239"/>
      <c r="L4939" s="239"/>
    </row>
    <row r="4940" spans="2:12" s="237" customFormat="1" ht="15" x14ac:dyDescent="0.25">
      <c r="B4940" s="180" t="s">
        <v>2900</v>
      </c>
      <c r="C4940" s="182">
        <v>977808399.18999994</v>
      </c>
      <c r="F4940" s="238"/>
      <c r="G4940" s="238"/>
      <c r="H4940" s="238"/>
      <c r="K4940" s="239"/>
      <c r="L4940" s="239"/>
    </row>
    <row r="4941" spans="2:12" s="237" customFormat="1" ht="15" x14ac:dyDescent="0.25">
      <c r="B4941" s="180" t="s">
        <v>3552</v>
      </c>
      <c r="C4941" s="182">
        <v>3634937.63</v>
      </c>
      <c r="F4941" s="238"/>
      <c r="G4941" s="238"/>
      <c r="H4941" s="238"/>
      <c r="K4941" s="239"/>
      <c r="L4941" s="239"/>
    </row>
    <row r="4942" spans="2:12" s="237" customFormat="1" ht="15" x14ac:dyDescent="0.25">
      <c r="B4942" s="180" t="s">
        <v>3553</v>
      </c>
      <c r="C4942" s="182">
        <v>1838645772.04</v>
      </c>
      <c r="F4942" s="238"/>
      <c r="G4942" s="238"/>
      <c r="H4942" s="238"/>
      <c r="K4942" s="239"/>
      <c r="L4942" s="239"/>
    </row>
    <row r="4943" spans="2:12" s="237" customFormat="1" ht="15" x14ac:dyDescent="0.25">
      <c r="B4943" s="180" t="s">
        <v>2903</v>
      </c>
      <c r="C4943" s="182">
        <v>740629599.26000011</v>
      </c>
      <c r="F4943" s="238"/>
      <c r="G4943" s="238"/>
      <c r="H4943" s="238"/>
      <c r="K4943" s="239"/>
      <c r="L4943" s="239"/>
    </row>
    <row r="4944" spans="2:12" s="237" customFormat="1" ht="15" x14ac:dyDescent="0.25">
      <c r="B4944" s="180" t="s">
        <v>2905</v>
      </c>
      <c r="C4944" s="182">
        <v>33140932.080000002</v>
      </c>
      <c r="F4944" s="238"/>
      <c r="G4944" s="238"/>
      <c r="H4944" s="238"/>
      <c r="K4944" s="239"/>
      <c r="L4944" s="239"/>
    </row>
    <row r="4945" spans="2:12" s="237" customFormat="1" ht="15" x14ac:dyDescent="0.25">
      <c r="B4945" s="180" t="s">
        <v>2907</v>
      </c>
      <c r="C4945" s="182">
        <v>939386402.66999984</v>
      </c>
      <c r="F4945" s="238"/>
      <c r="G4945" s="238"/>
      <c r="H4945" s="238"/>
      <c r="K4945" s="239"/>
      <c r="L4945" s="239"/>
    </row>
    <row r="4946" spans="2:12" s="66" customFormat="1" ht="15.75" x14ac:dyDescent="0.25">
      <c r="B4946" s="242"/>
      <c r="C4946" s="243">
        <f>SUM(C3850:C4945)</f>
        <v>422120123808.40076</v>
      </c>
      <c r="F4946" s="68"/>
      <c r="G4946" s="68"/>
      <c r="H4946" s="68"/>
    </row>
    <row r="4947" spans="2:12" s="66" customFormat="1" x14ac:dyDescent="0.2">
      <c r="C4947" s="67"/>
      <c r="F4947" s="68"/>
      <c r="G4947" s="68"/>
      <c r="H4947" s="68"/>
      <c r="K4947" s="166"/>
      <c r="L4947" s="166"/>
    </row>
    <row r="4948" spans="2:12" s="66" customFormat="1" ht="15.75" x14ac:dyDescent="0.25">
      <c r="B4948" s="234" t="s">
        <v>2915</v>
      </c>
      <c r="C4948" s="243">
        <f>+C4946-C3847</f>
        <v>-11279703530.159119</v>
      </c>
      <c r="F4948" s="68"/>
      <c r="G4948" s="68"/>
      <c r="H4948" s="68"/>
    </row>
    <row r="4949" spans="2:12" s="66" customFormat="1" x14ac:dyDescent="0.2">
      <c r="C4949" s="244"/>
      <c r="F4949" s="68"/>
      <c r="G4949" s="68"/>
      <c r="H4949" s="68"/>
    </row>
    <row r="4950" spans="2:12" s="66" customFormat="1" x14ac:dyDescent="0.2">
      <c r="C4950" s="244"/>
      <c r="F4950" s="68"/>
      <c r="G4950" s="68"/>
      <c r="H4950" s="68"/>
    </row>
    <row r="4951" spans="2:12" s="66" customFormat="1" x14ac:dyDescent="0.2">
      <c r="B4951" s="214" t="s">
        <v>2916</v>
      </c>
      <c r="C4951" s="67"/>
      <c r="F4951" s="68"/>
      <c r="G4951" s="68"/>
      <c r="H4951" s="68"/>
    </row>
    <row r="4952" spans="2:12" s="66" customFormat="1" x14ac:dyDescent="0.2">
      <c r="B4952" s="214"/>
      <c r="C4952" s="67"/>
      <c r="F4952" s="68"/>
      <c r="G4952" s="68"/>
      <c r="H4952" s="68"/>
    </row>
    <row r="4953" spans="2:12" s="66" customFormat="1" x14ac:dyDescent="0.2">
      <c r="C4953" s="67"/>
      <c r="F4953" s="68"/>
      <c r="G4953" s="68"/>
      <c r="H4953" s="68"/>
    </row>
    <row r="4954" spans="2:12" s="66" customFormat="1" ht="15" x14ac:dyDescent="0.25">
      <c r="B4954" s="165" t="s">
        <v>2917</v>
      </c>
      <c r="C4954" s="228">
        <v>44469</v>
      </c>
      <c r="D4954" s="149"/>
      <c r="E4954" s="245"/>
      <c r="F4954" s="246"/>
      <c r="G4954" s="68"/>
      <c r="H4954" s="68"/>
    </row>
    <row r="4955" spans="2:12" s="66" customFormat="1" ht="45" x14ac:dyDescent="0.2">
      <c r="B4955" s="247" t="s">
        <v>2523</v>
      </c>
      <c r="C4955" s="247" t="s">
        <v>2918</v>
      </c>
      <c r="D4955" s="152" t="s">
        <v>2525</v>
      </c>
      <c r="E4955" s="248" t="s">
        <v>2526</v>
      </c>
      <c r="F4955" s="221" t="s">
        <v>2527</v>
      </c>
      <c r="G4955" s="68"/>
      <c r="H4955" s="68"/>
    </row>
    <row r="4956" spans="2:12" s="251" customFormat="1" x14ac:dyDescent="0.2">
      <c r="B4956" s="249" t="s">
        <v>120</v>
      </c>
      <c r="C4956" s="250" t="s">
        <v>120</v>
      </c>
      <c r="D4956" s="155" t="s">
        <v>120</v>
      </c>
      <c r="E4956" s="155" t="s">
        <v>120</v>
      </c>
      <c r="F4956" s="155" t="s">
        <v>120</v>
      </c>
      <c r="G4956" s="67"/>
      <c r="H4956" s="67"/>
    </row>
    <row r="4957" spans="2:12" s="66" customFormat="1" x14ac:dyDescent="0.2">
      <c r="B4957" s="252"/>
      <c r="C4957" s="220"/>
      <c r="D4957" s="220"/>
      <c r="E4957" s="220"/>
      <c r="F4957" s="246"/>
      <c r="G4957" s="68"/>
      <c r="H4957" s="68"/>
    </row>
    <row r="4958" spans="2:12" s="66" customFormat="1" x14ac:dyDescent="0.2">
      <c r="B4958" s="220"/>
      <c r="C4958" s="220"/>
      <c r="D4958" s="220"/>
      <c r="E4958" s="220"/>
      <c r="F4958" s="246"/>
      <c r="G4958" s="68"/>
      <c r="H4958" s="68"/>
    </row>
    <row r="4959" spans="2:12" s="66" customFormat="1" x14ac:dyDescent="0.2">
      <c r="B4959" s="206" t="s">
        <v>2919</v>
      </c>
      <c r="C4959" s="250" t="s">
        <v>120</v>
      </c>
      <c r="D4959" s="220"/>
      <c r="E4959" s="220"/>
      <c r="F4959" s="246"/>
      <c r="G4959" s="68"/>
      <c r="H4959" s="68"/>
    </row>
    <row r="4960" spans="2:12" s="66" customFormat="1" x14ac:dyDescent="0.2">
      <c r="B4960" s="220"/>
      <c r="C4960" s="220"/>
      <c r="D4960" s="220"/>
      <c r="E4960" s="220"/>
      <c r="F4960" s="246"/>
      <c r="G4960" s="68"/>
      <c r="H4960" s="68"/>
    </row>
    <row r="4961" spans="2:8" s="66" customFormat="1" ht="15" x14ac:dyDescent="0.25">
      <c r="B4961" s="196" t="s">
        <v>2926</v>
      </c>
      <c r="C4961" s="220"/>
      <c r="E4961" s="220"/>
      <c r="F4961" s="246"/>
      <c r="G4961" s="68"/>
      <c r="H4961" s="68"/>
    </row>
    <row r="4962" spans="2:8" s="66" customFormat="1" x14ac:dyDescent="0.2">
      <c r="B4962" s="220"/>
      <c r="C4962" s="220"/>
      <c r="E4962" s="220"/>
      <c r="F4962" s="246"/>
      <c r="G4962" s="68"/>
      <c r="H4962" s="68"/>
    </row>
    <row r="4963" spans="2:8" s="66" customFormat="1" ht="15" x14ac:dyDescent="0.25">
      <c r="B4963" s="253" t="s">
        <v>2920</v>
      </c>
      <c r="C4963" s="158" t="s">
        <v>2921</v>
      </c>
      <c r="E4963" s="220"/>
      <c r="F4963" s="246"/>
      <c r="G4963" s="68"/>
      <c r="H4963" s="68"/>
    </row>
    <row r="4964" spans="2:8" s="66" customFormat="1" ht="15" x14ac:dyDescent="0.25">
      <c r="B4964" s="254"/>
      <c r="C4964" s="250" t="s">
        <v>120</v>
      </c>
      <c r="E4964" s="220"/>
      <c r="F4964" s="246"/>
      <c r="G4964" s="68"/>
      <c r="H4964" s="68"/>
    </row>
    <row r="4965" spans="2:8" s="66" customFormat="1" ht="15" x14ac:dyDescent="0.25">
      <c r="B4965" s="255"/>
      <c r="C4965" s="159"/>
      <c r="E4965" s="220"/>
      <c r="F4965" s="246"/>
      <c r="G4965" s="68"/>
      <c r="H4965" s="68"/>
    </row>
    <row r="4966" spans="2:8" s="66" customFormat="1" x14ac:dyDescent="0.2">
      <c r="E4966" s="220"/>
      <c r="F4966" s="246"/>
      <c r="G4966" s="68"/>
      <c r="H4966" s="68"/>
    </row>
    <row r="4967" spans="2:8" s="66" customFormat="1" ht="15" x14ac:dyDescent="0.2">
      <c r="B4967" s="256" t="s">
        <v>2911</v>
      </c>
      <c r="C4967" s="161" t="s">
        <v>2921</v>
      </c>
      <c r="E4967" s="220"/>
      <c r="F4967" s="246"/>
      <c r="G4967" s="68"/>
      <c r="H4967" s="68"/>
    </row>
    <row r="4968" spans="2:8" s="66" customFormat="1" x14ac:dyDescent="0.2">
      <c r="B4968" s="250"/>
      <c r="C4968" s="250" t="s">
        <v>120</v>
      </c>
      <c r="E4968" s="220"/>
      <c r="F4968" s="246"/>
      <c r="G4968" s="68"/>
      <c r="H4968" s="68"/>
    </row>
    <row r="4969" spans="2:8" s="66" customFormat="1" x14ac:dyDescent="0.2">
      <c r="C4969" s="251"/>
      <c r="E4969" s="220"/>
      <c r="F4969" s="246"/>
      <c r="G4969" s="68"/>
      <c r="H4969" s="68"/>
    </row>
    <row r="4970" spans="2:8" s="66" customFormat="1" ht="15" x14ac:dyDescent="0.25">
      <c r="B4970" s="253" t="s">
        <v>2922</v>
      </c>
      <c r="C4970" s="158" t="s">
        <v>2923</v>
      </c>
      <c r="E4970" s="220"/>
      <c r="F4970" s="246"/>
      <c r="G4970" s="68"/>
      <c r="H4970" s="68"/>
    </row>
    <row r="4971" spans="2:8" s="66" customFormat="1" ht="15" x14ac:dyDescent="0.25">
      <c r="B4971" s="254"/>
      <c r="C4971" s="250" t="s">
        <v>120</v>
      </c>
      <c r="E4971" s="220"/>
      <c r="F4971" s="246"/>
      <c r="G4971" s="68"/>
      <c r="H4971" s="68"/>
    </row>
    <row r="4972" spans="2:8" s="66" customFormat="1" x14ac:dyDescent="0.2">
      <c r="C4972" s="251"/>
      <c r="F4972" s="68"/>
      <c r="G4972" s="68"/>
      <c r="H4972" s="68"/>
    </row>
    <row r="4973" spans="2:8" s="66" customFormat="1" ht="15" x14ac:dyDescent="0.25">
      <c r="B4973" s="256" t="s">
        <v>2924</v>
      </c>
      <c r="C4973" s="162" t="s">
        <v>2923</v>
      </c>
      <c r="F4973" s="68"/>
      <c r="G4973" s="68"/>
      <c r="H4973" s="68"/>
    </row>
    <row r="4974" spans="2:8" s="66" customFormat="1" ht="15" x14ac:dyDescent="0.25">
      <c r="B4974" s="254"/>
      <c r="C4974" s="250" t="s">
        <v>120</v>
      </c>
      <c r="F4974" s="68"/>
      <c r="G4974" s="68"/>
      <c r="H4974" s="68"/>
    </row>
    <row r="4975" spans="2:8" s="66" customFormat="1" x14ac:dyDescent="0.2">
      <c r="C4975" s="251"/>
      <c r="F4975" s="68"/>
      <c r="G4975" s="68"/>
      <c r="H4975" s="68"/>
    </row>
    <row r="4976" spans="2:8" s="66" customFormat="1" ht="15" x14ac:dyDescent="0.25">
      <c r="B4976" s="257" t="s">
        <v>2925</v>
      </c>
      <c r="C4976" s="250" t="s">
        <v>120</v>
      </c>
      <c r="F4976" s="68"/>
      <c r="G4976" s="68"/>
      <c r="H4976" s="68"/>
    </row>
    <row r="4977" spans="3:12" s="66" customFormat="1" x14ac:dyDescent="0.2">
      <c r="F4977" s="68"/>
      <c r="G4977" s="68"/>
      <c r="H4977" s="68"/>
    </row>
    <row r="4978" spans="3:12" s="66" customFormat="1" x14ac:dyDescent="0.2">
      <c r="C4978" s="244"/>
      <c r="F4978" s="68"/>
      <c r="G4978" s="68"/>
      <c r="H4978" s="68"/>
    </row>
    <row r="4979" spans="3:12" s="66" customFormat="1" x14ac:dyDescent="0.2">
      <c r="C4979" s="67"/>
      <c r="F4979" s="68"/>
      <c r="G4979" s="68"/>
      <c r="H4979" s="68"/>
      <c r="K4979" s="166"/>
      <c r="L4979" s="166"/>
    </row>
    <row r="4980" spans="3:12" s="66" customFormat="1" x14ac:dyDescent="0.2">
      <c r="C4980" s="67"/>
      <c r="F4980" s="68"/>
      <c r="G4980" s="68"/>
      <c r="H4980" s="68"/>
      <c r="K4980" s="166"/>
      <c r="L4980" s="166"/>
    </row>
    <row r="4981" spans="3:12" s="66" customFormat="1" x14ac:dyDescent="0.2">
      <c r="C4981" s="67"/>
      <c r="F4981" s="68"/>
      <c r="G4981" s="68"/>
      <c r="H4981" s="68"/>
      <c r="K4981" s="166"/>
      <c r="L4981" s="166"/>
    </row>
    <row r="4982" spans="3:12" s="66" customFormat="1" x14ac:dyDescent="0.2">
      <c r="C4982" s="67"/>
      <c r="F4982" s="68"/>
      <c r="G4982" s="68"/>
      <c r="H4982" s="68"/>
      <c r="K4982" s="166"/>
      <c r="L4982" s="166"/>
    </row>
    <row r="4983" spans="3:12" s="66" customFormat="1" x14ac:dyDescent="0.2">
      <c r="C4983" s="67"/>
      <c r="F4983" s="68"/>
      <c r="G4983" s="68"/>
      <c r="H4983" s="68"/>
      <c r="K4983" s="166"/>
      <c r="L4983" s="166"/>
    </row>
    <row r="4984" spans="3:12" s="66" customFormat="1" x14ac:dyDescent="0.2">
      <c r="C4984" s="67"/>
      <c r="F4984" s="68"/>
      <c r="G4984" s="68"/>
      <c r="H4984" s="68"/>
      <c r="K4984" s="166"/>
      <c r="L4984" s="166"/>
    </row>
    <row r="4985" spans="3:12" s="66" customFormat="1" x14ac:dyDescent="0.2">
      <c r="C4985" s="67"/>
      <c r="F4985" s="68"/>
      <c r="G4985" s="68"/>
      <c r="H4985" s="68"/>
      <c r="K4985" s="166"/>
      <c r="L4985" s="166"/>
    </row>
    <row r="4986" spans="3:12" s="66" customFormat="1" x14ac:dyDescent="0.2">
      <c r="C4986" s="67"/>
      <c r="F4986" s="68"/>
      <c r="G4986" s="68"/>
      <c r="H4986" s="68"/>
      <c r="K4986" s="166"/>
      <c r="L4986" s="166"/>
    </row>
    <row r="4987" spans="3:12" s="66" customFormat="1" x14ac:dyDescent="0.2">
      <c r="C4987" s="67"/>
      <c r="F4987" s="68"/>
      <c r="G4987" s="68"/>
      <c r="H4987" s="68"/>
      <c r="K4987" s="166"/>
      <c r="L4987" s="166"/>
    </row>
    <row r="4988" spans="3:12" s="66" customFormat="1" x14ac:dyDescent="0.2">
      <c r="C4988" s="67"/>
      <c r="F4988" s="68"/>
      <c r="G4988" s="68"/>
      <c r="H4988" s="68"/>
      <c r="K4988" s="166"/>
      <c r="L4988" s="166"/>
    </row>
    <row r="4989" spans="3:12" s="66" customFormat="1" x14ac:dyDescent="0.2">
      <c r="C4989" s="67"/>
      <c r="F4989" s="68"/>
      <c r="G4989" s="68"/>
      <c r="H4989" s="68"/>
      <c r="K4989" s="166"/>
      <c r="L4989" s="166"/>
    </row>
    <row r="4990" spans="3:12" s="66" customFormat="1" x14ac:dyDescent="0.2">
      <c r="C4990" s="67"/>
      <c r="F4990" s="68"/>
      <c r="G4990" s="68"/>
      <c r="H4990" s="68"/>
      <c r="K4990" s="166"/>
      <c r="L4990" s="166"/>
    </row>
    <row r="4991" spans="3:12" s="66" customFormat="1" x14ac:dyDescent="0.2">
      <c r="C4991" s="67"/>
      <c r="F4991" s="68"/>
      <c r="G4991" s="68"/>
      <c r="H4991" s="68"/>
      <c r="K4991" s="166"/>
      <c r="L4991" s="166"/>
    </row>
    <row r="4992" spans="3:12" s="66" customFormat="1" x14ac:dyDescent="0.2">
      <c r="C4992" s="67"/>
      <c r="F4992" s="68"/>
      <c r="G4992" s="68"/>
      <c r="H4992" s="68"/>
      <c r="K4992" s="166"/>
      <c r="L4992" s="166"/>
    </row>
    <row r="4993" spans="3:12" s="66" customFormat="1" x14ac:dyDescent="0.2">
      <c r="C4993" s="67"/>
      <c r="F4993" s="68"/>
      <c r="G4993" s="68"/>
      <c r="H4993" s="68"/>
      <c r="K4993" s="166"/>
      <c r="L4993" s="166"/>
    </row>
    <row r="4994" spans="3:12" s="66" customFormat="1" x14ac:dyDescent="0.2">
      <c r="C4994" s="67"/>
      <c r="F4994" s="68"/>
      <c r="G4994" s="68"/>
      <c r="H4994" s="68"/>
      <c r="K4994" s="166"/>
      <c r="L4994" s="166"/>
    </row>
    <row r="4995" spans="3:12" s="66" customFormat="1" x14ac:dyDescent="0.2">
      <c r="C4995" s="67"/>
      <c r="F4995" s="68"/>
      <c r="G4995" s="68"/>
      <c r="H4995" s="68"/>
      <c r="K4995" s="166"/>
      <c r="L4995" s="166"/>
    </row>
  </sheetData>
  <mergeCells count="4">
    <mergeCell ref="B1:E1"/>
    <mergeCell ref="C3:C8"/>
    <mergeCell ref="F405:F546"/>
    <mergeCell ref="D3:D8"/>
  </mergeCells>
  <conditionalFormatting sqref="B399">
    <cfRule type="expression" dxfId="1488" priority="305">
      <formula>$A65436="Total"</formula>
    </cfRule>
  </conditionalFormatting>
  <conditionalFormatting sqref="C553:C695">
    <cfRule type="expression" dxfId="1487" priority="301">
      <formula>#REF!="Total"</formula>
    </cfRule>
  </conditionalFormatting>
  <conditionalFormatting sqref="C620 C631 C605 C602 C597:C599 C586 C578 C571 C569 C559">
    <cfRule type="expression" dxfId="1486" priority="300">
      <formula>#REF!="Total"</formula>
    </cfRule>
  </conditionalFormatting>
  <conditionalFormatting sqref="C606:C608 C618:C622 C611:C612 C631 C633 C626 C586 C592:C594 C601:C602 C597 C577 C579:C581 C583 C569 C562 C566:C567 C564 C554:C559 C571:C572">
    <cfRule type="expression" dxfId="1485" priority="299">
      <formula>#REF!="Total"</formula>
    </cfRule>
  </conditionalFormatting>
  <conditionalFormatting sqref="C553:C695">
    <cfRule type="expression" dxfId="1484" priority="298">
      <formula>#REF!="Total"</formula>
    </cfRule>
  </conditionalFormatting>
  <conditionalFormatting sqref="C609 C591 C600 C578 C575 C568 C566 C556:C557 C559">
    <cfRule type="expression" dxfId="1483" priority="297">
      <formula>#REF!="Total"</formula>
    </cfRule>
  </conditionalFormatting>
  <conditionalFormatting sqref="C553:C695">
    <cfRule type="expression" dxfId="1482" priority="296">
      <formula>#REF!="Total"</formula>
    </cfRule>
  </conditionalFormatting>
  <conditionalFormatting sqref="C561">
    <cfRule type="expression" dxfId="1481" priority="295">
      <formula>#REF!="Total"</formula>
    </cfRule>
  </conditionalFormatting>
  <conditionalFormatting sqref="C604:C607 C639 C625:C626 C630 C623 C621 C619 C614:C616 C586:C587 C601:C602 C591:C592 C595 C570:C575 C579 C577 C581:C584 C554:C558 C560:C563 C565:C568">
    <cfRule type="expression" dxfId="1480" priority="294">
      <formula>#REF!="Total"</formula>
    </cfRule>
  </conditionalFormatting>
  <conditionalFormatting sqref="C611:C613 C569 C604:C605 C579 C583:C585 C620 C601 C631">
    <cfRule type="expression" dxfId="1479" priority="293">
      <formula>$B567="Total"</formula>
    </cfRule>
  </conditionalFormatting>
  <conditionalFormatting sqref="C617 C630 C610:C613 C588:C590 C597 C585 C600 C580 C582 C568 C560 C563 C554">
    <cfRule type="expression" dxfId="1478" priority="292">
      <formula>#REF!="Total"</formula>
    </cfRule>
  </conditionalFormatting>
  <conditionalFormatting sqref="C568 C576 C587 C616:C617 C609 C580 C584:C585 C604 C1654:C1655 C2754">
    <cfRule type="expression" dxfId="1477" priority="291">
      <formula>$B563="Total"</formula>
    </cfRule>
  </conditionalFormatting>
  <conditionalFormatting sqref="C570:C571 C615 C594 C575 C598 C629 C583 C596 C600 C609:C610 C618">
    <cfRule type="expression" dxfId="1476" priority="290">
      <formula>$B567="Total"</formula>
    </cfRule>
  </conditionalFormatting>
  <conditionalFormatting sqref="C566 C629:C630 C570 C572 C588:C589 C608:C609 C600 C596:C597 C577 C623 C594 C584 C1653 C2752">
    <cfRule type="expression" dxfId="1475" priority="289">
      <formula>$B562="Total"</formula>
    </cfRule>
  </conditionalFormatting>
  <conditionalFormatting sqref="C562">
    <cfRule type="expression" dxfId="1474" priority="288">
      <formula>$B557="Total"</formula>
    </cfRule>
  </conditionalFormatting>
  <conditionalFormatting sqref="C556">
    <cfRule type="expression" dxfId="1473" priority="287">
      <formula>$B553="Total"</formula>
    </cfRule>
  </conditionalFormatting>
  <conditionalFormatting sqref="C557:C558">
    <cfRule type="expression" dxfId="1472" priority="286">
      <formula>$B554="Total"</formula>
    </cfRule>
  </conditionalFormatting>
  <conditionalFormatting sqref="C555 C632">
    <cfRule type="expression" dxfId="1471" priority="285">
      <formula>$B549="Total"</formula>
    </cfRule>
  </conditionalFormatting>
  <conditionalFormatting sqref="C554">
    <cfRule type="expression" dxfId="1470" priority="284">
      <formula>$B541="Total"</formula>
    </cfRule>
  </conditionalFormatting>
  <conditionalFormatting sqref="C578">
    <cfRule type="expression" dxfId="1469" priority="283">
      <formula>$B574="Total"</formula>
    </cfRule>
  </conditionalFormatting>
  <conditionalFormatting sqref="C582">
    <cfRule type="expression" dxfId="1468" priority="282">
      <formula>$B576="Total"</formula>
    </cfRule>
  </conditionalFormatting>
  <conditionalFormatting sqref="C585">
    <cfRule type="expression" dxfId="1467" priority="278">
      <formula>$B580="Total"</formula>
    </cfRule>
  </conditionalFormatting>
  <conditionalFormatting sqref="C622:C623">
    <cfRule type="expression" dxfId="1466" priority="281">
      <formula>$B617="Total"</formula>
    </cfRule>
  </conditionalFormatting>
  <conditionalFormatting sqref="C620">
    <cfRule type="expression" dxfId="1465" priority="280">
      <formula>$B616="Total"</formula>
    </cfRule>
  </conditionalFormatting>
  <conditionalFormatting sqref="C590">
    <cfRule type="expression" dxfId="1464" priority="279">
      <formula>$B587="Total"</formula>
    </cfRule>
  </conditionalFormatting>
  <conditionalFormatting sqref="C574">
    <cfRule type="expression" dxfId="1463" priority="277">
      <formula>$B570="Total"</formula>
    </cfRule>
  </conditionalFormatting>
  <conditionalFormatting sqref="C572">
    <cfRule type="expression" dxfId="1462" priority="276">
      <formula>$B569="Total"</formula>
    </cfRule>
  </conditionalFormatting>
  <conditionalFormatting sqref="C564">
    <cfRule type="expression" dxfId="1461" priority="275">
      <formula>$B560="Total"</formula>
    </cfRule>
  </conditionalFormatting>
  <conditionalFormatting sqref="C553:C695">
    <cfRule type="expression" dxfId="1460" priority="274">
      <formula>$B552="Total"</formula>
    </cfRule>
  </conditionalFormatting>
  <conditionalFormatting sqref="C554:C556">
    <cfRule type="expression" dxfId="1459" priority="273">
      <formula>$B549="Total"</formula>
    </cfRule>
  </conditionalFormatting>
  <conditionalFormatting sqref="C606">
    <cfRule type="expression" dxfId="1458" priority="272">
      <formula>$B599="Total"</formula>
    </cfRule>
  </conditionalFormatting>
  <conditionalFormatting sqref="C558">
    <cfRule type="expression" dxfId="1457" priority="271">
      <formula>$B552="Total"</formula>
    </cfRule>
  </conditionalFormatting>
  <conditionalFormatting sqref="C559:C560">
    <cfRule type="expression" dxfId="1456" priority="270">
      <formula>$B555="Total"</formula>
    </cfRule>
  </conditionalFormatting>
  <conditionalFormatting sqref="C565">
    <cfRule type="expression" dxfId="1455" priority="269">
      <formula>$B561="Total"</formula>
    </cfRule>
  </conditionalFormatting>
  <conditionalFormatting sqref="C564">
    <cfRule type="expression" dxfId="1454" priority="268">
      <formula>$B560="Total"</formula>
    </cfRule>
  </conditionalFormatting>
  <conditionalFormatting sqref="C561">
    <cfRule type="expression" dxfId="1453" priority="267">
      <formula>$B557="Total"</formula>
    </cfRule>
  </conditionalFormatting>
  <conditionalFormatting sqref="C570">
    <cfRule type="expression" dxfId="1452" priority="266">
      <formula>$B568="Total"</formula>
    </cfRule>
  </conditionalFormatting>
  <conditionalFormatting sqref="C574">
    <cfRule type="expression" dxfId="1451" priority="265">
      <formula>$B572="Total"</formula>
    </cfRule>
  </conditionalFormatting>
  <conditionalFormatting sqref="C574">
    <cfRule type="expression" dxfId="1450" priority="264">
      <formula>$B570="Total"</formula>
    </cfRule>
  </conditionalFormatting>
  <conditionalFormatting sqref="C571">
    <cfRule type="expression" dxfId="1449" priority="263">
      <formula>$B567="Total"</formula>
    </cfRule>
  </conditionalFormatting>
  <conditionalFormatting sqref="C567">
    <cfRule type="expression" dxfId="1448" priority="262">
      <formula>$B562="Total"</formula>
    </cfRule>
  </conditionalFormatting>
  <conditionalFormatting sqref="C576">
    <cfRule type="expression" dxfId="1447" priority="261">
      <formula>$B573="Total"</formula>
    </cfRule>
  </conditionalFormatting>
  <conditionalFormatting sqref="C578">
    <cfRule type="expression" dxfId="1446" priority="260">
      <formula>$B575="Total"</formula>
    </cfRule>
  </conditionalFormatting>
  <conditionalFormatting sqref="C580">
    <cfRule type="expression" dxfId="1445" priority="259">
      <formula>$B576="Total"</formula>
    </cfRule>
  </conditionalFormatting>
  <conditionalFormatting sqref="C590">
    <cfRule type="expression" dxfId="1444" priority="258">
      <formula>$B586="Total"</formula>
    </cfRule>
  </conditionalFormatting>
  <conditionalFormatting sqref="C594">
    <cfRule type="expression" dxfId="1443" priority="257">
      <formula>$B592="Total"</formula>
    </cfRule>
  </conditionalFormatting>
  <conditionalFormatting sqref="C596">
    <cfRule type="expression" dxfId="1442" priority="256">
      <formula>$B593="Total"</formula>
    </cfRule>
  </conditionalFormatting>
  <conditionalFormatting sqref="C601">
    <cfRule type="expression" dxfId="1441" priority="255">
      <formula>$B599="Total"</formula>
    </cfRule>
  </conditionalFormatting>
  <conditionalFormatting sqref="C596">
    <cfRule type="expression" dxfId="1440" priority="254">
      <formula>$B590="Total"</formula>
    </cfRule>
  </conditionalFormatting>
  <conditionalFormatting sqref="C599">
    <cfRule type="expression" dxfId="1439" priority="253">
      <formula>$B597="Total"</formula>
    </cfRule>
  </conditionalFormatting>
  <conditionalFormatting sqref="C607">
    <cfRule type="expression" dxfId="1438" priority="252">
      <formula>$B605="Total"</formula>
    </cfRule>
  </conditionalFormatting>
  <conditionalFormatting sqref="C608">
    <cfRule type="expression" dxfId="1437" priority="251">
      <formula>$B606="Total"</formula>
    </cfRule>
  </conditionalFormatting>
  <conditionalFormatting sqref="C610">
    <cfRule type="expression" dxfId="1436" priority="250">
      <formula>$B606="Total"</formula>
    </cfRule>
  </conditionalFormatting>
  <conditionalFormatting sqref="C613">
    <cfRule type="expression" dxfId="1435" priority="249">
      <formula>$B610="Total"</formula>
    </cfRule>
  </conditionalFormatting>
  <conditionalFormatting sqref="C612">
    <cfRule type="expression" dxfId="1434" priority="248">
      <formula>$B609="Total"</formula>
    </cfRule>
  </conditionalFormatting>
  <conditionalFormatting sqref="C611">
    <cfRule type="expression" dxfId="1433" priority="247">
      <formula>$B608="Total"</formula>
    </cfRule>
  </conditionalFormatting>
  <conditionalFormatting sqref="C618">
    <cfRule type="expression" dxfId="1432" priority="246">
      <formula>$B615="Total"</formula>
    </cfRule>
  </conditionalFormatting>
  <conditionalFormatting sqref="C619">
    <cfRule type="expression" dxfId="1431" priority="245">
      <formula>$B617="Total"</formula>
    </cfRule>
  </conditionalFormatting>
  <conditionalFormatting sqref="C619">
    <cfRule type="expression" dxfId="1430" priority="244">
      <formula>$B615="Total"</formula>
    </cfRule>
  </conditionalFormatting>
  <conditionalFormatting sqref="C626">
    <cfRule type="expression" dxfId="1429" priority="243">
      <formula>$B756="Total"</formula>
    </cfRule>
  </conditionalFormatting>
  <conditionalFormatting sqref="C625">
    <cfRule type="expression" dxfId="1428" priority="242">
      <formula>$B753="Total"</formula>
    </cfRule>
  </conditionalFormatting>
  <conditionalFormatting sqref="C625">
    <cfRule type="expression" dxfId="1427" priority="241">
      <formula>$B621="Total"</formula>
    </cfRule>
  </conditionalFormatting>
  <conditionalFormatting sqref="C630">
    <cfRule type="expression" dxfId="1426" priority="240">
      <formula>$B767="Total"</formula>
    </cfRule>
  </conditionalFormatting>
  <conditionalFormatting sqref="C629">
    <cfRule type="expression" dxfId="1425" priority="239">
      <formula>$B765="Total"</formula>
    </cfRule>
  </conditionalFormatting>
  <conditionalFormatting sqref="C631">
    <cfRule type="expression" dxfId="1424" priority="238">
      <formula>$B769="Total"</formula>
    </cfRule>
  </conditionalFormatting>
  <conditionalFormatting sqref="C632">
    <cfRule type="expression" dxfId="1423" priority="237">
      <formula>$B772="Total"</formula>
    </cfRule>
  </conditionalFormatting>
  <conditionalFormatting sqref="C633">
    <cfRule type="expression" dxfId="1422" priority="236">
      <formula>$B777="Total"</formula>
    </cfRule>
  </conditionalFormatting>
  <conditionalFormatting sqref="C633">
    <cfRule type="expression" dxfId="1421" priority="235">
      <formula>$B628="Total"</formula>
    </cfRule>
  </conditionalFormatting>
  <conditionalFormatting sqref="C553">
    <cfRule type="expression" dxfId="1420" priority="302">
      <formula>$B528="Total"</formula>
    </cfRule>
  </conditionalFormatting>
  <conditionalFormatting sqref="C639">
    <cfRule type="expression" dxfId="1419" priority="303">
      <formula>$B974="Total"</formula>
    </cfRule>
  </conditionalFormatting>
  <conditionalFormatting sqref="C554">
    <cfRule type="expression" dxfId="1418" priority="234">
      <formula>$B551="Total"</formula>
    </cfRule>
  </conditionalFormatting>
  <conditionalFormatting sqref="C563:C564">
    <cfRule type="expression" dxfId="1417" priority="233">
      <formula>$B562="Total"</formula>
    </cfRule>
  </conditionalFormatting>
  <conditionalFormatting sqref="C576">
    <cfRule type="expression" dxfId="1416" priority="232">
      <formula>$B574="Total"</formula>
    </cfRule>
  </conditionalFormatting>
  <conditionalFormatting sqref="C614">
    <cfRule type="expression" dxfId="1415" priority="304">
      <formula>$B972="Total"</formula>
    </cfRule>
  </conditionalFormatting>
  <conditionalFormatting sqref="C554:C695 C1675:C1794">
    <cfRule type="expression" dxfId="1414" priority="231">
      <formula>$A529="Total"</formula>
    </cfRule>
  </conditionalFormatting>
  <conditionalFormatting sqref="C1456:C1563">
    <cfRule type="expression" dxfId="1413" priority="228">
      <formula>#REF!="Total"</formula>
    </cfRule>
  </conditionalFormatting>
  <conditionalFormatting sqref="C1456:C1563">
    <cfRule type="expression" dxfId="1412" priority="227">
      <formula>#REF!="Total"</formula>
    </cfRule>
  </conditionalFormatting>
  <conditionalFormatting sqref="C1456:C1563">
    <cfRule type="expression" dxfId="1411" priority="226">
      <formula>#REF!="Total"</formula>
    </cfRule>
  </conditionalFormatting>
  <conditionalFormatting sqref="C1456:C1563">
    <cfRule type="expression" dxfId="1410" priority="225">
      <formula>$A1455="Total"</formula>
    </cfRule>
  </conditionalFormatting>
  <conditionalFormatting sqref="C1456:C1563">
    <cfRule type="expression" dxfId="1409" priority="229">
      <formula>#REF!="Total"</formula>
    </cfRule>
  </conditionalFormatting>
  <conditionalFormatting sqref="C1557">
    <cfRule type="expression" dxfId="1408" priority="230">
      <formula>$A1469="Total"</formula>
    </cfRule>
  </conditionalFormatting>
  <conditionalFormatting sqref="C1564:C1565">
    <cfRule type="expression" dxfId="1407" priority="223">
      <formula>#REF!="Total"</formula>
    </cfRule>
  </conditionalFormatting>
  <conditionalFormatting sqref="C1564:C1565">
    <cfRule type="expression" dxfId="1406" priority="222">
      <formula>#REF!="Total"</formula>
    </cfRule>
  </conditionalFormatting>
  <conditionalFormatting sqref="C1564:C1565">
    <cfRule type="expression" dxfId="1405" priority="221">
      <formula>#REF!="Total"</formula>
    </cfRule>
  </conditionalFormatting>
  <conditionalFormatting sqref="C1564:C1565">
    <cfRule type="expression" dxfId="1404" priority="220">
      <formula>$A1563="Total"</formula>
    </cfRule>
  </conditionalFormatting>
  <conditionalFormatting sqref="C1564:C1565">
    <cfRule type="expression" dxfId="1403" priority="224">
      <formula>#REF!="Total"</formula>
    </cfRule>
  </conditionalFormatting>
  <conditionalFormatting sqref="C1566">
    <cfRule type="expression" dxfId="1402" priority="218">
      <formula>#REF!="Total"</formula>
    </cfRule>
  </conditionalFormatting>
  <conditionalFormatting sqref="C1566">
    <cfRule type="expression" dxfId="1401" priority="217">
      <formula>#REF!="Total"</formula>
    </cfRule>
  </conditionalFormatting>
  <conditionalFormatting sqref="C1566">
    <cfRule type="expression" dxfId="1400" priority="216">
      <formula>#REF!="Total"</formula>
    </cfRule>
  </conditionalFormatting>
  <conditionalFormatting sqref="C1566">
    <cfRule type="expression" dxfId="1399" priority="215">
      <formula>$A1565="Total"</formula>
    </cfRule>
  </conditionalFormatting>
  <conditionalFormatting sqref="C1566">
    <cfRule type="expression" dxfId="1398" priority="219">
      <formula>#REF!="Total"</formula>
    </cfRule>
  </conditionalFormatting>
  <conditionalFormatting sqref="C1652:C1794">
    <cfRule type="expression" dxfId="1397" priority="211">
      <formula>#REF!="Total"</formula>
    </cfRule>
  </conditionalFormatting>
  <conditionalFormatting sqref="C1719 C1730 C1704 C1701 C1696:C1698 C1685 C1677 C1670 C1668 C1658">
    <cfRule type="expression" dxfId="1396" priority="210">
      <formula>#REF!="Total"</formula>
    </cfRule>
  </conditionalFormatting>
  <conditionalFormatting sqref="C1705:C1707 C1717:C1721 C1710:C1711 C1730 C1732 C1725 C1685 C1691:C1693 C1700:C1701 C1696 C1676 C1678:C1680 C1682 C1668 C1661 C1665:C1666 C1663 C1653:C1658 C1670:C1671">
    <cfRule type="expression" dxfId="1395" priority="209">
      <formula>#REF!="Total"</formula>
    </cfRule>
  </conditionalFormatting>
  <conditionalFormatting sqref="C1652:C1794">
    <cfRule type="expression" dxfId="1394" priority="208">
      <formula>#REF!="Total"</formula>
    </cfRule>
  </conditionalFormatting>
  <conditionalFormatting sqref="C1708 C1690 C1699 C1677 C1674 C1667 C1665 C1655:C1656 C1658">
    <cfRule type="expression" dxfId="1393" priority="207">
      <formula>#REF!="Total"</formula>
    </cfRule>
  </conditionalFormatting>
  <conditionalFormatting sqref="C1652:C1794">
    <cfRule type="expression" dxfId="1392" priority="206">
      <formula>#REF!="Total"</formula>
    </cfRule>
  </conditionalFormatting>
  <conditionalFormatting sqref="C1660">
    <cfRule type="expression" dxfId="1391" priority="205">
      <formula>#REF!="Total"</formula>
    </cfRule>
  </conditionalFormatting>
  <conditionalFormatting sqref="C1703:C1706 C1738 C1724:C1725 C1729 C1722 C1720 C1718 C1713:C1715 C1685:C1686 C1700:C1701 C1690:C1691 C1694 C1669:C1674 C1678 C1676 C1680:C1683 C1653:C1657 C1659:C1662 C1664:C1667">
    <cfRule type="expression" dxfId="1390" priority="204">
      <formula>#REF!="Total"</formula>
    </cfRule>
  </conditionalFormatting>
  <conditionalFormatting sqref="C1710:C1712 C1668 C1703:C1704 C1678 C1682:C1684 C1719 C1700 C1730">
    <cfRule type="expression" dxfId="1389" priority="203">
      <formula>$B1666="Total"</formula>
    </cfRule>
  </conditionalFormatting>
  <conditionalFormatting sqref="C1716 C1729 C1709:C1712 C1687:C1689 C1696 C1684 C1699 C1679 C1681 C1667 C1659 C1662 C1653">
    <cfRule type="expression" dxfId="1388" priority="202">
      <formula>#REF!="Total"</formula>
    </cfRule>
  </conditionalFormatting>
  <conditionalFormatting sqref="C1667 C1675 C1686 C1715:C1716 C1708 C1679 C1683:C1684 C1703">
    <cfRule type="expression" dxfId="1387" priority="201">
      <formula>$B1662="Total"</formula>
    </cfRule>
  </conditionalFormatting>
  <conditionalFormatting sqref="C1669:C1670 C1714 C1693 C1674 C1697 C1728 C1682 C1695 C1699 C1708:C1709 C1717">
    <cfRule type="expression" dxfId="1386" priority="200">
      <formula>$B1666="Total"</formula>
    </cfRule>
  </conditionalFormatting>
  <conditionalFormatting sqref="C1665 C1728:C1729 C1669 C1671 C1687:C1688 C1707:C1708 C1699 C1695:C1696 C1676 C1722 C1693 C1683">
    <cfRule type="expression" dxfId="1385" priority="199">
      <formula>$B1661="Total"</formula>
    </cfRule>
  </conditionalFormatting>
  <conditionalFormatting sqref="C1661">
    <cfRule type="expression" dxfId="1384" priority="198">
      <formula>$B1656="Total"</formula>
    </cfRule>
  </conditionalFormatting>
  <conditionalFormatting sqref="C1655">
    <cfRule type="expression" dxfId="1383" priority="197">
      <formula>$B1652="Total"</formula>
    </cfRule>
  </conditionalFormatting>
  <conditionalFormatting sqref="C1656:C1657">
    <cfRule type="expression" dxfId="1382" priority="196">
      <formula>$B1653="Total"</formula>
    </cfRule>
  </conditionalFormatting>
  <conditionalFormatting sqref="C1731">
    <cfRule type="expression" dxfId="1381" priority="195">
      <formula>$B1725="Total"</formula>
    </cfRule>
  </conditionalFormatting>
  <conditionalFormatting sqref="C1653">
    <cfRule type="expression" dxfId="1380" priority="194">
      <formula>$B1641="Total"</formula>
    </cfRule>
  </conditionalFormatting>
  <conditionalFormatting sqref="C1677">
    <cfRule type="expression" dxfId="1379" priority="193">
      <formula>$B1673="Total"</formula>
    </cfRule>
  </conditionalFormatting>
  <conditionalFormatting sqref="C1681">
    <cfRule type="expression" dxfId="1378" priority="192">
      <formula>$B1675="Total"</formula>
    </cfRule>
  </conditionalFormatting>
  <conditionalFormatting sqref="C1684">
    <cfRule type="expression" dxfId="1377" priority="188">
      <formula>$B1679="Total"</formula>
    </cfRule>
  </conditionalFormatting>
  <conditionalFormatting sqref="C1721:C1722">
    <cfRule type="expression" dxfId="1376" priority="191">
      <formula>$B1716="Total"</formula>
    </cfRule>
  </conditionalFormatting>
  <conditionalFormatting sqref="C1719">
    <cfRule type="expression" dxfId="1375" priority="190">
      <formula>$B1715="Total"</formula>
    </cfRule>
  </conditionalFormatting>
  <conditionalFormatting sqref="C1689">
    <cfRule type="expression" dxfId="1374" priority="189">
      <formula>$B1686="Total"</formula>
    </cfRule>
  </conditionalFormatting>
  <conditionalFormatting sqref="C1673">
    <cfRule type="expression" dxfId="1373" priority="187">
      <formula>$B1669="Total"</formula>
    </cfRule>
  </conditionalFormatting>
  <conditionalFormatting sqref="C1671">
    <cfRule type="expression" dxfId="1372" priority="186">
      <formula>$B1668="Total"</formula>
    </cfRule>
  </conditionalFormatting>
  <conditionalFormatting sqref="C1663">
    <cfRule type="expression" dxfId="1371" priority="185">
      <formula>$B1659="Total"</formula>
    </cfRule>
  </conditionalFormatting>
  <conditionalFormatting sqref="C1652:C1794">
    <cfRule type="expression" dxfId="1370" priority="184">
      <formula>$B1651="Total"</formula>
    </cfRule>
  </conditionalFormatting>
  <conditionalFormatting sqref="C1705">
    <cfRule type="expression" dxfId="1369" priority="182">
      <formula>$B1698="Total"</formula>
    </cfRule>
  </conditionalFormatting>
  <conditionalFormatting sqref="C1657">
    <cfRule type="expression" dxfId="1368" priority="181">
      <formula>$B1651="Total"</formula>
    </cfRule>
  </conditionalFormatting>
  <conditionalFormatting sqref="C1658:C1659">
    <cfRule type="expression" dxfId="1367" priority="180">
      <formula>$B1654="Total"</formula>
    </cfRule>
  </conditionalFormatting>
  <conditionalFormatting sqref="C1664">
    <cfRule type="expression" dxfId="1366" priority="179">
      <formula>$B1660="Total"</formula>
    </cfRule>
  </conditionalFormatting>
  <conditionalFormatting sqref="C1663">
    <cfRule type="expression" dxfId="1365" priority="178">
      <formula>$B1659="Total"</formula>
    </cfRule>
  </conditionalFormatting>
  <conditionalFormatting sqref="C1660">
    <cfRule type="expression" dxfId="1364" priority="177">
      <formula>$B1656="Total"</formula>
    </cfRule>
  </conditionalFormatting>
  <conditionalFormatting sqref="C1669">
    <cfRule type="expression" dxfId="1363" priority="176">
      <formula>$B1667="Total"</formula>
    </cfRule>
  </conditionalFormatting>
  <conditionalFormatting sqref="C1673">
    <cfRule type="expression" dxfId="1362" priority="175">
      <formula>$B1671="Total"</formula>
    </cfRule>
  </conditionalFormatting>
  <conditionalFormatting sqref="C1673">
    <cfRule type="expression" dxfId="1361" priority="174">
      <formula>$B1669="Total"</formula>
    </cfRule>
  </conditionalFormatting>
  <conditionalFormatting sqref="C1670">
    <cfRule type="expression" dxfId="1360" priority="173">
      <formula>$B1666="Total"</formula>
    </cfRule>
  </conditionalFormatting>
  <conditionalFormatting sqref="C1666">
    <cfRule type="expression" dxfId="1359" priority="172">
      <formula>$B1661="Total"</formula>
    </cfRule>
  </conditionalFormatting>
  <conditionalFormatting sqref="C1675">
    <cfRule type="expression" dxfId="1358" priority="171">
      <formula>$B1672="Total"</formula>
    </cfRule>
  </conditionalFormatting>
  <conditionalFormatting sqref="C1677">
    <cfRule type="expression" dxfId="1357" priority="170">
      <formula>$B1674="Total"</formula>
    </cfRule>
  </conditionalFormatting>
  <conditionalFormatting sqref="C1679">
    <cfRule type="expression" dxfId="1356" priority="169">
      <formula>$B1675="Total"</formula>
    </cfRule>
  </conditionalFormatting>
  <conditionalFormatting sqref="C1689">
    <cfRule type="expression" dxfId="1355" priority="168">
      <formula>$B1685="Total"</formula>
    </cfRule>
  </conditionalFormatting>
  <conditionalFormatting sqref="C1693">
    <cfRule type="expression" dxfId="1354" priority="167">
      <formula>$B1691="Total"</formula>
    </cfRule>
  </conditionalFormatting>
  <conditionalFormatting sqref="C1695">
    <cfRule type="expression" dxfId="1353" priority="166">
      <formula>$B1692="Total"</formula>
    </cfRule>
  </conditionalFormatting>
  <conditionalFormatting sqref="C1700">
    <cfRule type="expression" dxfId="1352" priority="165">
      <formula>$B1698="Total"</formula>
    </cfRule>
  </conditionalFormatting>
  <conditionalFormatting sqref="C1695">
    <cfRule type="expression" dxfId="1351" priority="164">
      <formula>$B1689="Total"</formula>
    </cfRule>
  </conditionalFormatting>
  <conditionalFormatting sqref="C1698">
    <cfRule type="expression" dxfId="1350" priority="163">
      <formula>$B1696="Total"</formula>
    </cfRule>
  </conditionalFormatting>
  <conditionalFormatting sqref="C1706">
    <cfRule type="expression" dxfId="1349" priority="162">
      <formula>$B1704="Total"</formula>
    </cfRule>
  </conditionalFormatting>
  <conditionalFormatting sqref="C1707">
    <cfRule type="expression" dxfId="1348" priority="161">
      <formula>$B1705="Total"</formula>
    </cfRule>
  </conditionalFormatting>
  <conditionalFormatting sqref="C1709">
    <cfRule type="expression" dxfId="1347" priority="160">
      <formula>$B1705="Total"</formula>
    </cfRule>
  </conditionalFormatting>
  <conditionalFormatting sqref="C1712">
    <cfRule type="expression" dxfId="1346" priority="159">
      <formula>$B1709="Total"</formula>
    </cfRule>
  </conditionalFormatting>
  <conditionalFormatting sqref="C1711">
    <cfRule type="expression" dxfId="1345" priority="158">
      <formula>$B1708="Total"</formula>
    </cfRule>
  </conditionalFormatting>
  <conditionalFormatting sqref="C1710">
    <cfRule type="expression" dxfId="1344" priority="157">
      <formula>$B1707="Total"</formula>
    </cfRule>
  </conditionalFormatting>
  <conditionalFormatting sqref="C1717">
    <cfRule type="expression" dxfId="1343" priority="156">
      <formula>$B1714="Total"</formula>
    </cfRule>
  </conditionalFormatting>
  <conditionalFormatting sqref="C1718">
    <cfRule type="expression" dxfId="1342" priority="155">
      <formula>$B1716="Total"</formula>
    </cfRule>
  </conditionalFormatting>
  <conditionalFormatting sqref="C1718">
    <cfRule type="expression" dxfId="1341" priority="154">
      <formula>$B1714="Total"</formula>
    </cfRule>
  </conditionalFormatting>
  <conditionalFormatting sqref="C1725">
    <cfRule type="expression" dxfId="1340" priority="153">
      <formula>$B1855="Total"</formula>
    </cfRule>
  </conditionalFormatting>
  <conditionalFormatting sqref="C1724">
    <cfRule type="expression" dxfId="1339" priority="152">
      <formula>$B1852="Total"</formula>
    </cfRule>
  </conditionalFormatting>
  <conditionalFormatting sqref="C1724">
    <cfRule type="expression" dxfId="1338" priority="151">
      <formula>$B1720="Total"</formula>
    </cfRule>
  </conditionalFormatting>
  <conditionalFormatting sqref="C1729">
    <cfRule type="expression" dxfId="1337" priority="150">
      <formula>$B1866="Total"</formula>
    </cfRule>
  </conditionalFormatting>
  <conditionalFormatting sqref="C1728">
    <cfRule type="expression" dxfId="1336" priority="149">
      <formula>$B1864="Total"</formula>
    </cfRule>
  </conditionalFormatting>
  <conditionalFormatting sqref="C1730">
    <cfRule type="expression" dxfId="1335" priority="148">
      <formula>$B1868="Total"</formula>
    </cfRule>
  </conditionalFormatting>
  <conditionalFormatting sqref="C1731">
    <cfRule type="expression" dxfId="1334" priority="147">
      <formula>$B1871="Total"</formula>
    </cfRule>
  </conditionalFormatting>
  <conditionalFormatting sqref="C1732">
    <cfRule type="expression" dxfId="1333" priority="146">
      <formula>$B1876="Total"</formula>
    </cfRule>
  </conditionalFormatting>
  <conditionalFormatting sqref="C1732">
    <cfRule type="expression" dxfId="1332" priority="145">
      <formula>$B1727="Total"</formula>
    </cfRule>
  </conditionalFormatting>
  <conditionalFormatting sqref="C1652">
    <cfRule type="expression" dxfId="1331" priority="212">
      <formula>$B1628="Total"</formula>
    </cfRule>
  </conditionalFormatting>
  <conditionalFormatting sqref="C1738">
    <cfRule type="expression" dxfId="1330" priority="213">
      <formula>$B2073="Total"</formula>
    </cfRule>
  </conditionalFormatting>
  <conditionalFormatting sqref="C1653">
    <cfRule type="expression" dxfId="1329" priority="144">
      <formula>$B1650="Total"</formula>
    </cfRule>
  </conditionalFormatting>
  <conditionalFormatting sqref="C1662:C1663">
    <cfRule type="expression" dxfId="1328" priority="143">
      <formula>$B1661="Total"</formula>
    </cfRule>
  </conditionalFormatting>
  <conditionalFormatting sqref="C1675">
    <cfRule type="expression" dxfId="1327" priority="142">
      <formula>$B1673="Total"</formula>
    </cfRule>
  </conditionalFormatting>
  <conditionalFormatting sqref="C1713">
    <cfRule type="expression" dxfId="1326" priority="214">
      <formula>$B2071="Total"</formula>
    </cfRule>
  </conditionalFormatting>
  <conditionalFormatting sqref="C2555:C2662">
    <cfRule type="expression" dxfId="1325" priority="138">
      <formula>#REF!="Total"</formula>
    </cfRule>
  </conditionalFormatting>
  <conditionalFormatting sqref="C2555:C2662">
    <cfRule type="expression" dxfId="1324" priority="137">
      <formula>#REF!="Total"</formula>
    </cfRule>
  </conditionalFormatting>
  <conditionalFormatting sqref="C2555:C2662">
    <cfRule type="expression" dxfId="1323" priority="136">
      <formula>#REF!="Total"</formula>
    </cfRule>
  </conditionalFormatting>
  <conditionalFormatting sqref="C2555:C2662">
    <cfRule type="expression" dxfId="1322" priority="135">
      <formula>$A2554="Total"</formula>
    </cfRule>
  </conditionalFormatting>
  <conditionalFormatting sqref="C2555:C2662">
    <cfRule type="expression" dxfId="1321" priority="139">
      <formula>#REF!="Total"</formula>
    </cfRule>
  </conditionalFormatting>
  <conditionalFormatting sqref="C2656">
    <cfRule type="expression" dxfId="1320" priority="140">
      <formula>$A2568="Total"</formula>
    </cfRule>
  </conditionalFormatting>
  <conditionalFormatting sqref="C2663:C2664">
    <cfRule type="expression" dxfId="1319" priority="133">
      <formula>#REF!="Total"</formula>
    </cfRule>
  </conditionalFormatting>
  <conditionalFormatting sqref="C2663:C2664">
    <cfRule type="expression" dxfId="1318" priority="132">
      <formula>#REF!="Total"</formula>
    </cfRule>
  </conditionalFormatting>
  <conditionalFormatting sqref="C2663:C2664">
    <cfRule type="expression" dxfId="1317" priority="131">
      <formula>#REF!="Total"</formula>
    </cfRule>
  </conditionalFormatting>
  <conditionalFormatting sqref="C2663:C2664">
    <cfRule type="expression" dxfId="1316" priority="130">
      <formula>$A2662="Total"</formula>
    </cfRule>
  </conditionalFormatting>
  <conditionalFormatting sqref="C2663:C2664">
    <cfRule type="expression" dxfId="1315" priority="134">
      <formula>#REF!="Total"</formula>
    </cfRule>
  </conditionalFormatting>
  <conditionalFormatting sqref="C2665">
    <cfRule type="expression" dxfId="1314" priority="128">
      <formula>#REF!="Total"</formula>
    </cfRule>
  </conditionalFormatting>
  <conditionalFormatting sqref="C2665">
    <cfRule type="expression" dxfId="1313" priority="127">
      <formula>#REF!="Total"</formula>
    </cfRule>
  </conditionalFormatting>
  <conditionalFormatting sqref="C2665">
    <cfRule type="expression" dxfId="1312" priority="126">
      <formula>#REF!="Total"</formula>
    </cfRule>
  </conditionalFormatting>
  <conditionalFormatting sqref="C2665">
    <cfRule type="expression" dxfId="1311" priority="125">
      <formula>$A2664="Total"</formula>
    </cfRule>
  </conditionalFormatting>
  <conditionalFormatting sqref="C2665">
    <cfRule type="expression" dxfId="1310" priority="129">
      <formula>#REF!="Total"</formula>
    </cfRule>
  </conditionalFormatting>
  <conditionalFormatting sqref="C2809:C2811 C2767 C2802:C2803 C2777 C2781:C2783 C2818 C2799 C2829">
    <cfRule type="expression" dxfId="1309" priority="124">
      <formula>$B2765="Total"</formula>
    </cfRule>
  </conditionalFormatting>
  <conditionalFormatting sqref="C2774 C2785 C2814:C2815 C2807 C2778 C2782:C2783 C2802">
    <cfRule type="expression" dxfId="1308" priority="123">
      <formula>$B2769="Total"</formula>
    </cfRule>
  </conditionalFormatting>
  <conditionalFormatting sqref="C2813 C2792 C2773 C2796 C2827 C2781 C2794 C2798 C2807:C2808 C2816">
    <cfRule type="expression" dxfId="1307" priority="122">
      <formula>$B2770="Total"</formula>
    </cfRule>
  </conditionalFormatting>
  <conditionalFormatting sqref="C2827:C2828 C2768 C2770 C2786:C2787 C2806:C2807 C2798 C2794:C2795 C2775 C2821 C2792 C2782">
    <cfRule type="expression" dxfId="1306" priority="121">
      <formula>$B2764="Total"</formula>
    </cfRule>
  </conditionalFormatting>
  <conditionalFormatting sqref="C2830">
    <cfRule type="expression" dxfId="1305" priority="120">
      <formula>$B2824="Total"</formula>
    </cfRule>
  </conditionalFormatting>
  <conditionalFormatting sqref="C2756 C2792 C2815 C2781">
    <cfRule type="expression" dxfId="1304" priority="119">
      <formula>$B2755="Total"</formula>
    </cfRule>
  </conditionalFormatting>
  <conditionalFormatting sqref="C2765 C2831 C2820:C2821 C2788:C2790 C2786 C2774 C2777 C2772 C2767 C2761 C2757 C2751:C2754">
    <cfRule type="expression" dxfId="1303" priority="117">
      <formula>#REF!="Total"</formula>
    </cfRule>
  </conditionalFormatting>
  <conditionalFormatting sqref="C2818 C2829 C2803 C2800 C2795:C2797 C2784 C2776 C2767 C2756:C2757">
    <cfRule type="expression" dxfId="1302" priority="116">
      <formula>#REF!="Total"</formula>
    </cfRule>
  </conditionalFormatting>
  <conditionalFormatting sqref="C2804:C2806 C2816:C2820 C2809:C2810 C2829 C2831 C2824 C2784 C2790:C2792 C2799:C2800 C2795 C2775 C2777:C2779 C2767 C2752 C2760 C2764:C2765 C2762 C2755:C2757 C2769:C2770">
    <cfRule type="expression" dxfId="1301" priority="115">
      <formula>#REF!="Total"</formula>
    </cfRule>
  </conditionalFormatting>
  <conditionalFormatting sqref="C2813:C2814 C2818 C2824 C2808 C2793 C2796:C2797 C2789:C2791 C2783 C2785:C2787 C2780 C2774:C2776 C2767 C2755:C2757 C2762:C2764 C2759 C2769:C2770">
    <cfRule type="expression" dxfId="1300" priority="114">
      <formula>#REF!="Total"</formula>
    </cfRule>
  </conditionalFormatting>
  <conditionalFormatting sqref="C2827 C2810 C2807:C2808 C2789 C2795 C2793 C2798 C2773 C2766 C2757">
    <cfRule type="expression" dxfId="1299" priority="113">
      <formula>#REF!="Total"</formula>
    </cfRule>
  </conditionalFormatting>
  <conditionalFormatting sqref="C2829 C2779">
    <cfRule type="expression" dxfId="1298" priority="112">
      <formula>#REF!="Total"</formula>
    </cfRule>
  </conditionalFormatting>
  <conditionalFormatting sqref="C2802:C2805 C2823:C2824 C2828 C2821 C2819 C2813:C2814 C2817 C2784:C2785 C2799:C2800 C2789:C2790 C2793 C2768:C2773 C2787 C2777 C2775 C2779:C2782 C2752:C2755 C2758:C2761 C2763:C2766">
    <cfRule type="expression" dxfId="1297" priority="111">
      <formula>#REF!="Total"</formula>
    </cfRule>
  </conditionalFormatting>
  <conditionalFormatting sqref="C2775">
    <cfRule type="expression" dxfId="1296" priority="110">
      <formula>$B2774="Total"</formula>
    </cfRule>
  </conditionalFormatting>
  <conditionalFormatting sqref="C2830">
    <cfRule type="expression" dxfId="1295" priority="109">
      <formula>$B2828="Total"</formula>
    </cfRule>
  </conditionalFormatting>
  <conditionalFormatting sqref="C2815 C2828:C2829 C2808:C2811 C2786:C2788 C2795 C2783 C2798 C2778 C2780 C2766 C2758 C2761">
    <cfRule type="expression" dxfId="1294" priority="108">
      <formula>#REF!="Total"</formula>
    </cfRule>
  </conditionalFormatting>
  <conditionalFormatting sqref="C2766">
    <cfRule type="expression" dxfId="1293" priority="107">
      <formula>$B2761="Total"</formula>
    </cfRule>
  </conditionalFormatting>
  <conditionalFormatting sqref="C2768:C2769">
    <cfRule type="expression" dxfId="1292" priority="106">
      <formula>$B2765="Total"</formula>
    </cfRule>
  </conditionalFormatting>
  <conditionalFormatting sqref="C2764">
    <cfRule type="expression" dxfId="1291" priority="105">
      <formula>$B2760="Total"</formula>
    </cfRule>
  </conditionalFormatting>
  <conditionalFormatting sqref="C2760">
    <cfRule type="expression" dxfId="1290" priority="104">
      <formula>$B2755="Total"</formula>
    </cfRule>
  </conditionalFormatting>
  <conditionalFormatting sqref="C2754">
    <cfRule type="expression" dxfId="1289" priority="103">
      <formula>$B2751="Total"</formula>
    </cfRule>
  </conditionalFormatting>
  <conditionalFormatting sqref="C2755:C2756">
    <cfRule type="expression" dxfId="1288" priority="102">
      <formula>$B2752="Total"</formula>
    </cfRule>
  </conditionalFormatting>
  <conditionalFormatting sqref="C2753">
    <cfRule type="expression" dxfId="1287" priority="101">
      <formula>$B2748="Total"</formula>
    </cfRule>
  </conditionalFormatting>
  <conditionalFormatting sqref="C2752">
    <cfRule type="expression" dxfId="1286" priority="100">
      <formula>$B2740="Total"</formula>
    </cfRule>
  </conditionalFormatting>
  <conditionalFormatting sqref="C2766">
    <cfRule type="expression" dxfId="1285" priority="99">
      <formula>$B2765="Total"</formula>
    </cfRule>
  </conditionalFormatting>
  <conditionalFormatting sqref="C2776">
    <cfRule type="expression" dxfId="1284" priority="98">
      <formula>$B2772="Total"</formula>
    </cfRule>
  </conditionalFormatting>
  <conditionalFormatting sqref="C2780">
    <cfRule type="expression" dxfId="1283" priority="97">
      <formula>$B2774="Total"</formula>
    </cfRule>
  </conditionalFormatting>
  <conditionalFormatting sqref="C2820:C2821">
    <cfRule type="expression" dxfId="1282" priority="96">
      <formula>$B2815="Total"</formula>
    </cfRule>
  </conditionalFormatting>
  <conditionalFormatting sqref="C2818">
    <cfRule type="expression" dxfId="1281" priority="95">
      <formula>$B2814="Total"</formula>
    </cfRule>
  </conditionalFormatting>
  <conditionalFormatting sqref="C2788">
    <cfRule type="expression" dxfId="1280" priority="94">
      <formula>$B2785="Total"</formula>
    </cfRule>
  </conditionalFormatting>
  <conditionalFormatting sqref="C2783">
    <cfRule type="expression" dxfId="1279" priority="93">
      <formula>$B2778="Total"</formula>
    </cfRule>
  </conditionalFormatting>
  <conditionalFormatting sqref="C2772">
    <cfRule type="expression" dxfId="1278" priority="92">
      <formula>$B2768="Total"</formula>
    </cfRule>
  </conditionalFormatting>
  <conditionalFormatting sqref="C2770">
    <cfRule type="expression" dxfId="1277" priority="91">
      <formula>$B2767="Total"</formula>
    </cfRule>
  </conditionalFormatting>
  <conditionalFormatting sqref="C2762">
    <cfRule type="expression" dxfId="1276" priority="90">
      <formula>$B2758="Total"</formula>
    </cfRule>
  </conditionalFormatting>
  <conditionalFormatting sqref="C2751">
    <cfRule type="expression" dxfId="1275" priority="89">
      <formula>$B2750="Total"</formula>
    </cfRule>
  </conditionalFormatting>
  <conditionalFormatting sqref="C2804">
    <cfRule type="expression" dxfId="1274" priority="87">
      <formula>$B2797="Total"</formula>
    </cfRule>
  </conditionalFormatting>
  <conditionalFormatting sqref="C2756">
    <cfRule type="expression" dxfId="1273" priority="86">
      <formula>$B2750="Total"</formula>
    </cfRule>
  </conditionalFormatting>
  <conditionalFormatting sqref="C2757:C2758">
    <cfRule type="expression" dxfId="1272" priority="85">
      <formula>$B2753="Total"</formula>
    </cfRule>
  </conditionalFormatting>
  <conditionalFormatting sqref="C2763">
    <cfRule type="expression" dxfId="1271" priority="84">
      <formula>$B2759="Total"</formula>
    </cfRule>
  </conditionalFormatting>
  <conditionalFormatting sqref="C2762">
    <cfRule type="expression" dxfId="1270" priority="83">
      <formula>$B2758="Total"</formula>
    </cfRule>
  </conditionalFormatting>
  <conditionalFormatting sqref="C2759">
    <cfRule type="expression" dxfId="1269" priority="82">
      <formula>$B2755="Total"</formula>
    </cfRule>
  </conditionalFormatting>
  <conditionalFormatting sqref="C2768">
    <cfRule type="expression" dxfId="1268" priority="81">
      <formula>$B2766="Total"</formula>
    </cfRule>
  </conditionalFormatting>
  <conditionalFormatting sqref="C2772">
    <cfRule type="expression" dxfId="1267" priority="80">
      <formula>$B2770="Total"</formula>
    </cfRule>
  </conditionalFormatting>
  <conditionalFormatting sqref="C2772">
    <cfRule type="expression" dxfId="1266" priority="79">
      <formula>$B2768="Total"</formula>
    </cfRule>
  </conditionalFormatting>
  <conditionalFormatting sqref="C2769">
    <cfRule type="expression" dxfId="1265" priority="78">
      <formula>$B2765="Total"</formula>
    </cfRule>
  </conditionalFormatting>
  <conditionalFormatting sqref="C2765">
    <cfRule type="expression" dxfId="1264" priority="77">
      <formula>$B2760="Total"</formula>
    </cfRule>
  </conditionalFormatting>
  <conditionalFormatting sqref="C2774">
    <cfRule type="expression" dxfId="1263" priority="76">
      <formula>$B2771="Total"</formula>
    </cfRule>
  </conditionalFormatting>
  <conditionalFormatting sqref="C2776">
    <cfRule type="expression" dxfId="1262" priority="75">
      <formula>$B2773="Total"</formula>
    </cfRule>
  </conditionalFormatting>
  <conditionalFormatting sqref="C2778">
    <cfRule type="expression" dxfId="1261" priority="74">
      <formula>$B2774="Total"</formula>
    </cfRule>
  </conditionalFormatting>
  <conditionalFormatting sqref="C2788">
    <cfRule type="expression" dxfId="1260" priority="73">
      <formula>$B2784="Total"</formula>
    </cfRule>
  </conditionalFormatting>
  <conditionalFormatting sqref="C2792">
    <cfRule type="expression" dxfId="1259" priority="72">
      <formula>$B2790="Total"</formula>
    </cfRule>
  </conditionalFormatting>
  <conditionalFormatting sqref="C2794">
    <cfRule type="expression" dxfId="1258" priority="71">
      <formula>$B2791="Total"</formula>
    </cfRule>
  </conditionalFormatting>
  <conditionalFormatting sqref="C2799">
    <cfRule type="expression" dxfId="1257" priority="70">
      <formula>$B2797="Total"</formula>
    </cfRule>
  </conditionalFormatting>
  <conditionalFormatting sqref="C2794">
    <cfRule type="expression" dxfId="1256" priority="69">
      <formula>$B2788="Total"</formula>
    </cfRule>
  </conditionalFormatting>
  <conditionalFormatting sqref="C2797">
    <cfRule type="expression" dxfId="1255" priority="68">
      <formula>$B2795="Total"</formula>
    </cfRule>
  </conditionalFormatting>
  <conditionalFormatting sqref="C2805">
    <cfRule type="expression" dxfId="1254" priority="67">
      <formula>$B2803="Total"</formula>
    </cfRule>
  </conditionalFormatting>
  <conditionalFormatting sqref="C2806">
    <cfRule type="expression" dxfId="1253" priority="66">
      <formula>$B2804="Total"</formula>
    </cfRule>
  </conditionalFormatting>
  <conditionalFormatting sqref="C2808">
    <cfRule type="expression" dxfId="1252" priority="65">
      <formula>$B2804="Total"</formula>
    </cfRule>
  </conditionalFormatting>
  <conditionalFormatting sqref="C2811">
    <cfRule type="expression" dxfId="1251" priority="64">
      <formula>$B2808="Total"</formula>
    </cfRule>
  </conditionalFormatting>
  <conditionalFormatting sqref="C2810">
    <cfRule type="expression" dxfId="1250" priority="63">
      <formula>$B2807="Total"</formula>
    </cfRule>
  </conditionalFormatting>
  <conditionalFormatting sqref="C2809">
    <cfRule type="expression" dxfId="1249" priority="62">
      <formula>$B2806="Total"</formula>
    </cfRule>
  </conditionalFormatting>
  <conditionalFormatting sqref="C2816">
    <cfRule type="expression" dxfId="1248" priority="61">
      <formula>$B2813="Total"</formula>
    </cfRule>
  </conditionalFormatting>
  <conditionalFormatting sqref="C2817">
    <cfRule type="expression" dxfId="1247" priority="60">
      <formula>$B2815="Total"</formula>
    </cfRule>
  </conditionalFormatting>
  <conditionalFormatting sqref="C2817">
    <cfRule type="expression" dxfId="1246" priority="59">
      <formula>$B2813="Total"</formula>
    </cfRule>
  </conditionalFormatting>
  <conditionalFormatting sqref="C2824">
    <cfRule type="expression" dxfId="1245" priority="58">
      <formula>$B2953="Total"</formula>
    </cfRule>
  </conditionalFormatting>
  <conditionalFormatting sqref="C2823">
    <cfRule type="expression" dxfId="1244" priority="57">
      <formula>$B2950="Total"</formula>
    </cfRule>
  </conditionalFormatting>
  <conditionalFormatting sqref="C2823">
    <cfRule type="expression" dxfId="1243" priority="56">
      <formula>$B2819="Total"</formula>
    </cfRule>
  </conditionalFormatting>
  <conditionalFormatting sqref="C2828">
    <cfRule type="expression" dxfId="1242" priority="55">
      <formula>$B2964="Total"</formula>
    </cfRule>
  </conditionalFormatting>
  <conditionalFormatting sqref="C2827">
    <cfRule type="expression" dxfId="1241" priority="54">
      <formula>$B2962="Total"</formula>
    </cfRule>
  </conditionalFormatting>
  <conditionalFormatting sqref="C2829">
    <cfRule type="expression" dxfId="1240" priority="53">
      <formula>$B2966="Total"</formula>
    </cfRule>
  </conditionalFormatting>
  <conditionalFormatting sqref="C2830">
    <cfRule type="expression" dxfId="1239" priority="52">
      <formula>$B2969="Total"</formula>
    </cfRule>
  </conditionalFormatting>
  <conditionalFormatting sqref="C2831">
    <cfRule type="expression" dxfId="1238" priority="51">
      <formula>$B2974="Total"</formula>
    </cfRule>
  </conditionalFormatting>
  <conditionalFormatting sqref="C2831">
    <cfRule type="expression" dxfId="1237" priority="50">
      <formula>$B2826="Total"</formula>
    </cfRule>
  </conditionalFormatting>
  <conditionalFormatting sqref="C2751">
    <cfRule type="expression" dxfId="1236" priority="49">
      <formula>$B2750="Total"</formula>
    </cfRule>
  </conditionalFormatting>
  <conditionalFormatting sqref="C2804">
    <cfRule type="expression" dxfId="1235" priority="47">
      <formula>$B2797="Total"</formula>
    </cfRule>
  </conditionalFormatting>
  <conditionalFormatting sqref="C2756">
    <cfRule type="expression" dxfId="1234" priority="46">
      <formula>$B2750="Total"</formula>
    </cfRule>
  </conditionalFormatting>
  <conditionalFormatting sqref="C2757:C2758">
    <cfRule type="expression" dxfId="1233" priority="45">
      <formula>$B2753="Total"</formula>
    </cfRule>
  </conditionalFormatting>
  <conditionalFormatting sqref="C2763">
    <cfRule type="expression" dxfId="1232" priority="44">
      <formula>$B2759="Total"</formula>
    </cfRule>
  </conditionalFormatting>
  <conditionalFormatting sqref="C2762">
    <cfRule type="expression" dxfId="1231" priority="43">
      <formula>$B2758="Total"</formula>
    </cfRule>
  </conditionalFormatting>
  <conditionalFormatting sqref="C2759">
    <cfRule type="expression" dxfId="1230" priority="42">
      <formula>$B2755="Total"</formula>
    </cfRule>
  </conditionalFormatting>
  <conditionalFormatting sqref="C2768">
    <cfRule type="expression" dxfId="1229" priority="41">
      <formula>$B2766="Total"</formula>
    </cfRule>
  </conditionalFormatting>
  <conditionalFormatting sqref="C2772">
    <cfRule type="expression" dxfId="1228" priority="40">
      <formula>$B2770="Total"</formula>
    </cfRule>
  </conditionalFormatting>
  <conditionalFormatting sqref="C2772">
    <cfRule type="expression" dxfId="1227" priority="39">
      <formula>$B2768="Total"</formula>
    </cfRule>
  </conditionalFormatting>
  <conditionalFormatting sqref="C2769">
    <cfRule type="expression" dxfId="1226" priority="38">
      <formula>$B2765="Total"</formula>
    </cfRule>
  </conditionalFormatting>
  <conditionalFormatting sqref="C2765">
    <cfRule type="expression" dxfId="1225" priority="37">
      <formula>$B2760="Total"</formula>
    </cfRule>
  </conditionalFormatting>
  <conditionalFormatting sqref="C2774">
    <cfRule type="expression" dxfId="1224" priority="36">
      <formula>$B2771="Total"</formula>
    </cfRule>
  </conditionalFormatting>
  <conditionalFormatting sqref="C2776">
    <cfRule type="expression" dxfId="1223" priority="35">
      <formula>$B2773="Total"</formula>
    </cfRule>
  </conditionalFormatting>
  <conditionalFormatting sqref="C2778">
    <cfRule type="expression" dxfId="1222" priority="34">
      <formula>$B2774="Total"</formula>
    </cfRule>
  </conditionalFormatting>
  <conditionalFormatting sqref="C2788">
    <cfRule type="expression" dxfId="1221" priority="33">
      <formula>$B2784="Total"</formula>
    </cfRule>
  </conditionalFormatting>
  <conditionalFormatting sqref="C2792">
    <cfRule type="expression" dxfId="1220" priority="32">
      <formula>$B2790="Total"</formula>
    </cfRule>
  </conditionalFormatting>
  <conditionalFormatting sqref="C2794">
    <cfRule type="expression" dxfId="1219" priority="31">
      <formula>$B2791="Total"</formula>
    </cfRule>
  </conditionalFormatting>
  <conditionalFormatting sqref="C2799">
    <cfRule type="expression" dxfId="1218" priority="30">
      <formula>$B2797="Total"</formula>
    </cfRule>
  </conditionalFormatting>
  <conditionalFormatting sqref="C2794">
    <cfRule type="expression" dxfId="1217" priority="29">
      <formula>$B2788="Total"</formula>
    </cfRule>
  </conditionalFormatting>
  <conditionalFormatting sqref="C2797">
    <cfRule type="expression" dxfId="1216" priority="28">
      <formula>$B2795="Total"</formula>
    </cfRule>
  </conditionalFormatting>
  <conditionalFormatting sqref="C2805">
    <cfRule type="expression" dxfId="1215" priority="27">
      <formula>$B2803="Total"</formula>
    </cfRule>
  </conditionalFormatting>
  <conditionalFormatting sqref="C2806">
    <cfRule type="expression" dxfId="1214" priority="26">
      <formula>$B2804="Total"</formula>
    </cfRule>
  </conditionalFormatting>
  <conditionalFormatting sqref="C2808">
    <cfRule type="expression" dxfId="1213" priority="25">
      <formula>$B2804="Total"</formula>
    </cfRule>
  </conditionalFormatting>
  <conditionalFormatting sqref="C2811">
    <cfRule type="expression" dxfId="1212" priority="24">
      <formula>$B2808="Total"</formula>
    </cfRule>
  </conditionalFormatting>
  <conditionalFormatting sqref="C2810">
    <cfRule type="expression" dxfId="1211" priority="23">
      <formula>$B2807="Total"</formula>
    </cfRule>
  </conditionalFormatting>
  <conditionalFormatting sqref="C2809">
    <cfRule type="expression" dxfId="1210" priority="22">
      <formula>$B2806="Total"</formula>
    </cfRule>
  </conditionalFormatting>
  <conditionalFormatting sqref="C2816">
    <cfRule type="expression" dxfId="1209" priority="21">
      <formula>$B2813="Total"</formula>
    </cfRule>
  </conditionalFormatting>
  <conditionalFormatting sqref="C2817">
    <cfRule type="expression" dxfId="1208" priority="20">
      <formula>$B2815="Total"</formula>
    </cfRule>
  </conditionalFormatting>
  <conditionalFormatting sqref="C2817">
    <cfRule type="expression" dxfId="1207" priority="19">
      <formula>$B2813="Total"</formula>
    </cfRule>
  </conditionalFormatting>
  <conditionalFormatting sqref="C2824">
    <cfRule type="expression" dxfId="1206" priority="18">
      <formula>$B2953="Total"</formula>
    </cfRule>
  </conditionalFormatting>
  <conditionalFormatting sqref="C2823">
    <cfRule type="expression" dxfId="1205" priority="17">
      <formula>$B2950="Total"</formula>
    </cfRule>
  </conditionalFormatting>
  <conditionalFormatting sqref="C2823">
    <cfRule type="expression" dxfId="1204" priority="16">
      <formula>$B2819="Total"</formula>
    </cfRule>
  </conditionalFormatting>
  <conditionalFormatting sqref="C2828">
    <cfRule type="expression" dxfId="1203" priority="15">
      <formula>$B2964="Total"</formula>
    </cfRule>
  </conditionalFormatting>
  <conditionalFormatting sqref="C2827">
    <cfRule type="expression" dxfId="1202" priority="14">
      <formula>$B2962="Total"</formula>
    </cfRule>
  </conditionalFormatting>
  <conditionalFormatting sqref="C2829">
    <cfRule type="expression" dxfId="1201" priority="13">
      <formula>$B2966="Total"</formula>
    </cfRule>
  </conditionalFormatting>
  <conditionalFormatting sqref="C2830">
    <cfRule type="expression" dxfId="1200" priority="12">
      <formula>$B2969="Total"</formula>
    </cfRule>
  </conditionalFormatting>
  <conditionalFormatting sqref="C2831">
    <cfRule type="expression" dxfId="1199" priority="11">
      <formula>$B2974="Total"</formula>
    </cfRule>
  </conditionalFormatting>
  <conditionalFormatting sqref="C2831">
    <cfRule type="expression" dxfId="1198" priority="10">
      <formula>$B2826="Total"</formula>
    </cfRule>
  </conditionalFormatting>
  <conditionalFormatting sqref="C2751">
    <cfRule type="expression" dxfId="1197" priority="118">
      <formula>$B2727="Total"</formula>
    </cfRule>
  </conditionalFormatting>
  <conditionalFormatting sqref="C2752">
    <cfRule type="expression" dxfId="1196" priority="9">
      <formula>$B2749="Total"</formula>
    </cfRule>
  </conditionalFormatting>
  <conditionalFormatting sqref="C2761:C2762">
    <cfRule type="expression" dxfId="1195" priority="8">
      <formula>$B2760="Total"</formula>
    </cfRule>
  </conditionalFormatting>
  <conditionalFormatting sqref="C2774">
    <cfRule type="expression" dxfId="1194" priority="7">
      <formula>$B2772="Total"</formula>
    </cfRule>
  </conditionalFormatting>
  <conditionalFormatting sqref="C3911">
    <cfRule type="expression" dxfId="1193" priority="1">
      <formula>#REF!="Total"</formula>
    </cfRule>
  </conditionalFormatting>
  <conditionalFormatting sqref="C3911">
    <cfRule type="expression" dxfId="1192" priority="2">
      <formula>#REF!="Total"</formula>
    </cfRule>
  </conditionalFormatting>
  <conditionalFormatting sqref="C3911">
    <cfRule type="expression" dxfId="1191" priority="3">
      <formula>$B4266="Total"</formula>
    </cfRule>
  </conditionalFormatting>
  <conditionalFormatting sqref="C1654 C2753">
    <cfRule type="expression" dxfId="1190" priority="309">
      <formula>#REF!="Total"</formula>
    </cfRule>
  </conditionalFormatting>
  <conditionalFormatting sqref="C1653:C1673">
    <cfRule type="expression" dxfId="1189" priority="311">
      <formula>$A1629="Total"</formula>
    </cfRule>
  </conditionalFormatting>
  <conditionalFormatting sqref="C1674">
    <cfRule type="expression" dxfId="1188" priority="313">
      <formula>#REF!="Total"</formula>
    </cfRule>
  </conditionalFormatting>
  <hyperlinks>
    <hyperlink ref="A1" location="Index!A1" display="Index" xr:uid="{0C4582D3-61A4-4539-A9BB-206FCEAD39DA}"/>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4269A-5DC9-4512-A86C-CBE79B27075F}">
  <dimension ref="A1:I1237"/>
  <sheetViews>
    <sheetView workbookViewId="0">
      <selection activeCell="B1" sqref="B1:E1"/>
    </sheetView>
  </sheetViews>
  <sheetFormatPr defaultRowHeight="12.75" x14ac:dyDescent="0.2"/>
  <cols>
    <col min="1" max="1" width="5.42578125" style="1" bestFit="1" customWidth="1"/>
    <col min="2" max="2" width="67" style="1" bestFit="1" customWidth="1"/>
    <col min="3" max="3" width="25.7109375" style="62" customWidth="1"/>
    <col min="4" max="4" width="30.28515625" style="1" bestFit="1" customWidth="1"/>
    <col min="5" max="5" width="14.28515625" style="1" bestFit="1" customWidth="1"/>
    <col min="6" max="6" width="11.5703125" style="4" bestFit="1" customWidth="1"/>
    <col min="7" max="7" width="18.140625" style="4" bestFit="1" customWidth="1"/>
    <col min="8" max="8" width="9.140625" style="4" bestFit="1" customWidth="1"/>
    <col min="9" max="9" width="1.7109375" style="1" bestFit="1" customWidth="1"/>
    <col min="10" max="256" width="9.140625" style="1"/>
    <col min="257" max="257" width="5.42578125" style="1" bestFit="1" customWidth="1"/>
    <col min="258" max="258" width="67" style="1" bestFit="1" customWidth="1"/>
    <col min="259" max="259" width="13.140625" style="1" bestFit="1" customWidth="1"/>
    <col min="260" max="260" width="30.28515625" style="1" bestFit="1" customWidth="1"/>
    <col min="261" max="261" width="14.28515625" style="1" bestFit="1" customWidth="1"/>
    <col min="262" max="262" width="11.5703125" style="1" bestFit="1" customWidth="1"/>
    <col min="263" max="263" width="18.140625" style="1" bestFit="1" customWidth="1"/>
    <col min="264" max="264" width="9.140625" style="1" bestFit="1"/>
    <col min="265" max="265" width="1.7109375" style="1" bestFit="1" customWidth="1"/>
    <col min="266" max="512" width="9.140625" style="1"/>
    <col min="513" max="513" width="5.42578125" style="1" bestFit="1" customWidth="1"/>
    <col min="514" max="514" width="67" style="1" bestFit="1" customWidth="1"/>
    <col min="515" max="515" width="13.140625" style="1" bestFit="1" customWidth="1"/>
    <col min="516" max="516" width="30.28515625" style="1" bestFit="1" customWidth="1"/>
    <col min="517" max="517" width="14.28515625" style="1" bestFit="1" customWidth="1"/>
    <col min="518" max="518" width="11.5703125" style="1" bestFit="1" customWidth="1"/>
    <col min="519" max="519" width="18.140625" style="1" bestFit="1" customWidth="1"/>
    <col min="520" max="520" width="9.140625" style="1" bestFit="1"/>
    <col min="521" max="521" width="1.7109375" style="1" bestFit="1" customWidth="1"/>
    <col min="522" max="768" width="9.140625" style="1"/>
    <col min="769" max="769" width="5.42578125" style="1" bestFit="1" customWidth="1"/>
    <col min="770" max="770" width="67" style="1" bestFit="1" customWidth="1"/>
    <col min="771" max="771" width="13.140625" style="1" bestFit="1" customWidth="1"/>
    <col min="772" max="772" width="30.28515625" style="1" bestFit="1" customWidth="1"/>
    <col min="773" max="773" width="14.28515625" style="1" bestFit="1" customWidth="1"/>
    <col min="774" max="774" width="11.5703125" style="1" bestFit="1" customWidth="1"/>
    <col min="775" max="775" width="18.140625" style="1" bestFit="1" customWidth="1"/>
    <col min="776" max="776" width="9.140625" style="1" bestFit="1"/>
    <col min="777" max="777" width="1.7109375" style="1" bestFit="1" customWidth="1"/>
    <col min="778" max="1024" width="9.140625" style="1"/>
    <col min="1025" max="1025" width="5.42578125" style="1" bestFit="1" customWidth="1"/>
    <col min="1026" max="1026" width="67" style="1" bestFit="1" customWidth="1"/>
    <col min="1027" max="1027" width="13.140625" style="1" bestFit="1" customWidth="1"/>
    <col min="1028" max="1028" width="30.28515625" style="1" bestFit="1" customWidth="1"/>
    <col min="1029" max="1029" width="14.28515625" style="1" bestFit="1" customWidth="1"/>
    <col min="1030" max="1030" width="11.5703125" style="1" bestFit="1" customWidth="1"/>
    <col min="1031" max="1031" width="18.140625" style="1" bestFit="1" customWidth="1"/>
    <col min="1032" max="1032" width="9.140625" style="1" bestFit="1"/>
    <col min="1033" max="1033" width="1.7109375" style="1" bestFit="1" customWidth="1"/>
    <col min="1034" max="1280" width="9.140625" style="1"/>
    <col min="1281" max="1281" width="5.42578125" style="1" bestFit="1" customWidth="1"/>
    <col min="1282" max="1282" width="67" style="1" bestFit="1" customWidth="1"/>
    <col min="1283" max="1283" width="13.140625" style="1" bestFit="1" customWidth="1"/>
    <col min="1284" max="1284" width="30.28515625" style="1" bestFit="1" customWidth="1"/>
    <col min="1285" max="1285" width="14.28515625" style="1" bestFit="1" customWidth="1"/>
    <col min="1286" max="1286" width="11.5703125" style="1" bestFit="1" customWidth="1"/>
    <col min="1287" max="1287" width="18.140625" style="1" bestFit="1" customWidth="1"/>
    <col min="1288" max="1288" width="9.140625" style="1" bestFit="1"/>
    <col min="1289" max="1289" width="1.7109375" style="1" bestFit="1" customWidth="1"/>
    <col min="1290" max="1536" width="9.140625" style="1"/>
    <col min="1537" max="1537" width="5.42578125" style="1" bestFit="1" customWidth="1"/>
    <col min="1538" max="1538" width="67" style="1" bestFit="1" customWidth="1"/>
    <col min="1539" max="1539" width="13.140625" style="1" bestFit="1" customWidth="1"/>
    <col min="1540" max="1540" width="30.28515625" style="1" bestFit="1" customWidth="1"/>
    <col min="1541" max="1541" width="14.28515625" style="1" bestFit="1" customWidth="1"/>
    <col min="1542" max="1542" width="11.5703125" style="1" bestFit="1" customWidth="1"/>
    <col min="1543" max="1543" width="18.140625" style="1" bestFit="1" customWidth="1"/>
    <col min="1544" max="1544" width="9.140625" style="1" bestFit="1"/>
    <col min="1545" max="1545" width="1.7109375" style="1" bestFit="1" customWidth="1"/>
    <col min="1546" max="1792" width="9.140625" style="1"/>
    <col min="1793" max="1793" width="5.42578125" style="1" bestFit="1" customWidth="1"/>
    <col min="1794" max="1794" width="67" style="1" bestFit="1" customWidth="1"/>
    <col min="1795" max="1795" width="13.140625" style="1" bestFit="1" customWidth="1"/>
    <col min="1796" max="1796" width="30.28515625" style="1" bestFit="1" customWidth="1"/>
    <col min="1797" max="1797" width="14.28515625" style="1" bestFit="1" customWidth="1"/>
    <col min="1798" max="1798" width="11.5703125" style="1" bestFit="1" customWidth="1"/>
    <col min="1799" max="1799" width="18.140625" style="1" bestFit="1" customWidth="1"/>
    <col min="1800" max="1800" width="9.140625" style="1" bestFit="1"/>
    <col min="1801" max="1801" width="1.7109375" style="1" bestFit="1" customWidth="1"/>
    <col min="1802" max="2048" width="9.140625" style="1"/>
    <col min="2049" max="2049" width="5.42578125" style="1" bestFit="1" customWidth="1"/>
    <col min="2050" max="2050" width="67" style="1" bestFit="1" customWidth="1"/>
    <col min="2051" max="2051" width="13.140625" style="1" bestFit="1" customWidth="1"/>
    <col min="2052" max="2052" width="30.28515625" style="1" bestFit="1" customWidth="1"/>
    <col min="2053" max="2053" width="14.28515625" style="1" bestFit="1" customWidth="1"/>
    <col min="2054" max="2054" width="11.5703125" style="1" bestFit="1" customWidth="1"/>
    <col min="2055" max="2055" width="18.140625" style="1" bestFit="1" customWidth="1"/>
    <col min="2056" max="2056" width="9.140625" style="1" bestFit="1"/>
    <col min="2057" max="2057" width="1.7109375" style="1" bestFit="1" customWidth="1"/>
    <col min="2058" max="2304" width="9.140625" style="1"/>
    <col min="2305" max="2305" width="5.42578125" style="1" bestFit="1" customWidth="1"/>
    <col min="2306" max="2306" width="67" style="1" bestFit="1" customWidth="1"/>
    <col min="2307" max="2307" width="13.140625" style="1" bestFit="1" customWidth="1"/>
    <col min="2308" max="2308" width="30.28515625" style="1" bestFit="1" customWidth="1"/>
    <col min="2309" max="2309" width="14.28515625" style="1" bestFit="1" customWidth="1"/>
    <col min="2310" max="2310" width="11.5703125" style="1" bestFit="1" customWidth="1"/>
    <col min="2311" max="2311" width="18.140625" style="1" bestFit="1" customWidth="1"/>
    <col min="2312" max="2312" width="9.140625" style="1" bestFit="1"/>
    <col min="2313" max="2313" width="1.7109375" style="1" bestFit="1" customWidth="1"/>
    <col min="2314" max="2560" width="9.140625" style="1"/>
    <col min="2561" max="2561" width="5.42578125" style="1" bestFit="1" customWidth="1"/>
    <col min="2562" max="2562" width="67" style="1" bestFit="1" customWidth="1"/>
    <col min="2563" max="2563" width="13.140625" style="1" bestFit="1" customWidth="1"/>
    <col min="2564" max="2564" width="30.28515625" style="1" bestFit="1" customWidth="1"/>
    <col min="2565" max="2565" width="14.28515625" style="1" bestFit="1" customWidth="1"/>
    <col min="2566" max="2566" width="11.5703125" style="1" bestFit="1" customWidth="1"/>
    <col min="2567" max="2567" width="18.140625" style="1" bestFit="1" customWidth="1"/>
    <col min="2568" max="2568" width="9.140625" style="1" bestFit="1"/>
    <col min="2569" max="2569" width="1.7109375" style="1" bestFit="1" customWidth="1"/>
    <col min="2570" max="2816" width="9.140625" style="1"/>
    <col min="2817" max="2817" width="5.42578125" style="1" bestFit="1" customWidth="1"/>
    <col min="2818" max="2818" width="67" style="1" bestFit="1" customWidth="1"/>
    <col min="2819" max="2819" width="13.140625" style="1" bestFit="1" customWidth="1"/>
    <col min="2820" max="2820" width="30.28515625" style="1" bestFit="1" customWidth="1"/>
    <col min="2821" max="2821" width="14.28515625" style="1" bestFit="1" customWidth="1"/>
    <col min="2822" max="2822" width="11.5703125" style="1" bestFit="1" customWidth="1"/>
    <col min="2823" max="2823" width="18.140625" style="1" bestFit="1" customWidth="1"/>
    <col min="2824" max="2824" width="9.140625" style="1" bestFit="1"/>
    <col min="2825" max="2825" width="1.7109375" style="1" bestFit="1" customWidth="1"/>
    <col min="2826" max="3072" width="9.140625" style="1"/>
    <col min="3073" max="3073" width="5.42578125" style="1" bestFit="1" customWidth="1"/>
    <col min="3074" max="3074" width="67" style="1" bestFit="1" customWidth="1"/>
    <col min="3075" max="3075" width="13.140625" style="1" bestFit="1" customWidth="1"/>
    <col min="3076" max="3076" width="30.28515625" style="1" bestFit="1" customWidth="1"/>
    <col min="3077" max="3077" width="14.28515625" style="1" bestFit="1" customWidth="1"/>
    <col min="3078" max="3078" width="11.5703125" style="1" bestFit="1" customWidth="1"/>
    <col min="3079" max="3079" width="18.140625" style="1" bestFit="1" customWidth="1"/>
    <col min="3080" max="3080" width="9.140625" style="1" bestFit="1"/>
    <col min="3081" max="3081" width="1.7109375" style="1" bestFit="1" customWidth="1"/>
    <col min="3082" max="3328" width="9.140625" style="1"/>
    <col min="3329" max="3329" width="5.42578125" style="1" bestFit="1" customWidth="1"/>
    <col min="3330" max="3330" width="67" style="1" bestFit="1" customWidth="1"/>
    <col min="3331" max="3331" width="13.140625" style="1" bestFit="1" customWidth="1"/>
    <col min="3332" max="3332" width="30.28515625" style="1" bestFit="1" customWidth="1"/>
    <col min="3333" max="3333" width="14.28515625" style="1" bestFit="1" customWidth="1"/>
    <col min="3334" max="3334" width="11.5703125" style="1" bestFit="1" customWidth="1"/>
    <col min="3335" max="3335" width="18.140625" style="1" bestFit="1" customWidth="1"/>
    <col min="3336" max="3336" width="9.140625" style="1" bestFit="1"/>
    <col min="3337" max="3337" width="1.7109375" style="1" bestFit="1" customWidth="1"/>
    <col min="3338" max="3584" width="9.140625" style="1"/>
    <col min="3585" max="3585" width="5.42578125" style="1" bestFit="1" customWidth="1"/>
    <col min="3586" max="3586" width="67" style="1" bestFit="1" customWidth="1"/>
    <col min="3587" max="3587" width="13.140625" style="1" bestFit="1" customWidth="1"/>
    <col min="3588" max="3588" width="30.28515625" style="1" bestFit="1" customWidth="1"/>
    <col min="3589" max="3589" width="14.28515625" style="1" bestFit="1" customWidth="1"/>
    <col min="3590" max="3590" width="11.5703125" style="1" bestFit="1" customWidth="1"/>
    <col min="3591" max="3591" width="18.140625" style="1" bestFit="1" customWidth="1"/>
    <col min="3592" max="3592" width="9.140625" style="1" bestFit="1"/>
    <col min="3593" max="3593" width="1.7109375" style="1" bestFit="1" customWidth="1"/>
    <col min="3594" max="3840" width="9.140625" style="1"/>
    <col min="3841" max="3841" width="5.42578125" style="1" bestFit="1" customWidth="1"/>
    <col min="3842" max="3842" width="67" style="1" bestFit="1" customWidth="1"/>
    <col min="3843" max="3843" width="13.140625" style="1" bestFit="1" customWidth="1"/>
    <col min="3844" max="3844" width="30.28515625" style="1" bestFit="1" customWidth="1"/>
    <col min="3845" max="3845" width="14.28515625" style="1" bestFit="1" customWidth="1"/>
    <col min="3846" max="3846" width="11.5703125" style="1" bestFit="1" customWidth="1"/>
    <col min="3847" max="3847" width="18.140625" style="1" bestFit="1" customWidth="1"/>
    <col min="3848" max="3848" width="9.140625" style="1" bestFit="1"/>
    <col min="3849" max="3849" width="1.7109375" style="1" bestFit="1" customWidth="1"/>
    <col min="3850" max="4096" width="9.140625" style="1"/>
    <col min="4097" max="4097" width="5.42578125" style="1" bestFit="1" customWidth="1"/>
    <col min="4098" max="4098" width="67" style="1" bestFit="1" customWidth="1"/>
    <col min="4099" max="4099" width="13.140625" style="1" bestFit="1" customWidth="1"/>
    <col min="4100" max="4100" width="30.28515625" style="1" bestFit="1" customWidth="1"/>
    <col min="4101" max="4101" width="14.28515625" style="1" bestFit="1" customWidth="1"/>
    <col min="4102" max="4102" width="11.5703125" style="1" bestFit="1" customWidth="1"/>
    <col min="4103" max="4103" width="18.140625" style="1" bestFit="1" customWidth="1"/>
    <col min="4104" max="4104" width="9.140625" style="1" bestFit="1"/>
    <col min="4105" max="4105" width="1.7109375" style="1" bestFit="1" customWidth="1"/>
    <col min="4106" max="4352" width="9.140625" style="1"/>
    <col min="4353" max="4353" width="5.42578125" style="1" bestFit="1" customWidth="1"/>
    <col min="4354" max="4354" width="67" style="1" bestFit="1" customWidth="1"/>
    <col min="4355" max="4355" width="13.140625" style="1" bestFit="1" customWidth="1"/>
    <col min="4356" max="4356" width="30.28515625" style="1" bestFit="1" customWidth="1"/>
    <col min="4357" max="4357" width="14.28515625" style="1" bestFit="1" customWidth="1"/>
    <col min="4358" max="4358" width="11.5703125" style="1" bestFit="1" customWidth="1"/>
    <col min="4359" max="4359" width="18.140625" style="1" bestFit="1" customWidth="1"/>
    <col min="4360" max="4360" width="9.140625" style="1" bestFit="1"/>
    <col min="4361" max="4361" width="1.7109375" style="1" bestFit="1" customWidth="1"/>
    <col min="4362" max="4608" width="9.140625" style="1"/>
    <col min="4609" max="4609" width="5.42578125" style="1" bestFit="1" customWidth="1"/>
    <col min="4610" max="4610" width="67" style="1" bestFit="1" customWidth="1"/>
    <col min="4611" max="4611" width="13.140625" style="1" bestFit="1" customWidth="1"/>
    <col min="4612" max="4612" width="30.28515625" style="1" bestFit="1" customWidth="1"/>
    <col min="4613" max="4613" width="14.28515625" style="1" bestFit="1" customWidth="1"/>
    <col min="4614" max="4614" width="11.5703125" style="1" bestFit="1" customWidth="1"/>
    <col min="4615" max="4615" width="18.140625" style="1" bestFit="1" customWidth="1"/>
    <col min="4616" max="4616" width="9.140625" style="1" bestFit="1"/>
    <col min="4617" max="4617" width="1.7109375" style="1" bestFit="1" customWidth="1"/>
    <col min="4618" max="4864" width="9.140625" style="1"/>
    <col min="4865" max="4865" width="5.42578125" style="1" bestFit="1" customWidth="1"/>
    <col min="4866" max="4866" width="67" style="1" bestFit="1" customWidth="1"/>
    <col min="4867" max="4867" width="13.140625" style="1" bestFit="1" customWidth="1"/>
    <col min="4868" max="4868" width="30.28515625" style="1" bestFit="1" customWidth="1"/>
    <col min="4869" max="4869" width="14.28515625" style="1" bestFit="1" customWidth="1"/>
    <col min="4870" max="4870" width="11.5703125" style="1" bestFit="1" customWidth="1"/>
    <col min="4871" max="4871" width="18.140625" style="1" bestFit="1" customWidth="1"/>
    <col min="4872" max="4872" width="9.140625" style="1" bestFit="1"/>
    <col min="4873" max="4873" width="1.7109375" style="1" bestFit="1" customWidth="1"/>
    <col min="4874" max="5120" width="9.140625" style="1"/>
    <col min="5121" max="5121" width="5.42578125" style="1" bestFit="1" customWidth="1"/>
    <col min="5122" max="5122" width="67" style="1" bestFit="1" customWidth="1"/>
    <col min="5123" max="5123" width="13.140625" style="1" bestFit="1" customWidth="1"/>
    <col min="5124" max="5124" width="30.28515625" style="1" bestFit="1" customWidth="1"/>
    <col min="5125" max="5125" width="14.28515625" style="1" bestFit="1" customWidth="1"/>
    <col min="5126" max="5126" width="11.5703125" style="1" bestFit="1" customWidth="1"/>
    <col min="5127" max="5127" width="18.140625" style="1" bestFit="1" customWidth="1"/>
    <col min="5128" max="5128" width="9.140625" style="1" bestFit="1"/>
    <col min="5129" max="5129" width="1.7109375" style="1" bestFit="1" customWidth="1"/>
    <col min="5130" max="5376" width="9.140625" style="1"/>
    <col min="5377" max="5377" width="5.42578125" style="1" bestFit="1" customWidth="1"/>
    <col min="5378" max="5378" width="67" style="1" bestFit="1" customWidth="1"/>
    <col min="5379" max="5379" width="13.140625" style="1" bestFit="1" customWidth="1"/>
    <col min="5380" max="5380" width="30.28515625" style="1" bestFit="1" customWidth="1"/>
    <col min="5381" max="5381" width="14.28515625" style="1" bestFit="1" customWidth="1"/>
    <col min="5382" max="5382" width="11.5703125" style="1" bestFit="1" customWidth="1"/>
    <col min="5383" max="5383" width="18.140625" style="1" bestFit="1" customWidth="1"/>
    <col min="5384" max="5384" width="9.140625" style="1" bestFit="1"/>
    <col min="5385" max="5385" width="1.7109375" style="1" bestFit="1" customWidth="1"/>
    <col min="5386" max="5632" width="9.140625" style="1"/>
    <col min="5633" max="5633" width="5.42578125" style="1" bestFit="1" customWidth="1"/>
    <col min="5634" max="5634" width="67" style="1" bestFit="1" customWidth="1"/>
    <col min="5635" max="5635" width="13.140625" style="1" bestFit="1" customWidth="1"/>
    <col min="5636" max="5636" width="30.28515625" style="1" bestFit="1" customWidth="1"/>
    <col min="5637" max="5637" width="14.28515625" style="1" bestFit="1" customWidth="1"/>
    <col min="5638" max="5638" width="11.5703125" style="1" bestFit="1" customWidth="1"/>
    <col min="5639" max="5639" width="18.140625" style="1" bestFit="1" customWidth="1"/>
    <col min="5640" max="5640" width="9.140625" style="1" bestFit="1"/>
    <col min="5641" max="5641" width="1.7109375" style="1" bestFit="1" customWidth="1"/>
    <col min="5642" max="5888" width="9.140625" style="1"/>
    <col min="5889" max="5889" width="5.42578125" style="1" bestFit="1" customWidth="1"/>
    <col min="5890" max="5890" width="67" style="1" bestFit="1" customWidth="1"/>
    <col min="5891" max="5891" width="13.140625" style="1" bestFit="1" customWidth="1"/>
    <col min="5892" max="5892" width="30.28515625" style="1" bestFit="1" customWidth="1"/>
    <col min="5893" max="5893" width="14.28515625" style="1" bestFit="1" customWidth="1"/>
    <col min="5894" max="5894" width="11.5703125" style="1" bestFit="1" customWidth="1"/>
    <col min="5895" max="5895" width="18.140625" style="1" bestFit="1" customWidth="1"/>
    <col min="5896" max="5896" width="9.140625" style="1" bestFit="1"/>
    <col min="5897" max="5897" width="1.7109375" style="1" bestFit="1" customWidth="1"/>
    <col min="5898" max="6144" width="9.140625" style="1"/>
    <col min="6145" max="6145" width="5.42578125" style="1" bestFit="1" customWidth="1"/>
    <col min="6146" max="6146" width="67" style="1" bestFit="1" customWidth="1"/>
    <col min="6147" max="6147" width="13.140625" style="1" bestFit="1" customWidth="1"/>
    <col min="6148" max="6148" width="30.28515625" style="1" bestFit="1" customWidth="1"/>
    <col min="6149" max="6149" width="14.28515625" style="1" bestFit="1" customWidth="1"/>
    <col min="6150" max="6150" width="11.5703125" style="1" bestFit="1" customWidth="1"/>
    <col min="6151" max="6151" width="18.140625" style="1" bestFit="1" customWidth="1"/>
    <col min="6152" max="6152" width="9.140625" style="1" bestFit="1"/>
    <col min="6153" max="6153" width="1.7109375" style="1" bestFit="1" customWidth="1"/>
    <col min="6154" max="6400" width="9.140625" style="1"/>
    <col min="6401" max="6401" width="5.42578125" style="1" bestFit="1" customWidth="1"/>
    <col min="6402" max="6402" width="67" style="1" bestFit="1" customWidth="1"/>
    <col min="6403" max="6403" width="13.140625" style="1" bestFit="1" customWidth="1"/>
    <col min="6404" max="6404" width="30.28515625" style="1" bestFit="1" customWidth="1"/>
    <col min="6405" max="6405" width="14.28515625" style="1" bestFit="1" customWidth="1"/>
    <col min="6406" max="6406" width="11.5703125" style="1" bestFit="1" customWidth="1"/>
    <col min="6407" max="6407" width="18.140625" style="1" bestFit="1" customWidth="1"/>
    <col min="6408" max="6408" width="9.140625" style="1" bestFit="1"/>
    <col min="6409" max="6409" width="1.7109375" style="1" bestFit="1" customWidth="1"/>
    <col min="6410" max="6656" width="9.140625" style="1"/>
    <col min="6657" max="6657" width="5.42578125" style="1" bestFit="1" customWidth="1"/>
    <col min="6658" max="6658" width="67" style="1" bestFit="1" customWidth="1"/>
    <col min="6659" max="6659" width="13.140625" style="1" bestFit="1" customWidth="1"/>
    <col min="6660" max="6660" width="30.28515625" style="1" bestFit="1" customWidth="1"/>
    <col min="6661" max="6661" width="14.28515625" style="1" bestFit="1" customWidth="1"/>
    <col min="6662" max="6662" width="11.5703125" style="1" bestFit="1" customWidth="1"/>
    <col min="6663" max="6663" width="18.140625" style="1" bestFit="1" customWidth="1"/>
    <col min="6664" max="6664" width="9.140625" style="1" bestFit="1"/>
    <col min="6665" max="6665" width="1.7109375" style="1" bestFit="1" customWidth="1"/>
    <col min="6666" max="6912" width="9.140625" style="1"/>
    <col min="6913" max="6913" width="5.42578125" style="1" bestFit="1" customWidth="1"/>
    <col min="6914" max="6914" width="67" style="1" bestFit="1" customWidth="1"/>
    <col min="6915" max="6915" width="13.140625" style="1" bestFit="1" customWidth="1"/>
    <col min="6916" max="6916" width="30.28515625" style="1" bestFit="1" customWidth="1"/>
    <col min="6917" max="6917" width="14.28515625" style="1" bestFit="1" customWidth="1"/>
    <col min="6918" max="6918" width="11.5703125" style="1" bestFit="1" customWidth="1"/>
    <col min="6919" max="6919" width="18.140625" style="1" bestFit="1" customWidth="1"/>
    <col min="6920" max="6920" width="9.140625" style="1" bestFit="1"/>
    <col min="6921" max="6921" width="1.7109375" style="1" bestFit="1" customWidth="1"/>
    <col min="6922" max="7168" width="9.140625" style="1"/>
    <col min="7169" max="7169" width="5.42578125" style="1" bestFit="1" customWidth="1"/>
    <col min="7170" max="7170" width="67" style="1" bestFit="1" customWidth="1"/>
    <col min="7171" max="7171" width="13.140625" style="1" bestFit="1" customWidth="1"/>
    <col min="7172" max="7172" width="30.28515625" style="1" bestFit="1" customWidth="1"/>
    <col min="7173" max="7173" width="14.28515625" style="1" bestFit="1" customWidth="1"/>
    <col min="7174" max="7174" width="11.5703125" style="1" bestFit="1" customWidth="1"/>
    <col min="7175" max="7175" width="18.140625" style="1" bestFit="1" customWidth="1"/>
    <col min="7176" max="7176" width="9.140625" style="1" bestFit="1"/>
    <col min="7177" max="7177" width="1.7109375" style="1" bestFit="1" customWidth="1"/>
    <col min="7178" max="7424" width="9.140625" style="1"/>
    <col min="7425" max="7425" width="5.42578125" style="1" bestFit="1" customWidth="1"/>
    <col min="7426" max="7426" width="67" style="1" bestFit="1" customWidth="1"/>
    <col min="7427" max="7427" width="13.140625" style="1" bestFit="1" customWidth="1"/>
    <col min="7428" max="7428" width="30.28515625" style="1" bestFit="1" customWidth="1"/>
    <col min="7429" max="7429" width="14.28515625" style="1" bestFit="1" customWidth="1"/>
    <col min="7430" max="7430" width="11.5703125" style="1" bestFit="1" customWidth="1"/>
    <col min="7431" max="7431" width="18.140625" style="1" bestFit="1" customWidth="1"/>
    <col min="7432" max="7432" width="9.140625" style="1" bestFit="1"/>
    <col min="7433" max="7433" width="1.7109375" style="1" bestFit="1" customWidth="1"/>
    <col min="7434" max="7680" width="9.140625" style="1"/>
    <col min="7681" max="7681" width="5.42578125" style="1" bestFit="1" customWidth="1"/>
    <col min="7682" max="7682" width="67" style="1" bestFit="1" customWidth="1"/>
    <col min="7683" max="7683" width="13.140625" style="1" bestFit="1" customWidth="1"/>
    <col min="7684" max="7684" width="30.28515625" style="1" bestFit="1" customWidth="1"/>
    <col min="7685" max="7685" width="14.28515625" style="1" bestFit="1" customWidth="1"/>
    <col min="7686" max="7686" width="11.5703125" style="1" bestFit="1" customWidth="1"/>
    <col min="7687" max="7687" width="18.140625" style="1" bestFit="1" customWidth="1"/>
    <col min="7688" max="7688" width="9.140625" style="1" bestFit="1"/>
    <col min="7689" max="7689" width="1.7109375" style="1" bestFit="1" customWidth="1"/>
    <col min="7690" max="7936" width="9.140625" style="1"/>
    <col min="7937" max="7937" width="5.42578125" style="1" bestFit="1" customWidth="1"/>
    <col min="7938" max="7938" width="67" style="1" bestFit="1" customWidth="1"/>
    <col min="7939" max="7939" width="13.140625" style="1" bestFit="1" customWidth="1"/>
    <col min="7940" max="7940" width="30.28515625" style="1" bestFit="1" customWidth="1"/>
    <col min="7941" max="7941" width="14.28515625" style="1" bestFit="1" customWidth="1"/>
    <col min="7942" max="7942" width="11.5703125" style="1" bestFit="1" customWidth="1"/>
    <col min="7943" max="7943" width="18.140625" style="1" bestFit="1" customWidth="1"/>
    <col min="7944" max="7944" width="9.140625" style="1" bestFit="1"/>
    <col min="7945" max="7945" width="1.7109375" style="1" bestFit="1" customWidth="1"/>
    <col min="7946" max="8192" width="9.140625" style="1"/>
    <col min="8193" max="8193" width="5.42578125" style="1" bestFit="1" customWidth="1"/>
    <col min="8194" max="8194" width="67" style="1" bestFit="1" customWidth="1"/>
    <col min="8195" max="8195" width="13.140625" style="1" bestFit="1" customWidth="1"/>
    <col min="8196" max="8196" width="30.28515625" style="1" bestFit="1" customWidth="1"/>
    <col min="8197" max="8197" width="14.28515625" style="1" bestFit="1" customWidth="1"/>
    <col min="8198" max="8198" width="11.5703125" style="1" bestFit="1" customWidth="1"/>
    <col min="8199" max="8199" width="18.140625" style="1" bestFit="1" customWidth="1"/>
    <col min="8200" max="8200" width="9.140625" style="1" bestFit="1"/>
    <col min="8201" max="8201" width="1.7109375" style="1" bestFit="1" customWidth="1"/>
    <col min="8202" max="8448" width="9.140625" style="1"/>
    <col min="8449" max="8449" width="5.42578125" style="1" bestFit="1" customWidth="1"/>
    <col min="8450" max="8450" width="67" style="1" bestFit="1" customWidth="1"/>
    <col min="8451" max="8451" width="13.140625" style="1" bestFit="1" customWidth="1"/>
    <col min="8452" max="8452" width="30.28515625" style="1" bestFit="1" customWidth="1"/>
    <col min="8453" max="8453" width="14.28515625" style="1" bestFit="1" customWidth="1"/>
    <col min="8454" max="8454" width="11.5703125" style="1" bestFit="1" customWidth="1"/>
    <col min="8455" max="8455" width="18.140625" style="1" bestFit="1" customWidth="1"/>
    <col min="8456" max="8456" width="9.140625" style="1" bestFit="1"/>
    <col min="8457" max="8457" width="1.7109375" style="1" bestFit="1" customWidth="1"/>
    <col min="8458" max="8704" width="9.140625" style="1"/>
    <col min="8705" max="8705" width="5.42578125" style="1" bestFit="1" customWidth="1"/>
    <col min="8706" max="8706" width="67" style="1" bestFit="1" customWidth="1"/>
    <col min="8707" max="8707" width="13.140625" style="1" bestFit="1" customWidth="1"/>
    <col min="8708" max="8708" width="30.28515625" style="1" bestFit="1" customWidth="1"/>
    <col min="8709" max="8709" width="14.28515625" style="1" bestFit="1" customWidth="1"/>
    <col min="8710" max="8710" width="11.5703125" style="1" bestFit="1" customWidth="1"/>
    <col min="8711" max="8711" width="18.140625" style="1" bestFit="1" customWidth="1"/>
    <col min="8712" max="8712" width="9.140625" style="1" bestFit="1"/>
    <col min="8713" max="8713" width="1.7109375" style="1" bestFit="1" customWidth="1"/>
    <col min="8714" max="8960" width="9.140625" style="1"/>
    <col min="8961" max="8961" width="5.42578125" style="1" bestFit="1" customWidth="1"/>
    <col min="8962" max="8962" width="67" style="1" bestFit="1" customWidth="1"/>
    <col min="8963" max="8963" width="13.140625" style="1" bestFit="1" customWidth="1"/>
    <col min="8964" max="8964" width="30.28515625" style="1" bestFit="1" customWidth="1"/>
    <col min="8965" max="8965" width="14.28515625" style="1" bestFit="1" customWidth="1"/>
    <col min="8966" max="8966" width="11.5703125" style="1" bestFit="1" customWidth="1"/>
    <col min="8967" max="8967" width="18.140625" style="1" bestFit="1" customWidth="1"/>
    <col min="8968" max="8968" width="9.140625" style="1" bestFit="1"/>
    <col min="8969" max="8969" width="1.7109375" style="1" bestFit="1" customWidth="1"/>
    <col min="8970" max="9216" width="9.140625" style="1"/>
    <col min="9217" max="9217" width="5.42578125" style="1" bestFit="1" customWidth="1"/>
    <col min="9218" max="9218" width="67" style="1" bestFit="1" customWidth="1"/>
    <col min="9219" max="9219" width="13.140625" style="1" bestFit="1" customWidth="1"/>
    <col min="9220" max="9220" width="30.28515625" style="1" bestFit="1" customWidth="1"/>
    <col min="9221" max="9221" width="14.28515625" style="1" bestFit="1" customWidth="1"/>
    <col min="9222" max="9222" width="11.5703125" style="1" bestFit="1" customWidth="1"/>
    <col min="9223" max="9223" width="18.140625" style="1" bestFit="1" customWidth="1"/>
    <col min="9224" max="9224" width="9.140625" style="1" bestFit="1"/>
    <col min="9225" max="9225" width="1.7109375" style="1" bestFit="1" customWidth="1"/>
    <col min="9226" max="9472" width="9.140625" style="1"/>
    <col min="9473" max="9473" width="5.42578125" style="1" bestFit="1" customWidth="1"/>
    <col min="9474" max="9474" width="67" style="1" bestFit="1" customWidth="1"/>
    <col min="9475" max="9475" width="13.140625" style="1" bestFit="1" customWidth="1"/>
    <col min="9476" max="9476" width="30.28515625" style="1" bestFit="1" customWidth="1"/>
    <col min="9477" max="9477" width="14.28515625" style="1" bestFit="1" customWidth="1"/>
    <col min="9478" max="9478" width="11.5703125" style="1" bestFit="1" customWidth="1"/>
    <col min="9479" max="9479" width="18.140625" style="1" bestFit="1" customWidth="1"/>
    <col min="9480" max="9480" width="9.140625" style="1" bestFit="1"/>
    <col min="9481" max="9481" width="1.7109375" style="1" bestFit="1" customWidth="1"/>
    <col min="9482" max="9728" width="9.140625" style="1"/>
    <col min="9729" max="9729" width="5.42578125" style="1" bestFit="1" customWidth="1"/>
    <col min="9730" max="9730" width="67" style="1" bestFit="1" customWidth="1"/>
    <col min="9731" max="9731" width="13.140625" style="1" bestFit="1" customWidth="1"/>
    <col min="9732" max="9732" width="30.28515625" style="1" bestFit="1" customWidth="1"/>
    <col min="9733" max="9733" width="14.28515625" style="1" bestFit="1" customWidth="1"/>
    <col min="9734" max="9734" width="11.5703125" style="1" bestFit="1" customWidth="1"/>
    <col min="9735" max="9735" width="18.140625" style="1" bestFit="1" customWidth="1"/>
    <col min="9736" max="9736" width="9.140625" style="1" bestFit="1"/>
    <col min="9737" max="9737" width="1.7109375" style="1" bestFit="1" customWidth="1"/>
    <col min="9738" max="9984" width="9.140625" style="1"/>
    <col min="9985" max="9985" width="5.42578125" style="1" bestFit="1" customWidth="1"/>
    <col min="9986" max="9986" width="67" style="1" bestFit="1" customWidth="1"/>
    <col min="9987" max="9987" width="13.140625" style="1" bestFit="1" customWidth="1"/>
    <col min="9988" max="9988" width="30.28515625" style="1" bestFit="1" customWidth="1"/>
    <col min="9989" max="9989" width="14.28515625" style="1" bestFit="1" customWidth="1"/>
    <col min="9990" max="9990" width="11.5703125" style="1" bestFit="1" customWidth="1"/>
    <col min="9991" max="9991" width="18.140625" style="1" bestFit="1" customWidth="1"/>
    <col min="9992" max="9992" width="9.140625" style="1" bestFit="1"/>
    <col min="9993" max="9993" width="1.7109375" style="1" bestFit="1" customWidth="1"/>
    <col min="9994" max="10240" width="9.140625" style="1"/>
    <col min="10241" max="10241" width="5.42578125" style="1" bestFit="1" customWidth="1"/>
    <col min="10242" max="10242" width="67" style="1" bestFit="1" customWidth="1"/>
    <col min="10243" max="10243" width="13.140625" style="1" bestFit="1" customWidth="1"/>
    <col min="10244" max="10244" width="30.28515625" style="1" bestFit="1" customWidth="1"/>
    <col min="10245" max="10245" width="14.28515625" style="1" bestFit="1" customWidth="1"/>
    <col min="10246" max="10246" width="11.5703125" style="1" bestFit="1" customWidth="1"/>
    <col min="10247" max="10247" width="18.140625" style="1" bestFit="1" customWidth="1"/>
    <col min="10248" max="10248" width="9.140625" style="1" bestFit="1"/>
    <col min="10249" max="10249" width="1.7109375" style="1" bestFit="1" customWidth="1"/>
    <col min="10250" max="10496" width="9.140625" style="1"/>
    <col min="10497" max="10497" width="5.42578125" style="1" bestFit="1" customWidth="1"/>
    <col min="10498" max="10498" width="67" style="1" bestFit="1" customWidth="1"/>
    <col min="10499" max="10499" width="13.140625" style="1" bestFit="1" customWidth="1"/>
    <col min="10500" max="10500" width="30.28515625" style="1" bestFit="1" customWidth="1"/>
    <col min="10501" max="10501" width="14.28515625" style="1" bestFit="1" customWidth="1"/>
    <col min="10502" max="10502" width="11.5703125" style="1" bestFit="1" customWidth="1"/>
    <col min="10503" max="10503" width="18.140625" style="1" bestFit="1" customWidth="1"/>
    <col min="10504" max="10504" width="9.140625" style="1" bestFit="1"/>
    <col min="10505" max="10505" width="1.7109375" style="1" bestFit="1" customWidth="1"/>
    <col min="10506" max="10752" width="9.140625" style="1"/>
    <col min="10753" max="10753" width="5.42578125" style="1" bestFit="1" customWidth="1"/>
    <col min="10754" max="10754" width="67" style="1" bestFit="1" customWidth="1"/>
    <col min="10755" max="10755" width="13.140625" style="1" bestFit="1" customWidth="1"/>
    <col min="10756" max="10756" width="30.28515625" style="1" bestFit="1" customWidth="1"/>
    <col min="10757" max="10757" width="14.28515625" style="1" bestFit="1" customWidth="1"/>
    <col min="10758" max="10758" width="11.5703125" style="1" bestFit="1" customWidth="1"/>
    <col min="10759" max="10759" width="18.140625" style="1" bestFit="1" customWidth="1"/>
    <col min="10760" max="10760" width="9.140625" style="1" bestFit="1"/>
    <col min="10761" max="10761" width="1.7109375" style="1" bestFit="1" customWidth="1"/>
    <col min="10762" max="11008" width="9.140625" style="1"/>
    <col min="11009" max="11009" width="5.42578125" style="1" bestFit="1" customWidth="1"/>
    <col min="11010" max="11010" width="67" style="1" bestFit="1" customWidth="1"/>
    <col min="11011" max="11011" width="13.140625" style="1" bestFit="1" customWidth="1"/>
    <col min="11012" max="11012" width="30.28515625" style="1" bestFit="1" customWidth="1"/>
    <col min="11013" max="11013" width="14.28515625" style="1" bestFit="1" customWidth="1"/>
    <col min="11014" max="11014" width="11.5703125" style="1" bestFit="1" customWidth="1"/>
    <col min="11015" max="11015" width="18.140625" style="1" bestFit="1" customWidth="1"/>
    <col min="11016" max="11016" width="9.140625" style="1" bestFit="1"/>
    <col min="11017" max="11017" width="1.7109375" style="1" bestFit="1" customWidth="1"/>
    <col min="11018" max="11264" width="9.140625" style="1"/>
    <col min="11265" max="11265" width="5.42578125" style="1" bestFit="1" customWidth="1"/>
    <col min="11266" max="11266" width="67" style="1" bestFit="1" customWidth="1"/>
    <col min="11267" max="11267" width="13.140625" style="1" bestFit="1" customWidth="1"/>
    <col min="11268" max="11268" width="30.28515625" style="1" bestFit="1" customWidth="1"/>
    <col min="11269" max="11269" width="14.28515625" style="1" bestFit="1" customWidth="1"/>
    <col min="11270" max="11270" width="11.5703125" style="1" bestFit="1" customWidth="1"/>
    <col min="11271" max="11271" width="18.140625" style="1" bestFit="1" customWidth="1"/>
    <col min="11272" max="11272" width="9.140625" style="1" bestFit="1"/>
    <col min="11273" max="11273" width="1.7109375" style="1" bestFit="1" customWidth="1"/>
    <col min="11274" max="11520" width="9.140625" style="1"/>
    <col min="11521" max="11521" width="5.42578125" style="1" bestFit="1" customWidth="1"/>
    <col min="11522" max="11522" width="67" style="1" bestFit="1" customWidth="1"/>
    <col min="11523" max="11523" width="13.140625" style="1" bestFit="1" customWidth="1"/>
    <col min="11524" max="11524" width="30.28515625" style="1" bestFit="1" customWidth="1"/>
    <col min="11525" max="11525" width="14.28515625" style="1" bestFit="1" customWidth="1"/>
    <col min="11526" max="11526" width="11.5703125" style="1" bestFit="1" customWidth="1"/>
    <col min="11527" max="11527" width="18.140625" style="1" bestFit="1" customWidth="1"/>
    <col min="11528" max="11528" width="9.140625" style="1" bestFit="1"/>
    <col min="11529" max="11529" width="1.7109375" style="1" bestFit="1" customWidth="1"/>
    <col min="11530" max="11776" width="9.140625" style="1"/>
    <col min="11777" max="11777" width="5.42578125" style="1" bestFit="1" customWidth="1"/>
    <col min="11778" max="11778" width="67" style="1" bestFit="1" customWidth="1"/>
    <col min="11779" max="11779" width="13.140625" style="1" bestFit="1" customWidth="1"/>
    <col min="11780" max="11780" width="30.28515625" style="1" bestFit="1" customWidth="1"/>
    <col min="11781" max="11781" width="14.28515625" style="1" bestFit="1" customWidth="1"/>
    <col min="11782" max="11782" width="11.5703125" style="1" bestFit="1" customWidth="1"/>
    <col min="11783" max="11783" width="18.140625" style="1" bestFit="1" customWidth="1"/>
    <col min="11784" max="11784" width="9.140625" style="1" bestFit="1"/>
    <col min="11785" max="11785" width="1.7109375" style="1" bestFit="1" customWidth="1"/>
    <col min="11786" max="12032" width="9.140625" style="1"/>
    <col min="12033" max="12033" width="5.42578125" style="1" bestFit="1" customWidth="1"/>
    <col min="12034" max="12034" width="67" style="1" bestFit="1" customWidth="1"/>
    <col min="12035" max="12035" width="13.140625" style="1" bestFit="1" customWidth="1"/>
    <col min="12036" max="12036" width="30.28515625" style="1" bestFit="1" customWidth="1"/>
    <col min="12037" max="12037" width="14.28515625" style="1" bestFit="1" customWidth="1"/>
    <col min="12038" max="12038" width="11.5703125" style="1" bestFit="1" customWidth="1"/>
    <col min="12039" max="12039" width="18.140625" style="1" bestFit="1" customWidth="1"/>
    <col min="12040" max="12040" width="9.140625" style="1" bestFit="1"/>
    <col min="12041" max="12041" width="1.7109375" style="1" bestFit="1" customWidth="1"/>
    <col min="12042" max="12288" width="9.140625" style="1"/>
    <col min="12289" max="12289" width="5.42578125" style="1" bestFit="1" customWidth="1"/>
    <col min="12290" max="12290" width="67" style="1" bestFit="1" customWidth="1"/>
    <col min="12291" max="12291" width="13.140625" style="1" bestFit="1" customWidth="1"/>
    <col min="12292" max="12292" width="30.28515625" style="1" bestFit="1" customWidth="1"/>
    <col min="12293" max="12293" width="14.28515625" style="1" bestFit="1" customWidth="1"/>
    <col min="12294" max="12294" width="11.5703125" style="1" bestFit="1" customWidth="1"/>
    <col min="12295" max="12295" width="18.140625" style="1" bestFit="1" customWidth="1"/>
    <col min="12296" max="12296" width="9.140625" style="1" bestFit="1"/>
    <col min="12297" max="12297" width="1.7109375" style="1" bestFit="1" customWidth="1"/>
    <col min="12298" max="12544" width="9.140625" style="1"/>
    <col min="12545" max="12545" width="5.42578125" style="1" bestFit="1" customWidth="1"/>
    <col min="12546" max="12546" width="67" style="1" bestFit="1" customWidth="1"/>
    <col min="12547" max="12547" width="13.140625" style="1" bestFit="1" customWidth="1"/>
    <col min="12548" max="12548" width="30.28515625" style="1" bestFit="1" customWidth="1"/>
    <col min="12549" max="12549" width="14.28515625" style="1" bestFit="1" customWidth="1"/>
    <col min="12550" max="12550" width="11.5703125" style="1" bestFit="1" customWidth="1"/>
    <col min="12551" max="12551" width="18.140625" style="1" bestFit="1" customWidth="1"/>
    <col min="12552" max="12552" width="9.140625" style="1" bestFit="1"/>
    <col min="12553" max="12553" width="1.7109375" style="1" bestFit="1" customWidth="1"/>
    <col min="12554" max="12800" width="9.140625" style="1"/>
    <col min="12801" max="12801" width="5.42578125" style="1" bestFit="1" customWidth="1"/>
    <col min="12802" max="12802" width="67" style="1" bestFit="1" customWidth="1"/>
    <col min="12803" max="12803" width="13.140625" style="1" bestFit="1" customWidth="1"/>
    <col min="12804" max="12804" width="30.28515625" style="1" bestFit="1" customWidth="1"/>
    <col min="12805" max="12805" width="14.28515625" style="1" bestFit="1" customWidth="1"/>
    <col min="12806" max="12806" width="11.5703125" style="1" bestFit="1" customWidth="1"/>
    <col min="12807" max="12807" width="18.140625" style="1" bestFit="1" customWidth="1"/>
    <col min="12808" max="12808" width="9.140625" style="1" bestFit="1"/>
    <col min="12809" max="12809" width="1.7109375" style="1" bestFit="1" customWidth="1"/>
    <col min="12810" max="13056" width="9.140625" style="1"/>
    <col min="13057" max="13057" width="5.42578125" style="1" bestFit="1" customWidth="1"/>
    <col min="13058" max="13058" width="67" style="1" bestFit="1" customWidth="1"/>
    <col min="13059" max="13059" width="13.140625" style="1" bestFit="1" customWidth="1"/>
    <col min="13060" max="13060" width="30.28515625" style="1" bestFit="1" customWidth="1"/>
    <col min="13061" max="13061" width="14.28515625" style="1" bestFit="1" customWidth="1"/>
    <col min="13062" max="13062" width="11.5703125" style="1" bestFit="1" customWidth="1"/>
    <col min="13063" max="13063" width="18.140625" style="1" bestFit="1" customWidth="1"/>
    <col min="13064" max="13064" width="9.140625" style="1" bestFit="1"/>
    <col min="13065" max="13065" width="1.7109375" style="1" bestFit="1" customWidth="1"/>
    <col min="13066" max="13312" width="9.140625" style="1"/>
    <col min="13313" max="13313" width="5.42578125" style="1" bestFit="1" customWidth="1"/>
    <col min="13314" max="13314" width="67" style="1" bestFit="1" customWidth="1"/>
    <col min="13315" max="13315" width="13.140625" style="1" bestFit="1" customWidth="1"/>
    <col min="13316" max="13316" width="30.28515625" style="1" bestFit="1" customWidth="1"/>
    <col min="13317" max="13317" width="14.28515625" style="1" bestFit="1" customWidth="1"/>
    <col min="13318" max="13318" width="11.5703125" style="1" bestFit="1" customWidth="1"/>
    <col min="13319" max="13319" width="18.140625" style="1" bestFit="1" customWidth="1"/>
    <col min="13320" max="13320" width="9.140625" style="1" bestFit="1"/>
    <col min="13321" max="13321" width="1.7109375" style="1" bestFit="1" customWidth="1"/>
    <col min="13322" max="13568" width="9.140625" style="1"/>
    <col min="13569" max="13569" width="5.42578125" style="1" bestFit="1" customWidth="1"/>
    <col min="13570" max="13570" width="67" style="1" bestFit="1" customWidth="1"/>
    <col min="13571" max="13571" width="13.140625" style="1" bestFit="1" customWidth="1"/>
    <col min="13572" max="13572" width="30.28515625" style="1" bestFit="1" customWidth="1"/>
    <col min="13573" max="13573" width="14.28515625" style="1" bestFit="1" customWidth="1"/>
    <col min="13574" max="13574" width="11.5703125" style="1" bestFit="1" customWidth="1"/>
    <col min="13575" max="13575" width="18.140625" style="1" bestFit="1" customWidth="1"/>
    <col min="13576" max="13576" width="9.140625" style="1" bestFit="1"/>
    <col min="13577" max="13577" width="1.7109375" style="1" bestFit="1" customWidth="1"/>
    <col min="13578" max="13824" width="9.140625" style="1"/>
    <col min="13825" max="13825" width="5.42578125" style="1" bestFit="1" customWidth="1"/>
    <col min="13826" max="13826" width="67" style="1" bestFit="1" customWidth="1"/>
    <col min="13827" max="13827" width="13.140625" style="1" bestFit="1" customWidth="1"/>
    <col min="13828" max="13828" width="30.28515625" style="1" bestFit="1" customWidth="1"/>
    <col min="13829" max="13829" width="14.28515625" style="1" bestFit="1" customWidth="1"/>
    <col min="13830" max="13830" width="11.5703125" style="1" bestFit="1" customWidth="1"/>
    <col min="13831" max="13831" width="18.140625" style="1" bestFit="1" customWidth="1"/>
    <col min="13832" max="13832" width="9.140625" style="1" bestFit="1"/>
    <col min="13833" max="13833" width="1.7109375" style="1" bestFit="1" customWidth="1"/>
    <col min="13834" max="14080" width="9.140625" style="1"/>
    <col min="14081" max="14081" width="5.42578125" style="1" bestFit="1" customWidth="1"/>
    <col min="14082" max="14082" width="67" style="1" bestFit="1" customWidth="1"/>
    <col min="14083" max="14083" width="13.140625" style="1" bestFit="1" customWidth="1"/>
    <col min="14084" max="14084" width="30.28515625" style="1" bestFit="1" customWidth="1"/>
    <col min="14085" max="14085" width="14.28515625" style="1" bestFit="1" customWidth="1"/>
    <col min="14086" max="14086" width="11.5703125" style="1" bestFit="1" customWidth="1"/>
    <col min="14087" max="14087" width="18.140625" style="1" bestFit="1" customWidth="1"/>
    <col min="14088" max="14088" width="9.140625" style="1" bestFit="1"/>
    <col min="14089" max="14089" width="1.7109375" style="1" bestFit="1" customWidth="1"/>
    <col min="14090" max="14336" width="9.140625" style="1"/>
    <col min="14337" max="14337" width="5.42578125" style="1" bestFit="1" customWidth="1"/>
    <col min="14338" max="14338" width="67" style="1" bestFit="1" customWidth="1"/>
    <col min="14339" max="14339" width="13.140625" style="1" bestFit="1" customWidth="1"/>
    <col min="14340" max="14340" width="30.28515625" style="1" bestFit="1" customWidth="1"/>
    <col min="14341" max="14341" width="14.28515625" style="1" bestFit="1" customWidth="1"/>
    <col min="14342" max="14342" width="11.5703125" style="1" bestFit="1" customWidth="1"/>
    <col min="14343" max="14343" width="18.140625" style="1" bestFit="1" customWidth="1"/>
    <col min="14344" max="14344" width="9.140625" style="1" bestFit="1"/>
    <col min="14345" max="14345" width="1.7109375" style="1" bestFit="1" customWidth="1"/>
    <col min="14346" max="14592" width="9.140625" style="1"/>
    <col min="14593" max="14593" width="5.42578125" style="1" bestFit="1" customWidth="1"/>
    <col min="14594" max="14594" width="67" style="1" bestFit="1" customWidth="1"/>
    <col min="14595" max="14595" width="13.140625" style="1" bestFit="1" customWidth="1"/>
    <col min="14596" max="14596" width="30.28515625" style="1" bestFit="1" customWidth="1"/>
    <col min="14597" max="14597" width="14.28515625" style="1" bestFit="1" customWidth="1"/>
    <col min="14598" max="14598" width="11.5703125" style="1" bestFit="1" customWidth="1"/>
    <col min="14599" max="14599" width="18.140625" style="1" bestFit="1" customWidth="1"/>
    <col min="14600" max="14600" width="9.140625" style="1" bestFit="1"/>
    <col min="14601" max="14601" width="1.7109375" style="1" bestFit="1" customWidth="1"/>
    <col min="14602" max="14848" width="9.140625" style="1"/>
    <col min="14849" max="14849" width="5.42578125" style="1" bestFit="1" customWidth="1"/>
    <col min="14850" max="14850" width="67" style="1" bestFit="1" customWidth="1"/>
    <col min="14851" max="14851" width="13.140625" style="1" bestFit="1" customWidth="1"/>
    <col min="14852" max="14852" width="30.28515625" style="1" bestFit="1" customWidth="1"/>
    <col min="14853" max="14853" width="14.28515625" style="1" bestFit="1" customWidth="1"/>
    <col min="14854" max="14854" width="11.5703125" style="1" bestFit="1" customWidth="1"/>
    <col min="14855" max="14855" width="18.140625" style="1" bestFit="1" customWidth="1"/>
    <col min="14856" max="14856" width="9.140625" style="1" bestFit="1"/>
    <col min="14857" max="14857" width="1.7109375" style="1" bestFit="1" customWidth="1"/>
    <col min="14858" max="15104" width="9.140625" style="1"/>
    <col min="15105" max="15105" width="5.42578125" style="1" bestFit="1" customWidth="1"/>
    <col min="15106" max="15106" width="67" style="1" bestFit="1" customWidth="1"/>
    <col min="15107" max="15107" width="13.140625" style="1" bestFit="1" customWidth="1"/>
    <col min="15108" max="15108" width="30.28515625" style="1" bestFit="1" customWidth="1"/>
    <col min="15109" max="15109" width="14.28515625" style="1" bestFit="1" customWidth="1"/>
    <col min="15110" max="15110" width="11.5703125" style="1" bestFit="1" customWidth="1"/>
    <col min="15111" max="15111" width="18.140625" style="1" bestFit="1" customWidth="1"/>
    <col min="15112" max="15112" width="9.140625" style="1" bestFit="1"/>
    <col min="15113" max="15113" width="1.7109375" style="1" bestFit="1" customWidth="1"/>
    <col min="15114" max="15360" width="9.140625" style="1"/>
    <col min="15361" max="15361" width="5.42578125" style="1" bestFit="1" customWidth="1"/>
    <col min="15362" max="15362" width="67" style="1" bestFit="1" customWidth="1"/>
    <col min="15363" max="15363" width="13.140625" style="1" bestFit="1" customWidth="1"/>
    <col min="15364" max="15364" width="30.28515625" style="1" bestFit="1" customWidth="1"/>
    <col min="15365" max="15365" width="14.28515625" style="1" bestFit="1" customWidth="1"/>
    <col min="15366" max="15366" width="11.5703125" style="1" bestFit="1" customWidth="1"/>
    <col min="15367" max="15367" width="18.140625" style="1" bestFit="1" customWidth="1"/>
    <col min="15368" max="15368" width="9.140625" style="1" bestFit="1"/>
    <col min="15369" max="15369" width="1.7109375" style="1" bestFit="1" customWidth="1"/>
    <col min="15370" max="15616" width="9.140625" style="1"/>
    <col min="15617" max="15617" width="5.42578125" style="1" bestFit="1" customWidth="1"/>
    <col min="15618" max="15618" width="67" style="1" bestFit="1" customWidth="1"/>
    <col min="15619" max="15619" width="13.140625" style="1" bestFit="1" customWidth="1"/>
    <col min="15620" max="15620" width="30.28515625" style="1" bestFit="1" customWidth="1"/>
    <col min="15621" max="15621" width="14.28515625" style="1" bestFit="1" customWidth="1"/>
    <col min="15622" max="15622" width="11.5703125" style="1" bestFit="1" customWidth="1"/>
    <col min="15623" max="15623" width="18.140625" style="1" bestFit="1" customWidth="1"/>
    <col min="15624" max="15624" width="9.140625" style="1" bestFit="1"/>
    <col min="15625" max="15625" width="1.7109375" style="1" bestFit="1" customWidth="1"/>
    <col min="15626" max="15872" width="9.140625" style="1"/>
    <col min="15873" max="15873" width="5.42578125" style="1" bestFit="1" customWidth="1"/>
    <col min="15874" max="15874" width="67" style="1" bestFit="1" customWidth="1"/>
    <col min="15875" max="15875" width="13.140625" style="1" bestFit="1" customWidth="1"/>
    <col min="15876" max="15876" width="30.28515625" style="1" bestFit="1" customWidth="1"/>
    <col min="15877" max="15877" width="14.28515625" style="1" bestFit="1" customWidth="1"/>
    <col min="15878" max="15878" width="11.5703125" style="1" bestFit="1" customWidth="1"/>
    <col min="15879" max="15879" width="18.140625" style="1" bestFit="1" customWidth="1"/>
    <col min="15880" max="15880" width="9.140625" style="1" bestFit="1"/>
    <col min="15881" max="15881" width="1.7109375" style="1" bestFit="1" customWidth="1"/>
    <col min="15882" max="16128" width="9.140625" style="1"/>
    <col min="16129" max="16129" width="5.42578125" style="1" bestFit="1" customWidth="1"/>
    <col min="16130" max="16130" width="67" style="1" bestFit="1" customWidth="1"/>
    <col min="16131" max="16131" width="13.140625" style="1" bestFit="1" customWidth="1"/>
    <col min="16132" max="16132" width="30.28515625" style="1" bestFit="1" customWidth="1"/>
    <col min="16133" max="16133" width="14.28515625" style="1" bestFit="1" customWidth="1"/>
    <col min="16134" max="16134" width="11.5703125" style="1" bestFit="1" customWidth="1"/>
    <col min="16135" max="16135" width="18.140625" style="1" bestFit="1" customWidth="1"/>
    <col min="16136" max="16136" width="9.140625" style="1" bestFit="1"/>
    <col min="16137" max="16137" width="1.7109375" style="1" bestFit="1" customWidth="1"/>
    <col min="16138" max="16384" width="9.140625" style="1"/>
  </cols>
  <sheetData>
    <row r="1" spans="1:9" x14ac:dyDescent="0.2">
      <c r="A1" s="3" t="s">
        <v>0</v>
      </c>
      <c r="B1" s="410" t="s">
        <v>35</v>
      </c>
      <c r="C1" s="410"/>
      <c r="D1" s="410"/>
      <c r="E1" s="410"/>
    </row>
    <row r="2" spans="1:9" ht="13.5" thickBot="1" x14ac:dyDescent="0.25"/>
    <row r="3" spans="1:9" ht="15" x14ac:dyDescent="0.2">
      <c r="B3" s="47" t="s">
        <v>986</v>
      </c>
      <c r="C3" s="411"/>
      <c r="D3" s="417"/>
      <c r="I3" s="48"/>
    </row>
    <row r="4" spans="1:9" ht="15" x14ac:dyDescent="0.2">
      <c r="B4" s="49" t="s">
        <v>987</v>
      </c>
      <c r="C4" s="412"/>
      <c r="D4" s="418"/>
      <c r="I4" s="48"/>
    </row>
    <row r="5" spans="1:9" ht="15" x14ac:dyDescent="0.2">
      <c r="B5" s="50" t="s">
        <v>983</v>
      </c>
      <c r="C5" s="412"/>
      <c r="D5" s="418"/>
      <c r="I5" s="48"/>
    </row>
    <row r="6" spans="1:9" ht="30" x14ac:dyDescent="0.2">
      <c r="B6" s="50" t="s">
        <v>988</v>
      </c>
      <c r="C6" s="412"/>
      <c r="D6" s="418"/>
      <c r="I6" s="48"/>
    </row>
    <row r="7" spans="1:9" ht="30.75" thickBot="1" x14ac:dyDescent="0.25">
      <c r="B7" s="52" t="s">
        <v>989</v>
      </c>
      <c r="C7" s="413"/>
      <c r="D7" s="419"/>
      <c r="I7" s="48"/>
    </row>
    <row r="8" spans="1:9" x14ac:dyDescent="0.2">
      <c r="C8" s="64" t="s">
        <v>1631</v>
      </c>
      <c r="D8" s="64" t="s">
        <v>1630</v>
      </c>
    </row>
    <row r="9" spans="1:9" s="66" customFormat="1" x14ac:dyDescent="0.2">
      <c r="B9" s="66" t="s">
        <v>95</v>
      </c>
      <c r="C9" s="67"/>
      <c r="F9" s="68"/>
      <c r="G9" s="68"/>
      <c r="H9" s="68"/>
    </row>
    <row r="10" spans="1:9" s="66" customFormat="1" x14ac:dyDescent="0.2">
      <c r="C10" s="67"/>
      <c r="F10" s="68"/>
      <c r="G10" s="68"/>
      <c r="H10" s="68"/>
    </row>
    <row r="11" spans="1:9" s="66" customFormat="1" x14ac:dyDescent="0.2">
      <c r="B11" s="211" t="s">
        <v>96</v>
      </c>
      <c r="C11" s="212" t="s">
        <v>97</v>
      </c>
      <c r="D11" s="211" t="s">
        <v>125</v>
      </c>
      <c r="E11" s="211" t="s">
        <v>99</v>
      </c>
      <c r="F11" s="213" t="s">
        <v>100</v>
      </c>
      <c r="G11" s="213" t="s">
        <v>101</v>
      </c>
      <c r="H11" s="213" t="s">
        <v>102</v>
      </c>
      <c r="I11" s="214" t="s">
        <v>126</v>
      </c>
    </row>
    <row r="12" spans="1:9" s="66" customFormat="1" x14ac:dyDescent="0.2">
      <c r="B12" s="214" t="s">
        <v>127</v>
      </c>
      <c r="C12" s="67"/>
      <c r="F12" s="68"/>
      <c r="G12" s="68"/>
      <c r="H12" s="68"/>
    </row>
    <row r="13" spans="1:9" s="66" customFormat="1" x14ac:dyDescent="0.2">
      <c r="B13" s="214" t="s">
        <v>104</v>
      </c>
      <c r="C13" s="67"/>
      <c r="F13" s="68"/>
      <c r="G13" s="68"/>
      <c r="H13" s="68"/>
    </row>
    <row r="14" spans="1:9" s="66" customFormat="1" x14ac:dyDescent="0.2">
      <c r="B14" s="66" t="s">
        <v>1111</v>
      </c>
      <c r="C14" s="67" t="s">
        <v>128</v>
      </c>
      <c r="D14" s="66" t="s">
        <v>131</v>
      </c>
      <c r="E14" s="66" t="s">
        <v>132</v>
      </c>
      <c r="F14" s="68">
        <v>2039625</v>
      </c>
      <c r="G14" s="68">
        <v>14294.71</v>
      </c>
      <c r="H14" s="68">
        <v>3.96</v>
      </c>
    </row>
    <row r="15" spans="1:9" s="66" customFormat="1" x14ac:dyDescent="0.2">
      <c r="B15" s="66" t="s">
        <v>280</v>
      </c>
      <c r="C15" s="67" t="s">
        <v>128</v>
      </c>
      <c r="D15" s="66" t="s">
        <v>131</v>
      </c>
      <c r="E15" s="66" t="s">
        <v>281</v>
      </c>
      <c r="F15" s="68">
        <v>2505500</v>
      </c>
      <c r="G15" s="68">
        <v>11349.92</v>
      </c>
      <c r="H15" s="68">
        <v>3.14</v>
      </c>
    </row>
    <row r="16" spans="1:9" s="66" customFormat="1" x14ac:dyDescent="0.2">
      <c r="B16" s="66" t="s">
        <v>1385</v>
      </c>
      <c r="C16" s="67" t="s">
        <v>128</v>
      </c>
      <c r="D16" s="66" t="s">
        <v>129</v>
      </c>
      <c r="E16" s="66" t="s">
        <v>130</v>
      </c>
      <c r="F16" s="68">
        <v>444175</v>
      </c>
      <c r="G16" s="68">
        <v>11189.88</v>
      </c>
      <c r="H16" s="68">
        <v>3.1</v>
      </c>
    </row>
    <row r="17" spans="2:8" s="66" customFormat="1" x14ac:dyDescent="0.2">
      <c r="B17" s="66" t="s">
        <v>1103</v>
      </c>
      <c r="C17" s="67" t="s">
        <v>128</v>
      </c>
      <c r="D17" s="66" t="s">
        <v>160</v>
      </c>
      <c r="E17" s="66" t="s">
        <v>175</v>
      </c>
      <c r="F17" s="68">
        <v>1148350</v>
      </c>
      <c r="G17" s="68">
        <v>9396.3700000000008</v>
      </c>
      <c r="H17" s="68">
        <v>2.6</v>
      </c>
    </row>
    <row r="18" spans="2:8" s="66" customFormat="1" x14ac:dyDescent="0.2">
      <c r="B18" s="66" t="s">
        <v>1386</v>
      </c>
      <c r="C18" s="67" t="s">
        <v>128</v>
      </c>
      <c r="D18" s="66" t="s">
        <v>134</v>
      </c>
      <c r="E18" s="66" t="s">
        <v>135</v>
      </c>
      <c r="F18" s="68">
        <v>484400</v>
      </c>
      <c r="G18" s="68">
        <v>8114.67</v>
      </c>
      <c r="H18" s="68">
        <v>2.25</v>
      </c>
    </row>
    <row r="19" spans="2:8" s="66" customFormat="1" x14ac:dyDescent="0.2">
      <c r="B19" s="66" t="s">
        <v>1140</v>
      </c>
      <c r="C19" s="67" t="s">
        <v>128</v>
      </c>
      <c r="D19" s="66" t="s">
        <v>337</v>
      </c>
      <c r="E19" s="66" t="s">
        <v>338</v>
      </c>
      <c r="F19" s="68">
        <v>593850</v>
      </c>
      <c r="G19" s="68">
        <v>7654.13</v>
      </c>
      <c r="H19" s="68">
        <v>2.12</v>
      </c>
    </row>
    <row r="20" spans="2:8" s="66" customFormat="1" x14ac:dyDescent="0.2">
      <c r="B20" s="66" t="s">
        <v>1114</v>
      </c>
      <c r="C20" s="67" t="s">
        <v>128</v>
      </c>
      <c r="D20" s="66" t="s">
        <v>165</v>
      </c>
      <c r="E20" s="66" t="s">
        <v>166</v>
      </c>
      <c r="F20" s="68">
        <v>427100</v>
      </c>
      <c r="G20" s="68">
        <v>7273.3</v>
      </c>
      <c r="H20" s="68">
        <v>2.0099999999999998</v>
      </c>
    </row>
    <row r="21" spans="2:8" s="66" customFormat="1" x14ac:dyDescent="0.2">
      <c r="B21" s="66" t="s">
        <v>1108</v>
      </c>
      <c r="C21" s="67" t="s">
        <v>128</v>
      </c>
      <c r="D21" s="66" t="s">
        <v>239</v>
      </c>
      <c r="E21" s="66" t="s">
        <v>413</v>
      </c>
      <c r="F21" s="68">
        <v>895900</v>
      </c>
      <c r="G21" s="68">
        <v>7194.52</v>
      </c>
      <c r="H21" s="68">
        <v>1.99</v>
      </c>
    </row>
    <row r="22" spans="2:8" s="66" customFormat="1" x14ac:dyDescent="0.2">
      <c r="B22" s="66" t="s">
        <v>1098</v>
      </c>
      <c r="C22" s="67" t="s">
        <v>128</v>
      </c>
      <c r="D22" s="66" t="s">
        <v>146</v>
      </c>
      <c r="E22" s="66" t="s">
        <v>148</v>
      </c>
      <c r="F22" s="68">
        <v>2868800</v>
      </c>
      <c r="G22" s="68">
        <v>6774.67</v>
      </c>
      <c r="H22" s="68">
        <v>1.88</v>
      </c>
    </row>
    <row r="23" spans="2:8" s="66" customFormat="1" x14ac:dyDescent="0.2">
      <c r="B23" s="66" t="s">
        <v>1213</v>
      </c>
      <c r="C23" s="67" t="s">
        <v>128</v>
      </c>
      <c r="D23" s="66" t="s">
        <v>339</v>
      </c>
      <c r="E23" s="66" t="s">
        <v>340</v>
      </c>
      <c r="F23" s="68">
        <v>1388300</v>
      </c>
      <c r="G23" s="68">
        <v>6774.21</v>
      </c>
      <c r="H23" s="68">
        <v>1.88</v>
      </c>
    </row>
    <row r="24" spans="2:8" s="66" customFormat="1" x14ac:dyDescent="0.2">
      <c r="B24" s="66" t="s">
        <v>1112</v>
      </c>
      <c r="C24" s="67" t="s">
        <v>128</v>
      </c>
      <c r="D24" s="66" t="s">
        <v>247</v>
      </c>
      <c r="E24" s="66" t="s">
        <v>358</v>
      </c>
      <c r="F24" s="68">
        <v>4246750</v>
      </c>
      <c r="G24" s="68">
        <v>6741.72</v>
      </c>
      <c r="H24" s="68">
        <v>1.87</v>
      </c>
    </row>
    <row r="25" spans="2:8" s="66" customFormat="1" x14ac:dyDescent="0.2">
      <c r="B25" s="66" t="s">
        <v>1113</v>
      </c>
      <c r="C25" s="67" t="s">
        <v>128</v>
      </c>
      <c r="D25" s="66" t="s">
        <v>167</v>
      </c>
      <c r="E25" s="66" t="s">
        <v>344</v>
      </c>
      <c r="F25" s="68">
        <v>369050</v>
      </c>
      <c r="G25" s="68">
        <v>6161.11</v>
      </c>
      <c r="H25" s="68">
        <v>1.71</v>
      </c>
    </row>
    <row r="26" spans="2:8" s="66" customFormat="1" x14ac:dyDescent="0.2">
      <c r="B26" s="66" t="s">
        <v>1200</v>
      </c>
      <c r="C26" s="67" t="s">
        <v>128</v>
      </c>
      <c r="D26" s="66" t="s">
        <v>142</v>
      </c>
      <c r="E26" s="66" t="s">
        <v>143</v>
      </c>
      <c r="F26" s="68">
        <v>867601</v>
      </c>
      <c r="G26" s="68">
        <v>5971.7</v>
      </c>
      <c r="H26" s="68">
        <v>1.65</v>
      </c>
    </row>
    <row r="27" spans="2:8" s="66" customFormat="1" x14ac:dyDescent="0.2">
      <c r="B27" s="66" t="s">
        <v>1130</v>
      </c>
      <c r="C27" s="67" t="s">
        <v>128</v>
      </c>
      <c r="D27" s="66" t="s">
        <v>129</v>
      </c>
      <c r="E27" s="66" t="s">
        <v>353</v>
      </c>
      <c r="F27" s="68">
        <v>1298800</v>
      </c>
      <c r="G27" s="68">
        <v>5613.41</v>
      </c>
      <c r="H27" s="68">
        <v>1.55</v>
      </c>
    </row>
    <row r="28" spans="2:8" s="66" customFormat="1" x14ac:dyDescent="0.2">
      <c r="B28" s="66" t="s">
        <v>1100</v>
      </c>
      <c r="C28" s="67" t="s">
        <v>128</v>
      </c>
      <c r="D28" s="66" t="s">
        <v>134</v>
      </c>
      <c r="E28" s="66" t="s">
        <v>136</v>
      </c>
      <c r="F28" s="68">
        <v>147600</v>
      </c>
      <c r="G28" s="68">
        <v>5572.71</v>
      </c>
      <c r="H28" s="68">
        <v>1.54</v>
      </c>
    </row>
    <row r="29" spans="2:8" s="66" customFormat="1" x14ac:dyDescent="0.2">
      <c r="B29" s="66" t="s">
        <v>1099</v>
      </c>
      <c r="C29" s="67" t="s">
        <v>128</v>
      </c>
      <c r="D29" s="66" t="s">
        <v>239</v>
      </c>
      <c r="E29" s="66" t="s">
        <v>278</v>
      </c>
      <c r="F29" s="68">
        <v>144750</v>
      </c>
      <c r="G29" s="68">
        <v>5547.76</v>
      </c>
      <c r="H29" s="68">
        <v>1.54</v>
      </c>
    </row>
    <row r="30" spans="2:8" s="66" customFormat="1" x14ac:dyDescent="0.2">
      <c r="B30" s="66" t="s">
        <v>1171</v>
      </c>
      <c r="C30" s="67" t="s">
        <v>128</v>
      </c>
      <c r="D30" s="66" t="s">
        <v>131</v>
      </c>
      <c r="E30" s="66" t="s">
        <v>133</v>
      </c>
      <c r="F30" s="68">
        <v>338400</v>
      </c>
      <c r="G30" s="68">
        <v>5397.31</v>
      </c>
      <c r="H30" s="68">
        <v>1.5</v>
      </c>
    </row>
    <row r="31" spans="2:8" s="66" customFormat="1" x14ac:dyDescent="0.2">
      <c r="B31" s="66" t="s">
        <v>1159</v>
      </c>
      <c r="C31" s="67" t="s">
        <v>128</v>
      </c>
      <c r="D31" s="66" t="s">
        <v>140</v>
      </c>
      <c r="E31" s="66" t="s">
        <v>141</v>
      </c>
      <c r="F31" s="68">
        <v>187500</v>
      </c>
      <c r="G31" s="68">
        <v>5164.3100000000004</v>
      </c>
      <c r="H31" s="68">
        <v>1.43</v>
      </c>
    </row>
    <row r="32" spans="2:8" s="66" customFormat="1" x14ac:dyDescent="0.2">
      <c r="B32" s="66" t="s">
        <v>1145</v>
      </c>
      <c r="C32" s="67" t="s">
        <v>128</v>
      </c>
      <c r="D32" s="66" t="s">
        <v>167</v>
      </c>
      <c r="E32" s="66" t="s">
        <v>181</v>
      </c>
      <c r="F32" s="68">
        <v>228800</v>
      </c>
      <c r="G32" s="68">
        <v>5158.3</v>
      </c>
      <c r="H32" s="68">
        <v>1.43</v>
      </c>
    </row>
    <row r="33" spans="2:8" s="66" customFormat="1" x14ac:dyDescent="0.2">
      <c r="B33" s="66" t="s">
        <v>1116</v>
      </c>
      <c r="C33" s="67" t="s">
        <v>128</v>
      </c>
      <c r="D33" s="66" t="s">
        <v>160</v>
      </c>
      <c r="E33" s="66" t="s">
        <v>161</v>
      </c>
      <c r="F33" s="68">
        <v>103900</v>
      </c>
      <c r="G33" s="68">
        <v>4985.8500000000004</v>
      </c>
      <c r="H33" s="68">
        <v>1.38</v>
      </c>
    </row>
    <row r="34" spans="2:8" s="66" customFormat="1" x14ac:dyDescent="0.2">
      <c r="B34" s="66" t="s">
        <v>1127</v>
      </c>
      <c r="C34" s="67" t="s">
        <v>128</v>
      </c>
      <c r="D34" s="66" t="s">
        <v>167</v>
      </c>
      <c r="E34" s="66" t="s">
        <v>168</v>
      </c>
      <c r="F34" s="68">
        <v>66000</v>
      </c>
      <c r="G34" s="68">
        <v>4881.43</v>
      </c>
      <c r="H34" s="68">
        <v>1.35</v>
      </c>
    </row>
    <row r="35" spans="2:8" s="66" customFormat="1" x14ac:dyDescent="0.2">
      <c r="B35" s="66" t="s">
        <v>1387</v>
      </c>
      <c r="C35" s="67" t="s">
        <v>128</v>
      </c>
      <c r="D35" s="66" t="s">
        <v>134</v>
      </c>
      <c r="E35" s="66" t="s">
        <v>261</v>
      </c>
      <c r="F35" s="68">
        <v>346700</v>
      </c>
      <c r="G35" s="68">
        <v>4436.2</v>
      </c>
      <c r="H35" s="68">
        <v>1.23</v>
      </c>
    </row>
    <row r="36" spans="2:8" s="66" customFormat="1" x14ac:dyDescent="0.2">
      <c r="B36" s="66" t="s">
        <v>1104</v>
      </c>
      <c r="C36" s="67" t="s">
        <v>128</v>
      </c>
      <c r="D36" s="66" t="s">
        <v>182</v>
      </c>
      <c r="E36" s="66" t="s">
        <v>418</v>
      </c>
      <c r="F36" s="68">
        <v>492250</v>
      </c>
      <c r="G36" s="68">
        <v>3632.31</v>
      </c>
      <c r="H36" s="68">
        <v>1.01</v>
      </c>
    </row>
    <row r="37" spans="2:8" s="66" customFormat="1" x14ac:dyDescent="0.2">
      <c r="B37" s="66" t="s">
        <v>1119</v>
      </c>
      <c r="C37" s="67" t="s">
        <v>128</v>
      </c>
      <c r="D37" s="66" t="s">
        <v>134</v>
      </c>
      <c r="E37" s="66" t="s">
        <v>383</v>
      </c>
      <c r="F37" s="68">
        <v>262200</v>
      </c>
      <c r="G37" s="68">
        <v>3619.93</v>
      </c>
      <c r="H37" s="68">
        <v>1</v>
      </c>
    </row>
    <row r="38" spans="2:8" s="66" customFormat="1" x14ac:dyDescent="0.2">
      <c r="B38" s="66" t="s">
        <v>1124</v>
      </c>
      <c r="C38" s="67" t="s">
        <v>128</v>
      </c>
      <c r="D38" s="66" t="s">
        <v>146</v>
      </c>
      <c r="E38" s="66" t="s">
        <v>178</v>
      </c>
      <c r="F38" s="68">
        <v>440100</v>
      </c>
      <c r="G38" s="68">
        <v>3580.65</v>
      </c>
      <c r="H38" s="68">
        <v>0.99</v>
      </c>
    </row>
    <row r="39" spans="2:8" s="66" customFormat="1" x14ac:dyDescent="0.2">
      <c r="B39" s="66" t="s">
        <v>1203</v>
      </c>
      <c r="C39" s="67" t="s">
        <v>128</v>
      </c>
      <c r="D39" s="66" t="s">
        <v>247</v>
      </c>
      <c r="E39" s="66" t="s">
        <v>263</v>
      </c>
      <c r="F39" s="68">
        <v>1842666</v>
      </c>
      <c r="G39" s="68">
        <v>3499.22</v>
      </c>
      <c r="H39" s="68">
        <v>0.97</v>
      </c>
    </row>
    <row r="40" spans="2:8" s="66" customFormat="1" x14ac:dyDescent="0.2">
      <c r="B40" s="66" t="s">
        <v>1216</v>
      </c>
      <c r="C40" s="67" t="s">
        <v>128</v>
      </c>
      <c r="D40" s="66" t="s">
        <v>247</v>
      </c>
      <c r="E40" s="66" t="s">
        <v>415</v>
      </c>
      <c r="F40" s="68">
        <v>2191600</v>
      </c>
      <c r="G40" s="68">
        <v>3108.78</v>
      </c>
      <c r="H40" s="68">
        <v>0.86</v>
      </c>
    </row>
    <row r="41" spans="2:8" s="66" customFormat="1" x14ac:dyDescent="0.2">
      <c r="B41" s="66" t="s">
        <v>1121</v>
      </c>
      <c r="C41" s="67" t="s">
        <v>128</v>
      </c>
      <c r="D41" s="66" t="s">
        <v>146</v>
      </c>
      <c r="E41" s="66" t="s">
        <v>411</v>
      </c>
      <c r="F41" s="68">
        <v>94200</v>
      </c>
      <c r="G41" s="68">
        <v>3056.46</v>
      </c>
      <c r="H41" s="68">
        <v>0.85</v>
      </c>
    </row>
    <row r="42" spans="2:8" s="66" customFormat="1" x14ac:dyDescent="0.2">
      <c r="B42" s="66" t="s">
        <v>1134</v>
      </c>
      <c r="C42" s="67" t="s">
        <v>128</v>
      </c>
      <c r="D42" s="66" t="s">
        <v>131</v>
      </c>
      <c r="E42" s="66" t="s">
        <v>145</v>
      </c>
      <c r="F42" s="68">
        <v>379900</v>
      </c>
      <c r="G42" s="68">
        <v>2912.12</v>
      </c>
      <c r="H42" s="68">
        <v>0.81</v>
      </c>
    </row>
    <row r="43" spans="2:8" s="66" customFormat="1" x14ac:dyDescent="0.2">
      <c r="B43" s="66" t="s">
        <v>1229</v>
      </c>
      <c r="C43" s="67" t="s">
        <v>128</v>
      </c>
      <c r="D43" s="66" t="s">
        <v>160</v>
      </c>
      <c r="E43" s="66" t="s">
        <v>421</v>
      </c>
      <c r="F43" s="68">
        <v>265200</v>
      </c>
      <c r="G43" s="68">
        <v>2608.37</v>
      </c>
      <c r="H43" s="68">
        <v>0.72</v>
      </c>
    </row>
    <row r="44" spans="2:8" s="66" customFormat="1" x14ac:dyDescent="0.2">
      <c r="B44" s="66" t="s">
        <v>1106</v>
      </c>
      <c r="C44" s="67" t="s">
        <v>128</v>
      </c>
      <c r="D44" s="66" t="s">
        <v>216</v>
      </c>
      <c r="E44" s="66" t="s">
        <v>288</v>
      </c>
      <c r="F44" s="68">
        <v>54200</v>
      </c>
      <c r="G44" s="68">
        <v>2429.0300000000002</v>
      </c>
      <c r="H44" s="68">
        <v>0.67</v>
      </c>
    </row>
    <row r="45" spans="2:8" s="66" customFormat="1" x14ac:dyDescent="0.2">
      <c r="B45" s="66" t="s">
        <v>1110</v>
      </c>
      <c r="C45" s="67" t="s">
        <v>128</v>
      </c>
      <c r="D45" s="66" t="s">
        <v>239</v>
      </c>
      <c r="E45" s="66" t="s">
        <v>412</v>
      </c>
      <c r="F45" s="68">
        <v>32800</v>
      </c>
      <c r="G45" s="68">
        <v>2406.88</v>
      </c>
      <c r="H45" s="68">
        <v>0.67</v>
      </c>
    </row>
    <row r="46" spans="2:8" s="66" customFormat="1" x14ac:dyDescent="0.2">
      <c r="B46" s="66" t="s">
        <v>1105</v>
      </c>
      <c r="C46" s="67" t="s">
        <v>128</v>
      </c>
      <c r="D46" s="66" t="s">
        <v>339</v>
      </c>
      <c r="E46" s="66" t="s">
        <v>343</v>
      </c>
      <c r="F46" s="68">
        <v>830800</v>
      </c>
      <c r="G46" s="68">
        <v>2389.8000000000002</v>
      </c>
      <c r="H46" s="68">
        <v>0.66</v>
      </c>
    </row>
    <row r="47" spans="2:8" s="66" customFormat="1" x14ac:dyDescent="0.2">
      <c r="B47" s="66" t="s">
        <v>1230</v>
      </c>
      <c r="C47" s="67" t="s">
        <v>128</v>
      </c>
      <c r="D47" s="66" t="s">
        <v>160</v>
      </c>
      <c r="E47" s="66" t="s">
        <v>162</v>
      </c>
      <c r="F47" s="68">
        <v>46825</v>
      </c>
      <c r="G47" s="68">
        <v>2285.39</v>
      </c>
      <c r="H47" s="68">
        <v>0.63</v>
      </c>
    </row>
    <row r="48" spans="2:8" s="66" customFormat="1" x14ac:dyDescent="0.2">
      <c r="B48" s="66" t="s">
        <v>1123</v>
      </c>
      <c r="C48" s="67" t="s">
        <v>128</v>
      </c>
      <c r="D48" s="66" t="s">
        <v>146</v>
      </c>
      <c r="E48" s="66" t="s">
        <v>169</v>
      </c>
      <c r="F48" s="68">
        <v>256250</v>
      </c>
      <c r="G48" s="68">
        <v>2186.0700000000002</v>
      </c>
      <c r="H48" s="68">
        <v>0.61</v>
      </c>
    </row>
    <row r="49" spans="2:8" s="66" customFormat="1" x14ac:dyDescent="0.2">
      <c r="B49" s="66" t="s">
        <v>1154</v>
      </c>
      <c r="C49" s="67" t="s">
        <v>128</v>
      </c>
      <c r="D49" s="66" t="s">
        <v>146</v>
      </c>
      <c r="E49" s="66" t="s">
        <v>180</v>
      </c>
      <c r="F49" s="68">
        <v>381000</v>
      </c>
      <c r="G49" s="68">
        <v>2085.98</v>
      </c>
      <c r="H49" s="68">
        <v>0.57999999999999996</v>
      </c>
    </row>
    <row r="50" spans="2:8" s="66" customFormat="1" x14ac:dyDescent="0.2">
      <c r="B50" s="66" t="s">
        <v>1195</v>
      </c>
      <c r="C50" s="67" t="s">
        <v>128</v>
      </c>
      <c r="D50" s="66" t="s">
        <v>173</v>
      </c>
      <c r="E50" s="66" t="s">
        <v>434</v>
      </c>
      <c r="F50" s="68">
        <v>208750</v>
      </c>
      <c r="G50" s="68">
        <v>2070.6999999999998</v>
      </c>
      <c r="H50" s="68">
        <v>0.56999999999999995</v>
      </c>
    </row>
    <row r="51" spans="2:8" s="66" customFormat="1" x14ac:dyDescent="0.2">
      <c r="B51" s="66" t="s">
        <v>1388</v>
      </c>
      <c r="C51" s="67" t="s">
        <v>128</v>
      </c>
      <c r="D51" s="66" t="s">
        <v>239</v>
      </c>
      <c r="E51" s="66" t="s">
        <v>423</v>
      </c>
      <c r="F51" s="68">
        <v>72800</v>
      </c>
      <c r="G51" s="68">
        <v>2031.27</v>
      </c>
      <c r="H51" s="68">
        <v>0.56000000000000005</v>
      </c>
    </row>
    <row r="52" spans="2:8" s="66" customFormat="1" x14ac:dyDescent="0.2">
      <c r="B52" s="66" t="s">
        <v>1389</v>
      </c>
      <c r="C52" s="67" t="s">
        <v>128</v>
      </c>
      <c r="D52" s="66" t="s">
        <v>193</v>
      </c>
      <c r="E52" s="66" t="s">
        <v>385</v>
      </c>
      <c r="F52" s="68">
        <v>106800</v>
      </c>
      <c r="G52" s="68">
        <v>1997.8</v>
      </c>
      <c r="H52" s="68">
        <v>0.55000000000000004</v>
      </c>
    </row>
    <row r="53" spans="2:8" s="66" customFormat="1" x14ac:dyDescent="0.2">
      <c r="B53" s="66" t="s">
        <v>1390</v>
      </c>
      <c r="C53" s="67" t="s">
        <v>128</v>
      </c>
      <c r="D53" s="66" t="s">
        <v>170</v>
      </c>
      <c r="E53" s="66" t="s">
        <v>171</v>
      </c>
      <c r="F53" s="68">
        <v>123600</v>
      </c>
      <c r="G53" s="68">
        <v>1964.62</v>
      </c>
      <c r="H53" s="68">
        <v>0.54</v>
      </c>
    </row>
    <row r="54" spans="2:8" s="66" customFormat="1" x14ac:dyDescent="0.2">
      <c r="B54" s="66" t="s">
        <v>1182</v>
      </c>
      <c r="C54" s="67" t="s">
        <v>128</v>
      </c>
      <c r="D54" s="66" t="s">
        <v>163</v>
      </c>
      <c r="E54" s="66" t="s">
        <v>780</v>
      </c>
      <c r="F54" s="68">
        <v>181444</v>
      </c>
      <c r="G54" s="68">
        <v>1964.4</v>
      </c>
      <c r="H54" s="68">
        <v>0.54</v>
      </c>
    </row>
    <row r="55" spans="2:8" s="66" customFormat="1" x14ac:dyDescent="0.2">
      <c r="B55" s="66" t="s">
        <v>1391</v>
      </c>
      <c r="C55" s="67" t="s">
        <v>128</v>
      </c>
      <c r="D55" s="66" t="s">
        <v>247</v>
      </c>
      <c r="E55" s="66" t="s">
        <v>436</v>
      </c>
      <c r="F55" s="68">
        <v>2116080</v>
      </c>
      <c r="G55" s="68">
        <v>1937.27</v>
      </c>
      <c r="H55" s="68">
        <v>0.54</v>
      </c>
    </row>
    <row r="56" spans="2:8" s="66" customFormat="1" x14ac:dyDescent="0.2">
      <c r="B56" s="66" t="s">
        <v>1392</v>
      </c>
      <c r="C56" s="67" t="s">
        <v>128</v>
      </c>
      <c r="D56" s="66" t="s">
        <v>138</v>
      </c>
      <c r="E56" s="66" t="s">
        <v>440</v>
      </c>
      <c r="F56" s="68">
        <v>372000</v>
      </c>
      <c r="G56" s="68">
        <v>1781.51</v>
      </c>
      <c r="H56" s="68">
        <v>0.49</v>
      </c>
    </row>
    <row r="57" spans="2:8" s="66" customFormat="1" x14ac:dyDescent="0.2">
      <c r="B57" s="66" t="s">
        <v>1393</v>
      </c>
      <c r="C57" s="67" t="s">
        <v>128</v>
      </c>
      <c r="D57" s="66" t="s">
        <v>170</v>
      </c>
      <c r="E57" s="66" t="s">
        <v>272</v>
      </c>
      <c r="F57" s="68">
        <v>258500</v>
      </c>
      <c r="G57" s="68">
        <v>1736.73</v>
      </c>
      <c r="H57" s="68">
        <v>0.48</v>
      </c>
    </row>
    <row r="58" spans="2:8" s="66" customFormat="1" x14ac:dyDescent="0.2">
      <c r="B58" s="66" t="s">
        <v>1129</v>
      </c>
      <c r="C58" s="67" t="s">
        <v>128</v>
      </c>
      <c r="D58" s="66" t="s">
        <v>276</v>
      </c>
      <c r="E58" s="66" t="s">
        <v>437</v>
      </c>
      <c r="F58" s="68">
        <v>384000</v>
      </c>
      <c r="G58" s="68">
        <v>1602.05</v>
      </c>
      <c r="H58" s="68">
        <v>0.44</v>
      </c>
    </row>
    <row r="59" spans="2:8" s="66" customFormat="1" x14ac:dyDescent="0.2">
      <c r="B59" s="66" t="s">
        <v>1394</v>
      </c>
      <c r="C59" s="67" t="s">
        <v>128</v>
      </c>
      <c r="D59" s="66" t="s">
        <v>140</v>
      </c>
      <c r="E59" s="66" t="s">
        <v>236</v>
      </c>
      <c r="F59" s="68">
        <v>2801160</v>
      </c>
      <c r="G59" s="68">
        <v>1539.24</v>
      </c>
      <c r="H59" s="68">
        <v>0.43</v>
      </c>
    </row>
    <row r="60" spans="2:8" s="66" customFormat="1" x14ac:dyDescent="0.2">
      <c r="B60" s="66" t="s">
        <v>1117</v>
      </c>
      <c r="C60" s="67" t="s">
        <v>128</v>
      </c>
      <c r="D60" s="66" t="s">
        <v>152</v>
      </c>
      <c r="E60" s="66" t="s">
        <v>441</v>
      </c>
      <c r="F60" s="68">
        <v>48500</v>
      </c>
      <c r="G60" s="68">
        <v>1410.67</v>
      </c>
      <c r="H60" s="68">
        <v>0.39</v>
      </c>
    </row>
    <row r="61" spans="2:8" s="66" customFormat="1" x14ac:dyDescent="0.2">
      <c r="B61" s="66" t="s">
        <v>1169</v>
      </c>
      <c r="C61" s="67" t="s">
        <v>128</v>
      </c>
      <c r="D61" s="66" t="s">
        <v>188</v>
      </c>
      <c r="E61" s="66" t="s">
        <v>359</v>
      </c>
      <c r="F61" s="68">
        <v>44000</v>
      </c>
      <c r="G61" s="68">
        <v>1398.47</v>
      </c>
      <c r="H61" s="68">
        <v>0.39</v>
      </c>
    </row>
    <row r="62" spans="2:8" s="66" customFormat="1" x14ac:dyDescent="0.2">
      <c r="B62" s="66" t="s">
        <v>1395</v>
      </c>
      <c r="C62" s="67" t="s">
        <v>128</v>
      </c>
      <c r="D62" s="66" t="s">
        <v>163</v>
      </c>
      <c r="E62" s="66" t="s">
        <v>219</v>
      </c>
      <c r="F62" s="68">
        <v>441500</v>
      </c>
      <c r="G62" s="68">
        <v>1395.14</v>
      </c>
      <c r="H62" s="68">
        <v>0.39</v>
      </c>
    </row>
    <row r="63" spans="2:8" s="66" customFormat="1" x14ac:dyDescent="0.2">
      <c r="B63" s="66" t="s">
        <v>1396</v>
      </c>
      <c r="C63" s="67" t="s">
        <v>128</v>
      </c>
      <c r="D63" s="66" t="s">
        <v>247</v>
      </c>
      <c r="E63" s="66" t="s">
        <v>438</v>
      </c>
      <c r="F63" s="68">
        <v>314000</v>
      </c>
      <c r="G63" s="68">
        <v>1391.33</v>
      </c>
      <c r="H63" s="68">
        <v>0.39</v>
      </c>
    </row>
    <row r="64" spans="2:8" s="66" customFormat="1" x14ac:dyDescent="0.2">
      <c r="B64" s="66" t="s">
        <v>1397</v>
      </c>
      <c r="C64" s="67" t="s">
        <v>128</v>
      </c>
      <c r="D64" s="66" t="s">
        <v>276</v>
      </c>
      <c r="E64" s="66" t="s">
        <v>525</v>
      </c>
      <c r="F64" s="68">
        <v>58933</v>
      </c>
      <c r="G64" s="68">
        <v>1362.47</v>
      </c>
      <c r="H64" s="68">
        <v>0.38</v>
      </c>
    </row>
    <row r="65" spans="2:9" s="66" customFormat="1" x14ac:dyDescent="0.2">
      <c r="B65" s="66" t="s">
        <v>1178</v>
      </c>
      <c r="C65" s="67" t="s">
        <v>128</v>
      </c>
      <c r="D65" s="66" t="s">
        <v>355</v>
      </c>
      <c r="E65" s="66" t="s">
        <v>361</v>
      </c>
      <c r="F65" s="68">
        <v>170500</v>
      </c>
      <c r="G65" s="68">
        <v>1354.54</v>
      </c>
      <c r="H65" s="68">
        <v>0.38</v>
      </c>
    </row>
    <row r="66" spans="2:9" s="66" customFormat="1" x14ac:dyDescent="0.2">
      <c r="B66" s="66" t="s">
        <v>1398</v>
      </c>
      <c r="C66" s="67" t="s">
        <v>128</v>
      </c>
      <c r="D66" s="66" t="s">
        <v>138</v>
      </c>
      <c r="E66" s="66" t="s">
        <v>184</v>
      </c>
      <c r="F66" s="68">
        <v>40302</v>
      </c>
      <c r="G66" s="68">
        <v>1315.34</v>
      </c>
      <c r="H66" s="68">
        <v>0.36</v>
      </c>
    </row>
    <row r="67" spans="2:9" s="66" customFormat="1" x14ac:dyDescent="0.2">
      <c r="B67" s="66" t="s">
        <v>1196</v>
      </c>
      <c r="C67" s="67" t="s">
        <v>128</v>
      </c>
      <c r="D67" s="66" t="s">
        <v>339</v>
      </c>
      <c r="E67" s="66" t="s">
        <v>345</v>
      </c>
      <c r="F67" s="68">
        <v>1335000</v>
      </c>
      <c r="G67" s="68">
        <v>1246.8900000000001</v>
      </c>
      <c r="H67" s="68">
        <v>0.35</v>
      </c>
    </row>
    <row r="68" spans="2:9" s="66" customFormat="1" x14ac:dyDescent="0.2">
      <c r="B68" s="66" t="s">
        <v>1399</v>
      </c>
      <c r="C68" s="67" t="s">
        <v>128</v>
      </c>
      <c r="D68" s="66" t="s">
        <v>146</v>
      </c>
      <c r="E68" s="66" t="s">
        <v>218</v>
      </c>
      <c r="F68" s="68">
        <v>52600</v>
      </c>
      <c r="G68" s="68">
        <v>1201.57</v>
      </c>
      <c r="H68" s="68">
        <v>0.33</v>
      </c>
    </row>
    <row r="69" spans="2:9" s="66" customFormat="1" x14ac:dyDescent="0.2">
      <c r="B69" s="66" t="s">
        <v>1400</v>
      </c>
      <c r="C69" s="67" t="s">
        <v>128</v>
      </c>
      <c r="D69" s="66" t="s">
        <v>146</v>
      </c>
      <c r="E69" s="66" t="s">
        <v>378</v>
      </c>
      <c r="F69" s="68">
        <v>133500</v>
      </c>
      <c r="G69" s="68">
        <v>1198.3</v>
      </c>
      <c r="H69" s="68">
        <v>0.33</v>
      </c>
    </row>
    <row r="70" spans="2:9" s="66" customFormat="1" x14ac:dyDescent="0.2">
      <c r="B70" s="66" t="s">
        <v>1153</v>
      </c>
      <c r="C70" s="67" t="s">
        <v>128</v>
      </c>
      <c r="D70" s="66" t="s">
        <v>160</v>
      </c>
      <c r="E70" s="66" t="s">
        <v>443</v>
      </c>
      <c r="F70" s="68">
        <v>105400</v>
      </c>
      <c r="G70" s="68">
        <v>1002.99</v>
      </c>
      <c r="H70" s="68">
        <v>0.28000000000000003</v>
      </c>
    </row>
    <row r="71" spans="2:9" s="66" customFormat="1" x14ac:dyDescent="0.2">
      <c r="B71" s="66" t="s">
        <v>1401</v>
      </c>
      <c r="C71" s="67" t="s">
        <v>128</v>
      </c>
      <c r="D71" s="66" t="s">
        <v>146</v>
      </c>
      <c r="E71" s="66" t="s">
        <v>192</v>
      </c>
      <c r="F71" s="68">
        <v>3800</v>
      </c>
      <c r="G71" s="68">
        <v>943.64</v>
      </c>
      <c r="H71" s="68">
        <v>0.26</v>
      </c>
    </row>
    <row r="72" spans="2:9" s="66" customFormat="1" x14ac:dyDescent="0.2">
      <c r="B72" s="66" t="s">
        <v>1122</v>
      </c>
      <c r="C72" s="67" t="s">
        <v>128</v>
      </c>
      <c r="D72" s="66" t="s">
        <v>239</v>
      </c>
      <c r="E72" s="66" t="s">
        <v>424</v>
      </c>
      <c r="F72" s="68">
        <v>32700</v>
      </c>
      <c r="G72" s="68">
        <v>926.23</v>
      </c>
      <c r="H72" s="68">
        <v>0.26</v>
      </c>
    </row>
    <row r="73" spans="2:9" s="66" customFormat="1" x14ac:dyDescent="0.2">
      <c r="B73" s="66" t="s">
        <v>1218</v>
      </c>
      <c r="C73" s="67" t="s">
        <v>128</v>
      </c>
      <c r="D73" s="66" t="s">
        <v>173</v>
      </c>
      <c r="E73" s="66" t="s">
        <v>264</v>
      </c>
      <c r="F73" s="68">
        <v>36500</v>
      </c>
      <c r="G73" s="68">
        <v>871.99</v>
      </c>
      <c r="H73" s="68">
        <v>0.24</v>
      </c>
    </row>
    <row r="74" spans="2:9" s="66" customFormat="1" x14ac:dyDescent="0.2">
      <c r="B74" s="66" t="s">
        <v>1402</v>
      </c>
      <c r="C74" s="67" t="s">
        <v>128</v>
      </c>
      <c r="D74" s="66" t="s">
        <v>276</v>
      </c>
      <c r="E74" s="66" t="s">
        <v>467</v>
      </c>
      <c r="F74" s="68">
        <v>301600</v>
      </c>
      <c r="G74" s="68">
        <v>864.84</v>
      </c>
      <c r="H74" s="68">
        <v>0.24</v>
      </c>
    </row>
    <row r="75" spans="2:9" s="66" customFormat="1" x14ac:dyDescent="0.2">
      <c r="B75" s="66" t="s">
        <v>1102</v>
      </c>
      <c r="C75" s="67" t="s">
        <v>128</v>
      </c>
      <c r="D75" s="66" t="s">
        <v>239</v>
      </c>
      <c r="E75" s="66" t="s">
        <v>417</v>
      </c>
      <c r="F75" s="68">
        <v>185250</v>
      </c>
      <c r="G75" s="68">
        <v>617.53</v>
      </c>
      <c r="H75" s="68">
        <v>0.17</v>
      </c>
    </row>
    <row r="76" spans="2:9" s="66" customFormat="1" x14ac:dyDescent="0.2">
      <c r="B76" s="66" t="s">
        <v>1142</v>
      </c>
      <c r="C76" s="67" t="s">
        <v>128</v>
      </c>
      <c r="D76" s="66" t="s">
        <v>146</v>
      </c>
      <c r="E76" s="66" t="s">
        <v>495</v>
      </c>
      <c r="F76" s="68">
        <v>96250</v>
      </c>
      <c r="G76" s="68">
        <v>593.91</v>
      </c>
      <c r="H76" s="68">
        <v>0.16</v>
      </c>
    </row>
    <row r="77" spans="2:9" s="66" customFormat="1" x14ac:dyDescent="0.2">
      <c r="B77" s="66" t="s">
        <v>1199</v>
      </c>
      <c r="C77" s="67" t="s">
        <v>128</v>
      </c>
      <c r="D77" s="66" t="s">
        <v>146</v>
      </c>
      <c r="E77" s="66" t="s">
        <v>147</v>
      </c>
      <c r="F77" s="68">
        <v>13500</v>
      </c>
      <c r="G77" s="68">
        <v>364.74</v>
      </c>
      <c r="H77" s="68">
        <v>0.1</v>
      </c>
    </row>
    <row r="78" spans="2:9" s="66" customFormat="1" x14ac:dyDescent="0.2">
      <c r="B78" s="66" t="s">
        <v>1403</v>
      </c>
      <c r="C78" s="67" t="s">
        <v>128</v>
      </c>
      <c r="D78" s="66" t="s">
        <v>142</v>
      </c>
      <c r="E78" s="66" t="s">
        <v>195</v>
      </c>
      <c r="F78" s="68">
        <v>61972</v>
      </c>
      <c r="G78" s="68">
        <v>95</v>
      </c>
      <c r="H78" s="68">
        <v>0.03</v>
      </c>
    </row>
    <row r="79" spans="2:9" s="66" customFormat="1" x14ac:dyDescent="0.2">
      <c r="B79" s="66" t="s">
        <v>1222</v>
      </c>
      <c r="C79" s="67" t="s">
        <v>128</v>
      </c>
      <c r="D79" s="66" t="s">
        <v>140</v>
      </c>
      <c r="E79" s="66" t="s">
        <v>475</v>
      </c>
      <c r="F79" s="68">
        <v>8000</v>
      </c>
      <c r="G79" s="68">
        <v>14.82</v>
      </c>
      <c r="H79" s="68">
        <v>0</v>
      </c>
      <c r="I79" s="66" t="s">
        <v>407</v>
      </c>
    </row>
    <row r="80" spans="2:9" s="66" customFormat="1" x14ac:dyDescent="0.2">
      <c r="B80" s="66" t="s">
        <v>1087</v>
      </c>
      <c r="C80" s="67" t="s">
        <v>128</v>
      </c>
      <c r="F80" s="68">
        <v>11525</v>
      </c>
      <c r="G80" s="68">
        <v>4335.58</v>
      </c>
      <c r="H80" s="68">
        <v>1.2</v>
      </c>
    </row>
    <row r="81" spans="2:8" s="66" customFormat="1" x14ac:dyDescent="0.2">
      <c r="B81" s="66" t="s">
        <v>1247</v>
      </c>
      <c r="C81" s="67" t="s">
        <v>128</v>
      </c>
      <c r="D81" s="66" t="s">
        <v>140</v>
      </c>
      <c r="E81" s="66" t="s">
        <v>475</v>
      </c>
      <c r="F81" s="68">
        <v>-8000</v>
      </c>
      <c r="G81" s="68">
        <v>-14.86</v>
      </c>
      <c r="H81" s="68">
        <v>0</v>
      </c>
    </row>
    <row r="82" spans="2:8" s="66" customFormat="1" x14ac:dyDescent="0.2">
      <c r="B82" s="66" t="s">
        <v>1253</v>
      </c>
      <c r="C82" s="67" t="s">
        <v>128</v>
      </c>
      <c r="D82" s="66" t="s">
        <v>247</v>
      </c>
      <c r="E82" s="66" t="s">
        <v>415</v>
      </c>
      <c r="F82" s="68">
        <v>-142500</v>
      </c>
      <c r="G82" s="68">
        <v>-201.92</v>
      </c>
      <c r="H82" s="68">
        <v>-0.06</v>
      </c>
    </row>
    <row r="83" spans="2:8" s="66" customFormat="1" x14ac:dyDescent="0.2">
      <c r="B83" s="66" t="s">
        <v>1404</v>
      </c>
      <c r="C83" s="67" t="s">
        <v>128</v>
      </c>
      <c r="D83" s="66" t="s">
        <v>134</v>
      </c>
      <c r="E83" s="66" t="s">
        <v>135</v>
      </c>
      <c r="F83" s="68">
        <v>-14400</v>
      </c>
      <c r="G83" s="68">
        <v>-239.98</v>
      </c>
      <c r="H83" s="68">
        <v>-7.0000000000000007E-2</v>
      </c>
    </row>
    <row r="84" spans="2:8" s="66" customFormat="1" x14ac:dyDescent="0.2">
      <c r="B84" s="66" t="s">
        <v>1405</v>
      </c>
      <c r="C84" s="67" t="s">
        <v>128</v>
      </c>
      <c r="D84" s="66" t="s">
        <v>134</v>
      </c>
      <c r="E84" s="66" t="s">
        <v>261</v>
      </c>
      <c r="F84" s="68">
        <v>-18900</v>
      </c>
      <c r="G84" s="68">
        <v>-241.08</v>
      </c>
      <c r="H84" s="68">
        <v>-7.0000000000000007E-2</v>
      </c>
    </row>
    <row r="85" spans="2:8" s="66" customFormat="1" x14ac:dyDescent="0.2">
      <c r="B85" s="66" t="s">
        <v>1239</v>
      </c>
      <c r="C85" s="67" t="s">
        <v>128</v>
      </c>
      <c r="D85" s="66" t="s">
        <v>160</v>
      </c>
      <c r="E85" s="66" t="s">
        <v>162</v>
      </c>
      <c r="F85" s="68">
        <v>-5375</v>
      </c>
      <c r="G85" s="68">
        <v>-263.45999999999998</v>
      </c>
      <c r="H85" s="68">
        <v>-7.0000000000000007E-2</v>
      </c>
    </row>
    <row r="86" spans="2:8" s="66" customFormat="1" x14ac:dyDescent="0.2">
      <c r="B86" s="66" t="s">
        <v>1269</v>
      </c>
      <c r="C86" s="67" t="s">
        <v>128</v>
      </c>
      <c r="D86" s="66" t="s">
        <v>146</v>
      </c>
      <c r="E86" s="66" t="s">
        <v>147</v>
      </c>
      <c r="F86" s="68">
        <v>-13500</v>
      </c>
      <c r="G86" s="68">
        <v>-363.89</v>
      </c>
      <c r="H86" s="68">
        <v>-0.1</v>
      </c>
    </row>
    <row r="87" spans="2:8" s="66" customFormat="1" x14ac:dyDescent="0.2">
      <c r="B87" s="66" t="s">
        <v>1266</v>
      </c>
      <c r="C87" s="67" t="s">
        <v>128</v>
      </c>
      <c r="D87" s="66" t="s">
        <v>247</v>
      </c>
      <c r="E87" s="66" t="s">
        <v>263</v>
      </c>
      <c r="F87" s="68">
        <v>-261317</v>
      </c>
      <c r="G87" s="68">
        <v>-497.16</v>
      </c>
      <c r="H87" s="68">
        <v>-0.14000000000000001</v>
      </c>
    </row>
    <row r="88" spans="2:8" s="66" customFormat="1" x14ac:dyDescent="0.2">
      <c r="B88" s="66" t="s">
        <v>1327</v>
      </c>
      <c r="C88" s="67" t="s">
        <v>128</v>
      </c>
      <c r="D88" s="66" t="s">
        <v>146</v>
      </c>
      <c r="E88" s="66" t="s">
        <v>495</v>
      </c>
      <c r="F88" s="68">
        <v>-96250</v>
      </c>
      <c r="G88" s="68">
        <v>-597.09</v>
      </c>
      <c r="H88" s="68">
        <v>-0.17</v>
      </c>
    </row>
    <row r="89" spans="2:8" s="66" customFormat="1" x14ac:dyDescent="0.2">
      <c r="B89" s="66" t="s">
        <v>1367</v>
      </c>
      <c r="C89" s="67" t="s">
        <v>128</v>
      </c>
      <c r="D89" s="66" t="s">
        <v>239</v>
      </c>
      <c r="E89" s="66" t="s">
        <v>417</v>
      </c>
      <c r="F89" s="68">
        <v>-185250</v>
      </c>
      <c r="G89" s="68">
        <v>-619.01</v>
      </c>
      <c r="H89" s="68">
        <v>-0.17</v>
      </c>
    </row>
    <row r="90" spans="2:8" s="66" customFormat="1" x14ac:dyDescent="0.2">
      <c r="B90" s="66" t="s">
        <v>1310</v>
      </c>
      <c r="C90" s="67" t="s">
        <v>128</v>
      </c>
      <c r="D90" s="66" t="s">
        <v>140</v>
      </c>
      <c r="E90" s="66" t="s">
        <v>141</v>
      </c>
      <c r="F90" s="68">
        <v>-33300</v>
      </c>
      <c r="G90" s="68">
        <v>-919.66</v>
      </c>
      <c r="H90" s="68">
        <v>-0.25</v>
      </c>
    </row>
    <row r="91" spans="2:8" s="66" customFormat="1" x14ac:dyDescent="0.2">
      <c r="B91" s="66" t="s">
        <v>1347</v>
      </c>
      <c r="C91" s="67" t="s">
        <v>128</v>
      </c>
      <c r="D91" s="66" t="s">
        <v>239</v>
      </c>
      <c r="E91" s="66" t="s">
        <v>424</v>
      </c>
      <c r="F91" s="68">
        <v>-32700</v>
      </c>
      <c r="G91" s="68">
        <v>-930.94</v>
      </c>
      <c r="H91" s="68">
        <v>-0.26</v>
      </c>
    </row>
    <row r="92" spans="2:8" s="66" customFormat="1" x14ac:dyDescent="0.2">
      <c r="B92" s="66" t="s">
        <v>1316</v>
      </c>
      <c r="C92" s="67" t="s">
        <v>128</v>
      </c>
      <c r="D92" s="66" t="s">
        <v>160</v>
      </c>
      <c r="E92" s="66" t="s">
        <v>443</v>
      </c>
      <c r="F92" s="68">
        <v>-105400</v>
      </c>
      <c r="G92" s="68">
        <v>-1006.83</v>
      </c>
      <c r="H92" s="68">
        <v>-0.28000000000000003</v>
      </c>
    </row>
    <row r="93" spans="2:8" s="66" customFormat="1" x14ac:dyDescent="0.2">
      <c r="B93" s="66" t="s">
        <v>1406</v>
      </c>
      <c r="C93" s="67" t="s">
        <v>128</v>
      </c>
      <c r="D93" s="66" t="s">
        <v>129</v>
      </c>
      <c r="E93" s="66" t="s">
        <v>130</v>
      </c>
      <c r="F93" s="68">
        <v>-49250</v>
      </c>
      <c r="G93" s="68">
        <v>-1241.3699999999999</v>
      </c>
      <c r="H93" s="68">
        <v>-0.34</v>
      </c>
    </row>
    <row r="94" spans="2:8" s="66" customFormat="1" x14ac:dyDescent="0.2">
      <c r="B94" s="66" t="s">
        <v>1335</v>
      </c>
      <c r="C94" s="67" t="s">
        <v>128</v>
      </c>
      <c r="D94" s="66" t="s">
        <v>131</v>
      </c>
      <c r="E94" s="66" t="s">
        <v>145</v>
      </c>
      <c r="F94" s="68">
        <v>-170400</v>
      </c>
      <c r="G94" s="68">
        <v>-1312.68</v>
      </c>
      <c r="H94" s="68">
        <v>-0.36</v>
      </c>
    </row>
    <row r="95" spans="2:8" s="66" customFormat="1" x14ac:dyDescent="0.2">
      <c r="B95" s="66" t="s">
        <v>1368</v>
      </c>
      <c r="C95" s="67" t="s">
        <v>128</v>
      </c>
      <c r="D95" s="66" t="s">
        <v>134</v>
      </c>
      <c r="E95" s="66" t="s">
        <v>136</v>
      </c>
      <c r="F95" s="68">
        <v>-35400</v>
      </c>
      <c r="G95" s="68">
        <v>-1335.8</v>
      </c>
      <c r="H95" s="68">
        <v>-0.37</v>
      </c>
    </row>
    <row r="96" spans="2:8" s="66" customFormat="1" x14ac:dyDescent="0.2">
      <c r="B96" s="66" t="s">
        <v>1350</v>
      </c>
      <c r="C96" s="67" t="s">
        <v>128</v>
      </c>
      <c r="D96" s="66" t="s">
        <v>134</v>
      </c>
      <c r="E96" s="66" t="s">
        <v>383</v>
      </c>
      <c r="F96" s="68">
        <v>-111600</v>
      </c>
      <c r="G96" s="68">
        <v>-1548.78</v>
      </c>
      <c r="H96" s="68">
        <v>-0.43</v>
      </c>
    </row>
    <row r="97" spans="2:8" s="66" customFormat="1" x14ac:dyDescent="0.2">
      <c r="B97" s="66" t="s">
        <v>1346</v>
      </c>
      <c r="C97" s="67" t="s">
        <v>128</v>
      </c>
      <c r="D97" s="66" t="s">
        <v>146</v>
      </c>
      <c r="E97" s="66" t="s">
        <v>169</v>
      </c>
      <c r="F97" s="68">
        <v>-256250</v>
      </c>
      <c r="G97" s="68">
        <v>-2195.17</v>
      </c>
      <c r="H97" s="68">
        <v>-0.61</v>
      </c>
    </row>
    <row r="98" spans="2:8" s="66" customFormat="1" x14ac:dyDescent="0.2">
      <c r="B98" s="66" t="s">
        <v>1364</v>
      </c>
      <c r="C98" s="67" t="s">
        <v>128</v>
      </c>
      <c r="D98" s="66" t="s">
        <v>339</v>
      </c>
      <c r="E98" s="66" t="s">
        <v>343</v>
      </c>
      <c r="F98" s="68">
        <v>-830800</v>
      </c>
      <c r="G98" s="68">
        <v>-2396.0300000000002</v>
      </c>
      <c r="H98" s="68">
        <v>-0.66</v>
      </c>
    </row>
    <row r="99" spans="2:8" s="66" customFormat="1" x14ac:dyDescent="0.2">
      <c r="B99" s="66" t="s">
        <v>1359</v>
      </c>
      <c r="C99" s="67" t="s">
        <v>128</v>
      </c>
      <c r="D99" s="66" t="s">
        <v>239</v>
      </c>
      <c r="E99" s="66" t="s">
        <v>412</v>
      </c>
      <c r="F99" s="68">
        <v>-32800</v>
      </c>
      <c r="G99" s="68">
        <v>-2412.2399999999998</v>
      </c>
      <c r="H99" s="68">
        <v>-0.67</v>
      </c>
    </row>
    <row r="100" spans="2:8" s="66" customFormat="1" x14ac:dyDescent="0.2">
      <c r="B100" s="66" t="s">
        <v>1342</v>
      </c>
      <c r="C100" s="67" t="s">
        <v>128</v>
      </c>
      <c r="D100" s="66" t="s">
        <v>167</v>
      </c>
      <c r="E100" s="66" t="s">
        <v>168</v>
      </c>
      <c r="F100" s="68">
        <v>-33600</v>
      </c>
      <c r="G100" s="68">
        <v>-2492.46</v>
      </c>
      <c r="H100" s="68">
        <v>-0.69</v>
      </c>
    </row>
    <row r="101" spans="2:8" s="66" customFormat="1" x14ac:dyDescent="0.2">
      <c r="B101" s="66" t="s">
        <v>1365</v>
      </c>
      <c r="C101" s="67" t="s">
        <v>128</v>
      </c>
      <c r="D101" s="66" t="s">
        <v>182</v>
      </c>
      <c r="E101" s="66" t="s">
        <v>418</v>
      </c>
      <c r="F101" s="68">
        <v>-353750</v>
      </c>
      <c r="G101" s="68">
        <v>-2617.5700000000002</v>
      </c>
      <c r="H101" s="68">
        <v>-0.73</v>
      </c>
    </row>
    <row r="102" spans="2:8" s="66" customFormat="1" x14ac:dyDescent="0.2">
      <c r="B102" s="66" t="s">
        <v>1324</v>
      </c>
      <c r="C102" s="67" t="s">
        <v>128</v>
      </c>
      <c r="D102" s="66" t="s">
        <v>167</v>
      </c>
      <c r="E102" s="66" t="s">
        <v>181</v>
      </c>
      <c r="F102" s="68">
        <v>-129500</v>
      </c>
      <c r="G102" s="68">
        <v>-2929.81</v>
      </c>
      <c r="H102" s="68">
        <v>-0.81</v>
      </c>
    </row>
    <row r="103" spans="2:8" s="66" customFormat="1" x14ac:dyDescent="0.2">
      <c r="B103" s="66" t="s">
        <v>1348</v>
      </c>
      <c r="C103" s="67" t="s">
        <v>128</v>
      </c>
      <c r="D103" s="66" t="s">
        <v>146</v>
      </c>
      <c r="E103" s="66" t="s">
        <v>411</v>
      </c>
      <c r="F103" s="68">
        <v>-94200</v>
      </c>
      <c r="G103" s="68">
        <v>-3065.64</v>
      </c>
      <c r="H103" s="68">
        <v>-0.85</v>
      </c>
    </row>
    <row r="104" spans="2:8" s="66" customFormat="1" x14ac:dyDescent="0.2">
      <c r="B104" s="66" t="s">
        <v>1355</v>
      </c>
      <c r="C104" s="67" t="s">
        <v>128</v>
      </c>
      <c r="D104" s="66" t="s">
        <v>165</v>
      </c>
      <c r="E104" s="66" t="s">
        <v>166</v>
      </c>
      <c r="F104" s="68">
        <v>-179975</v>
      </c>
      <c r="G104" s="68">
        <v>-3073.07</v>
      </c>
      <c r="H104" s="68">
        <v>-0.85</v>
      </c>
    </row>
    <row r="105" spans="2:8" s="66" customFormat="1" x14ac:dyDescent="0.2">
      <c r="B105" s="66" t="s">
        <v>1339</v>
      </c>
      <c r="C105" s="67" t="s">
        <v>128</v>
      </c>
      <c r="D105" s="66" t="s">
        <v>129</v>
      </c>
      <c r="E105" s="66" t="s">
        <v>353</v>
      </c>
      <c r="F105" s="68">
        <v>-804600</v>
      </c>
      <c r="G105" s="68">
        <v>-3485.12</v>
      </c>
      <c r="H105" s="68">
        <v>-0.97</v>
      </c>
    </row>
    <row r="106" spans="2:8" s="66" customFormat="1" x14ac:dyDescent="0.2">
      <c r="B106" s="66" t="s">
        <v>1345</v>
      </c>
      <c r="C106" s="67" t="s">
        <v>128</v>
      </c>
      <c r="D106" s="66" t="s">
        <v>146</v>
      </c>
      <c r="E106" s="66" t="s">
        <v>178</v>
      </c>
      <c r="F106" s="68">
        <v>-440100</v>
      </c>
      <c r="G106" s="68">
        <v>-3600.02</v>
      </c>
      <c r="H106" s="68">
        <v>-1</v>
      </c>
    </row>
    <row r="107" spans="2:8" s="66" customFormat="1" x14ac:dyDescent="0.2">
      <c r="B107" s="66" t="s">
        <v>1353</v>
      </c>
      <c r="C107" s="67" t="s">
        <v>128</v>
      </c>
      <c r="D107" s="66" t="s">
        <v>160</v>
      </c>
      <c r="E107" s="66" t="s">
        <v>161</v>
      </c>
      <c r="F107" s="68">
        <v>-78200</v>
      </c>
      <c r="G107" s="68">
        <v>-3763.57</v>
      </c>
      <c r="H107" s="68">
        <v>-1.04</v>
      </c>
    </row>
    <row r="108" spans="2:8" s="66" customFormat="1" x14ac:dyDescent="0.2">
      <c r="B108" s="66" t="s">
        <v>1371</v>
      </c>
      <c r="C108" s="67" t="s">
        <v>128</v>
      </c>
      <c r="D108" s="66" t="s">
        <v>146</v>
      </c>
      <c r="E108" s="66" t="s">
        <v>148</v>
      </c>
      <c r="F108" s="68">
        <v>-1715200</v>
      </c>
      <c r="G108" s="68">
        <v>-4062.45</v>
      </c>
      <c r="H108" s="68">
        <v>-1.1299999999999999</v>
      </c>
    </row>
    <row r="109" spans="2:8" s="66" customFormat="1" x14ac:dyDescent="0.2">
      <c r="B109" s="66" t="s">
        <v>1356</v>
      </c>
      <c r="C109" s="67" t="s">
        <v>128</v>
      </c>
      <c r="D109" s="66" t="s">
        <v>167</v>
      </c>
      <c r="E109" s="66" t="s">
        <v>344</v>
      </c>
      <c r="F109" s="68">
        <v>-242725</v>
      </c>
      <c r="G109" s="68">
        <v>-4069.53</v>
      </c>
      <c r="H109" s="68">
        <v>-1.1299999999999999</v>
      </c>
    </row>
    <row r="110" spans="2:8" s="66" customFormat="1" x14ac:dyDescent="0.2">
      <c r="B110" s="66" t="s">
        <v>1256</v>
      </c>
      <c r="C110" s="67" t="s">
        <v>128</v>
      </c>
      <c r="D110" s="66" t="s">
        <v>339</v>
      </c>
      <c r="E110" s="66" t="s">
        <v>340</v>
      </c>
      <c r="F110" s="68">
        <v>-883650</v>
      </c>
      <c r="G110" s="68">
        <v>-4317.51</v>
      </c>
      <c r="H110" s="68">
        <v>-1.2</v>
      </c>
    </row>
    <row r="111" spans="2:8" s="66" customFormat="1" x14ac:dyDescent="0.2">
      <c r="B111" s="66" t="s">
        <v>1357</v>
      </c>
      <c r="C111" s="67" t="s">
        <v>128</v>
      </c>
      <c r="D111" s="66" t="s">
        <v>247</v>
      </c>
      <c r="E111" s="66" t="s">
        <v>358</v>
      </c>
      <c r="F111" s="68">
        <v>-2875500</v>
      </c>
      <c r="G111" s="68">
        <v>-4590.74</v>
      </c>
      <c r="H111" s="68">
        <v>-1.27</v>
      </c>
    </row>
    <row r="112" spans="2:8" s="66" customFormat="1" x14ac:dyDescent="0.2">
      <c r="B112" s="66" t="s">
        <v>444</v>
      </c>
      <c r="C112" s="67" t="s">
        <v>128</v>
      </c>
      <c r="D112" s="66" t="s">
        <v>131</v>
      </c>
      <c r="E112" s="66" t="s">
        <v>281</v>
      </c>
      <c r="F112" s="68">
        <v>-1098000</v>
      </c>
      <c r="G112" s="68">
        <v>-4986.0200000000004</v>
      </c>
      <c r="H112" s="68">
        <v>-1.38</v>
      </c>
    </row>
    <row r="113" spans="2:8" s="66" customFormat="1" x14ac:dyDescent="0.2">
      <c r="B113" s="66" t="s">
        <v>1358</v>
      </c>
      <c r="C113" s="67" t="s">
        <v>128</v>
      </c>
      <c r="D113" s="66" t="s">
        <v>131</v>
      </c>
      <c r="E113" s="66" t="s">
        <v>132</v>
      </c>
      <c r="F113" s="68">
        <v>-741125</v>
      </c>
      <c r="G113" s="68">
        <v>-5219</v>
      </c>
      <c r="H113" s="68">
        <v>-1.45</v>
      </c>
    </row>
    <row r="114" spans="2:8" s="66" customFormat="1" x14ac:dyDescent="0.2">
      <c r="B114" s="66" t="s">
        <v>1361</v>
      </c>
      <c r="C114" s="67" t="s">
        <v>128</v>
      </c>
      <c r="D114" s="66" t="s">
        <v>239</v>
      </c>
      <c r="E114" s="66" t="s">
        <v>413</v>
      </c>
      <c r="F114" s="68">
        <v>-674800</v>
      </c>
      <c r="G114" s="68">
        <v>-5431.47</v>
      </c>
      <c r="H114" s="68">
        <v>-1.5</v>
      </c>
    </row>
    <row r="115" spans="2:8" s="66" customFormat="1" x14ac:dyDescent="0.2">
      <c r="B115" s="66" t="s">
        <v>1370</v>
      </c>
      <c r="C115" s="67" t="s">
        <v>128</v>
      </c>
      <c r="D115" s="66" t="s">
        <v>239</v>
      </c>
      <c r="E115" s="66" t="s">
        <v>278</v>
      </c>
      <c r="F115" s="68">
        <v>-144750</v>
      </c>
      <c r="G115" s="68">
        <v>-5561.08</v>
      </c>
      <c r="H115" s="68">
        <v>-1.54</v>
      </c>
    </row>
    <row r="116" spans="2:8" s="66" customFormat="1" x14ac:dyDescent="0.2">
      <c r="B116" s="66" t="s">
        <v>1366</v>
      </c>
      <c r="C116" s="67" t="s">
        <v>128</v>
      </c>
      <c r="D116" s="66" t="s">
        <v>160</v>
      </c>
      <c r="E116" s="66" t="s">
        <v>175</v>
      </c>
      <c r="F116" s="68">
        <v>-754600</v>
      </c>
      <c r="G116" s="68">
        <v>-6205.45</v>
      </c>
      <c r="H116" s="68">
        <v>-1.72</v>
      </c>
    </row>
    <row r="117" spans="2:8" s="66" customFormat="1" x14ac:dyDescent="0.2">
      <c r="B117" s="66" t="s">
        <v>1329</v>
      </c>
      <c r="C117" s="67" t="s">
        <v>128</v>
      </c>
      <c r="D117" s="66" t="s">
        <v>337</v>
      </c>
      <c r="E117" s="66" t="s">
        <v>338</v>
      </c>
      <c r="F117" s="68">
        <v>-494700</v>
      </c>
      <c r="G117" s="68">
        <v>-6396.47</v>
      </c>
      <c r="H117" s="68">
        <v>-1.77</v>
      </c>
    </row>
    <row r="118" spans="2:8" s="66" customFormat="1" x14ac:dyDescent="0.2">
      <c r="B118" s="203" t="s">
        <v>1083</v>
      </c>
      <c r="C118" s="67"/>
      <c r="F118" s="68"/>
      <c r="G118" s="78">
        <f>SUM(G14:G80)</f>
        <v>237980.75999999998</v>
      </c>
      <c r="H118" s="78">
        <f>SUM(H14:H80)</f>
        <v>65.909999999999982</v>
      </c>
    </row>
    <row r="119" spans="2:8" s="66" customFormat="1" x14ac:dyDescent="0.2">
      <c r="B119" s="214" t="s">
        <v>1084</v>
      </c>
      <c r="C119" s="67"/>
      <c r="F119" s="68"/>
      <c r="G119" s="68"/>
      <c r="H119" s="68"/>
    </row>
    <row r="120" spans="2:8" s="66" customFormat="1" x14ac:dyDescent="0.2">
      <c r="B120" s="214" t="s">
        <v>1085</v>
      </c>
      <c r="C120" s="67"/>
      <c r="F120" s="68"/>
      <c r="G120" s="68"/>
      <c r="H120" s="68"/>
    </row>
    <row r="121" spans="2:8" s="66" customFormat="1" x14ac:dyDescent="0.2">
      <c r="B121" s="66" t="s">
        <v>766</v>
      </c>
      <c r="C121" s="67" t="s">
        <v>128</v>
      </c>
      <c r="D121" s="66" t="s">
        <v>276</v>
      </c>
      <c r="E121" s="66" t="s">
        <v>767</v>
      </c>
      <c r="F121" s="68">
        <v>850000</v>
      </c>
      <c r="G121" s="68">
        <v>2264.23</v>
      </c>
      <c r="H121" s="68">
        <v>0.63</v>
      </c>
    </row>
    <row r="122" spans="2:8" s="66" customFormat="1" x14ac:dyDescent="0.2">
      <c r="B122" s="214" t="s">
        <v>1086</v>
      </c>
      <c r="C122" s="67"/>
      <c r="F122" s="68"/>
      <c r="G122" s="78">
        <f>SUM(G121)</f>
        <v>2264.23</v>
      </c>
      <c r="H122" s="78">
        <f>SUM(H121)</f>
        <v>0.63</v>
      </c>
    </row>
    <row r="123" spans="2:8" s="66" customFormat="1" x14ac:dyDescent="0.2">
      <c r="B123" s="214" t="s">
        <v>196</v>
      </c>
      <c r="C123" s="215"/>
      <c r="D123" s="214"/>
      <c r="E123" s="214"/>
      <c r="F123" s="78"/>
      <c r="G123" s="78">
        <f>+G118+G122</f>
        <v>240244.99</v>
      </c>
      <c r="H123" s="78">
        <f>+H118+H122</f>
        <v>66.539999999999978</v>
      </c>
    </row>
    <row r="124" spans="2:8" s="66" customFormat="1" x14ac:dyDescent="0.2">
      <c r="B124" s="211" t="s">
        <v>96</v>
      </c>
      <c r="C124" s="212" t="s">
        <v>97</v>
      </c>
      <c r="D124" s="211" t="s">
        <v>98</v>
      </c>
      <c r="E124" s="211" t="s">
        <v>99</v>
      </c>
      <c r="F124" s="213" t="s">
        <v>100</v>
      </c>
      <c r="G124" s="213" t="s">
        <v>101</v>
      </c>
      <c r="H124" s="213" t="s">
        <v>102</v>
      </c>
    </row>
    <row r="125" spans="2:8" s="66" customFormat="1" x14ac:dyDescent="0.2">
      <c r="B125" s="214" t="s">
        <v>103</v>
      </c>
      <c r="C125" s="67"/>
      <c r="F125" s="68"/>
      <c r="G125" s="68"/>
      <c r="H125" s="68"/>
    </row>
    <row r="126" spans="2:8" s="66" customFormat="1" x14ac:dyDescent="0.2">
      <c r="B126" s="214" t="s">
        <v>104</v>
      </c>
      <c r="C126" s="67"/>
      <c r="F126" s="68"/>
      <c r="G126" s="68"/>
      <c r="H126" s="68"/>
    </row>
    <row r="127" spans="2:8" s="66" customFormat="1" x14ac:dyDescent="0.2">
      <c r="B127" s="214" t="s">
        <v>105</v>
      </c>
      <c r="C127" s="67"/>
      <c r="F127" s="68"/>
      <c r="G127" s="68"/>
      <c r="H127" s="68"/>
    </row>
    <row r="128" spans="2:8" s="66" customFormat="1" x14ac:dyDescent="0.2">
      <c r="B128" s="66" t="s">
        <v>2510</v>
      </c>
      <c r="C128" s="67">
        <v>5.66</v>
      </c>
      <c r="D128" s="66" t="s">
        <v>107</v>
      </c>
      <c r="E128" s="66" t="s">
        <v>782</v>
      </c>
      <c r="F128" s="68">
        <v>14500000</v>
      </c>
      <c r="G128" s="68">
        <v>14480.43</v>
      </c>
      <c r="H128" s="68">
        <v>4.01</v>
      </c>
    </row>
    <row r="129" spans="2:9" s="66" customFormat="1" x14ac:dyDescent="0.2">
      <c r="B129" s="66" t="s">
        <v>2481</v>
      </c>
      <c r="C129" s="67">
        <v>3.61</v>
      </c>
      <c r="D129" s="66" t="s">
        <v>107</v>
      </c>
      <c r="E129" s="66" t="s">
        <v>784</v>
      </c>
      <c r="F129" s="68">
        <v>5000000</v>
      </c>
      <c r="G129" s="68">
        <v>5083</v>
      </c>
      <c r="H129" s="68">
        <v>1.41</v>
      </c>
    </row>
    <row r="130" spans="2:9" s="66" customFormat="1" x14ac:dyDescent="0.2">
      <c r="B130" s="66" t="s">
        <v>2486</v>
      </c>
      <c r="C130" s="67">
        <v>4.4400000000000004</v>
      </c>
      <c r="D130" s="66" t="s">
        <v>107</v>
      </c>
      <c r="E130" s="66" t="s">
        <v>786</v>
      </c>
      <c r="F130" s="68">
        <v>4000000</v>
      </c>
      <c r="G130" s="68">
        <v>4169.5200000000004</v>
      </c>
      <c r="H130" s="68">
        <v>1.1499999999999999</v>
      </c>
    </row>
    <row r="131" spans="2:9" s="66" customFormat="1" x14ac:dyDescent="0.2">
      <c r="B131" s="66" t="s">
        <v>2512</v>
      </c>
      <c r="C131" s="67">
        <v>4.55</v>
      </c>
      <c r="D131" s="66" t="s">
        <v>107</v>
      </c>
      <c r="E131" s="66" t="s">
        <v>605</v>
      </c>
      <c r="F131" s="68">
        <v>1500000</v>
      </c>
      <c r="G131" s="68">
        <v>1597.2</v>
      </c>
      <c r="H131" s="68">
        <v>0.44</v>
      </c>
    </row>
    <row r="132" spans="2:9" s="66" customFormat="1" x14ac:dyDescent="0.2">
      <c r="B132" s="66" t="s">
        <v>2485</v>
      </c>
      <c r="C132" s="67">
        <v>3.85</v>
      </c>
      <c r="D132" s="66" t="s">
        <v>107</v>
      </c>
      <c r="E132" s="66" t="s">
        <v>691</v>
      </c>
      <c r="F132" s="68">
        <v>1500000</v>
      </c>
      <c r="G132" s="68">
        <v>1543.65</v>
      </c>
      <c r="H132" s="68">
        <v>0.43</v>
      </c>
    </row>
    <row r="133" spans="2:9" s="66" customFormat="1" x14ac:dyDescent="0.2">
      <c r="B133" s="66" t="s">
        <v>2509</v>
      </c>
      <c r="C133" s="67">
        <v>5.31</v>
      </c>
      <c r="D133" s="66" t="s">
        <v>107</v>
      </c>
      <c r="E133" s="66" t="s">
        <v>788</v>
      </c>
      <c r="F133" s="68">
        <v>1500000</v>
      </c>
      <c r="G133" s="68">
        <v>1495.16</v>
      </c>
      <c r="H133" s="68">
        <v>0.41</v>
      </c>
    </row>
    <row r="134" spans="2:9" s="66" customFormat="1" x14ac:dyDescent="0.2">
      <c r="B134" s="66" t="s">
        <v>789</v>
      </c>
      <c r="C134" s="67">
        <v>4.53</v>
      </c>
      <c r="D134" s="66" t="s">
        <v>107</v>
      </c>
      <c r="E134" s="66" t="s">
        <v>790</v>
      </c>
      <c r="F134" s="68">
        <v>1000000</v>
      </c>
      <c r="G134" s="68">
        <v>1054.3399999999999</v>
      </c>
      <c r="H134" s="68">
        <v>0.28999999999999998</v>
      </c>
    </row>
    <row r="135" spans="2:9" s="66" customFormat="1" x14ac:dyDescent="0.2">
      <c r="B135" s="66" t="s">
        <v>2483</v>
      </c>
      <c r="C135" s="67">
        <v>3.95</v>
      </c>
      <c r="D135" s="66" t="s">
        <v>107</v>
      </c>
      <c r="E135" s="66" t="s">
        <v>695</v>
      </c>
      <c r="F135" s="68">
        <v>1000000</v>
      </c>
      <c r="G135" s="68">
        <v>1039.5</v>
      </c>
      <c r="H135" s="68">
        <v>0.28999999999999998</v>
      </c>
    </row>
    <row r="136" spans="2:9" s="66" customFormat="1" x14ac:dyDescent="0.2">
      <c r="B136" s="66" t="s">
        <v>2511</v>
      </c>
      <c r="C136" s="67">
        <v>5.77</v>
      </c>
      <c r="D136" s="66" t="s">
        <v>107</v>
      </c>
      <c r="E136" s="66" t="s">
        <v>792</v>
      </c>
      <c r="F136" s="68">
        <v>500000</v>
      </c>
      <c r="G136" s="68">
        <v>525.34</v>
      </c>
      <c r="H136" s="68">
        <v>0.15</v>
      </c>
    </row>
    <row r="137" spans="2:9" s="66" customFormat="1" x14ac:dyDescent="0.2">
      <c r="B137" s="66" t="s">
        <v>449</v>
      </c>
      <c r="C137" s="67">
        <v>6.2</v>
      </c>
      <c r="D137" s="66" t="s">
        <v>107</v>
      </c>
      <c r="E137" s="66" t="s">
        <v>450</v>
      </c>
      <c r="F137" s="68">
        <v>1700</v>
      </c>
      <c r="G137" s="68">
        <v>1.65</v>
      </c>
      <c r="H137" s="68">
        <v>0</v>
      </c>
      <c r="I137" s="66" t="s">
        <v>407</v>
      </c>
    </row>
    <row r="138" spans="2:9" s="66" customFormat="1" x14ac:dyDescent="0.2">
      <c r="B138" s="214" t="s">
        <v>109</v>
      </c>
      <c r="C138" s="215"/>
      <c r="D138" s="214"/>
      <c r="E138" s="214"/>
      <c r="F138" s="78"/>
      <c r="G138" s="78">
        <f>SUM(G124:G137)</f>
        <v>30989.790000000005</v>
      </c>
      <c r="H138" s="78">
        <f>SUM(H124:H137)</f>
        <v>8.58</v>
      </c>
    </row>
    <row r="139" spans="2:9" s="66" customFormat="1" x14ac:dyDescent="0.2">
      <c r="B139" s="214" t="s">
        <v>614</v>
      </c>
      <c r="C139" s="67"/>
      <c r="F139" s="68"/>
      <c r="G139" s="68"/>
      <c r="H139" s="68"/>
    </row>
    <row r="140" spans="2:9" s="66" customFormat="1" x14ac:dyDescent="0.2">
      <c r="B140" s="66" t="s">
        <v>793</v>
      </c>
      <c r="C140" s="67">
        <v>4.57</v>
      </c>
      <c r="D140" s="66" t="s">
        <v>305</v>
      </c>
      <c r="E140" s="66" t="s">
        <v>794</v>
      </c>
      <c r="F140" s="68">
        <v>750</v>
      </c>
      <c r="G140" s="68">
        <v>7542.38</v>
      </c>
      <c r="H140" s="68">
        <v>2.09</v>
      </c>
    </row>
    <row r="141" spans="2:9" s="66" customFormat="1" x14ac:dyDescent="0.2">
      <c r="B141" s="66" t="s">
        <v>1407</v>
      </c>
      <c r="C141" s="67">
        <v>5.39</v>
      </c>
      <c r="D141" s="66" t="s">
        <v>311</v>
      </c>
      <c r="E141" s="66" t="s">
        <v>795</v>
      </c>
      <c r="F141" s="68">
        <v>400</v>
      </c>
      <c r="G141" s="68">
        <v>4077.65</v>
      </c>
      <c r="H141" s="68">
        <v>1.1299999999999999</v>
      </c>
    </row>
    <row r="142" spans="2:9" s="66" customFormat="1" x14ac:dyDescent="0.2">
      <c r="B142" s="66" t="s">
        <v>1408</v>
      </c>
      <c r="C142" s="67">
        <v>5.15</v>
      </c>
      <c r="D142" s="66" t="s">
        <v>313</v>
      </c>
      <c r="E142" s="66" t="s">
        <v>796</v>
      </c>
      <c r="F142" s="68">
        <v>350</v>
      </c>
      <c r="G142" s="68">
        <v>3588.92</v>
      </c>
      <c r="H142" s="68">
        <v>0.99</v>
      </c>
    </row>
    <row r="143" spans="2:9" s="66" customFormat="1" x14ac:dyDescent="0.2">
      <c r="B143" s="66" t="s">
        <v>1409</v>
      </c>
      <c r="C143" s="67">
        <v>4.5999999999999996</v>
      </c>
      <c r="D143" s="66" t="s">
        <v>305</v>
      </c>
      <c r="E143" s="66" t="s">
        <v>797</v>
      </c>
      <c r="F143" s="68">
        <v>300</v>
      </c>
      <c r="G143" s="68">
        <v>3080.09</v>
      </c>
      <c r="H143" s="68">
        <v>0.85</v>
      </c>
    </row>
    <row r="144" spans="2:9" s="66" customFormat="1" x14ac:dyDescent="0.2">
      <c r="B144" s="66" t="s">
        <v>1410</v>
      </c>
      <c r="C144" s="67">
        <v>4.83</v>
      </c>
      <c r="D144" s="66" t="s">
        <v>305</v>
      </c>
      <c r="E144" s="66" t="s">
        <v>622</v>
      </c>
      <c r="F144" s="68">
        <v>300</v>
      </c>
      <c r="G144" s="68">
        <v>3048.02</v>
      </c>
      <c r="H144" s="68">
        <v>0.84</v>
      </c>
    </row>
    <row r="145" spans="2:8" s="66" customFormat="1" x14ac:dyDescent="0.2">
      <c r="B145" s="66" t="s">
        <v>798</v>
      </c>
      <c r="C145" s="67">
        <v>5.65</v>
      </c>
      <c r="D145" s="66" t="s">
        <v>305</v>
      </c>
      <c r="E145" s="66" t="s">
        <v>799</v>
      </c>
      <c r="F145" s="68">
        <v>250</v>
      </c>
      <c r="G145" s="68">
        <v>2693.31</v>
      </c>
      <c r="H145" s="68">
        <v>0.75</v>
      </c>
    </row>
    <row r="146" spans="2:8" s="66" customFormat="1" x14ac:dyDescent="0.2">
      <c r="B146" s="66" t="s">
        <v>1411</v>
      </c>
      <c r="C146" s="67">
        <v>4.76</v>
      </c>
      <c r="D146" s="66" t="s">
        <v>305</v>
      </c>
      <c r="E146" s="66" t="s">
        <v>800</v>
      </c>
      <c r="F146" s="68">
        <v>250</v>
      </c>
      <c r="G146" s="68">
        <v>2578.27</v>
      </c>
      <c r="H146" s="68">
        <v>0.71</v>
      </c>
    </row>
    <row r="147" spans="2:8" s="66" customFormat="1" x14ac:dyDescent="0.2">
      <c r="B147" s="66" t="s">
        <v>801</v>
      </c>
      <c r="C147" s="67">
        <v>4.72</v>
      </c>
      <c r="D147" s="66" t="s">
        <v>305</v>
      </c>
      <c r="E147" s="66" t="s">
        <v>802</v>
      </c>
      <c r="F147" s="68">
        <v>250</v>
      </c>
      <c r="G147" s="68">
        <v>2576.69</v>
      </c>
      <c r="H147" s="68">
        <v>0.71</v>
      </c>
    </row>
    <row r="148" spans="2:8" s="66" customFormat="1" x14ac:dyDescent="0.2">
      <c r="B148" s="66" t="s">
        <v>1412</v>
      </c>
      <c r="C148" s="67">
        <v>5.97</v>
      </c>
      <c r="D148" s="66" t="s">
        <v>305</v>
      </c>
      <c r="E148" s="66" t="s">
        <v>803</v>
      </c>
      <c r="F148" s="68">
        <v>250</v>
      </c>
      <c r="G148" s="68">
        <v>2527.59</v>
      </c>
      <c r="H148" s="68">
        <v>0.7</v>
      </c>
    </row>
    <row r="149" spans="2:8" s="66" customFormat="1" x14ac:dyDescent="0.2">
      <c r="B149" s="66" t="s">
        <v>1413</v>
      </c>
      <c r="C149" s="67">
        <v>5.04</v>
      </c>
      <c r="D149" s="66" t="s">
        <v>305</v>
      </c>
      <c r="E149" s="66" t="s">
        <v>804</v>
      </c>
      <c r="F149" s="68">
        <v>250</v>
      </c>
      <c r="G149" s="68">
        <v>2526.73</v>
      </c>
      <c r="H149" s="68">
        <v>0.7</v>
      </c>
    </row>
    <row r="150" spans="2:8" s="66" customFormat="1" x14ac:dyDescent="0.2">
      <c r="B150" s="66" t="s">
        <v>805</v>
      </c>
      <c r="C150" s="67">
        <v>6.06</v>
      </c>
      <c r="D150" s="66" t="s">
        <v>305</v>
      </c>
      <c r="E150" s="66" t="s">
        <v>806</v>
      </c>
      <c r="F150" s="68">
        <v>250</v>
      </c>
      <c r="G150" s="68">
        <v>2523.15</v>
      </c>
      <c r="H150" s="68">
        <v>0.7</v>
      </c>
    </row>
    <row r="151" spans="2:8" s="66" customFormat="1" x14ac:dyDescent="0.2">
      <c r="B151" s="66" t="s">
        <v>1414</v>
      </c>
      <c r="C151" s="67">
        <v>6.57</v>
      </c>
      <c r="D151" s="66" t="s">
        <v>624</v>
      </c>
      <c r="E151" s="66" t="s">
        <v>625</v>
      </c>
      <c r="F151" s="68">
        <v>250</v>
      </c>
      <c r="G151" s="68">
        <v>2518.88</v>
      </c>
      <c r="H151" s="68">
        <v>0.7</v>
      </c>
    </row>
    <row r="152" spans="2:8" s="66" customFormat="1" x14ac:dyDescent="0.2">
      <c r="B152" s="66" t="s">
        <v>1415</v>
      </c>
      <c r="C152" s="67">
        <v>5.0999999999999996</v>
      </c>
      <c r="D152" s="66" t="s">
        <v>311</v>
      </c>
      <c r="E152" s="66" t="s">
        <v>807</v>
      </c>
      <c r="F152" s="68">
        <v>250</v>
      </c>
      <c r="G152" s="68">
        <v>2509.4</v>
      </c>
      <c r="H152" s="68">
        <v>0.7</v>
      </c>
    </row>
    <row r="153" spans="2:8" s="66" customFormat="1" x14ac:dyDescent="0.2">
      <c r="B153" s="66" t="s">
        <v>808</v>
      </c>
      <c r="C153" s="67">
        <v>5.09</v>
      </c>
      <c r="D153" s="66" t="s">
        <v>305</v>
      </c>
      <c r="E153" s="66" t="s">
        <v>809</v>
      </c>
      <c r="F153" s="68">
        <v>250</v>
      </c>
      <c r="G153" s="68">
        <v>2501.98</v>
      </c>
      <c r="H153" s="68">
        <v>0.69</v>
      </c>
    </row>
    <row r="154" spans="2:8" s="66" customFormat="1" x14ac:dyDescent="0.2">
      <c r="B154" s="66" t="s">
        <v>1416</v>
      </c>
      <c r="C154" s="67">
        <v>3.98</v>
      </c>
      <c r="D154" s="66" t="s">
        <v>305</v>
      </c>
      <c r="E154" s="66" t="s">
        <v>810</v>
      </c>
      <c r="F154" s="68">
        <v>250</v>
      </c>
      <c r="G154" s="68">
        <v>2501.4299999999998</v>
      </c>
      <c r="H154" s="68">
        <v>0.69</v>
      </c>
    </row>
    <row r="155" spans="2:8" s="66" customFormat="1" x14ac:dyDescent="0.2">
      <c r="B155" s="66" t="s">
        <v>1417</v>
      </c>
      <c r="C155" s="67">
        <v>4.8499999999999996</v>
      </c>
      <c r="D155" s="66" t="s">
        <v>305</v>
      </c>
      <c r="E155" s="66" t="s">
        <v>811</v>
      </c>
      <c r="F155" s="68">
        <v>250</v>
      </c>
      <c r="G155" s="68">
        <v>2493.52</v>
      </c>
      <c r="H155" s="68">
        <v>0.69</v>
      </c>
    </row>
    <row r="156" spans="2:8" s="66" customFormat="1" x14ac:dyDescent="0.2">
      <c r="B156" s="66" t="s">
        <v>1418</v>
      </c>
      <c r="C156" s="67">
        <v>5.35</v>
      </c>
      <c r="D156" s="66" t="s">
        <v>305</v>
      </c>
      <c r="E156" s="66" t="s">
        <v>812</v>
      </c>
      <c r="F156" s="68">
        <v>150</v>
      </c>
      <c r="G156" s="68">
        <v>1618.68</v>
      </c>
      <c r="H156" s="68">
        <v>0.45</v>
      </c>
    </row>
    <row r="157" spans="2:8" s="66" customFormat="1" x14ac:dyDescent="0.2">
      <c r="B157" s="66" t="s">
        <v>1419</v>
      </c>
      <c r="C157" s="67">
        <v>4.5999999999999996</v>
      </c>
      <c r="D157" s="66" t="s">
        <v>305</v>
      </c>
      <c r="E157" s="66" t="s">
        <v>813</v>
      </c>
      <c r="F157" s="68">
        <v>150</v>
      </c>
      <c r="G157" s="68">
        <v>1554.4</v>
      </c>
      <c r="H157" s="68">
        <v>0.43</v>
      </c>
    </row>
    <row r="158" spans="2:8" s="66" customFormat="1" x14ac:dyDescent="0.2">
      <c r="B158" s="66" t="s">
        <v>814</v>
      </c>
      <c r="C158" s="67">
        <v>5.2</v>
      </c>
      <c r="D158" s="66" t="s">
        <v>305</v>
      </c>
      <c r="E158" s="66" t="s">
        <v>815</v>
      </c>
      <c r="F158" s="68">
        <v>150</v>
      </c>
      <c r="G158" s="68">
        <v>1503.33</v>
      </c>
      <c r="H158" s="68">
        <v>0.42</v>
      </c>
    </row>
    <row r="159" spans="2:8" s="66" customFormat="1" x14ac:dyDescent="0.2">
      <c r="B159" s="66" t="s">
        <v>1420</v>
      </c>
      <c r="C159" s="67">
        <v>4.26</v>
      </c>
      <c r="D159" s="66" t="s">
        <v>305</v>
      </c>
      <c r="E159" s="66" t="s">
        <v>816</v>
      </c>
      <c r="F159" s="68">
        <v>110</v>
      </c>
      <c r="G159" s="68">
        <v>1076.6300000000001</v>
      </c>
      <c r="H159" s="68">
        <v>0.3</v>
      </c>
    </row>
    <row r="160" spans="2:8" s="66" customFormat="1" x14ac:dyDescent="0.2">
      <c r="B160" s="66" t="s">
        <v>817</v>
      </c>
      <c r="C160" s="67">
        <v>4.72</v>
      </c>
      <c r="D160" s="66" t="s">
        <v>305</v>
      </c>
      <c r="E160" s="66" t="s">
        <v>818</v>
      </c>
      <c r="F160" s="68">
        <v>100</v>
      </c>
      <c r="G160" s="68">
        <v>1033.55</v>
      </c>
      <c r="H160" s="68">
        <v>0.28999999999999998</v>
      </c>
    </row>
    <row r="161" spans="2:8" s="66" customFormat="1" x14ac:dyDescent="0.2">
      <c r="B161" s="66" t="s">
        <v>819</v>
      </c>
      <c r="C161" s="67">
        <v>4.63</v>
      </c>
      <c r="D161" s="66" t="s">
        <v>305</v>
      </c>
      <c r="E161" s="66" t="s">
        <v>820</v>
      </c>
      <c r="F161" s="68">
        <v>100</v>
      </c>
      <c r="G161" s="68">
        <v>1026.8699999999999</v>
      </c>
      <c r="H161" s="68">
        <v>0.28000000000000003</v>
      </c>
    </row>
    <row r="162" spans="2:8" s="66" customFormat="1" x14ac:dyDescent="0.2">
      <c r="B162" s="66" t="s">
        <v>1421</v>
      </c>
      <c r="C162" s="67">
        <v>5.66</v>
      </c>
      <c r="D162" s="66" t="s">
        <v>311</v>
      </c>
      <c r="E162" s="66" t="s">
        <v>821</v>
      </c>
      <c r="F162" s="68">
        <v>100</v>
      </c>
      <c r="G162" s="68">
        <v>1006.85</v>
      </c>
      <c r="H162" s="68">
        <v>0.28000000000000003</v>
      </c>
    </row>
    <row r="163" spans="2:8" s="66" customFormat="1" x14ac:dyDescent="0.2">
      <c r="B163" s="66" t="s">
        <v>1422</v>
      </c>
      <c r="C163" s="67">
        <v>6.56</v>
      </c>
      <c r="D163" s="66" t="s">
        <v>305</v>
      </c>
      <c r="E163" s="66" t="s">
        <v>309</v>
      </c>
      <c r="F163" s="68">
        <v>100</v>
      </c>
      <c r="G163" s="68">
        <v>989.25</v>
      </c>
      <c r="H163" s="68">
        <v>0.27</v>
      </c>
    </row>
    <row r="164" spans="2:8" s="66" customFormat="1" x14ac:dyDescent="0.2">
      <c r="B164" s="66" t="s">
        <v>1423</v>
      </c>
      <c r="C164" s="67">
        <v>4.83</v>
      </c>
      <c r="D164" s="66" t="s">
        <v>305</v>
      </c>
      <c r="E164" s="66" t="s">
        <v>822</v>
      </c>
      <c r="F164" s="68">
        <v>50</v>
      </c>
      <c r="G164" s="68">
        <v>525.16999999999996</v>
      </c>
      <c r="H164" s="68">
        <v>0.15</v>
      </c>
    </row>
    <row r="165" spans="2:8" s="66" customFormat="1" x14ac:dyDescent="0.2">
      <c r="B165" s="66" t="s">
        <v>1424</v>
      </c>
      <c r="C165" s="67">
        <v>6.22</v>
      </c>
      <c r="D165" s="66" t="s">
        <v>317</v>
      </c>
      <c r="E165" s="66" t="s">
        <v>823</v>
      </c>
      <c r="F165" s="68">
        <v>250</v>
      </c>
      <c r="G165" s="68">
        <v>523.21</v>
      </c>
      <c r="H165" s="68">
        <v>0.14000000000000001</v>
      </c>
    </row>
    <row r="166" spans="2:8" s="66" customFormat="1" x14ac:dyDescent="0.2">
      <c r="B166" s="66" t="s">
        <v>1425</v>
      </c>
      <c r="C166" s="67">
        <v>4.83</v>
      </c>
      <c r="D166" s="66" t="s">
        <v>305</v>
      </c>
      <c r="E166" s="66" t="s">
        <v>824</v>
      </c>
      <c r="F166" s="68">
        <v>50</v>
      </c>
      <c r="G166" s="68">
        <v>522.76</v>
      </c>
      <c r="H166" s="68">
        <v>0.14000000000000001</v>
      </c>
    </row>
    <row r="167" spans="2:8" s="66" customFormat="1" x14ac:dyDescent="0.2">
      <c r="B167" s="66" t="s">
        <v>1426</v>
      </c>
      <c r="C167" s="67">
        <v>4.43</v>
      </c>
      <c r="D167" s="66" t="s">
        <v>305</v>
      </c>
      <c r="E167" s="66" t="s">
        <v>825</v>
      </c>
      <c r="F167" s="68">
        <v>50</v>
      </c>
      <c r="G167" s="68">
        <v>513.94000000000005</v>
      </c>
      <c r="H167" s="68">
        <v>0.14000000000000001</v>
      </c>
    </row>
    <row r="168" spans="2:8" s="66" customFormat="1" x14ac:dyDescent="0.2">
      <c r="B168" s="66" t="s">
        <v>1375</v>
      </c>
      <c r="C168" s="67">
        <v>4.16</v>
      </c>
      <c r="D168" s="66" t="s">
        <v>305</v>
      </c>
      <c r="E168" s="66" t="s">
        <v>826</v>
      </c>
      <c r="F168" s="68">
        <v>50</v>
      </c>
      <c r="G168" s="68">
        <v>508.39</v>
      </c>
      <c r="H168" s="68">
        <v>0.14000000000000001</v>
      </c>
    </row>
    <row r="169" spans="2:8" s="66" customFormat="1" x14ac:dyDescent="0.2">
      <c r="B169" s="66" t="s">
        <v>827</v>
      </c>
      <c r="C169" s="67">
        <v>4.67</v>
      </c>
      <c r="D169" s="66" t="s">
        <v>305</v>
      </c>
      <c r="E169" s="66" t="s">
        <v>828</v>
      </c>
      <c r="F169" s="68">
        <v>50</v>
      </c>
      <c r="G169" s="68">
        <v>505.8</v>
      </c>
      <c r="H169" s="68">
        <v>0.14000000000000001</v>
      </c>
    </row>
    <row r="170" spans="2:8" s="66" customFormat="1" x14ac:dyDescent="0.2">
      <c r="B170" s="66" t="s">
        <v>1427</v>
      </c>
      <c r="C170" s="67">
        <v>6.56</v>
      </c>
      <c r="D170" s="66" t="s">
        <v>305</v>
      </c>
      <c r="E170" s="66" t="s">
        <v>310</v>
      </c>
      <c r="F170" s="68">
        <v>30</v>
      </c>
      <c r="G170" s="68">
        <v>296.52999999999997</v>
      </c>
      <c r="H170" s="68">
        <v>0.08</v>
      </c>
    </row>
    <row r="171" spans="2:8" s="66" customFormat="1" x14ac:dyDescent="0.2">
      <c r="B171" s="66" t="s">
        <v>1428</v>
      </c>
      <c r="C171" s="67">
        <v>5.41</v>
      </c>
      <c r="D171" s="66" t="s">
        <v>624</v>
      </c>
      <c r="E171" s="66" t="s">
        <v>829</v>
      </c>
      <c r="F171" s="68">
        <v>20</v>
      </c>
      <c r="G171" s="68">
        <v>204.49</v>
      </c>
      <c r="H171" s="68">
        <v>0.06</v>
      </c>
    </row>
    <row r="172" spans="2:8" s="66" customFormat="1" x14ac:dyDescent="0.2">
      <c r="B172" s="66" t="s">
        <v>1429</v>
      </c>
      <c r="C172" s="67">
        <v>6.56</v>
      </c>
      <c r="D172" s="66" t="s">
        <v>305</v>
      </c>
      <c r="E172" s="66" t="s">
        <v>830</v>
      </c>
      <c r="F172" s="68">
        <v>20</v>
      </c>
      <c r="G172" s="68">
        <v>195.62</v>
      </c>
      <c r="H172" s="68">
        <v>0.05</v>
      </c>
    </row>
    <row r="173" spans="2:8" s="66" customFormat="1" x14ac:dyDescent="0.2">
      <c r="B173" s="66" t="s">
        <v>831</v>
      </c>
      <c r="C173" s="67">
        <v>4.45</v>
      </c>
      <c r="D173" s="66" t="s">
        <v>305</v>
      </c>
      <c r="E173" s="66" t="s">
        <v>832</v>
      </c>
      <c r="F173" s="68">
        <v>10</v>
      </c>
      <c r="G173" s="68">
        <v>103.14</v>
      </c>
      <c r="H173" s="68">
        <v>0.03</v>
      </c>
    </row>
    <row r="174" spans="2:8" s="66" customFormat="1" x14ac:dyDescent="0.2">
      <c r="B174" s="66" t="s">
        <v>1430</v>
      </c>
      <c r="C174" s="67">
        <v>3.56</v>
      </c>
      <c r="D174" s="66" t="s">
        <v>305</v>
      </c>
      <c r="E174" s="66" t="s">
        <v>833</v>
      </c>
      <c r="F174" s="68">
        <v>4</v>
      </c>
      <c r="G174" s="68">
        <v>40.26</v>
      </c>
      <c r="H174" s="68">
        <v>0.01</v>
      </c>
    </row>
    <row r="175" spans="2:8" s="66" customFormat="1" x14ac:dyDescent="0.2">
      <c r="B175" s="214" t="s">
        <v>1607</v>
      </c>
      <c r="C175" s="215"/>
      <c r="D175" s="214"/>
      <c r="E175" s="214"/>
      <c r="F175" s="78"/>
      <c r="G175" s="78">
        <f>SUM(G139:G174)</f>
        <v>63036.880000000012</v>
      </c>
      <c r="H175" s="78">
        <f>SUM(H139:H174)</f>
        <v>17.439999999999994</v>
      </c>
    </row>
    <row r="176" spans="2:8" s="66" customFormat="1" x14ac:dyDescent="0.2">
      <c r="B176" s="214" t="s">
        <v>110</v>
      </c>
      <c r="C176" s="67"/>
      <c r="F176" s="68"/>
      <c r="G176" s="68"/>
      <c r="H176" s="68"/>
    </row>
    <row r="177" spans="2:8" s="66" customFormat="1" x14ac:dyDescent="0.2">
      <c r="B177" s="66" t="s">
        <v>1431</v>
      </c>
      <c r="C177" s="67">
        <v>3.78</v>
      </c>
      <c r="D177" s="66" t="s">
        <v>111</v>
      </c>
      <c r="E177" s="66" t="s">
        <v>834</v>
      </c>
      <c r="F177" s="68">
        <v>2500</v>
      </c>
      <c r="G177" s="68">
        <v>2465.0300000000002</v>
      </c>
      <c r="H177" s="68">
        <v>0.68</v>
      </c>
    </row>
    <row r="178" spans="2:8" s="66" customFormat="1" x14ac:dyDescent="0.2">
      <c r="B178" s="66" t="s">
        <v>1432</v>
      </c>
      <c r="C178" s="67">
        <v>3.69</v>
      </c>
      <c r="D178" s="66" t="s">
        <v>111</v>
      </c>
      <c r="E178" s="66" t="s">
        <v>640</v>
      </c>
      <c r="F178" s="68">
        <v>2500</v>
      </c>
      <c r="G178" s="68">
        <v>2460.21</v>
      </c>
      <c r="H178" s="68">
        <v>0.68</v>
      </c>
    </row>
    <row r="179" spans="2:8" s="66" customFormat="1" x14ac:dyDescent="0.2">
      <c r="B179" s="66" t="s">
        <v>1433</v>
      </c>
      <c r="C179" s="67">
        <v>4.5</v>
      </c>
      <c r="D179" s="66" t="s">
        <v>111</v>
      </c>
      <c r="E179" s="66" t="s">
        <v>331</v>
      </c>
      <c r="F179" s="68">
        <v>500</v>
      </c>
      <c r="G179" s="68">
        <v>2401.41</v>
      </c>
      <c r="H179" s="68">
        <v>0.67</v>
      </c>
    </row>
    <row r="180" spans="2:8" s="66" customFormat="1" x14ac:dyDescent="0.2">
      <c r="B180" s="66" t="s">
        <v>2508</v>
      </c>
      <c r="C180" s="67">
        <v>3.46</v>
      </c>
      <c r="D180" s="66" t="s">
        <v>107</v>
      </c>
      <c r="E180" s="66" t="s">
        <v>835</v>
      </c>
      <c r="F180" s="68">
        <v>1000000</v>
      </c>
      <c r="G180" s="68">
        <v>988.95</v>
      </c>
      <c r="H180" s="68">
        <v>0.27</v>
      </c>
    </row>
    <row r="181" spans="2:8" s="66" customFormat="1" x14ac:dyDescent="0.2">
      <c r="B181" s="214" t="s">
        <v>113</v>
      </c>
      <c r="C181" s="215"/>
      <c r="D181" s="214"/>
      <c r="E181" s="214"/>
      <c r="F181" s="78"/>
      <c r="G181" s="78">
        <f>SUM(G177:G180)</f>
        <v>8315.6</v>
      </c>
      <c r="H181" s="78">
        <f>SUM(H177:H180)</f>
        <v>2.3000000000000003</v>
      </c>
    </row>
    <row r="182" spans="2:8" s="66" customFormat="1" x14ac:dyDescent="0.2">
      <c r="B182" s="214" t="s">
        <v>1081</v>
      </c>
      <c r="C182" s="215"/>
      <c r="D182" s="214"/>
      <c r="E182" s="214"/>
      <c r="F182" s="78"/>
      <c r="G182" s="78"/>
      <c r="H182" s="78"/>
    </row>
    <row r="183" spans="2:8" s="66" customFormat="1" x14ac:dyDescent="0.2">
      <c r="B183" s="66" t="s">
        <v>30</v>
      </c>
      <c r="C183" s="67" t="s">
        <v>128</v>
      </c>
      <c r="D183" s="66" t="s">
        <v>445</v>
      </c>
      <c r="E183" s="66" t="s">
        <v>595</v>
      </c>
      <c r="F183" s="68">
        <v>77708226.376000002</v>
      </c>
      <c r="G183" s="68">
        <v>9066.2999999999993</v>
      </c>
      <c r="H183" s="68">
        <v>2.5099999999999998</v>
      </c>
    </row>
    <row r="184" spans="2:8" s="66" customFormat="1" x14ac:dyDescent="0.2">
      <c r="B184" s="214" t="s">
        <v>1082</v>
      </c>
      <c r="C184" s="215"/>
      <c r="D184" s="214"/>
      <c r="E184" s="214"/>
      <c r="F184" s="78"/>
      <c r="G184" s="78">
        <f>SUM(G183)</f>
        <v>9066.2999999999993</v>
      </c>
      <c r="H184" s="78">
        <f>SUM(H183)</f>
        <v>2.5099999999999998</v>
      </c>
    </row>
    <row r="185" spans="2:8" s="66" customFormat="1" x14ac:dyDescent="0.2">
      <c r="B185" s="214" t="s">
        <v>1078</v>
      </c>
      <c r="C185" s="67"/>
      <c r="F185" s="68"/>
      <c r="G185" s="68"/>
      <c r="H185" s="68"/>
    </row>
    <row r="186" spans="2:8" s="66" customFormat="1" x14ac:dyDescent="0.2">
      <c r="B186" s="66" t="s">
        <v>1171</v>
      </c>
      <c r="C186" s="67"/>
      <c r="F186" s="68" t="s">
        <v>836</v>
      </c>
      <c r="G186" s="68">
        <v>150</v>
      </c>
      <c r="H186" s="68">
        <v>4.1549508656768049E-2</v>
      </c>
    </row>
    <row r="187" spans="2:8" s="66" customFormat="1" x14ac:dyDescent="0.2">
      <c r="B187" s="66" t="s">
        <v>1146</v>
      </c>
      <c r="C187" s="67"/>
      <c r="F187" s="68" t="s">
        <v>836</v>
      </c>
      <c r="G187" s="68">
        <v>796</v>
      </c>
      <c r="H187" s="68">
        <v>0.22048939260524911</v>
      </c>
    </row>
    <row r="188" spans="2:8" s="66" customFormat="1" x14ac:dyDescent="0.2">
      <c r="B188" s="214" t="s">
        <v>1079</v>
      </c>
      <c r="C188" s="215"/>
      <c r="D188" s="214"/>
      <c r="E188" s="214"/>
      <c r="F188" s="78"/>
      <c r="G188" s="78">
        <f>SUM(G185:G187)</f>
        <v>946</v>
      </c>
      <c r="H188" s="78">
        <f>SUM(H185:H187)</f>
        <v>0.26203890126201718</v>
      </c>
    </row>
    <row r="189" spans="2:8" s="66" customFormat="1" x14ac:dyDescent="0.2">
      <c r="B189" s="214" t="s">
        <v>837</v>
      </c>
      <c r="C189" s="215"/>
      <c r="D189" s="214"/>
      <c r="E189" s="214"/>
      <c r="F189" s="78"/>
      <c r="G189" s="78">
        <v>5000</v>
      </c>
      <c r="H189" s="78">
        <v>1.38</v>
      </c>
    </row>
    <row r="190" spans="2:8" s="66" customFormat="1" x14ac:dyDescent="0.2">
      <c r="B190" s="214" t="s">
        <v>838</v>
      </c>
      <c r="C190" s="215"/>
      <c r="D190" s="214"/>
      <c r="E190" s="214"/>
      <c r="F190" s="78"/>
      <c r="G190" s="78">
        <v>4897.88</v>
      </c>
      <c r="H190" s="78">
        <v>1.36</v>
      </c>
    </row>
    <row r="191" spans="2:8" s="66" customFormat="1" x14ac:dyDescent="0.2">
      <c r="B191" s="214" t="s">
        <v>114</v>
      </c>
      <c r="C191" s="215"/>
      <c r="D191" s="214"/>
      <c r="E191" s="214"/>
      <c r="F191" s="78"/>
      <c r="G191" s="78">
        <v>362497.44</v>
      </c>
      <c r="H191" s="78">
        <v>100.41</v>
      </c>
    </row>
    <row r="192" spans="2:8" s="66" customFormat="1" x14ac:dyDescent="0.2">
      <c r="B192" s="214" t="s">
        <v>198</v>
      </c>
      <c r="C192" s="215"/>
      <c r="D192" s="214"/>
      <c r="E192" s="214"/>
      <c r="F192" s="78"/>
      <c r="G192" s="78">
        <v>-1482.3405457099971</v>
      </c>
      <c r="H192" s="78">
        <v>-0.40999999999999659</v>
      </c>
    </row>
    <row r="193" spans="2:8" s="66" customFormat="1" x14ac:dyDescent="0.2">
      <c r="B193" s="214" t="s">
        <v>116</v>
      </c>
      <c r="C193" s="215"/>
      <c r="D193" s="214"/>
      <c r="E193" s="214"/>
      <c r="F193" s="78"/>
      <c r="G193" s="78">
        <v>361015.09945429</v>
      </c>
      <c r="H193" s="78">
        <v>100</v>
      </c>
    </row>
    <row r="194" spans="2:8" s="66" customFormat="1" x14ac:dyDescent="0.2">
      <c r="B194" s="66" t="s">
        <v>117</v>
      </c>
      <c r="C194" s="67"/>
      <c r="F194" s="68"/>
      <c r="G194" s="68"/>
      <c r="H194" s="68"/>
    </row>
    <row r="195" spans="2:8" s="66" customFormat="1" x14ac:dyDescent="0.2">
      <c r="B195" s="66" t="s">
        <v>118</v>
      </c>
      <c r="C195" s="67"/>
      <c r="F195" s="68"/>
      <c r="G195" s="68"/>
      <c r="H195" s="68"/>
    </row>
    <row r="196" spans="2:8" s="66" customFormat="1" x14ac:dyDescent="0.2">
      <c r="B196" s="214" t="s">
        <v>1088</v>
      </c>
      <c r="C196" s="67"/>
      <c r="F196" s="68"/>
      <c r="G196" s="68"/>
      <c r="H196" s="68"/>
    </row>
    <row r="197" spans="2:8" s="66" customFormat="1" ht="25.5" x14ac:dyDescent="0.2">
      <c r="B197" s="218" t="s">
        <v>119</v>
      </c>
      <c r="C197" s="67" t="s">
        <v>120</v>
      </c>
      <c r="F197" s="68"/>
      <c r="G197" s="68"/>
      <c r="H197" s="68"/>
    </row>
    <row r="198" spans="2:8" s="66" customFormat="1" x14ac:dyDescent="0.2">
      <c r="B198" s="214"/>
      <c r="C198" s="67"/>
      <c r="F198" s="68"/>
      <c r="G198" s="68"/>
      <c r="H198" s="68"/>
    </row>
    <row r="199" spans="2:8" s="66" customFormat="1" x14ac:dyDescent="0.2">
      <c r="B199" s="214" t="s">
        <v>121</v>
      </c>
      <c r="C199" s="67"/>
      <c r="F199" s="68"/>
      <c r="G199" s="68"/>
      <c r="H199" s="68"/>
    </row>
    <row r="200" spans="2:8" s="66" customFormat="1" x14ac:dyDescent="0.2">
      <c r="B200" s="214" t="s">
        <v>199</v>
      </c>
      <c r="C200" s="67"/>
      <c r="F200" s="68"/>
      <c r="G200" s="68"/>
      <c r="H200" s="68"/>
    </row>
    <row r="201" spans="2:8" s="66" customFormat="1" x14ac:dyDescent="0.2">
      <c r="B201" s="214" t="s">
        <v>3857</v>
      </c>
      <c r="C201" s="67"/>
      <c r="F201" s="68"/>
      <c r="G201" s="68"/>
      <c r="H201" s="68"/>
    </row>
    <row r="202" spans="2:8" s="66" customFormat="1" x14ac:dyDescent="0.2">
      <c r="B202" s="214" t="s">
        <v>839</v>
      </c>
      <c r="C202" s="215"/>
      <c r="F202" s="68"/>
      <c r="G202" s="68"/>
      <c r="H202" s="68"/>
    </row>
    <row r="203" spans="2:8" s="66" customFormat="1" x14ac:dyDescent="0.2">
      <c r="B203" s="214" t="s">
        <v>840</v>
      </c>
      <c r="C203" s="215"/>
      <c r="F203" s="68"/>
      <c r="G203" s="68"/>
      <c r="H203" s="68"/>
    </row>
    <row r="204" spans="2:8" s="66" customFormat="1" x14ac:dyDescent="0.2">
      <c r="B204" s="214" t="s">
        <v>841</v>
      </c>
      <c r="C204" s="215"/>
      <c r="F204" s="68"/>
      <c r="G204" s="68"/>
      <c r="H204" s="68"/>
    </row>
    <row r="205" spans="2:8" s="66" customFormat="1" x14ac:dyDescent="0.2">
      <c r="B205" s="214" t="s">
        <v>842</v>
      </c>
      <c r="C205" s="215"/>
      <c r="F205" s="68"/>
      <c r="G205" s="68"/>
      <c r="H205" s="68"/>
    </row>
    <row r="206" spans="2:8" s="66" customFormat="1" x14ac:dyDescent="0.2">
      <c r="B206" s="214" t="s">
        <v>843</v>
      </c>
      <c r="C206" s="215"/>
      <c r="F206" s="68"/>
      <c r="G206" s="68"/>
      <c r="H206" s="68"/>
    </row>
    <row r="207" spans="2:8" s="66" customFormat="1" x14ac:dyDescent="0.2">
      <c r="B207" s="214" t="s">
        <v>844</v>
      </c>
      <c r="C207" s="215"/>
      <c r="F207" s="68"/>
      <c r="G207" s="68"/>
      <c r="H207" s="68"/>
    </row>
    <row r="208" spans="2:8" s="66" customFormat="1" x14ac:dyDescent="0.2">
      <c r="B208" s="214" t="s">
        <v>845</v>
      </c>
      <c r="C208" s="215"/>
      <c r="F208" s="68"/>
      <c r="G208" s="68"/>
      <c r="H208" s="68"/>
    </row>
    <row r="209" spans="2:8" s="66" customFormat="1" x14ac:dyDescent="0.2">
      <c r="B209" s="214" t="s">
        <v>846</v>
      </c>
      <c r="C209" s="215"/>
      <c r="F209" s="68"/>
      <c r="G209" s="68"/>
      <c r="H209" s="68"/>
    </row>
    <row r="210" spans="2:8" s="66" customFormat="1" x14ac:dyDescent="0.2">
      <c r="B210" s="214" t="s">
        <v>3810</v>
      </c>
      <c r="C210" s="215"/>
      <c r="F210" s="68"/>
      <c r="G210" s="68"/>
      <c r="H210" s="68"/>
    </row>
    <row r="211" spans="2:8" s="66" customFormat="1" x14ac:dyDescent="0.2">
      <c r="B211" s="165" t="s">
        <v>3827</v>
      </c>
      <c r="C211" s="67"/>
      <c r="F211" s="68"/>
      <c r="G211" s="68"/>
      <c r="H211" s="68"/>
    </row>
    <row r="212" spans="2:8" s="66" customFormat="1" x14ac:dyDescent="0.2">
      <c r="B212" s="214" t="s">
        <v>123</v>
      </c>
      <c r="C212" s="67"/>
      <c r="F212" s="68"/>
      <c r="G212" s="68"/>
      <c r="H212" s="68"/>
    </row>
    <row r="213" spans="2:8" s="66" customFormat="1" x14ac:dyDescent="0.2">
      <c r="B213" s="214" t="s">
        <v>124</v>
      </c>
      <c r="C213" s="67"/>
      <c r="F213" s="68"/>
      <c r="G213" s="68"/>
      <c r="H213" s="68"/>
    </row>
    <row r="214" spans="2:8" s="66" customFormat="1" x14ac:dyDescent="0.2">
      <c r="C214" s="67"/>
      <c r="F214" s="68"/>
      <c r="G214" s="68"/>
      <c r="H214" s="68"/>
    </row>
    <row r="215" spans="2:8" s="66" customFormat="1" ht="14.25" x14ac:dyDescent="0.2">
      <c r="B215" s="219" t="s">
        <v>2521</v>
      </c>
      <c r="C215" s="220"/>
      <c r="F215" s="68"/>
      <c r="G215" s="68"/>
      <c r="H215" s="68"/>
    </row>
    <row r="216" spans="2:8" s="66" customFormat="1" ht="25.5" x14ac:dyDescent="0.2">
      <c r="B216" s="221" t="s">
        <v>2513</v>
      </c>
      <c r="C216" s="221" t="s">
        <v>2514</v>
      </c>
      <c r="F216" s="68"/>
      <c r="G216" s="68"/>
      <c r="H216" s="68"/>
    </row>
    <row r="217" spans="2:8" s="66" customFormat="1" x14ac:dyDescent="0.2">
      <c r="B217" s="222" t="s">
        <v>2515</v>
      </c>
      <c r="C217" s="223">
        <v>0</v>
      </c>
      <c r="F217" s="68"/>
      <c r="G217" s="68"/>
      <c r="H217" s="68"/>
    </row>
    <row r="218" spans="2:8" s="66" customFormat="1" x14ac:dyDescent="0.2">
      <c r="B218" s="222" t="s">
        <v>2516</v>
      </c>
      <c r="C218" s="223">
        <v>946</v>
      </c>
      <c r="F218" s="68"/>
      <c r="G218" s="68"/>
      <c r="H218" s="68"/>
    </row>
    <row r="219" spans="2:8" s="66" customFormat="1" x14ac:dyDescent="0.2">
      <c r="B219" s="222" t="s">
        <v>2517</v>
      </c>
      <c r="C219" s="223">
        <v>29500</v>
      </c>
      <c r="F219" s="68"/>
      <c r="G219" s="68"/>
      <c r="H219" s="68"/>
    </row>
    <row r="220" spans="2:8" s="66" customFormat="1" x14ac:dyDescent="0.2">
      <c r="B220" s="222" t="s">
        <v>2518</v>
      </c>
      <c r="C220" s="223">
        <v>1000</v>
      </c>
      <c r="F220" s="68"/>
      <c r="G220" s="68"/>
      <c r="H220" s="68"/>
    </row>
    <row r="221" spans="2:8" s="66" customFormat="1" x14ac:dyDescent="0.2">
      <c r="B221" s="224" t="s">
        <v>2519</v>
      </c>
      <c r="C221" s="223">
        <v>0</v>
      </c>
      <c r="F221" s="68"/>
      <c r="G221" s="68"/>
      <c r="H221" s="68"/>
    </row>
    <row r="222" spans="2:8" s="66" customFormat="1" x14ac:dyDescent="0.2">
      <c r="B222" s="225" t="s">
        <v>2520</v>
      </c>
      <c r="C222" s="226">
        <f>SUM(C217:C221)</f>
        <v>31446</v>
      </c>
      <c r="F222" s="68"/>
      <c r="G222" s="68"/>
      <c r="H222" s="68"/>
    </row>
    <row r="223" spans="2:8" s="66" customFormat="1" x14ac:dyDescent="0.2">
      <c r="C223" s="67"/>
      <c r="F223" s="68"/>
      <c r="G223" s="68"/>
      <c r="H223" s="68"/>
    </row>
    <row r="224" spans="2:8" s="66" customFormat="1" x14ac:dyDescent="0.2">
      <c r="C224" s="67"/>
      <c r="F224" s="68"/>
      <c r="G224" s="68"/>
      <c r="H224" s="68"/>
    </row>
    <row r="225" spans="2:8" s="66" customFormat="1" ht="15" x14ac:dyDescent="0.2">
      <c r="B225" s="227" t="s">
        <v>2522</v>
      </c>
      <c r="C225" s="228">
        <v>44469</v>
      </c>
      <c r="F225" s="68"/>
      <c r="G225" s="68"/>
      <c r="H225" s="68"/>
    </row>
    <row r="226" spans="2:8" s="66" customFormat="1" ht="45" x14ac:dyDescent="0.2">
      <c r="B226" s="229" t="s">
        <v>2523</v>
      </c>
      <c r="C226" s="229" t="s">
        <v>2524</v>
      </c>
      <c r="D226" s="143" t="s">
        <v>2525</v>
      </c>
      <c r="E226" s="229" t="s">
        <v>2526</v>
      </c>
      <c r="F226" s="230" t="s">
        <v>2527</v>
      </c>
      <c r="G226" s="68"/>
      <c r="H226" s="68"/>
    </row>
    <row r="227" spans="2:8" s="66" customFormat="1" x14ac:dyDescent="0.2">
      <c r="B227" s="206" t="s">
        <v>2528</v>
      </c>
      <c r="C227" s="231">
        <v>-129500</v>
      </c>
      <c r="D227" s="232">
        <v>2341.4072000000001</v>
      </c>
      <c r="E227" s="233">
        <v>2262.4</v>
      </c>
      <c r="F227" s="420">
        <v>31446</v>
      </c>
      <c r="G227" s="68"/>
      <c r="H227" s="68"/>
    </row>
    <row r="228" spans="2:8" s="66" customFormat="1" x14ac:dyDescent="0.2">
      <c r="B228" s="206" t="s">
        <v>2530</v>
      </c>
      <c r="C228" s="231">
        <v>-353750</v>
      </c>
      <c r="D228" s="232">
        <v>753.85929999999996</v>
      </c>
      <c r="E228" s="233">
        <v>739.95</v>
      </c>
      <c r="F228" s="421"/>
      <c r="G228" s="68"/>
      <c r="H228" s="68"/>
    </row>
    <row r="229" spans="2:8" s="66" customFormat="1" x14ac:dyDescent="0.2">
      <c r="B229" s="206" t="s">
        <v>2538</v>
      </c>
      <c r="C229" s="231">
        <v>-94200</v>
      </c>
      <c r="D229" s="232">
        <v>3377.5747000000001</v>
      </c>
      <c r="E229" s="233">
        <v>3254.4</v>
      </c>
      <c r="F229" s="421"/>
      <c r="G229" s="68"/>
      <c r="H229" s="68"/>
    </row>
    <row r="230" spans="2:8" s="66" customFormat="1" x14ac:dyDescent="0.2">
      <c r="B230" s="206" t="s">
        <v>2542</v>
      </c>
      <c r="C230" s="231">
        <v>-170400</v>
      </c>
      <c r="D230" s="232">
        <v>783.55669999999998</v>
      </c>
      <c r="E230" s="233">
        <v>770.35</v>
      </c>
      <c r="F230" s="421"/>
      <c r="G230" s="68"/>
      <c r="H230" s="68"/>
    </row>
    <row r="231" spans="2:8" s="66" customFormat="1" x14ac:dyDescent="0.2">
      <c r="B231" s="206" t="s">
        <v>2543</v>
      </c>
      <c r="C231" s="231">
        <v>-144750</v>
      </c>
      <c r="D231" s="232">
        <v>3887.9823000000001</v>
      </c>
      <c r="E231" s="233">
        <v>3841.85</v>
      </c>
      <c r="F231" s="421"/>
      <c r="G231" s="68"/>
      <c r="H231" s="68"/>
    </row>
    <row r="232" spans="2:8" s="66" customFormat="1" x14ac:dyDescent="0.2">
      <c r="B232" s="206" t="s">
        <v>2553</v>
      </c>
      <c r="C232" s="231">
        <v>-804600</v>
      </c>
      <c r="D232" s="232">
        <v>421.9504</v>
      </c>
      <c r="E232" s="233">
        <v>433.15</v>
      </c>
      <c r="F232" s="421"/>
      <c r="G232" s="68"/>
      <c r="H232" s="68"/>
    </row>
    <row r="233" spans="2:8" s="66" customFormat="1" x14ac:dyDescent="0.2">
      <c r="B233" s="206" t="s">
        <v>2568</v>
      </c>
      <c r="C233" s="231">
        <v>-96250</v>
      </c>
      <c r="D233" s="232">
        <v>637.29909999999995</v>
      </c>
      <c r="E233" s="233">
        <v>620.35</v>
      </c>
      <c r="F233" s="421"/>
      <c r="G233" s="68"/>
      <c r="H233" s="68"/>
    </row>
    <row r="234" spans="2:8" s="66" customFormat="1" x14ac:dyDescent="0.2">
      <c r="B234" s="206" t="s">
        <v>2570</v>
      </c>
      <c r="C234" s="231">
        <v>-78200</v>
      </c>
      <c r="D234" s="232">
        <v>4968.8958000000002</v>
      </c>
      <c r="E234" s="233">
        <v>4812.75</v>
      </c>
      <c r="F234" s="421"/>
      <c r="G234" s="68"/>
      <c r="H234" s="68"/>
    </row>
    <row r="235" spans="2:8" s="66" customFormat="1" x14ac:dyDescent="0.2">
      <c r="B235" s="206" t="s">
        <v>2573</v>
      </c>
      <c r="C235" s="231">
        <v>-5375</v>
      </c>
      <c r="D235" s="232">
        <v>4797.6814999999997</v>
      </c>
      <c r="E235" s="233">
        <v>4901.6499999999996</v>
      </c>
      <c r="F235" s="421"/>
      <c r="G235" s="68"/>
      <c r="H235" s="68"/>
    </row>
    <row r="236" spans="2:8" s="66" customFormat="1" x14ac:dyDescent="0.2">
      <c r="B236" s="206" t="s">
        <v>2581</v>
      </c>
      <c r="C236" s="231">
        <v>-242725</v>
      </c>
      <c r="D236" s="232">
        <v>1649.0308</v>
      </c>
      <c r="E236" s="233">
        <v>1676.6</v>
      </c>
      <c r="F236" s="421"/>
      <c r="G236" s="68"/>
      <c r="H236" s="68"/>
    </row>
    <row r="237" spans="2:8" s="66" customFormat="1" x14ac:dyDescent="0.2">
      <c r="B237" s="206" t="s">
        <v>2670</v>
      </c>
      <c r="C237" s="231">
        <v>-18900</v>
      </c>
      <c r="D237" s="232">
        <v>1316.9339</v>
      </c>
      <c r="E237" s="233">
        <v>1275.55</v>
      </c>
      <c r="F237" s="421"/>
      <c r="G237" s="68"/>
      <c r="H237" s="68"/>
    </row>
    <row r="238" spans="2:8" s="66" customFormat="1" x14ac:dyDescent="0.2">
      <c r="B238" s="206" t="s">
        <v>2587</v>
      </c>
      <c r="C238" s="231">
        <v>-32700</v>
      </c>
      <c r="D238" s="232">
        <v>2855.9378999999999</v>
      </c>
      <c r="E238" s="233">
        <v>2846.9</v>
      </c>
      <c r="F238" s="421"/>
      <c r="G238" s="68"/>
      <c r="H238" s="68"/>
    </row>
    <row r="239" spans="2:8" s="66" customFormat="1" x14ac:dyDescent="0.2">
      <c r="B239" s="206" t="s">
        <v>2588</v>
      </c>
      <c r="C239" s="231">
        <v>-883650</v>
      </c>
      <c r="D239" s="232">
        <v>473.03870000000001</v>
      </c>
      <c r="E239" s="233">
        <v>488.6</v>
      </c>
      <c r="F239" s="421"/>
      <c r="G239" s="68"/>
      <c r="H239" s="68"/>
    </row>
    <row r="240" spans="2:8" s="66" customFormat="1" x14ac:dyDescent="0.2">
      <c r="B240" s="206" t="s">
        <v>2590</v>
      </c>
      <c r="C240" s="231">
        <v>-13500</v>
      </c>
      <c r="D240" s="232">
        <v>2719.5349000000001</v>
      </c>
      <c r="E240" s="233">
        <v>2695.45</v>
      </c>
      <c r="F240" s="421"/>
      <c r="G240" s="68"/>
      <c r="H240" s="68"/>
    </row>
    <row r="241" spans="2:8" s="66" customFormat="1" x14ac:dyDescent="0.2">
      <c r="B241" s="206" t="s">
        <v>2591</v>
      </c>
      <c r="C241" s="231">
        <v>-33300</v>
      </c>
      <c r="D241" s="232">
        <v>2851.1813999999999</v>
      </c>
      <c r="E241" s="233">
        <v>2761.75</v>
      </c>
      <c r="F241" s="421"/>
      <c r="G241" s="68"/>
      <c r="H241" s="68"/>
    </row>
    <row r="242" spans="2:8" s="66" customFormat="1" x14ac:dyDescent="0.2">
      <c r="B242" s="206" t="s">
        <v>2592</v>
      </c>
      <c r="C242" s="231">
        <v>-741125</v>
      </c>
      <c r="D242" s="232">
        <v>727.74450000000002</v>
      </c>
      <c r="E242" s="233">
        <v>704.2</v>
      </c>
      <c r="F242" s="421"/>
      <c r="G242" s="68"/>
      <c r="H242" s="68"/>
    </row>
    <row r="243" spans="2:8" s="66" customFormat="1" x14ac:dyDescent="0.2">
      <c r="B243" s="206" t="s">
        <v>2671</v>
      </c>
      <c r="C243" s="231">
        <v>-14400</v>
      </c>
      <c r="D243" s="232">
        <v>1718.6010000000001</v>
      </c>
      <c r="E243" s="233">
        <v>1666.55</v>
      </c>
      <c r="F243" s="421"/>
      <c r="G243" s="68"/>
      <c r="H243" s="68"/>
    </row>
    <row r="244" spans="2:8" s="66" customFormat="1" x14ac:dyDescent="0.2">
      <c r="B244" s="206" t="s">
        <v>2603</v>
      </c>
      <c r="C244" s="231">
        <v>-1715200</v>
      </c>
      <c r="D244" s="232">
        <v>238.65979999999999</v>
      </c>
      <c r="E244" s="233">
        <v>236.85</v>
      </c>
      <c r="F244" s="421"/>
      <c r="G244" s="68"/>
      <c r="H244" s="68"/>
    </row>
    <row r="245" spans="2:8" s="66" customFormat="1" x14ac:dyDescent="0.2">
      <c r="B245" s="206" t="s">
        <v>2609</v>
      </c>
      <c r="C245" s="231">
        <v>-179975</v>
      </c>
      <c r="D245" s="232">
        <v>1782.3558</v>
      </c>
      <c r="E245" s="233">
        <v>1707.5</v>
      </c>
      <c r="F245" s="421"/>
      <c r="G245" s="68"/>
      <c r="H245" s="68"/>
    </row>
    <row r="246" spans="2:8" s="66" customFormat="1" x14ac:dyDescent="0.2">
      <c r="B246" s="206" t="s">
        <v>2611</v>
      </c>
      <c r="C246" s="231">
        <v>-105400</v>
      </c>
      <c r="D246" s="232">
        <v>935.58789999999999</v>
      </c>
      <c r="E246" s="233">
        <v>955.25</v>
      </c>
      <c r="F246" s="421"/>
      <c r="G246" s="68"/>
      <c r="H246" s="68"/>
    </row>
    <row r="247" spans="2:8" s="66" customFormat="1" x14ac:dyDescent="0.2">
      <c r="B247" s="206" t="s">
        <v>2613</v>
      </c>
      <c r="C247" s="231">
        <v>-674800</v>
      </c>
      <c r="D247" s="232">
        <v>796.14170000000001</v>
      </c>
      <c r="E247" s="233">
        <v>804.9</v>
      </c>
      <c r="F247" s="421"/>
      <c r="G247" s="68"/>
      <c r="H247" s="68"/>
    </row>
    <row r="248" spans="2:8" s="66" customFormat="1" x14ac:dyDescent="0.2">
      <c r="B248" s="206" t="s">
        <v>2614</v>
      </c>
      <c r="C248" s="231">
        <v>-8000</v>
      </c>
      <c r="D248" s="232">
        <v>169.59110000000001</v>
      </c>
      <c r="E248" s="233">
        <v>185.7</v>
      </c>
      <c r="F248" s="421"/>
      <c r="G248" s="68"/>
      <c r="H248" s="68"/>
    </row>
    <row r="249" spans="2:8" s="66" customFormat="1" x14ac:dyDescent="0.2">
      <c r="B249" s="206" t="s">
        <v>2617</v>
      </c>
      <c r="C249" s="231">
        <v>-32800</v>
      </c>
      <c r="D249" s="232">
        <v>7182.2143999999998</v>
      </c>
      <c r="E249" s="233">
        <v>7354.4</v>
      </c>
      <c r="F249" s="421"/>
      <c r="G249" s="68"/>
      <c r="H249" s="68"/>
    </row>
    <row r="250" spans="2:8" s="66" customFormat="1" x14ac:dyDescent="0.2">
      <c r="B250" s="206" t="s">
        <v>2627</v>
      </c>
      <c r="C250" s="231">
        <v>-142500</v>
      </c>
      <c r="D250" s="232">
        <v>141.11590000000001</v>
      </c>
      <c r="E250" s="233">
        <v>141.69999999999999</v>
      </c>
      <c r="F250" s="421"/>
      <c r="G250" s="68"/>
      <c r="H250" s="68"/>
    </row>
    <row r="251" spans="2:8" s="66" customFormat="1" x14ac:dyDescent="0.2">
      <c r="B251" s="206" t="s">
        <v>2637</v>
      </c>
      <c r="C251" s="231">
        <v>-261317</v>
      </c>
      <c r="D251" s="232">
        <v>190.4864</v>
      </c>
      <c r="E251" s="233">
        <v>190.25</v>
      </c>
      <c r="F251" s="421"/>
      <c r="G251" s="68"/>
      <c r="H251" s="68"/>
    </row>
    <row r="252" spans="2:8" s="66" customFormat="1" x14ac:dyDescent="0.2">
      <c r="B252" s="206" t="s">
        <v>2672</v>
      </c>
      <c r="C252" s="231">
        <v>-49250</v>
      </c>
      <c r="D252" s="232">
        <v>2502.9371999999998</v>
      </c>
      <c r="E252" s="233">
        <v>2520.5500000000002</v>
      </c>
      <c r="F252" s="421"/>
      <c r="G252" s="68"/>
      <c r="H252" s="68"/>
    </row>
    <row r="253" spans="2:8" s="66" customFormat="1" x14ac:dyDescent="0.2">
      <c r="B253" s="206" t="s">
        <v>2647</v>
      </c>
      <c r="C253" s="231">
        <v>-1098000</v>
      </c>
      <c r="D253" s="232">
        <v>449.25400000000002</v>
      </c>
      <c r="E253" s="233">
        <v>454.1</v>
      </c>
      <c r="F253" s="421"/>
      <c r="G253" s="68"/>
      <c r="H253" s="68"/>
    </row>
    <row r="254" spans="2:8" s="66" customFormat="1" x14ac:dyDescent="0.2">
      <c r="B254" s="206" t="s">
        <v>2649</v>
      </c>
      <c r="C254" s="231">
        <v>-754600</v>
      </c>
      <c r="D254" s="232">
        <v>766.19569999999999</v>
      </c>
      <c r="E254" s="233">
        <v>822.35</v>
      </c>
      <c r="F254" s="421"/>
      <c r="G254" s="68"/>
      <c r="H254" s="68"/>
    </row>
    <row r="255" spans="2:8" s="66" customFormat="1" x14ac:dyDescent="0.2">
      <c r="B255" s="206" t="s">
        <v>2652</v>
      </c>
      <c r="C255" s="231">
        <v>-35400</v>
      </c>
      <c r="D255" s="232">
        <v>3848.8470000000002</v>
      </c>
      <c r="E255" s="233">
        <v>3773.45</v>
      </c>
      <c r="F255" s="421"/>
      <c r="G255" s="68"/>
      <c r="H255" s="68"/>
    </row>
    <row r="256" spans="2:8" s="66" customFormat="1" x14ac:dyDescent="0.2">
      <c r="B256" s="206" t="s">
        <v>2653</v>
      </c>
      <c r="C256" s="231">
        <v>-440100</v>
      </c>
      <c r="D256" s="232">
        <v>838.6114</v>
      </c>
      <c r="E256" s="233">
        <v>818</v>
      </c>
      <c r="F256" s="421"/>
      <c r="G256" s="68"/>
      <c r="H256" s="68"/>
    </row>
    <row r="257" spans="2:8" s="66" customFormat="1" x14ac:dyDescent="0.2">
      <c r="B257" s="206" t="s">
        <v>2654</v>
      </c>
      <c r="C257" s="231">
        <v>-185250</v>
      </c>
      <c r="D257" s="232">
        <v>322.25450000000001</v>
      </c>
      <c r="E257" s="233">
        <v>334.15</v>
      </c>
      <c r="F257" s="421"/>
      <c r="G257" s="68"/>
      <c r="H257" s="68"/>
    </row>
    <row r="258" spans="2:8" s="66" customFormat="1" x14ac:dyDescent="0.2">
      <c r="B258" s="206" t="s">
        <v>2655</v>
      </c>
      <c r="C258" s="231">
        <v>-2875500</v>
      </c>
      <c r="D258" s="232">
        <v>140.0283</v>
      </c>
      <c r="E258" s="233">
        <v>159.65</v>
      </c>
      <c r="F258" s="421"/>
      <c r="G258" s="68"/>
      <c r="H258" s="68"/>
    </row>
    <row r="259" spans="2:8" s="66" customFormat="1" x14ac:dyDescent="0.2">
      <c r="B259" s="206" t="s">
        <v>2656</v>
      </c>
      <c r="C259" s="231">
        <v>-494700</v>
      </c>
      <c r="D259" s="232">
        <v>1296.8711000000001</v>
      </c>
      <c r="E259" s="233">
        <v>1293</v>
      </c>
      <c r="F259" s="421"/>
      <c r="G259" s="68"/>
      <c r="H259" s="68"/>
    </row>
    <row r="260" spans="2:8" s="66" customFormat="1" x14ac:dyDescent="0.2">
      <c r="B260" s="206" t="s">
        <v>2657</v>
      </c>
      <c r="C260" s="231">
        <v>-111600</v>
      </c>
      <c r="D260" s="232">
        <v>1517.2361000000001</v>
      </c>
      <c r="E260" s="233">
        <v>1387.8</v>
      </c>
      <c r="F260" s="421"/>
      <c r="G260" s="68"/>
      <c r="H260" s="68"/>
    </row>
    <row r="261" spans="2:8" s="66" customFormat="1" x14ac:dyDescent="0.2">
      <c r="B261" s="206" t="s">
        <v>2662</v>
      </c>
      <c r="C261" s="231">
        <v>-33600</v>
      </c>
      <c r="D261" s="232">
        <v>7642.2084000000004</v>
      </c>
      <c r="E261" s="233">
        <v>7418.05</v>
      </c>
      <c r="F261" s="421"/>
      <c r="G261" s="68"/>
      <c r="H261" s="68"/>
    </row>
    <row r="262" spans="2:8" s="66" customFormat="1" x14ac:dyDescent="0.2">
      <c r="B262" s="206" t="s">
        <v>2663</v>
      </c>
      <c r="C262" s="231">
        <v>-256250</v>
      </c>
      <c r="D262" s="232">
        <v>828.04660000000001</v>
      </c>
      <c r="E262" s="233">
        <v>856.65</v>
      </c>
      <c r="F262" s="421"/>
      <c r="G262" s="68"/>
      <c r="H262" s="68"/>
    </row>
    <row r="263" spans="2:8" s="66" customFormat="1" x14ac:dyDescent="0.2">
      <c r="B263" s="206" t="s">
        <v>2665</v>
      </c>
      <c r="C263" s="231">
        <v>-830800</v>
      </c>
      <c r="D263" s="232">
        <v>296.46449999999999</v>
      </c>
      <c r="E263" s="233">
        <v>288.39999999999998</v>
      </c>
      <c r="F263" s="422"/>
      <c r="G263" s="68"/>
      <c r="H263" s="68"/>
    </row>
    <row r="264" spans="2:8" s="66" customFormat="1" x14ac:dyDescent="0.2">
      <c r="C264" s="67"/>
      <c r="F264" s="68"/>
      <c r="G264" s="68"/>
      <c r="H264" s="68"/>
    </row>
    <row r="265" spans="2:8" s="66" customFormat="1" x14ac:dyDescent="0.2">
      <c r="C265" s="67"/>
      <c r="F265" s="68"/>
      <c r="G265" s="68"/>
      <c r="H265" s="68"/>
    </row>
    <row r="266" spans="2:8" s="66" customFormat="1" x14ac:dyDescent="0.2">
      <c r="B266" s="201" t="s">
        <v>3554</v>
      </c>
      <c r="C266" s="202">
        <v>0.2611</v>
      </c>
      <c r="D266" s="200"/>
      <c r="F266" s="68"/>
      <c r="G266" s="68"/>
      <c r="H266" s="68"/>
    </row>
    <row r="267" spans="2:8" s="66" customFormat="1" x14ac:dyDescent="0.2">
      <c r="B267" s="258"/>
      <c r="C267" s="200"/>
      <c r="F267" s="68"/>
      <c r="G267" s="68"/>
      <c r="H267" s="68"/>
    </row>
    <row r="268" spans="2:8" s="66" customFormat="1" ht="15" x14ac:dyDescent="0.25">
      <c r="B268" s="196" t="s">
        <v>2927</v>
      </c>
      <c r="C268" s="200"/>
      <c r="F268" s="68"/>
      <c r="G268" s="68"/>
      <c r="H268" s="68"/>
    </row>
    <row r="269" spans="2:8" s="66" customFormat="1" ht="15.75" x14ac:dyDescent="0.2">
      <c r="B269" s="259" t="s">
        <v>2675</v>
      </c>
      <c r="C269" s="260" t="s">
        <v>2921</v>
      </c>
      <c r="F269" s="68"/>
      <c r="G269" s="68"/>
      <c r="H269" s="68"/>
    </row>
    <row r="270" spans="2:8" s="237" customFormat="1" ht="15" x14ac:dyDescent="0.25">
      <c r="B270" s="180" t="s">
        <v>2929</v>
      </c>
      <c r="C270" s="261">
        <v>3</v>
      </c>
      <c r="F270" s="238"/>
      <c r="G270" s="238"/>
      <c r="H270" s="238"/>
    </row>
    <row r="271" spans="2:8" s="237" customFormat="1" ht="15" x14ac:dyDescent="0.25">
      <c r="B271" s="180" t="s">
        <v>2931</v>
      </c>
      <c r="C271" s="261">
        <v>3</v>
      </c>
      <c r="F271" s="238"/>
      <c r="G271" s="238"/>
      <c r="H271" s="238"/>
    </row>
    <row r="272" spans="2:8" s="237" customFormat="1" ht="15" x14ac:dyDescent="0.25">
      <c r="B272" s="180" t="s">
        <v>2937</v>
      </c>
      <c r="C272" s="261">
        <v>1</v>
      </c>
      <c r="F272" s="238"/>
      <c r="G272" s="238"/>
      <c r="H272" s="238"/>
    </row>
    <row r="273" spans="2:8" s="237" customFormat="1" ht="15" x14ac:dyDescent="0.25">
      <c r="B273" s="180" t="s">
        <v>2940</v>
      </c>
      <c r="C273" s="261">
        <v>3</v>
      </c>
      <c r="F273" s="238"/>
      <c r="G273" s="238"/>
      <c r="H273" s="238"/>
    </row>
    <row r="274" spans="2:8" s="237" customFormat="1" ht="15" x14ac:dyDescent="0.25">
      <c r="B274" s="180" t="s">
        <v>2946</v>
      </c>
      <c r="C274" s="261">
        <v>5</v>
      </c>
      <c r="F274" s="238"/>
      <c r="G274" s="238"/>
      <c r="H274" s="238"/>
    </row>
    <row r="275" spans="2:8" s="237" customFormat="1" ht="15" x14ac:dyDescent="0.25">
      <c r="B275" s="180" t="s">
        <v>2947</v>
      </c>
      <c r="C275" s="261">
        <v>6</v>
      </c>
      <c r="F275" s="238"/>
      <c r="G275" s="238"/>
      <c r="H275" s="238"/>
    </row>
    <row r="276" spans="2:8" s="237" customFormat="1" ht="15" x14ac:dyDescent="0.25">
      <c r="B276" s="180" t="s">
        <v>2948</v>
      </c>
      <c r="C276" s="261">
        <v>3</v>
      </c>
      <c r="F276" s="238"/>
      <c r="G276" s="238"/>
      <c r="H276" s="238"/>
    </row>
    <row r="277" spans="2:8" s="237" customFormat="1" ht="15" x14ac:dyDescent="0.25">
      <c r="B277" s="180" t="s">
        <v>2952</v>
      </c>
      <c r="C277" s="261">
        <v>1</v>
      </c>
      <c r="F277" s="238"/>
      <c r="G277" s="238"/>
      <c r="H277" s="238"/>
    </row>
    <row r="278" spans="2:8" s="237" customFormat="1" ht="15" x14ac:dyDescent="0.25">
      <c r="B278" s="180" t="s">
        <v>2958</v>
      </c>
      <c r="C278" s="261">
        <v>3</v>
      </c>
      <c r="F278" s="238"/>
      <c r="G278" s="238"/>
      <c r="H278" s="238"/>
    </row>
    <row r="279" spans="2:8" s="237" customFormat="1" ht="15" x14ac:dyDescent="0.25">
      <c r="B279" s="180" t="s">
        <v>2959</v>
      </c>
      <c r="C279" s="261">
        <v>2</v>
      </c>
      <c r="F279" s="238"/>
      <c r="G279" s="238"/>
      <c r="H279" s="238"/>
    </row>
    <row r="280" spans="2:8" s="237" customFormat="1" ht="15" x14ac:dyDescent="0.25">
      <c r="B280" s="180" t="s">
        <v>2960</v>
      </c>
      <c r="C280" s="261">
        <v>5</v>
      </c>
      <c r="F280" s="238"/>
      <c r="G280" s="238"/>
      <c r="H280" s="238"/>
    </row>
    <row r="281" spans="2:8" s="237" customFormat="1" ht="15" x14ac:dyDescent="0.25">
      <c r="B281" s="180" t="s">
        <v>2961</v>
      </c>
      <c r="C281" s="261">
        <v>5</v>
      </c>
      <c r="F281" s="238"/>
      <c r="G281" s="238"/>
      <c r="H281" s="238"/>
    </row>
    <row r="282" spans="2:8" s="237" customFormat="1" ht="15" x14ac:dyDescent="0.25">
      <c r="B282" s="180" t="s">
        <v>2965</v>
      </c>
      <c r="C282" s="261">
        <v>6</v>
      </c>
      <c r="F282" s="238"/>
      <c r="G282" s="238"/>
      <c r="H282" s="238"/>
    </row>
    <row r="283" spans="2:8" s="237" customFormat="1" ht="15" x14ac:dyDescent="0.25">
      <c r="B283" s="180" t="s">
        <v>2970</v>
      </c>
      <c r="C283" s="261">
        <v>1</v>
      </c>
      <c r="F283" s="238"/>
      <c r="G283" s="238"/>
      <c r="H283" s="238"/>
    </row>
    <row r="284" spans="2:8" s="237" customFormat="1" ht="15" x14ac:dyDescent="0.25">
      <c r="B284" s="180" t="s">
        <v>2972</v>
      </c>
      <c r="C284" s="261">
        <v>1</v>
      </c>
      <c r="F284" s="238"/>
      <c r="G284" s="238"/>
      <c r="H284" s="238"/>
    </row>
    <row r="285" spans="2:8" s="237" customFormat="1" ht="15" x14ac:dyDescent="0.25">
      <c r="B285" s="180" t="s">
        <v>2975</v>
      </c>
      <c r="C285" s="261">
        <v>2</v>
      </c>
      <c r="F285" s="238"/>
      <c r="G285" s="238"/>
      <c r="H285" s="238"/>
    </row>
    <row r="286" spans="2:8" s="237" customFormat="1" ht="15" x14ac:dyDescent="0.25">
      <c r="B286" s="180" t="s">
        <v>2977</v>
      </c>
      <c r="C286" s="261">
        <v>1</v>
      </c>
      <c r="F286" s="238"/>
      <c r="G286" s="238"/>
      <c r="H286" s="238"/>
    </row>
    <row r="287" spans="2:8" s="237" customFormat="1" ht="15" x14ac:dyDescent="0.25">
      <c r="B287" s="180" t="s">
        <v>2980</v>
      </c>
      <c r="C287" s="261">
        <v>2</v>
      </c>
      <c r="F287" s="238"/>
      <c r="G287" s="238"/>
      <c r="H287" s="238"/>
    </row>
    <row r="288" spans="2:8" s="237" customFormat="1" ht="15" x14ac:dyDescent="0.25">
      <c r="B288" s="180" t="s">
        <v>2983</v>
      </c>
      <c r="C288" s="261">
        <v>5</v>
      </c>
      <c r="F288" s="238"/>
      <c r="G288" s="238"/>
      <c r="H288" s="238"/>
    </row>
    <row r="289" spans="2:8" s="237" customFormat="1" ht="15" x14ac:dyDescent="0.25">
      <c r="B289" s="180" t="s">
        <v>2988</v>
      </c>
      <c r="C289" s="261">
        <v>1</v>
      </c>
      <c r="F289" s="238"/>
      <c r="G289" s="238"/>
      <c r="H289" s="238"/>
    </row>
    <row r="290" spans="2:8" s="237" customFormat="1" ht="15" x14ac:dyDescent="0.25">
      <c r="B290" s="180" t="s">
        <v>2992</v>
      </c>
      <c r="C290" s="261">
        <v>2</v>
      </c>
      <c r="F290" s="238"/>
      <c r="G290" s="238"/>
      <c r="H290" s="238"/>
    </row>
    <row r="291" spans="2:8" s="237" customFormat="1" ht="15" x14ac:dyDescent="0.25">
      <c r="B291" s="180" t="s">
        <v>2994</v>
      </c>
      <c r="C291" s="261">
        <v>1</v>
      </c>
      <c r="F291" s="238"/>
      <c r="G291" s="238"/>
      <c r="H291" s="238"/>
    </row>
    <row r="292" spans="2:8" s="237" customFormat="1" ht="15" x14ac:dyDescent="0.25">
      <c r="B292" s="180" t="s">
        <v>2995</v>
      </c>
      <c r="C292" s="261">
        <v>7</v>
      </c>
      <c r="F292" s="238"/>
      <c r="G292" s="238"/>
      <c r="H292" s="238"/>
    </row>
    <row r="293" spans="2:8" s="237" customFormat="1" ht="15" x14ac:dyDescent="0.25">
      <c r="B293" s="180" t="s">
        <v>2996</v>
      </c>
      <c r="C293" s="261">
        <v>2</v>
      </c>
      <c r="F293" s="238"/>
      <c r="G293" s="238"/>
      <c r="H293" s="238"/>
    </row>
    <row r="294" spans="2:8" s="237" customFormat="1" ht="15" x14ac:dyDescent="0.25">
      <c r="B294" s="180" t="s">
        <v>2999</v>
      </c>
      <c r="C294" s="261">
        <v>1</v>
      </c>
      <c r="F294" s="238"/>
      <c r="G294" s="238"/>
      <c r="H294" s="238"/>
    </row>
    <row r="295" spans="2:8" s="237" customFormat="1" ht="15" x14ac:dyDescent="0.25">
      <c r="B295" s="180" t="s">
        <v>3001</v>
      </c>
      <c r="C295" s="261">
        <v>5</v>
      </c>
      <c r="F295" s="238"/>
      <c r="G295" s="238"/>
      <c r="H295" s="238"/>
    </row>
    <row r="296" spans="2:8" s="237" customFormat="1" ht="15" x14ac:dyDescent="0.25">
      <c r="B296" s="180" t="s">
        <v>3002</v>
      </c>
      <c r="C296" s="261">
        <v>3</v>
      </c>
      <c r="F296" s="238"/>
      <c r="G296" s="238"/>
      <c r="H296" s="238"/>
    </row>
    <row r="297" spans="2:8" s="237" customFormat="1" ht="15" x14ac:dyDescent="0.25">
      <c r="B297" s="180" t="s">
        <v>3006</v>
      </c>
      <c r="C297" s="261">
        <v>1</v>
      </c>
      <c r="F297" s="238"/>
      <c r="G297" s="238"/>
      <c r="H297" s="238"/>
    </row>
    <row r="298" spans="2:8" s="237" customFormat="1" ht="15" x14ac:dyDescent="0.25">
      <c r="B298" s="180" t="s">
        <v>3008</v>
      </c>
      <c r="C298" s="261">
        <v>3</v>
      </c>
      <c r="F298" s="238"/>
      <c r="G298" s="238"/>
      <c r="H298" s="238"/>
    </row>
    <row r="299" spans="2:8" s="237" customFormat="1" ht="15" x14ac:dyDescent="0.25">
      <c r="B299" s="180" t="s">
        <v>3010</v>
      </c>
      <c r="C299" s="261">
        <v>1</v>
      </c>
      <c r="F299" s="238"/>
      <c r="G299" s="238"/>
      <c r="H299" s="238"/>
    </row>
    <row r="300" spans="2:8" s="237" customFormat="1" ht="15" x14ac:dyDescent="0.25">
      <c r="B300" s="180" t="s">
        <v>3011</v>
      </c>
      <c r="C300" s="261">
        <v>1</v>
      </c>
      <c r="F300" s="238"/>
      <c r="G300" s="238"/>
      <c r="H300" s="238"/>
    </row>
    <row r="301" spans="2:8" s="237" customFormat="1" ht="15" x14ac:dyDescent="0.25">
      <c r="B301" s="180" t="s">
        <v>3015</v>
      </c>
      <c r="C301" s="261">
        <v>1</v>
      </c>
      <c r="F301" s="238"/>
      <c r="G301" s="238"/>
      <c r="H301" s="238"/>
    </row>
    <row r="302" spans="2:8" s="237" customFormat="1" ht="15" x14ac:dyDescent="0.25">
      <c r="B302" s="180" t="s">
        <v>3018</v>
      </c>
      <c r="C302" s="261">
        <v>3</v>
      </c>
      <c r="F302" s="238"/>
      <c r="G302" s="238"/>
      <c r="H302" s="238"/>
    </row>
    <row r="303" spans="2:8" s="237" customFormat="1" ht="15" x14ac:dyDescent="0.25">
      <c r="B303" s="180" t="s">
        <v>3019</v>
      </c>
      <c r="C303" s="261">
        <v>2</v>
      </c>
      <c r="F303" s="238"/>
      <c r="G303" s="238"/>
      <c r="H303" s="238"/>
    </row>
    <row r="304" spans="2:8" s="237" customFormat="1" ht="15" x14ac:dyDescent="0.25">
      <c r="B304" s="180" t="s">
        <v>3025</v>
      </c>
      <c r="C304" s="261">
        <v>4</v>
      </c>
      <c r="F304" s="238"/>
      <c r="G304" s="238"/>
      <c r="H304" s="238"/>
    </row>
    <row r="305" spans="2:8" s="237" customFormat="1" ht="15" x14ac:dyDescent="0.25">
      <c r="B305" s="180" t="s">
        <v>3026</v>
      </c>
      <c r="C305" s="261">
        <v>2</v>
      </c>
      <c r="F305" s="238"/>
      <c r="G305" s="238"/>
      <c r="H305" s="238"/>
    </row>
    <row r="306" spans="2:8" s="237" customFormat="1" ht="15" x14ac:dyDescent="0.25">
      <c r="B306" s="180" t="s">
        <v>3028</v>
      </c>
      <c r="C306" s="261">
        <v>1</v>
      </c>
      <c r="F306" s="238"/>
      <c r="G306" s="238"/>
      <c r="H306" s="238"/>
    </row>
    <row r="307" spans="2:8" s="237" customFormat="1" ht="15" x14ac:dyDescent="0.25">
      <c r="B307" s="180" t="s">
        <v>3040</v>
      </c>
      <c r="C307" s="261">
        <v>1</v>
      </c>
      <c r="F307" s="238"/>
      <c r="G307" s="238"/>
      <c r="H307" s="238"/>
    </row>
    <row r="308" spans="2:8" s="237" customFormat="1" ht="15" x14ac:dyDescent="0.25">
      <c r="B308" s="180" t="s">
        <v>3041</v>
      </c>
      <c r="C308" s="261">
        <v>1</v>
      </c>
      <c r="F308" s="238"/>
      <c r="G308" s="238"/>
      <c r="H308" s="238"/>
    </row>
    <row r="309" spans="2:8" s="237" customFormat="1" ht="15" x14ac:dyDescent="0.25">
      <c r="B309" s="180" t="s">
        <v>3043</v>
      </c>
      <c r="C309" s="261">
        <v>1</v>
      </c>
      <c r="F309" s="238"/>
      <c r="G309" s="238"/>
      <c r="H309" s="238"/>
    </row>
    <row r="310" spans="2:8" s="237" customFormat="1" ht="15" x14ac:dyDescent="0.25">
      <c r="B310" s="180" t="s">
        <v>3046</v>
      </c>
      <c r="C310" s="261">
        <v>1</v>
      </c>
      <c r="F310" s="238"/>
      <c r="G310" s="238"/>
      <c r="H310" s="238"/>
    </row>
    <row r="311" spans="2:8" s="237" customFormat="1" ht="15" x14ac:dyDescent="0.25">
      <c r="B311" s="180" t="s">
        <v>3055</v>
      </c>
      <c r="C311" s="261">
        <v>2</v>
      </c>
      <c r="F311" s="238"/>
      <c r="G311" s="238"/>
      <c r="H311" s="238"/>
    </row>
    <row r="312" spans="2:8" s="237" customFormat="1" ht="15" x14ac:dyDescent="0.25">
      <c r="B312" s="180" t="s">
        <v>3060</v>
      </c>
      <c r="C312" s="261">
        <v>2</v>
      </c>
      <c r="F312" s="238"/>
      <c r="G312" s="238"/>
      <c r="H312" s="238"/>
    </row>
    <row r="313" spans="2:8" s="237" customFormat="1" ht="15" x14ac:dyDescent="0.25">
      <c r="B313" s="180" t="s">
        <v>3070</v>
      </c>
      <c r="C313" s="261">
        <v>1</v>
      </c>
      <c r="F313" s="238"/>
      <c r="G313" s="238"/>
      <c r="H313" s="238"/>
    </row>
    <row r="314" spans="2:8" s="237" customFormat="1" ht="15" x14ac:dyDescent="0.25">
      <c r="B314" s="180" t="s">
        <v>3077</v>
      </c>
      <c r="C314" s="261">
        <v>1</v>
      </c>
      <c r="F314" s="238"/>
      <c r="G314" s="238"/>
      <c r="H314" s="238"/>
    </row>
    <row r="315" spans="2:8" s="237" customFormat="1" ht="15" x14ac:dyDescent="0.25">
      <c r="B315" s="180" t="s">
        <v>3086</v>
      </c>
      <c r="C315" s="261">
        <v>197</v>
      </c>
      <c r="F315" s="238"/>
      <c r="G315" s="238"/>
      <c r="H315" s="238"/>
    </row>
    <row r="316" spans="2:8" s="237" customFormat="1" ht="15" x14ac:dyDescent="0.25">
      <c r="B316" s="180" t="s">
        <v>3093</v>
      </c>
      <c r="C316" s="261">
        <v>138</v>
      </c>
      <c r="F316" s="238"/>
      <c r="G316" s="238"/>
      <c r="H316" s="238"/>
    </row>
    <row r="317" spans="2:8" s="237" customFormat="1" ht="15" x14ac:dyDescent="0.25">
      <c r="B317" s="180" t="s">
        <v>3098</v>
      </c>
      <c r="C317" s="261">
        <v>2</v>
      </c>
      <c r="F317" s="238"/>
      <c r="G317" s="238"/>
      <c r="H317" s="238"/>
    </row>
    <row r="318" spans="2:8" s="237" customFormat="1" ht="15" x14ac:dyDescent="0.25">
      <c r="B318" s="180" t="s">
        <v>3068</v>
      </c>
      <c r="C318" s="261">
        <v>265</v>
      </c>
      <c r="F318" s="238"/>
      <c r="G318" s="238"/>
      <c r="H318" s="238"/>
    </row>
    <row r="319" spans="2:8" s="237" customFormat="1" ht="15" x14ac:dyDescent="0.25">
      <c r="B319" s="180" t="s">
        <v>3109</v>
      </c>
      <c r="C319" s="261">
        <v>263</v>
      </c>
      <c r="F319" s="238"/>
      <c r="G319" s="238"/>
      <c r="H319" s="238"/>
    </row>
    <row r="320" spans="2:8" s="237" customFormat="1" ht="15" x14ac:dyDescent="0.25">
      <c r="B320" s="180" t="s">
        <v>3111</v>
      </c>
      <c r="C320" s="261">
        <v>234</v>
      </c>
      <c r="F320" s="238"/>
      <c r="G320" s="238"/>
      <c r="H320" s="238"/>
    </row>
    <row r="321" spans="2:8" s="237" customFormat="1" ht="15" x14ac:dyDescent="0.25">
      <c r="B321" s="180" t="s">
        <v>3063</v>
      </c>
      <c r="C321" s="261">
        <v>60</v>
      </c>
      <c r="F321" s="238"/>
      <c r="G321" s="238"/>
      <c r="H321" s="238"/>
    </row>
    <row r="322" spans="2:8" s="237" customFormat="1" ht="15" x14ac:dyDescent="0.25">
      <c r="B322" s="180" t="s">
        <v>3122</v>
      </c>
      <c r="C322" s="261">
        <v>66</v>
      </c>
      <c r="F322" s="238"/>
      <c r="G322" s="238"/>
      <c r="H322" s="238"/>
    </row>
    <row r="323" spans="2:8" s="237" customFormat="1" ht="15" x14ac:dyDescent="0.25">
      <c r="B323" s="180" t="s">
        <v>3132</v>
      </c>
      <c r="C323" s="261">
        <v>1</v>
      </c>
      <c r="F323" s="238"/>
      <c r="G323" s="238"/>
      <c r="H323" s="238"/>
    </row>
    <row r="324" spans="2:8" s="237" customFormat="1" ht="15" x14ac:dyDescent="0.25">
      <c r="B324" s="180" t="s">
        <v>3133</v>
      </c>
      <c r="C324" s="261">
        <v>355</v>
      </c>
      <c r="F324" s="238"/>
      <c r="G324" s="238"/>
      <c r="H324" s="238"/>
    </row>
    <row r="325" spans="2:8" s="237" customFormat="1" ht="15" x14ac:dyDescent="0.25">
      <c r="B325" s="180" t="s">
        <v>3054</v>
      </c>
      <c r="C325" s="261">
        <v>27</v>
      </c>
      <c r="F325" s="238"/>
      <c r="G325" s="238"/>
      <c r="H325" s="238"/>
    </row>
    <row r="326" spans="2:8" s="237" customFormat="1" ht="15" x14ac:dyDescent="0.25">
      <c r="B326" s="180" t="s">
        <v>3135</v>
      </c>
      <c r="C326" s="261">
        <v>207</v>
      </c>
      <c r="F326" s="238"/>
      <c r="G326" s="238"/>
      <c r="H326" s="238"/>
    </row>
    <row r="327" spans="2:8" s="237" customFormat="1" ht="15" x14ac:dyDescent="0.25">
      <c r="B327" s="180" t="s">
        <v>3144</v>
      </c>
      <c r="C327" s="261">
        <v>2</v>
      </c>
      <c r="F327" s="238"/>
      <c r="G327" s="238"/>
      <c r="H327" s="238"/>
    </row>
    <row r="328" spans="2:8" s="237" customFormat="1" ht="15" x14ac:dyDescent="0.25">
      <c r="B328" s="180" t="s">
        <v>3057</v>
      </c>
      <c r="C328" s="261">
        <v>251</v>
      </c>
      <c r="F328" s="238"/>
      <c r="G328" s="238"/>
      <c r="H328" s="238"/>
    </row>
    <row r="329" spans="2:8" s="237" customFormat="1" ht="15" x14ac:dyDescent="0.25">
      <c r="B329" s="180" t="s">
        <v>3155</v>
      </c>
      <c r="C329" s="261">
        <v>23</v>
      </c>
      <c r="F329" s="238"/>
      <c r="G329" s="238"/>
      <c r="H329" s="238"/>
    </row>
    <row r="330" spans="2:8" s="237" customFormat="1" ht="15" x14ac:dyDescent="0.25">
      <c r="B330" s="180" t="s">
        <v>3159</v>
      </c>
      <c r="C330" s="261">
        <v>78</v>
      </c>
      <c r="F330" s="238"/>
      <c r="G330" s="238"/>
      <c r="H330" s="238"/>
    </row>
    <row r="331" spans="2:8" s="237" customFormat="1" ht="15" x14ac:dyDescent="0.25">
      <c r="B331" s="180" t="s">
        <v>3088</v>
      </c>
      <c r="C331" s="261">
        <v>139</v>
      </c>
      <c r="F331" s="238"/>
      <c r="G331" s="238"/>
      <c r="H331" s="238"/>
    </row>
    <row r="332" spans="2:8" s="237" customFormat="1" ht="15" x14ac:dyDescent="0.25">
      <c r="B332" s="180" t="s">
        <v>3161</v>
      </c>
      <c r="C332" s="261">
        <v>179</v>
      </c>
      <c r="F332" s="238"/>
      <c r="G332" s="238"/>
      <c r="H332" s="238"/>
    </row>
    <row r="333" spans="2:8" s="237" customFormat="1" ht="15" x14ac:dyDescent="0.25">
      <c r="B333" s="180" t="s">
        <v>3163</v>
      </c>
      <c r="C333" s="261">
        <v>382</v>
      </c>
      <c r="F333" s="238"/>
      <c r="G333" s="238"/>
      <c r="H333" s="238"/>
    </row>
    <row r="334" spans="2:8" s="237" customFormat="1" ht="15" x14ac:dyDescent="0.25">
      <c r="B334" s="180" t="s">
        <v>3055</v>
      </c>
      <c r="C334" s="261">
        <v>234</v>
      </c>
      <c r="F334" s="238"/>
      <c r="G334" s="238"/>
      <c r="H334" s="238"/>
    </row>
    <row r="335" spans="2:8" s="237" customFormat="1" ht="15" x14ac:dyDescent="0.25">
      <c r="B335" s="180" t="s">
        <v>3171</v>
      </c>
      <c r="C335" s="261">
        <v>298</v>
      </c>
      <c r="F335" s="238"/>
      <c r="G335" s="238"/>
      <c r="H335" s="238"/>
    </row>
    <row r="336" spans="2:8" s="237" customFormat="1" ht="15" x14ac:dyDescent="0.25">
      <c r="B336" s="180" t="s">
        <v>3173</v>
      </c>
      <c r="C336" s="261">
        <v>308</v>
      </c>
      <c r="F336" s="238"/>
      <c r="G336" s="238"/>
      <c r="H336" s="238"/>
    </row>
    <row r="337" spans="2:8" s="237" customFormat="1" ht="15" x14ac:dyDescent="0.25">
      <c r="B337" s="180" t="s">
        <v>3058</v>
      </c>
      <c r="C337" s="261">
        <v>109</v>
      </c>
      <c r="F337" s="238"/>
      <c r="G337" s="238"/>
      <c r="H337" s="238"/>
    </row>
    <row r="338" spans="2:8" s="237" customFormat="1" ht="15" x14ac:dyDescent="0.25">
      <c r="B338" s="180" t="s">
        <v>3188</v>
      </c>
      <c r="C338" s="261">
        <v>309</v>
      </c>
      <c r="F338" s="238"/>
      <c r="G338" s="238"/>
      <c r="H338" s="238"/>
    </row>
    <row r="339" spans="2:8" s="237" customFormat="1" ht="15" x14ac:dyDescent="0.25">
      <c r="B339" s="180" t="s">
        <v>3191</v>
      </c>
      <c r="C339" s="261">
        <v>79</v>
      </c>
      <c r="F339" s="238"/>
      <c r="G339" s="238"/>
      <c r="H339" s="238"/>
    </row>
    <row r="340" spans="2:8" s="237" customFormat="1" ht="15" x14ac:dyDescent="0.25">
      <c r="B340" s="180" t="s">
        <v>3195</v>
      </c>
      <c r="C340" s="261">
        <v>130</v>
      </c>
      <c r="F340" s="238"/>
      <c r="G340" s="238"/>
      <c r="H340" s="238"/>
    </row>
    <row r="341" spans="2:8" s="237" customFormat="1" ht="15" x14ac:dyDescent="0.25">
      <c r="B341" s="180" t="s">
        <v>3199</v>
      </c>
      <c r="C341" s="261">
        <v>336</v>
      </c>
      <c r="F341" s="238"/>
      <c r="G341" s="238"/>
      <c r="H341" s="238"/>
    </row>
    <row r="342" spans="2:8" s="237" customFormat="1" ht="15" x14ac:dyDescent="0.25">
      <c r="B342" s="180" t="s">
        <v>3203</v>
      </c>
      <c r="C342" s="261">
        <v>165</v>
      </c>
      <c r="F342" s="238"/>
      <c r="G342" s="238"/>
      <c r="H342" s="238"/>
    </row>
    <row r="343" spans="2:8" s="237" customFormat="1" ht="15" x14ac:dyDescent="0.25">
      <c r="B343" s="180" t="s">
        <v>3217</v>
      </c>
      <c r="C343" s="261">
        <v>74</v>
      </c>
      <c r="F343" s="238"/>
      <c r="G343" s="238"/>
      <c r="H343" s="238"/>
    </row>
    <row r="344" spans="2:8" s="237" customFormat="1" ht="15" x14ac:dyDescent="0.25">
      <c r="B344" s="180" t="s">
        <v>3226</v>
      </c>
      <c r="C344" s="261">
        <v>59</v>
      </c>
      <c r="F344" s="238"/>
      <c r="G344" s="238"/>
      <c r="H344" s="238"/>
    </row>
    <row r="345" spans="2:8" s="237" customFormat="1" ht="15" x14ac:dyDescent="0.25">
      <c r="B345" s="180" t="s">
        <v>3229</v>
      </c>
      <c r="C345" s="261">
        <v>23</v>
      </c>
      <c r="F345" s="238"/>
      <c r="G345" s="238"/>
      <c r="H345" s="238"/>
    </row>
    <row r="346" spans="2:8" s="237" customFormat="1" ht="15" x14ac:dyDescent="0.25">
      <c r="B346" s="180" t="s">
        <v>3230</v>
      </c>
      <c r="C346" s="261">
        <v>160</v>
      </c>
      <c r="F346" s="238"/>
      <c r="G346" s="238"/>
      <c r="H346" s="238"/>
    </row>
    <row r="347" spans="2:8" s="237" customFormat="1" ht="15" x14ac:dyDescent="0.25">
      <c r="B347" s="180" t="s">
        <v>3070</v>
      </c>
      <c r="C347" s="261">
        <v>109</v>
      </c>
      <c r="F347" s="238"/>
      <c r="G347" s="238"/>
      <c r="H347" s="238"/>
    </row>
    <row r="348" spans="2:8" s="237" customFormat="1" ht="15" x14ac:dyDescent="0.25">
      <c r="B348" s="180" t="s">
        <v>3234</v>
      </c>
      <c r="C348" s="261">
        <v>65</v>
      </c>
      <c r="F348" s="238"/>
      <c r="G348" s="238"/>
      <c r="H348" s="238"/>
    </row>
    <row r="349" spans="2:8" s="237" customFormat="1" ht="15" x14ac:dyDescent="0.25">
      <c r="B349" s="180" t="s">
        <v>3239</v>
      </c>
      <c r="C349" s="261">
        <v>174</v>
      </c>
      <c r="F349" s="238"/>
      <c r="G349" s="238"/>
      <c r="H349" s="238"/>
    </row>
    <row r="350" spans="2:8" s="237" customFormat="1" ht="15" x14ac:dyDescent="0.25">
      <c r="B350" s="180" t="s">
        <v>3073</v>
      </c>
      <c r="C350" s="261">
        <v>105</v>
      </c>
      <c r="F350" s="238"/>
      <c r="G350" s="238"/>
      <c r="H350" s="238"/>
    </row>
    <row r="351" spans="2:8" s="237" customFormat="1" ht="15" x14ac:dyDescent="0.25">
      <c r="B351" s="180" t="s">
        <v>3089</v>
      </c>
      <c r="C351" s="261">
        <v>218</v>
      </c>
      <c r="F351" s="238"/>
      <c r="G351" s="238"/>
      <c r="H351" s="238"/>
    </row>
    <row r="352" spans="2:8" s="237" customFormat="1" ht="15" x14ac:dyDescent="0.25">
      <c r="B352" s="180" t="s">
        <v>3243</v>
      </c>
      <c r="C352" s="261">
        <v>232</v>
      </c>
      <c r="F352" s="238"/>
      <c r="G352" s="238"/>
      <c r="H352" s="238"/>
    </row>
    <row r="353" spans="2:8" s="237" customFormat="1" ht="15" x14ac:dyDescent="0.25">
      <c r="B353" s="180" t="s">
        <v>3244</v>
      </c>
      <c r="C353" s="261">
        <v>132</v>
      </c>
      <c r="F353" s="238"/>
      <c r="G353" s="238"/>
      <c r="H353" s="238"/>
    </row>
    <row r="354" spans="2:8" s="237" customFormat="1" ht="15" x14ac:dyDescent="0.25">
      <c r="B354" s="180" t="s">
        <v>3248</v>
      </c>
      <c r="C354" s="261">
        <v>9</v>
      </c>
      <c r="F354" s="238"/>
      <c r="G354" s="238"/>
      <c r="H354" s="238"/>
    </row>
    <row r="355" spans="2:8" s="237" customFormat="1" ht="15" x14ac:dyDescent="0.25">
      <c r="B355" s="180" t="s">
        <v>3075</v>
      </c>
      <c r="C355" s="261">
        <v>138</v>
      </c>
      <c r="F355" s="238"/>
      <c r="G355" s="238"/>
      <c r="H355" s="238"/>
    </row>
    <row r="356" spans="2:8" s="237" customFormat="1" ht="15" x14ac:dyDescent="0.25">
      <c r="B356" s="180" t="s">
        <v>3254</v>
      </c>
      <c r="C356" s="261">
        <v>32</v>
      </c>
      <c r="F356" s="238"/>
      <c r="G356" s="238"/>
      <c r="H356" s="238"/>
    </row>
    <row r="357" spans="2:8" s="237" customFormat="1" ht="15" x14ac:dyDescent="0.25">
      <c r="B357" s="180" t="s">
        <v>3256</v>
      </c>
      <c r="C357" s="261">
        <v>56</v>
      </c>
      <c r="F357" s="238"/>
      <c r="G357" s="238"/>
      <c r="H357" s="238"/>
    </row>
    <row r="358" spans="2:8" s="237" customFormat="1" ht="15" x14ac:dyDescent="0.25">
      <c r="B358" s="180" t="s">
        <v>3077</v>
      </c>
      <c r="C358" s="261">
        <v>80</v>
      </c>
      <c r="F358" s="238"/>
      <c r="G358" s="238"/>
      <c r="H358" s="238"/>
    </row>
    <row r="359" spans="2:8" s="237" customFormat="1" ht="15" x14ac:dyDescent="0.25">
      <c r="B359" s="180" t="s">
        <v>3098</v>
      </c>
      <c r="C359" s="261">
        <v>1</v>
      </c>
      <c r="F359" s="238"/>
      <c r="G359" s="238"/>
      <c r="H359" s="238"/>
    </row>
    <row r="360" spans="2:8" s="237" customFormat="1" ht="15" x14ac:dyDescent="0.25">
      <c r="B360" s="180" t="s">
        <v>3265</v>
      </c>
      <c r="C360" s="261">
        <v>2</v>
      </c>
      <c r="F360" s="238"/>
      <c r="G360" s="238"/>
      <c r="H360" s="238"/>
    </row>
    <row r="361" spans="2:8" s="237" customFormat="1" ht="15" x14ac:dyDescent="0.25">
      <c r="B361" s="180" t="s">
        <v>3121</v>
      </c>
      <c r="C361" s="261">
        <v>2</v>
      </c>
      <c r="F361" s="238"/>
      <c r="G361" s="238"/>
      <c r="H361" s="238"/>
    </row>
    <row r="362" spans="2:8" s="237" customFormat="1" ht="15" x14ac:dyDescent="0.25">
      <c r="B362" s="180" t="s">
        <v>3132</v>
      </c>
      <c r="C362" s="261">
        <v>1</v>
      </c>
      <c r="F362" s="238"/>
      <c r="G362" s="238"/>
      <c r="H362" s="238"/>
    </row>
    <row r="363" spans="2:8" s="237" customFormat="1" ht="15" x14ac:dyDescent="0.25">
      <c r="B363" s="180" t="s">
        <v>3269</v>
      </c>
      <c r="C363" s="261">
        <v>3</v>
      </c>
      <c r="F363" s="238"/>
      <c r="G363" s="238"/>
      <c r="H363" s="238"/>
    </row>
    <row r="364" spans="2:8" s="237" customFormat="1" ht="15" x14ac:dyDescent="0.25">
      <c r="B364" s="180" t="s">
        <v>3134</v>
      </c>
      <c r="C364" s="261">
        <v>1</v>
      </c>
      <c r="F364" s="238"/>
      <c r="G364" s="238"/>
      <c r="H364" s="238"/>
    </row>
    <row r="365" spans="2:8" s="237" customFormat="1" ht="15" x14ac:dyDescent="0.25">
      <c r="B365" s="180" t="s">
        <v>3557</v>
      </c>
      <c r="C365" s="261">
        <v>2</v>
      </c>
      <c r="F365" s="238"/>
      <c r="G365" s="238"/>
      <c r="H365" s="238"/>
    </row>
    <row r="366" spans="2:8" s="237" customFormat="1" ht="15" x14ac:dyDescent="0.25">
      <c r="B366" s="180" t="s">
        <v>3160</v>
      </c>
      <c r="C366" s="261">
        <v>1</v>
      </c>
      <c r="F366" s="238"/>
      <c r="G366" s="238"/>
      <c r="H366" s="238"/>
    </row>
    <row r="367" spans="2:8" s="237" customFormat="1" ht="15" x14ac:dyDescent="0.25">
      <c r="B367" s="180" t="s">
        <v>3162</v>
      </c>
      <c r="C367" s="261">
        <v>1</v>
      </c>
      <c r="F367" s="238"/>
      <c r="G367" s="238"/>
      <c r="H367" s="238"/>
    </row>
    <row r="368" spans="2:8" s="237" customFormat="1" ht="15" x14ac:dyDescent="0.25">
      <c r="B368" s="180" t="s">
        <v>3277</v>
      </c>
      <c r="C368" s="261">
        <v>3</v>
      </c>
      <c r="F368" s="238"/>
      <c r="G368" s="238"/>
      <c r="H368" s="238"/>
    </row>
    <row r="369" spans="2:8" s="237" customFormat="1" ht="15" x14ac:dyDescent="0.25">
      <c r="B369" s="180" t="s">
        <v>3172</v>
      </c>
      <c r="C369" s="261">
        <v>1</v>
      </c>
      <c r="F369" s="238"/>
      <c r="G369" s="238"/>
      <c r="H369" s="238"/>
    </row>
    <row r="370" spans="2:8" s="237" customFormat="1" ht="15" x14ac:dyDescent="0.25">
      <c r="B370" s="180" t="s">
        <v>3198</v>
      </c>
      <c r="C370" s="261">
        <v>1</v>
      </c>
      <c r="F370" s="238"/>
      <c r="G370" s="238"/>
      <c r="H370" s="238"/>
    </row>
    <row r="371" spans="2:8" s="237" customFormat="1" ht="15" x14ac:dyDescent="0.25">
      <c r="B371" s="180" t="s">
        <v>3286</v>
      </c>
      <c r="C371" s="261">
        <v>1</v>
      </c>
      <c r="F371" s="238"/>
      <c r="G371" s="238"/>
      <c r="H371" s="238"/>
    </row>
    <row r="372" spans="2:8" s="237" customFormat="1" ht="15" x14ac:dyDescent="0.25">
      <c r="B372" s="180" t="s">
        <v>3247</v>
      </c>
      <c r="C372" s="261">
        <v>2</v>
      </c>
      <c r="F372" s="238"/>
      <c r="G372" s="238"/>
      <c r="H372" s="238"/>
    </row>
    <row r="373" spans="2:8" s="237" customFormat="1" ht="15" x14ac:dyDescent="0.25">
      <c r="B373" s="180" t="s">
        <v>3307</v>
      </c>
      <c r="C373" s="261">
        <v>10</v>
      </c>
      <c r="F373" s="238"/>
      <c r="G373" s="238"/>
      <c r="H373" s="238"/>
    </row>
    <row r="374" spans="2:8" s="237" customFormat="1" ht="15" x14ac:dyDescent="0.25">
      <c r="B374" s="180" t="s">
        <v>3313</v>
      </c>
      <c r="C374" s="261">
        <v>4</v>
      </c>
      <c r="F374" s="238"/>
      <c r="G374" s="238"/>
      <c r="H374" s="238"/>
    </row>
    <row r="375" spans="2:8" s="237" customFormat="1" ht="15" x14ac:dyDescent="0.25">
      <c r="B375" s="180" t="s">
        <v>3317</v>
      </c>
      <c r="C375" s="261">
        <v>2</v>
      </c>
      <c r="F375" s="238"/>
      <c r="G375" s="238"/>
      <c r="H375" s="238"/>
    </row>
    <row r="376" spans="2:8" s="237" customFormat="1" ht="15" x14ac:dyDescent="0.25">
      <c r="B376" s="180" t="s">
        <v>3319</v>
      </c>
      <c r="C376" s="261">
        <v>6</v>
      </c>
      <c r="F376" s="238"/>
      <c r="G376" s="238"/>
      <c r="H376" s="238"/>
    </row>
    <row r="377" spans="2:8" s="237" customFormat="1" ht="15" x14ac:dyDescent="0.25">
      <c r="B377" s="180" t="s">
        <v>3325</v>
      </c>
      <c r="C377" s="261">
        <v>6</v>
      </c>
      <c r="F377" s="238"/>
      <c r="G377" s="238"/>
      <c r="H377" s="238"/>
    </row>
    <row r="378" spans="2:8" s="237" customFormat="1" ht="15" x14ac:dyDescent="0.25">
      <c r="B378" s="180" t="s">
        <v>3332</v>
      </c>
      <c r="C378" s="261">
        <v>7</v>
      </c>
      <c r="F378" s="238"/>
      <c r="G378" s="238"/>
      <c r="H378" s="238"/>
    </row>
    <row r="379" spans="2:8" s="237" customFormat="1" ht="15" x14ac:dyDescent="0.25">
      <c r="B379" s="180" t="s">
        <v>3337</v>
      </c>
      <c r="C379" s="261">
        <v>5</v>
      </c>
      <c r="F379" s="238"/>
      <c r="G379" s="238"/>
      <c r="H379" s="238"/>
    </row>
    <row r="380" spans="2:8" s="237" customFormat="1" ht="15" x14ac:dyDescent="0.25">
      <c r="B380" s="180" t="s">
        <v>3339</v>
      </c>
      <c r="C380" s="261">
        <v>1</v>
      </c>
      <c r="F380" s="238"/>
      <c r="G380" s="238"/>
      <c r="H380" s="238"/>
    </row>
    <row r="381" spans="2:8" s="237" customFormat="1" ht="15" x14ac:dyDescent="0.25">
      <c r="B381" s="180" t="s">
        <v>3340</v>
      </c>
      <c r="C381" s="261">
        <v>2</v>
      </c>
      <c r="F381" s="238"/>
      <c r="G381" s="238"/>
      <c r="H381" s="238"/>
    </row>
    <row r="382" spans="2:8" s="237" customFormat="1" ht="15" x14ac:dyDescent="0.25">
      <c r="B382" s="180" t="s">
        <v>3341</v>
      </c>
      <c r="C382" s="261">
        <v>6</v>
      </c>
      <c r="F382" s="238"/>
      <c r="G382" s="238"/>
      <c r="H382" s="238"/>
    </row>
    <row r="383" spans="2:8" s="237" customFormat="1" ht="15" x14ac:dyDescent="0.25">
      <c r="B383" s="180" t="s">
        <v>3343</v>
      </c>
      <c r="C383" s="261">
        <v>1</v>
      </c>
      <c r="F383" s="238"/>
      <c r="G383" s="238"/>
      <c r="H383" s="238"/>
    </row>
    <row r="384" spans="2:8" s="237" customFormat="1" ht="15" x14ac:dyDescent="0.25">
      <c r="B384" s="180" t="s">
        <v>3348</v>
      </c>
      <c r="C384" s="261">
        <v>1</v>
      </c>
      <c r="F384" s="238"/>
      <c r="G384" s="238"/>
      <c r="H384" s="238"/>
    </row>
    <row r="385" spans="2:8" s="237" customFormat="1" ht="15" x14ac:dyDescent="0.25">
      <c r="B385" s="180" t="s">
        <v>3349</v>
      </c>
      <c r="C385" s="261">
        <v>4</v>
      </c>
      <c r="F385" s="238"/>
      <c r="G385" s="238"/>
      <c r="H385" s="238"/>
    </row>
    <row r="386" spans="2:8" s="237" customFormat="1" ht="15" x14ac:dyDescent="0.25">
      <c r="B386" s="180" t="s">
        <v>3355</v>
      </c>
      <c r="C386" s="261">
        <v>3</v>
      </c>
      <c r="F386" s="238"/>
      <c r="G386" s="238"/>
      <c r="H386" s="238"/>
    </row>
    <row r="387" spans="2:8" s="237" customFormat="1" ht="15" x14ac:dyDescent="0.25">
      <c r="B387" s="180" t="s">
        <v>3361</v>
      </c>
      <c r="C387" s="261">
        <v>1</v>
      </c>
      <c r="F387" s="238"/>
      <c r="G387" s="238"/>
      <c r="H387" s="238"/>
    </row>
    <row r="388" spans="2:8" s="237" customFormat="1" ht="15" x14ac:dyDescent="0.25">
      <c r="B388" s="180" t="s">
        <v>3362</v>
      </c>
      <c r="C388" s="261">
        <v>3</v>
      </c>
      <c r="F388" s="238"/>
      <c r="G388" s="238"/>
      <c r="H388" s="238"/>
    </row>
    <row r="389" spans="2:8" s="237" customFormat="1" ht="15" x14ac:dyDescent="0.25">
      <c r="B389" s="180" t="s">
        <v>3365</v>
      </c>
      <c r="C389" s="261">
        <v>3</v>
      </c>
      <c r="F389" s="238"/>
      <c r="G389" s="238"/>
      <c r="H389" s="238"/>
    </row>
    <row r="390" spans="2:8" s="237" customFormat="1" ht="15" x14ac:dyDescent="0.25">
      <c r="B390" s="180" t="s">
        <v>3371</v>
      </c>
      <c r="C390" s="261">
        <v>5</v>
      </c>
      <c r="F390" s="238"/>
      <c r="G390" s="238"/>
      <c r="H390" s="238"/>
    </row>
    <row r="391" spans="2:8" s="237" customFormat="1" ht="15" x14ac:dyDescent="0.25">
      <c r="B391" s="180" t="s">
        <v>3374</v>
      </c>
      <c r="C391" s="261">
        <v>1</v>
      </c>
      <c r="F391" s="238"/>
      <c r="G391" s="238"/>
      <c r="H391" s="238"/>
    </row>
    <row r="392" spans="2:8" s="237" customFormat="1" ht="15" x14ac:dyDescent="0.25">
      <c r="B392" s="180" t="s">
        <v>3376</v>
      </c>
      <c r="C392" s="261">
        <v>5</v>
      </c>
      <c r="F392" s="238"/>
      <c r="G392" s="238"/>
      <c r="H392" s="238"/>
    </row>
    <row r="393" spans="2:8" s="237" customFormat="1" ht="15" x14ac:dyDescent="0.25">
      <c r="B393" s="180" t="s">
        <v>3377</v>
      </c>
      <c r="C393" s="261">
        <v>9</v>
      </c>
      <c r="F393" s="238"/>
      <c r="G393" s="238"/>
      <c r="H393" s="238"/>
    </row>
    <row r="394" spans="2:8" s="237" customFormat="1" ht="15" x14ac:dyDescent="0.25">
      <c r="B394" s="180" t="s">
        <v>3378</v>
      </c>
      <c r="C394" s="261">
        <v>6</v>
      </c>
      <c r="F394" s="238"/>
      <c r="G394" s="238"/>
      <c r="H394" s="238"/>
    </row>
    <row r="395" spans="2:8" s="237" customFormat="1" ht="15" x14ac:dyDescent="0.25">
      <c r="B395" s="180" t="s">
        <v>3384</v>
      </c>
      <c r="C395" s="261">
        <v>1</v>
      </c>
      <c r="F395" s="238"/>
      <c r="G395" s="238"/>
      <c r="H395" s="238"/>
    </row>
    <row r="396" spans="2:8" s="237" customFormat="1" ht="15" x14ac:dyDescent="0.25">
      <c r="B396" s="180" t="s">
        <v>3385</v>
      </c>
      <c r="C396" s="261">
        <v>4</v>
      </c>
      <c r="F396" s="238"/>
      <c r="G396" s="238"/>
      <c r="H396" s="238"/>
    </row>
    <row r="397" spans="2:8" s="237" customFormat="1" ht="15" x14ac:dyDescent="0.25">
      <c r="B397" s="180" t="s">
        <v>3386</v>
      </c>
      <c r="C397" s="261">
        <v>2</v>
      </c>
      <c r="F397" s="238"/>
      <c r="G397" s="238"/>
      <c r="H397" s="238"/>
    </row>
    <row r="398" spans="2:8" s="237" customFormat="1" ht="15" x14ac:dyDescent="0.25">
      <c r="B398" s="180" t="s">
        <v>3395</v>
      </c>
      <c r="C398" s="261">
        <v>2</v>
      </c>
      <c r="F398" s="238"/>
      <c r="G398" s="238"/>
      <c r="H398" s="238"/>
    </row>
    <row r="399" spans="2:8" s="237" customFormat="1" ht="15" x14ac:dyDescent="0.25">
      <c r="B399" s="180" t="s">
        <v>3396</v>
      </c>
      <c r="C399" s="261">
        <v>4</v>
      </c>
      <c r="F399" s="238"/>
      <c r="G399" s="238"/>
      <c r="H399" s="238"/>
    </row>
    <row r="400" spans="2:8" s="237" customFormat="1" ht="15" x14ac:dyDescent="0.25">
      <c r="B400" s="180" t="s">
        <v>3399</v>
      </c>
      <c r="C400" s="261">
        <v>2</v>
      </c>
      <c r="F400" s="238"/>
      <c r="G400" s="238"/>
      <c r="H400" s="238"/>
    </row>
    <row r="401" spans="2:8" s="237" customFormat="1" ht="15" x14ac:dyDescent="0.25">
      <c r="B401" s="180" t="s">
        <v>3415</v>
      </c>
      <c r="C401" s="261">
        <v>1</v>
      </c>
      <c r="F401" s="238"/>
      <c r="G401" s="238"/>
      <c r="H401" s="238"/>
    </row>
    <row r="402" spans="2:8" s="237" customFormat="1" ht="15" x14ac:dyDescent="0.25">
      <c r="B402" s="180" t="s">
        <v>3416</v>
      </c>
      <c r="C402" s="261">
        <v>1</v>
      </c>
      <c r="F402" s="238"/>
      <c r="G402" s="238"/>
      <c r="H402" s="238"/>
    </row>
    <row r="403" spans="2:8" s="237" customFormat="1" ht="15" x14ac:dyDescent="0.25">
      <c r="B403" s="180" t="s">
        <v>3419</v>
      </c>
      <c r="C403" s="261">
        <v>7</v>
      </c>
      <c r="F403" s="238"/>
      <c r="G403" s="238"/>
      <c r="H403" s="238"/>
    </row>
    <row r="404" spans="2:8" s="237" customFormat="1" ht="15" x14ac:dyDescent="0.25">
      <c r="B404" s="180" t="s">
        <v>3424</v>
      </c>
      <c r="C404" s="261">
        <v>1</v>
      </c>
      <c r="F404" s="238"/>
      <c r="G404" s="238"/>
      <c r="H404" s="238"/>
    </row>
    <row r="405" spans="2:8" s="237" customFormat="1" ht="15" x14ac:dyDescent="0.25">
      <c r="B405" s="180" t="s">
        <v>3434</v>
      </c>
      <c r="C405" s="261">
        <v>1</v>
      </c>
      <c r="F405" s="238"/>
      <c r="G405" s="238"/>
      <c r="H405" s="238"/>
    </row>
    <row r="406" spans="2:8" s="237" customFormat="1" ht="15" x14ac:dyDescent="0.25">
      <c r="B406" s="180" t="s">
        <v>3436</v>
      </c>
      <c r="C406" s="261">
        <v>2</v>
      </c>
      <c r="F406" s="238"/>
      <c r="G406" s="238"/>
      <c r="H406" s="238"/>
    </row>
    <row r="407" spans="2:8" s="237" customFormat="1" ht="15" x14ac:dyDescent="0.25">
      <c r="B407" s="180" t="s">
        <v>3439</v>
      </c>
      <c r="C407" s="261">
        <v>3</v>
      </c>
      <c r="F407" s="238"/>
      <c r="G407" s="238"/>
      <c r="H407" s="238"/>
    </row>
    <row r="408" spans="2:8" s="237" customFormat="1" ht="15" x14ac:dyDescent="0.25">
      <c r="B408" s="180" t="s">
        <v>3558</v>
      </c>
      <c r="C408" s="261">
        <v>1</v>
      </c>
      <c r="F408" s="238"/>
      <c r="G408" s="238"/>
      <c r="H408" s="238"/>
    </row>
    <row r="409" spans="2:8" s="237" customFormat="1" ht="15" x14ac:dyDescent="0.25">
      <c r="B409" s="180" t="s">
        <v>2786</v>
      </c>
      <c r="C409" s="261">
        <v>1</v>
      </c>
      <c r="F409" s="238"/>
      <c r="G409" s="238"/>
      <c r="H409" s="238"/>
    </row>
    <row r="410" spans="2:8" s="237" customFormat="1" ht="15" x14ac:dyDescent="0.25">
      <c r="B410" s="180" t="s">
        <v>2817</v>
      </c>
      <c r="C410" s="261">
        <v>2</v>
      </c>
      <c r="F410" s="238"/>
      <c r="G410" s="238"/>
      <c r="H410" s="238"/>
    </row>
    <row r="411" spans="2:8" s="237" customFormat="1" ht="15" x14ac:dyDescent="0.25">
      <c r="B411" s="180" t="s">
        <v>2680</v>
      </c>
      <c r="C411" s="261">
        <v>5</v>
      </c>
      <c r="F411" s="238"/>
      <c r="G411" s="238"/>
      <c r="H411" s="238"/>
    </row>
    <row r="412" spans="2:8" s="237" customFormat="1" ht="15" x14ac:dyDescent="0.25">
      <c r="B412" s="180" t="s">
        <v>2681</v>
      </c>
      <c r="C412" s="261">
        <v>1</v>
      </c>
      <c r="F412" s="238"/>
      <c r="G412" s="238"/>
      <c r="H412" s="238"/>
    </row>
    <row r="413" spans="2:8" s="237" customFormat="1" ht="15" x14ac:dyDescent="0.25">
      <c r="B413" s="180" t="s">
        <v>2683</v>
      </c>
      <c r="C413" s="261">
        <v>1</v>
      </c>
      <c r="F413" s="238"/>
      <c r="G413" s="238"/>
      <c r="H413" s="238"/>
    </row>
    <row r="414" spans="2:8" s="237" customFormat="1" ht="15" x14ac:dyDescent="0.25">
      <c r="B414" s="180" t="s">
        <v>2688</v>
      </c>
      <c r="C414" s="261">
        <v>1</v>
      </c>
      <c r="F414" s="238"/>
      <c r="G414" s="238"/>
      <c r="H414" s="238"/>
    </row>
    <row r="415" spans="2:8" s="237" customFormat="1" ht="15" x14ac:dyDescent="0.25">
      <c r="B415" s="180" t="s">
        <v>2689</v>
      </c>
      <c r="C415" s="261">
        <v>2</v>
      </c>
      <c r="F415" s="238"/>
      <c r="G415" s="238"/>
      <c r="H415" s="238"/>
    </row>
    <row r="416" spans="2:8" s="237" customFormat="1" ht="15" x14ac:dyDescent="0.25">
      <c r="B416" s="180" t="s">
        <v>2695</v>
      </c>
      <c r="C416" s="261">
        <v>2</v>
      </c>
      <c r="F416" s="238"/>
      <c r="G416" s="238"/>
      <c r="H416" s="238"/>
    </row>
    <row r="417" spans="2:8" s="237" customFormat="1" ht="15" x14ac:dyDescent="0.25">
      <c r="B417" s="180" t="s">
        <v>2702</v>
      </c>
      <c r="C417" s="261">
        <v>2</v>
      </c>
      <c r="F417" s="238"/>
      <c r="G417" s="238"/>
      <c r="H417" s="238"/>
    </row>
    <row r="418" spans="2:8" s="237" customFormat="1" ht="15" x14ac:dyDescent="0.25">
      <c r="B418" s="180" t="s">
        <v>2718</v>
      </c>
      <c r="C418" s="261">
        <v>8</v>
      </c>
      <c r="F418" s="238"/>
      <c r="G418" s="238"/>
      <c r="H418" s="238"/>
    </row>
    <row r="419" spans="2:8" s="237" customFormat="1" ht="15" x14ac:dyDescent="0.25">
      <c r="B419" s="180" t="s">
        <v>2719</v>
      </c>
      <c r="C419" s="261">
        <v>5</v>
      </c>
      <c r="F419" s="238"/>
      <c r="G419" s="238"/>
      <c r="H419" s="238"/>
    </row>
    <row r="420" spans="2:8" s="237" customFormat="1" ht="15" x14ac:dyDescent="0.25">
      <c r="B420" s="180" t="s">
        <v>2726</v>
      </c>
      <c r="C420" s="261">
        <v>2</v>
      </c>
      <c r="F420" s="238"/>
      <c r="G420" s="238"/>
      <c r="H420" s="238"/>
    </row>
    <row r="421" spans="2:8" s="237" customFormat="1" ht="15" x14ac:dyDescent="0.25">
      <c r="B421" s="180" t="s">
        <v>2744</v>
      </c>
      <c r="C421" s="261">
        <v>5</v>
      </c>
      <c r="F421" s="238"/>
      <c r="G421" s="238"/>
      <c r="H421" s="238"/>
    </row>
    <row r="422" spans="2:8" s="237" customFormat="1" ht="15" x14ac:dyDescent="0.25">
      <c r="B422" s="180" t="s">
        <v>2747</v>
      </c>
      <c r="C422" s="261">
        <v>1</v>
      </c>
      <c r="F422" s="238"/>
      <c r="G422" s="238"/>
      <c r="H422" s="238"/>
    </row>
    <row r="423" spans="2:8" s="237" customFormat="1" ht="15" x14ac:dyDescent="0.25">
      <c r="B423" s="180" t="s">
        <v>2750</v>
      </c>
      <c r="C423" s="261">
        <v>9</v>
      </c>
      <c r="F423" s="238"/>
      <c r="G423" s="238"/>
      <c r="H423" s="238"/>
    </row>
    <row r="424" spans="2:8" s="237" customFormat="1" ht="15" x14ac:dyDescent="0.25">
      <c r="B424" s="180" t="s">
        <v>2763</v>
      </c>
      <c r="C424" s="261">
        <v>2</v>
      </c>
      <c r="F424" s="238"/>
      <c r="G424" s="238"/>
      <c r="H424" s="238"/>
    </row>
    <row r="425" spans="2:8" s="237" customFormat="1" ht="15" x14ac:dyDescent="0.25">
      <c r="B425" s="180" t="s">
        <v>2774</v>
      </c>
      <c r="C425" s="261">
        <v>23</v>
      </c>
      <c r="F425" s="238"/>
      <c r="G425" s="238"/>
      <c r="H425" s="238"/>
    </row>
    <row r="426" spans="2:8" s="237" customFormat="1" ht="15" x14ac:dyDescent="0.25">
      <c r="B426" s="180" t="s">
        <v>2778</v>
      </c>
      <c r="C426" s="261">
        <v>2</v>
      </c>
      <c r="F426" s="238"/>
      <c r="G426" s="238"/>
      <c r="H426" s="238"/>
    </row>
    <row r="427" spans="2:8" s="237" customFormat="1" ht="15" x14ac:dyDescent="0.25">
      <c r="B427" s="180" t="s">
        <v>2779</v>
      </c>
      <c r="C427" s="261">
        <v>2</v>
      </c>
      <c r="F427" s="238"/>
      <c r="G427" s="238"/>
      <c r="H427" s="238"/>
    </row>
    <row r="428" spans="2:8" s="237" customFormat="1" ht="15" x14ac:dyDescent="0.25">
      <c r="B428" s="180" t="s">
        <v>2782</v>
      </c>
      <c r="C428" s="261">
        <v>15</v>
      </c>
      <c r="F428" s="238"/>
      <c r="G428" s="238"/>
      <c r="H428" s="238"/>
    </row>
    <row r="429" spans="2:8" s="237" customFormat="1" ht="15" x14ac:dyDescent="0.25">
      <c r="B429" s="180" t="s">
        <v>2783</v>
      </c>
      <c r="C429" s="261">
        <v>1</v>
      </c>
      <c r="F429" s="238"/>
      <c r="G429" s="238"/>
      <c r="H429" s="238"/>
    </row>
    <row r="430" spans="2:8" s="237" customFormat="1" ht="15" x14ac:dyDescent="0.25">
      <c r="B430" s="180" t="s">
        <v>2786</v>
      </c>
      <c r="C430" s="261">
        <v>2</v>
      </c>
      <c r="F430" s="238"/>
      <c r="G430" s="238"/>
      <c r="H430" s="238"/>
    </row>
    <row r="431" spans="2:8" s="237" customFormat="1" ht="15" x14ac:dyDescent="0.25">
      <c r="B431" s="180" t="s">
        <v>2794</v>
      </c>
      <c r="C431" s="261">
        <v>3</v>
      </c>
      <c r="F431" s="238"/>
      <c r="G431" s="238"/>
      <c r="H431" s="238"/>
    </row>
    <row r="432" spans="2:8" s="237" customFormat="1" ht="15" x14ac:dyDescent="0.25">
      <c r="B432" s="180" t="s">
        <v>2797</v>
      </c>
      <c r="C432" s="261">
        <v>2</v>
      </c>
      <c r="F432" s="238"/>
      <c r="G432" s="238"/>
      <c r="H432" s="238"/>
    </row>
    <row r="433" spans="2:8" s="237" customFormat="1" ht="15" x14ac:dyDescent="0.25">
      <c r="B433" s="180" t="s">
        <v>2806</v>
      </c>
      <c r="C433" s="261">
        <v>1</v>
      </c>
      <c r="F433" s="238"/>
      <c r="G433" s="238"/>
      <c r="H433" s="238"/>
    </row>
    <row r="434" spans="2:8" s="237" customFormat="1" ht="15" x14ac:dyDescent="0.25">
      <c r="B434" s="180" t="s">
        <v>2807</v>
      </c>
      <c r="C434" s="261">
        <v>1</v>
      </c>
      <c r="F434" s="238"/>
      <c r="G434" s="238"/>
      <c r="H434" s="238"/>
    </row>
    <row r="435" spans="2:8" s="237" customFormat="1" ht="15" x14ac:dyDescent="0.25">
      <c r="B435" s="180" t="s">
        <v>2811</v>
      </c>
      <c r="C435" s="261">
        <v>1</v>
      </c>
      <c r="F435" s="238"/>
      <c r="G435" s="238"/>
      <c r="H435" s="238"/>
    </row>
    <row r="436" spans="2:8" s="237" customFormat="1" ht="15" x14ac:dyDescent="0.25">
      <c r="B436" s="180" t="s">
        <v>2815</v>
      </c>
      <c r="C436" s="261">
        <v>11</v>
      </c>
      <c r="F436" s="238"/>
      <c r="G436" s="238"/>
      <c r="H436" s="238"/>
    </row>
    <row r="437" spans="2:8" s="237" customFormat="1" ht="15" x14ac:dyDescent="0.25">
      <c r="B437" s="180" t="s">
        <v>2817</v>
      </c>
      <c r="C437" s="261">
        <v>9</v>
      </c>
      <c r="F437" s="238"/>
      <c r="G437" s="238"/>
      <c r="H437" s="238"/>
    </row>
    <row r="438" spans="2:8" s="237" customFormat="1" ht="15" x14ac:dyDescent="0.25">
      <c r="B438" s="180" t="s">
        <v>2818</v>
      </c>
      <c r="C438" s="261">
        <v>2</v>
      </c>
      <c r="F438" s="238"/>
      <c r="G438" s="238"/>
      <c r="H438" s="238"/>
    </row>
    <row r="439" spans="2:8" s="237" customFormat="1" ht="15" x14ac:dyDescent="0.25">
      <c r="B439" s="180" t="s">
        <v>2819</v>
      </c>
      <c r="C439" s="261">
        <v>6</v>
      </c>
      <c r="F439" s="238"/>
      <c r="G439" s="238"/>
      <c r="H439" s="238"/>
    </row>
    <row r="440" spans="2:8" s="237" customFormat="1" ht="15" x14ac:dyDescent="0.25">
      <c r="B440" s="180" t="s">
        <v>2820</v>
      </c>
      <c r="C440" s="261">
        <v>1</v>
      </c>
      <c r="F440" s="238"/>
      <c r="G440" s="238"/>
      <c r="H440" s="238"/>
    </row>
    <row r="441" spans="2:8" s="237" customFormat="1" ht="15" x14ac:dyDescent="0.25">
      <c r="B441" s="180" t="s">
        <v>2826</v>
      </c>
      <c r="C441" s="261">
        <v>1</v>
      </c>
      <c r="F441" s="238"/>
      <c r="G441" s="238"/>
      <c r="H441" s="238"/>
    </row>
    <row r="442" spans="2:8" s="237" customFormat="1" ht="15" x14ac:dyDescent="0.25">
      <c r="B442" s="180" t="s">
        <v>2827</v>
      </c>
      <c r="C442" s="261">
        <v>1</v>
      </c>
      <c r="F442" s="238"/>
      <c r="G442" s="238"/>
      <c r="H442" s="238"/>
    </row>
    <row r="443" spans="2:8" s="237" customFormat="1" ht="15" x14ac:dyDescent="0.25">
      <c r="B443" s="180" t="s">
        <v>2865</v>
      </c>
      <c r="C443" s="261">
        <v>9</v>
      </c>
      <c r="F443" s="238"/>
      <c r="G443" s="238"/>
      <c r="H443" s="238"/>
    </row>
    <row r="444" spans="2:8" s="237" customFormat="1" ht="15" x14ac:dyDescent="0.25">
      <c r="B444" s="180" t="s">
        <v>2866</v>
      </c>
      <c r="C444" s="261">
        <v>4</v>
      </c>
      <c r="F444" s="238"/>
      <c r="G444" s="238"/>
      <c r="H444" s="238"/>
    </row>
    <row r="445" spans="2:8" s="237" customFormat="1" ht="15" x14ac:dyDescent="0.25">
      <c r="B445" s="180" t="s">
        <v>2870</v>
      </c>
      <c r="C445" s="261">
        <v>8</v>
      </c>
      <c r="F445" s="238"/>
      <c r="G445" s="238"/>
      <c r="H445" s="238"/>
    </row>
    <row r="446" spans="2:8" s="237" customFormat="1" ht="15" x14ac:dyDescent="0.25">
      <c r="B446" s="180" t="s">
        <v>2878</v>
      </c>
      <c r="C446" s="261">
        <v>2</v>
      </c>
      <c r="F446" s="238"/>
      <c r="G446" s="238"/>
      <c r="H446" s="238"/>
    </row>
    <row r="447" spans="2:8" s="237" customFormat="1" ht="15" x14ac:dyDescent="0.25">
      <c r="B447" s="180" t="s">
        <v>2882</v>
      </c>
      <c r="C447" s="261">
        <v>6</v>
      </c>
      <c r="F447" s="238"/>
      <c r="G447" s="238"/>
      <c r="H447" s="238"/>
    </row>
    <row r="448" spans="2:8" s="237" customFormat="1" ht="15" x14ac:dyDescent="0.25">
      <c r="B448" s="180" t="s">
        <v>2884</v>
      </c>
      <c r="C448" s="261">
        <v>1</v>
      </c>
      <c r="F448" s="238"/>
      <c r="G448" s="238"/>
      <c r="H448" s="238"/>
    </row>
    <row r="449" spans="2:8" s="237" customFormat="1" ht="15" x14ac:dyDescent="0.25">
      <c r="B449" s="180" t="s">
        <v>2885</v>
      </c>
      <c r="C449" s="261">
        <v>2</v>
      </c>
      <c r="F449" s="238"/>
      <c r="G449" s="238"/>
      <c r="H449" s="238"/>
    </row>
    <row r="450" spans="2:8" s="237" customFormat="1" ht="15" x14ac:dyDescent="0.25">
      <c r="B450" s="180" t="s">
        <v>2887</v>
      </c>
      <c r="C450" s="261">
        <v>2</v>
      </c>
      <c r="F450" s="238"/>
      <c r="G450" s="238"/>
      <c r="H450" s="238"/>
    </row>
    <row r="451" spans="2:8" s="237" customFormat="1" ht="15" x14ac:dyDescent="0.25">
      <c r="B451" s="180" t="s">
        <v>2888</v>
      </c>
      <c r="C451" s="261">
        <v>2</v>
      </c>
      <c r="F451" s="238"/>
      <c r="G451" s="238"/>
      <c r="H451" s="238"/>
    </row>
    <row r="452" spans="2:8" s="237" customFormat="1" ht="15" x14ac:dyDescent="0.25">
      <c r="B452" s="180" t="s">
        <v>2889</v>
      </c>
      <c r="C452" s="261">
        <v>3</v>
      </c>
      <c r="F452" s="238"/>
      <c r="G452" s="238"/>
      <c r="H452" s="238"/>
    </row>
    <row r="453" spans="2:8" s="237" customFormat="1" ht="15" x14ac:dyDescent="0.25">
      <c r="B453" s="180" t="s">
        <v>2891</v>
      </c>
      <c r="C453" s="261">
        <v>9</v>
      </c>
      <c r="F453" s="238"/>
      <c r="G453" s="238"/>
      <c r="H453" s="238"/>
    </row>
    <row r="454" spans="2:8" s="237" customFormat="1" ht="15" x14ac:dyDescent="0.25">
      <c r="B454" s="180" t="s">
        <v>2897</v>
      </c>
      <c r="C454" s="261">
        <v>1</v>
      </c>
      <c r="F454" s="238"/>
      <c r="G454" s="238"/>
      <c r="H454" s="238"/>
    </row>
    <row r="455" spans="2:8" s="237" customFormat="1" ht="15" x14ac:dyDescent="0.25">
      <c r="B455" s="180" t="s">
        <v>2901</v>
      </c>
      <c r="C455" s="261">
        <v>1</v>
      </c>
      <c r="F455" s="238"/>
      <c r="G455" s="238"/>
      <c r="H455" s="238"/>
    </row>
    <row r="456" spans="2:8" s="237" customFormat="1" ht="15" x14ac:dyDescent="0.25">
      <c r="B456" s="180" t="s">
        <v>2681</v>
      </c>
      <c r="C456" s="261">
        <v>4</v>
      </c>
      <c r="F456" s="238"/>
      <c r="G456" s="238"/>
      <c r="H456" s="238"/>
    </row>
    <row r="457" spans="2:8" s="237" customFormat="1" ht="15" x14ac:dyDescent="0.25">
      <c r="B457" s="180" t="s">
        <v>3450</v>
      </c>
      <c r="C457" s="261">
        <v>1</v>
      </c>
      <c r="F457" s="238"/>
      <c r="G457" s="238"/>
      <c r="H457" s="238"/>
    </row>
    <row r="458" spans="2:8" s="237" customFormat="1" ht="15" x14ac:dyDescent="0.25">
      <c r="B458" s="180" t="s">
        <v>2696</v>
      </c>
      <c r="C458" s="261">
        <v>6</v>
      </c>
      <c r="F458" s="238"/>
      <c r="G458" s="238"/>
      <c r="H458" s="238"/>
    </row>
    <row r="459" spans="2:8" s="237" customFormat="1" ht="15" x14ac:dyDescent="0.25">
      <c r="B459" s="180" t="s">
        <v>2701</v>
      </c>
      <c r="C459" s="261">
        <v>1</v>
      </c>
      <c r="F459" s="238"/>
      <c r="G459" s="238"/>
      <c r="H459" s="238"/>
    </row>
    <row r="460" spans="2:8" s="237" customFormat="1" ht="15" x14ac:dyDescent="0.25">
      <c r="B460" s="180" t="s">
        <v>2703</v>
      </c>
      <c r="C460" s="261">
        <v>2</v>
      </c>
      <c r="F460" s="238"/>
      <c r="G460" s="238"/>
      <c r="H460" s="238"/>
    </row>
    <row r="461" spans="2:8" s="237" customFormat="1" ht="15" x14ac:dyDescent="0.25">
      <c r="B461" s="180" t="s">
        <v>2719</v>
      </c>
      <c r="C461" s="261">
        <v>16</v>
      </c>
      <c r="F461" s="238"/>
      <c r="G461" s="238"/>
      <c r="H461" s="238"/>
    </row>
    <row r="462" spans="2:8" s="237" customFormat="1" ht="15" x14ac:dyDescent="0.25">
      <c r="B462" s="180" t="s">
        <v>2727</v>
      </c>
      <c r="C462" s="261">
        <v>7</v>
      </c>
      <c r="F462" s="238"/>
      <c r="G462" s="238"/>
      <c r="H462" s="238"/>
    </row>
    <row r="463" spans="2:8" s="237" customFormat="1" ht="15" x14ac:dyDescent="0.25">
      <c r="B463" s="180" t="s">
        <v>2736</v>
      </c>
      <c r="C463" s="261">
        <v>1</v>
      </c>
      <c r="F463" s="238"/>
      <c r="G463" s="238"/>
      <c r="H463" s="238"/>
    </row>
    <row r="464" spans="2:8" s="237" customFormat="1" ht="15" x14ac:dyDescent="0.25">
      <c r="B464" s="180" t="s">
        <v>3467</v>
      </c>
      <c r="C464" s="261">
        <v>9</v>
      </c>
      <c r="F464" s="238"/>
      <c r="G464" s="238"/>
      <c r="H464" s="238"/>
    </row>
    <row r="465" spans="2:8" s="237" customFormat="1" ht="15" x14ac:dyDescent="0.25">
      <c r="B465" s="180" t="s">
        <v>2748</v>
      </c>
      <c r="C465" s="261">
        <v>8</v>
      </c>
      <c r="F465" s="238"/>
      <c r="G465" s="238"/>
      <c r="H465" s="238"/>
    </row>
    <row r="466" spans="2:8" s="237" customFormat="1" ht="15" x14ac:dyDescent="0.25">
      <c r="B466" s="180" t="s">
        <v>2751</v>
      </c>
      <c r="C466" s="261">
        <v>21</v>
      </c>
      <c r="F466" s="238"/>
      <c r="G466" s="238"/>
      <c r="H466" s="238"/>
    </row>
    <row r="467" spans="2:8" s="237" customFormat="1" ht="15" x14ac:dyDescent="0.25">
      <c r="B467" s="180" t="s">
        <v>3476</v>
      </c>
      <c r="C467" s="261">
        <v>4</v>
      </c>
      <c r="F467" s="238"/>
      <c r="G467" s="238"/>
      <c r="H467" s="238"/>
    </row>
    <row r="468" spans="2:8" s="237" customFormat="1" ht="15" x14ac:dyDescent="0.25">
      <c r="B468" s="180" t="s">
        <v>2770</v>
      </c>
      <c r="C468" s="261">
        <v>3</v>
      </c>
      <c r="F468" s="238"/>
      <c r="G468" s="238"/>
      <c r="H468" s="238"/>
    </row>
    <row r="469" spans="2:8" s="237" customFormat="1" ht="15" x14ac:dyDescent="0.25">
      <c r="B469" s="180" t="s">
        <v>2775</v>
      </c>
      <c r="C469" s="261">
        <v>6</v>
      </c>
      <c r="F469" s="238"/>
      <c r="G469" s="238"/>
      <c r="H469" s="238"/>
    </row>
    <row r="470" spans="2:8" s="237" customFormat="1" ht="15" x14ac:dyDescent="0.25">
      <c r="B470" s="180" t="s">
        <v>2779</v>
      </c>
      <c r="C470" s="261">
        <v>8</v>
      </c>
      <c r="F470" s="238"/>
      <c r="G470" s="238"/>
      <c r="H470" s="238"/>
    </row>
    <row r="471" spans="2:8" s="237" customFormat="1" ht="15" x14ac:dyDescent="0.25">
      <c r="B471" s="180" t="s">
        <v>2783</v>
      </c>
      <c r="C471" s="261">
        <v>14</v>
      </c>
      <c r="F471" s="238"/>
      <c r="G471" s="238"/>
      <c r="H471" s="238"/>
    </row>
    <row r="472" spans="2:8" s="237" customFormat="1" ht="15" x14ac:dyDescent="0.25">
      <c r="B472" s="180" t="s">
        <v>2787</v>
      </c>
      <c r="C472" s="261">
        <v>6</v>
      </c>
      <c r="F472" s="238"/>
      <c r="G472" s="238"/>
      <c r="H472" s="238"/>
    </row>
    <row r="473" spans="2:8" s="237" customFormat="1" ht="15" x14ac:dyDescent="0.25">
      <c r="B473" s="180" t="s">
        <v>3491</v>
      </c>
      <c r="C473" s="261">
        <v>8</v>
      </c>
      <c r="F473" s="238"/>
      <c r="G473" s="238"/>
      <c r="H473" s="238"/>
    </row>
    <row r="474" spans="2:8" s="237" customFormat="1" ht="15" x14ac:dyDescent="0.25">
      <c r="B474" s="180" t="s">
        <v>2798</v>
      </c>
      <c r="C474" s="261">
        <v>8</v>
      </c>
      <c r="F474" s="238"/>
      <c r="G474" s="238"/>
      <c r="H474" s="238"/>
    </row>
    <row r="475" spans="2:8" s="237" customFormat="1" ht="15" x14ac:dyDescent="0.25">
      <c r="B475" s="180" t="s">
        <v>2812</v>
      </c>
      <c r="C475" s="261">
        <v>8</v>
      </c>
      <c r="F475" s="238"/>
      <c r="G475" s="238"/>
      <c r="H475" s="238"/>
    </row>
    <row r="476" spans="2:8" s="237" customFormat="1" ht="15" x14ac:dyDescent="0.25">
      <c r="B476" s="180" t="s">
        <v>2816</v>
      </c>
      <c r="C476" s="261">
        <v>7</v>
      </c>
      <c r="F476" s="238"/>
      <c r="G476" s="238"/>
      <c r="H476" s="238"/>
    </row>
    <row r="477" spans="2:8" s="237" customFormat="1" ht="15" x14ac:dyDescent="0.25">
      <c r="B477" s="180" t="s">
        <v>2818</v>
      </c>
      <c r="C477" s="261">
        <v>9</v>
      </c>
      <c r="F477" s="238"/>
      <c r="G477" s="238"/>
      <c r="H477" s="238"/>
    </row>
    <row r="478" spans="2:8" s="237" customFormat="1" ht="15" x14ac:dyDescent="0.25">
      <c r="B478" s="180" t="s">
        <v>2820</v>
      </c>
      <c r="C478" s="261">
        <v>3</v>
      </c>
      <c r="F478" s="238"/>
      <c r="G478" s="238"/>
      <c r="H478" s="238"/>
    </row>
    <row r="479" spans="2:8" s="237" customFormat="1" ht="15" x14ac:dyDescent="0.25">
      <c r="B479" s="180" t="s">
        <v>2822</v>
      </c>
      <c r="C479" s="261">
        <v>5</v>
      </c>
      <c r="F479" s="238"/>
      <c r="G479" s="238"/>
      <c r="H479" s="238"/>
    </row>
    <row r="480" spans="2:8" s="237" customFormat="1" ht="15" x14ac:dyDescent="0.25">
      <c r="B480" s="180" t="s">
        <v>2827</v>
      </c>
      <c r="C480" s="261">
        <v>4</v>
      </c>
      <c r="F480" s="238"/>
      <c r="G480" s="238"/>
      <c r="H480" s="238"/>
    </row>
    <row r="481" spans="2:8" s="237" customFormat="1" ht="15" x14ac:dyDescent="0.25">
      <c r="B481" s="180" t="s">
        <v>2866</v>
      </c>
      <c r="C481" s="261">
        <v>13</v>
      </c>
      <c r="F481" s="238"/>
      <c r="G481" s="238"/>
      <c r="H481" s="238"/>
    </row>
    <row r="482" spans="2:8" s="237" customFormat="1" ht="15" x14ac:dyDescent="0.25">
      <c r="B482" s="180" t="s">
        <v>2871</v>
      </c>
      <c r="C482" s="261">
        <v>4</v>
      </c>
      <c r="F482" s="238"/>
      <c r="G482" s="238"/>
      <c r="H482" s="238"/>
    </row>
    <row r="483" spans="2:8" s="237" customFormat="1" ht="15" x14ac:dyDescent="0.25">
      <c r="B483" s="180" t="s">
        <v>2879</v>
      </c>
      <c r="C483" s="261">
        <v>6</v>
      </c>
      <c r="F483" s="238"/>
      <c r="G483" s="238"/>
      <c r="H483" s="238"/>
    </row>
    <row r="484" spans="2:8" s="237" customFormat="1" ht="15" x14ac:dyDescent="0.25">
      <c r="B484" s="180" t="s">
        <v>2883</v>
      </c>
      <c r="C484" s="261">
        <v>3</v>
      </c>
      <c r="F484" s="238"/>
      <c r="G484" s="238"/>
      <c r="H484" s="238"/>
    </row>
    <row r="485" spans="2:8" s="237" customFormat="1" ht="15" x14ac:dyDescent="0.25">
      <c r="B485" s="180" t="s">
        <v>3543</v>
      </c>
      <c r="C485" s="261">
        <v>2</v>
      </c>
      <c r="F485" s="238"/>
      <c r="G485" s="238"/>
      <c r="H485" s="238"/>
    </row>
    <row r="486" spans="2:8" s="237" customFormat="1" ht="15" x14ac:dyDescent="0.25">
      <c r="B486" s="180" t="s">
        <v>2886</v>
      </c>
      <c r="C486" s="261">
        <v>3</v>
      </c>
      <c r="F486" s="238"/>
      <c r="G486" s="238"/>
      <c r="H486" s="238"/>
    </row>
    <row r="487" spans="2:8" s="237" customFormat="1" ht="15" x14ac:dyDescent="0.25">
      <c r="B487" s="180" t="s">
        <v>2888</v>
      </c>
      <c r="C487" s="261">
        <v>4</v>
      </c>
      <c r="F487" s="238"/>
      <c r="G487" s="238"/>
      <c r="H487" s="238"/>
    </row>
    <row r="488" spans="2:8" s="237" customFormat="1" ht="15" x14ac:dyDescent="0.25">
      <c r="B488" s="180" t="s">
        <v>2890</v>
      </c>
      <c r="C488" s="261">
        <v>5</v>
      </c>
      <c r="F488" s="238"/>
      <c r="G488" s="238"/>
      <c r="H488" s="238"/>
    </row>
    <row r="489" spans="2:8" s="237" customFormat="1" ht="15" x14ac:dyDescent="0.25">
      <c r="B489" s="180" t="s">
        <v>3545</v>
      </c>
      <c r="C489" s="261">
        <v>3</v>
      </c>
      <c r="F489" s="238"/>
      <c r="G489" s="238"/>
      <c r="H489" s="238"/>
    </row>
    <row r="490" spans="2:8" s="237" customFormat="1" ht="15" x14ac:dyDescent="0.25">
      <c r="B490" s="180" t="s">
        <v>2898</v>
      </c>
      <c r="C490" s="261">
        <v>5</v>
      </c>
      <c r="F490" s="238"/>
      <c r="G490" s="238"/>
      <c r="H490" s="238"/>
    </row>
    <row r="491" spans="2:8" s="237" customFormat="1" ht="15" x14ac:dyDescent="0.25">
      <c r="B491" s="180" t="s">
        <v>3553</v>
      </c>
      <c r="C491" s="261">
        <v>4</v>
      </c>
      <c r="F491" s="238"/>
      <c r="G491" s="238"/>
      <c r="H491" s="238"/>
    </row>
    <row r="492" spans="2:8" s="66" customFormat="1" x14ac:dyDescent="0.2">
      <c r="C492" s="67"/>
      <c r="F492" s="68"/>
      <c r="G492" s="68"/>
      <c r="H492" s="68"/>
    </row>
    <row r="493" spans="2:8" s="66" customFormat="1" x14ac:dyDescent="0.2">
      <c r="C493" s="67"/>
      <c r="F493" s="68"/>
      <c r="G493" s="68"/>
      <c r="H493" s="68"/>
    </row>
    <row r="494" spans="2:8" s="66" customFormat="1" ht="15.75" x14ac:dyDescent="0.2">
      <c r="B494" s="259" t="s">
        <v>3555</v>
      </c>
      <c r="C494" s="260" t="s">
        <v>2921</v>
      </c>
      <c r="F494" s="68"/>
      <c r="G494" s="68"/>
      <c r="H494" s="68"/>
    </row>
    <row r="495" spans="2:8" s="66" customFormat="1" ht="15" x14ac:dyDescent="0.25">
      <c r="B495" s="180" t="s">
        <v>2929</v>
      </c>
      <c r="C495" s="261">
        <v>3</v>
      </c>
      <c r="F495" s="68"/>
      <c r="G495" s="68"/>
      <c r="H495" s="68"/>
    </row>
    <row r="496" spans="2:8" s="66" customFormat="1" ht="15" x14ac:dyDescent="0.25">
      <c r="B496" s="180" t="s">
        <v>2931</v>
      </c>
      <c r="C496" s="261">
        <v>3</v>
      </c>
      <c r="F496" s="68"/>
      <c r="G496" s="68"/>
      <c r="H496" s="68"/>
    </row>
    <row r="497" spans="2:8" s="66" customFormat="1" ht="15" x14ac:dyDescent="0.25">
      <c r="B497" s="180" t="s">
        <v>2937</v>
      </c>
      <c r="C497" s="261">
        <v>1</v>
      </c>
      <c r="F497" s="68"/>
      <c r="G497" s="68"/>
      <c r="H497" s="68"/>
    </row>
    <row r="498" spans="2:8" s="66" customFormat="1" ht="15" x14ac:dyDescent="0.25">
      <c r="B498" s="180" t="s">
        <v>2940</v>
      </c>
      <c r="C498" s="261">
        <v>3</v>
      </c>
      <c r="F498" s="68"/>
      <c r="G498" s="68"/>
      <c r="H498" s="68"/>
    </row>
    <row r="499" spans="2:8" s="66" customFormat="1" ht="15" x14ac:dyDescent="0.25">
      <c r="B499" s="180" t="s">
        <v>2946</v>
      </c>
      <c r="C499" s="261">
        <v>5</v>
      </c>
      <c r="F499" s="68"/>
      <c r="G499" s="68"/>
      <c r="H499" s="68"/>
    </row>
    <row r="500" spans="2:8" s="66" customFormat="1" ht="15" x14ac:dyDescent="0.25">
      <c r="B500" s="180" t="s">
        <v>2947</v>
      </c>
      <c r="C500" s="261">
        <v>6</v>
      </c>
      <c r="F500" s="68"/>
      <c r="G500" s="68"/>
      <c r="H500" s="68"/>
    </row>
    <row r="501" spans="2:8" s="66" customFormat="1" ht="15" x14ac:dyDescent="0.25">
      <c r="B501" s="180" t="s">
        <v>2948</v>
      </c>
      <c r="C501" s="261">
        <v>3</v>
      </c>
      <c r="F501" s="68"/>
      <c r="G501" s="68"/>
      <c r="H501" s="68"/>
    </row>
    <row r="502" spans="2:8" s="66" customFormat="1" ht="15" x14ac:dyDescent="0.25">
      <c r="B502" s="180" t="s">
        <v>2952</v>
      </c>
      <c r="C502" s="261">
        <v>1</v>
      </c>
      <c r="F502" s="68"/>
      <c r="G502" s="68"/>
      <c r="H502" s="68"/>
    </row>
    <row r="503" spans="2:8" s="66" customFormat="1" ht="15" x14ac:dyDescent="0.25">
      <c r="B503" s="180" t="s">
        <v>2958</v>
      </c>
      <c r="C503" s="261">
        <v>3</v>
      </c>
      <c r="F503" s="68"/>
      <c r="G503" s="68"/>
      <c r="H503" s="68"/>
    </row>
    <row r="504" spans="2:8" s="66" customFormat="1" ht="15" x14ac:dyDescent="0.25">
      <c r="B504" s="180" t="s">
        <v>2959</v>
      </c>
      <c r="C504" s="261">
        <v>2</v>
      </c>
      <c r="F504" s="68"/>
      <c r="G504" s="68"/>
      <c r="H504" s="68"/>
    </row>
    <row r="505" spans="2:8" s="66" customFormat="1" ht="15" x14ac:dyDescent="0.25">
      <c r="B505" s="180" t="s">
        <v>2960</v>
      </c>
      <c r="C505" s="261">
        <v>5</v>
      </c>
      <c r="F505" s="68"/>
      <c r="G505" s="68"/>
      <c r="H505" s="68"/>
    </row>
    <row r="506" spans="2:8" s="66" customFormat="1" ht="15" x14ac:dyDescent="0.25">
      <c r="B506" s="180" t="s">
        <v>2961</v>
      </c>
      <c r="C506" s="261">
        <v>5</v>
      </c>
      <c r="F506" s="68"/>
      <c r="G506" s="68"/>
      <c r="H506" s="68"/>
    </row>
    <row r="507" spans="2:8" s="66" customFormat="1" ht="15" x14ac:dyDescent="0.25">
      <c r="B507" s="180" t="s">
        <v>2965</v>
      </c>
      <c r="C507" s="261">
        <v>6</v>
      </c>
      <c r="F507" s="68"/>
      <c r="G507" s="68"/>
      <c r="H507" s="68"/>
    </row>
    <row r="508" spans="2:8" s="66" customFormat="1" ht="15" x14ac:dyDescent="0.25">
      <c r="B508" s="180" t="s">
        <v>2970</v>
      </c>
      <c r="C508" s="261">
        <v>1</v>
      </c>
      <c r="F508" s="68"/>
      <c r="G508" s="68"/>
      <c r="H508" s="68"/>
    </row>
    <row r="509" spans="2:8" s="66" customFormat="1" ht="15" x14ac:dyDescent="0.25">
      <c r="B509" s="180" t="s">
        <v>2972</v>
      </c>
      <c r="C509" s="261">
        <v>1</v>
      </c>
      <c r="F509" s="68"/>
      <c r="G509" s="68"/>
      <c r="H509" s="68"/>
    </row>
    <row r="510" spans="2:8" s="66" customFormat="1" ht="15" x14ac:dyDescent="0.25">
      <c r="B510" s="180" t="s">
        <v>2975</v>
      </c>
      <c r="C510" s="261">
        <v>2</v>
      </c>
      <c r="F510" s="68"/>
      <c r="G510" s="68"/>
      <c r="H510" s="68"/>
    </row>
    <row r="511" spans="2:8" s="66" customFormat="1" ht="15" x14ac:dyDescent="0.25">
      <c r="B511" s="180" t="s">
        <v>2977</v>
      </c>
      <c r="C511" s="261">
        <v>1</v>
      </c>
      <c r="F511" s="68"/>
      <c r="G511" s="68"/>
      <c r="H511" s="68"/>
    </row>
    <row r="512" spans="2:8" s="66" customFormat="1" ht="15" x14ac:dyDescent="0.25">
      <c r="B512" s="180" t="s">
        <v>2980</v>
      </c>
      <c r="C512" s="261">
        <v>2</v>
      </c>
      <c r="F512" s="68"/>
      <c r="G512" s="68"/>
      <c r="H512" s="68"/>
    </row>
    <row r="513" spans="2:8" s="66" customFormat="1" ht="15" x14ac:dyDescent="0.25">
      <c r="B513" s="180" t="s">
        <v>2983</v>
      </c>
      <c r="C513" s="261">
        <v>5</v>
      </c>
      <c r="F513" s="68"/>
      <c r="G513" s="68"/>
      <c r="H513" s="68"/>
    </row>
    <row r="514" spans="2:8" s="66" customFormat="1" ht="15" x14ac:dyDescent="0.25">
      <c r="B514" s="180" t="s">
        <v>2988</v>
      </c>
      <c r="C514" s="261">
        <v>1</v>
      </c>
      <c r="F514" s="68"/>
      <c r="G514" s="68"/>
      <c r="H514" s="68"/>
    </row>
    <row r="515" spans="2:8" s="66" customFormat="1" ht="15" x14ac:dyDescent="0.25">
      <c r="B515" s="180" t="s">
        <v>2992</v>
      </c>
      <c r="C515" s="261">
        <v>2</v>
      </c>
      <c r="F515" s="68"/>
      <c r="G515" s="68"/>
      <c r="H515" s="68"/>
    </row>
    <row r="516" spans="2:8" s="66" customFormat="1" ht="15" x14ac:dyDescent="0.25">
      <c r="B516" s="180" t="s">
        <v>2994</v>
      </c>
      <c r="C516" s="261">
        <v>1</v>
      </c>
      <c r="F516" s="68"/>
      <c r="G516" s="68"/>
      <c r="H516" s="68"/>
    </row>
    <row r="517" spans="2:8" s="66" customFormat="1" ht="15" x14ac:dyDescent="0.25">
      <c r="B517" s="180" t="s">
        <v>2995</v>
      </c>
      <c r="C517" s="261">
        <v>7</v>
      </c>
      <c r="F517" s="68"/>
      <c r="G517" s="68"/>
      <c r="H517" s="68"/>
    </row>
    <row r="518" spans="2:8" s="66" customFormat="1" ht="15" x14ac:dyDescent="0.25">
      <c r="B518" s="180" t="s">
        <v>2996</v>
      </c>
      <c r="C518" s="261">
        <v>2</v>
      </c>
      <c r="F518" s="68"/>
      <c r="G518" s="68"/>
      <c r="H518" s="68"/>
    </row>
    <row r="519" spans="2:8" s="66" customFormat="1" ht="15" x14ac:dyDescent="0.25">
      <c r="B519" s="180" t="s">
        <v>2999</v>
      </c>
      <c r="C519" s="261">
        <v>1</v>
      </c>
      <c r="F519" s="68"/>
      <c r="G519" s="68"/>
      <c r="H519" s="68"/>
    </row>
    <row r="520" spans="2:8" s="66" customFormat="1" ht="15" x14ac:dyDescent="0.25">
      <c r="B520" s="180" t="s">
        <v>3001</v>
      </c>
      <c r="C520" s="261">
        <v>5</v>
      </c>
      <c r="F520" s="68"/>
      <c r="G520" s="68"/>
      <c r="H520" s="68"/>
    </row>
    <row r="521" spans="2:8" s="66" customFormat="1" ht="15" x14ac:dyDescent="0.25">
      <c r="B521" s="180" t="s">
        <v>3002</v>
      </c>
      <c r="C521" s="261">
        <v>3</v>
      </c>
      <c r="F521" s="68"/>
      <c r="G521" s="68"/>
      <c r="H521" s="68"/>
    </row>
    <row r="522" spans="2:8" s="66" customFormat="1" ht="15" x14ac:dyDescent="0.25">
      <c r="B522" s="180" t="s">
        <v>3006</v>
      </c>
      <c r="C522" s="261">
        <v>1</v>
      </c>
      <c r="F522" s="68"/>
      <c r="G522" s="68"/>
      <c r="H522" s="68"/>
    </row>
    <row r="523" spans="2:8" s="66" customFormat="1" ht="15" x14ac:dyDescent="0.25">
      <c r="B523" s="180" t="s">
        <v>3008</v>
      </c>
      <c r="C523" s="261">
        <v>3</v>
      </c>
      <c r="F523" s="68"/>
      <c r="G523" s="68"/>
      <c r="H523" s="68"/>
    </row>
    <row r="524" spans="2:8" s="66" customFormat="1" ht="15" x14ac:dyDescent="0.25">
      <c r="B524" s="180" t="s">
        <v>3010</v>
      </c>
      <c r="C524" s="261">
        <v>1</v>
      </c>
      <c r="F524" s="68"/>
      <c r="G524" s="68"/>
      <c r="H524" s="68"/>
    </row>
    <row r="525" spans="2:8" s="66" customFormat="1" ht="15" x14ac:dyDescent="0.25">
      <c r="B525" s="180" t="s">
        <v>3011</v>
      </c>
      <c r="C525" s="261">
        <v>1</v>
      </c>
      <c r="F525" s="68"/>
      <c r="G525" s="68"/>
      <c r="H525" s="68"/>
    </row>
    <row r="526" spans="2:8" s="66" customFormat="1" ht="15" x14ac:dyDescent="0.25">
      <c r="B526" s="180" t="s">
        <v>3015</v>
      </c>
      <c r="C526" s="261">
        <v>1</v>
      </c>
      <c r="F526" s="68"/>
      <c r="G526" s="68"/>
      <c r="H526" s="68"/>
    </row>
    <row r="527" spans="2:8" s="66" customFormat="1" ht="15" x14ac:dyDescent="0.25">
      <c r="B527" s="180" t="s">
        <v>3018</v>
      </c>
      <c r="C527" s="261">
        <v>3</v>
      </c>
      <c r="F527" s="68"/>
      <c r="G527" s="68"/>
      <c r="H527" s="68"/>
    </row>
    <row r="528" spans="2:8" s="66" customFormat="1" ht="15" x14ac:dyDescent="0.25">
      <c r="B528" s="180" t="s">
        <v>3019</v>
      </c>
      <c r="C528" s="261">
        <v>2</v>
      </c>
      <c r="F528" s="68"/>
      <c r="G528" s="68"/>
      <c r="H528" s="68"/>
    </row>
    <row r="529" spans="2:8" s="66" customFormat="1" ht="15" x14ac:dyDescent="0.25">
      <c r="B529" s="180" t="s">
        <v>3025</v>
      </c>
      <c r="C529" s="261">
        <v>4</v>
      </c>
      <c r="F529" s="68"/>
      <c r="G529" s="68"/>
      <c r="H529" s="68"/>
    </row>
    <row r="530" spans="2:8" s="66" customFormat="1" ht="15" x14ac:dyDescent="0.25">
      <c r="B530" s="180" t="s">
        <v>3026</v>
      </c>
      <c r="C530" s="261">
        <v>2</v>
      </c>
      <c r="F530" s="68"/>
      <c r="G530" s="68"/>
      <c r="H530" s="68"/>
    </row>
    <row r="531" spans="2:8" s="66" customFormat="1" ht="15" x14ac:dyDescent="0.25">
      <c r="B531" s="180" t="s">
        <v>3028</v>
      </c>
      <c r="C531" s="261">
        <v>1</v>
      </c>
      <c r="F531" s="68"/>
      <c r="G531" s="68"/>
      <c r="H531" s="68"/>
    </row>
    <row r="532" spans="2:8" s="66" customFormat="1" ht="15" x14ac:dyDescent="0.25">
      <c r="B532" s="180" t="s">
        <v>3040</v>
      </c>
      <c r="C532" s="261">
        <v>1</v>
      </c>
      <c r="F532" s="68"/>
      <c r="G532" s="68"/>
      <c r="H532" s="68"/>
    </row>
    <row r="533" spans="2:8" s="66" customFormat="1" ht="15" x14ac:dyDescent="0.25">
      <c r="B533" s="180" t="s">
        <v>3041</v>
      </c>
      <c r="C533" s="261">
        <v>1</v>
      </c>
      <c r="F533" s="68"/>
      <c r="G533" s="68"/>
      <c r="H533" s="68"/>
    </row>
    <row r="534" spans="2:8" s="66" customFormat="1" ht="15" x14ac:dyDescent="0.25">
      <c r="B534" s="180" t="s">
        <v>3043</v>
      </c>
      <c r="C534" s="261">
        <v>1</v>
      </c>
      <c r="F534" s="68"/>
      <c r="G534" s="68"/>
      <c r="H534" s="68"/>
    </row>
    <row r="535" spans="2:8" s="66" customFormat="1" ht="15" x14ac:dyDescent="0.25">
      <c r="B535" s="180" t="s">
        <v>3046</v>
      </c>
      <c r="C535" s="261">
        <v>1</v>
      </c>
      <c r="F535" s="68"/>
      <c r="G535" s="68"/>
      <c r="H535" s="68"/>
    </row>
    <row r="536" spans="2:8" s="66" customFormat="1" ht="15" x14ac:dyDescent="0.25">
      <c r="B536" s="180" t="s">
        <v>3055</v>
      </c>
      <c r="C536" s="261">
        <v>2</v>
      </c>
      <c r="F536" s="68"/>
      <c r="G536" s="68"/>
      <c r="H536" s="68"/>
    </row>
    <row r="537" spans="2:8" s="66" customFormat="1" ht="15" x14ac:dyDescent="0.25">
      <c r="B537" s="180" t="s">
        <v>3060</v>
      </c>
      <c r="C537" s="261">
        <v>2</v>
      </c>
      <c r="F537" s="68"/>
      <c r="G537" s="68"/>
      <c r="H537" s="68"/>
    </row>
    <row r="538" spans="2:8" s="66" customFormat="1" ht="15" x14ac:dyDescent="0.25">
      <c r="B538" s="180" t="s">
        <v>3070</v>
      </c>
      <c r="C538" s="261">
        <v>1</v>
      </c>
      <c r="F538" s="68"/>
      <c r="G538" s="68"/>
      <c r="H538" s="68"/>
    </row>
    <row r="539" spans="2:8" s="66" customFormat="1" ht="15" x14ac:dyDescent="0.25">
      <c r="B539" s="180" t="s">
        <v>3077</v>
      </c>
      <c r="C539" s="261">
        <v>1</v>
      </c>
      <c r="F539" s="68"/>
      <c r="G539" s="68"/>
      <c r="H539" s="68"/>
    </row>
    <row r="540" spans="2:8" s="66" customFormat="1" ht="15" x14ac:dyDescent="0.25">
      <c r="B540" s="180" t="s">
        <v>3086</v>
      </c>
      <c r="C540" s="261">
        <v>197</v>
      </c>
      <c r="F540" s="68"/>
      <c r="G540" s="68"/>
      <c r="H540" s="68"/>
    </row>
    <row r="541" spans="2:8" s="66" customFormat="1" ht="15" x14ac:dyDescent="0.25">
      <c r="B541" s="180" t="s">
        <v>3093</v>
      </c>
      <c r="C541" s="261">
        <v>138</v>
      </c>
      <c r="F541" s="68"/>
      <c r="G541" s="68"/>
      <c r="H541" s="68"/>
    </row>
    <row r="542" spans="2:8" s="66" customFormat="1" ht="15" x14ac:dyDescent="0.25">
      <c r="B542" s="180" t="s">
        <v>3098</v>
      </c>
      <c r="C542" s="261">
        <v>2</v>
      </c>
      <c r="F542" s="68"/>
      <c r="G542" s="68"/>
      <c r="H542" s="68"/>
    </row>
    <row r="543" spans="2:8" s="66" customFormat="1" ht="15" x14ac:dyDescent="0.25">
      <c r="B543" s="180" t="s">
        <v>3068</v>
      </c>
      <c r="C543" s="261">
        <v>265</v>
      </c>
      <c r="F543" s="68"/>
      <c r="G543" s="68"/>
      <c r="H543" s="68"/>
    </row>
    <row r="544" spans="2:8" s="66" customFormat="1" ht="15" x14ac:dyDescent="0.25">
      <c r="B544" s="180" t="s">
        <v>3109</v>
      </c>
      <c r="C544" s="261">
        <v>263</v>
      </c>
      <c r="F544" s="68"/>
      <c r="G544" s="68"/>
      <c r="H544" s="68"/>
    </row>
    <row r="545" spans="2:8" s="66" customFormat="1" ht="15" x14ac:dyDescent="0.25">
      <c r="B545" s="180" t="s">
        <v>3111</v>
      </c>
      <c r="C545" s="261">
        <v>234</v>
      </c>
      <c r="F545" s="68"/>
      <c r="G545" s="68"/>
      <c r="H545" s="68"/>
    </row>
    <row r="546" spans="2:8" s="66" customFormat="1" ht="15" x14ac:dyDescent="0.25">
      <c r="B546" s="180" t="s">
        <v>3063</v>
      </c>
      <c r="C546" s="261">
        <v>60</v>
      </c>
      <c r="F546" s="68"/>
      <c r="G546" s="68"/>
      <c r="H546" s="68"/>
    </row>
    <row r="547" spans="2:8" s="66" customFormat="1" ht="15" x14ac:dyDescent="0.25">
      <c r="B547" s="180" t="s">
        <v>3122</v>
      </c>
      <c r="C547" s="261">
        <v>66</v>
      </c>
      <c r="F547" s="68"/>
      <c r="G547" s="68"/>
      <c r="H547" s="68"/>
    </row>
    <row r="548" spans="2:8" s="66" customFormat="1" ht="15" x14ac:dyDescent="0.25">
      <c r="B548" s="180" t="s">
        <v>3132</v>
      </c>
      <c r="C548" s="261">
        <v>1</v>
      </c>
      <c r="F548" s="68"/>
      <c r="G548" s="68"/>
      <c r="H548" s="68"/>
    </row>
    <row r="549" spans="2:8" s="66" customFormat="1" ht="15" x14ac:dyDescent="0.25">
      <c r="B549" s="180" t="s">
        <v>3133</v>
      </c>
      <c r="C549" s="261">
        <v>355</v>
      </c>
      <c r="F549" s="68"/>
      <c r="G549" s="68"/>
      <c r="H549" s="68"/>
    </row>
    <row r="550" spans="2:8" s="66" customFormat="1" ht="15" x14ac:dyDescent="0.25">
      <c r="B550" s="180" t="s">
        <v>3054</v>
      </c>
      <c r="C550" s="261">
        <v>27</v>
      </c>
      <c r="F550" s="68"/>
      <c r="G550" s="68"/>
      <c r="H550" s="68"/>
    </row>
    <row r="551" spans="2:8" s="66" customFormat="1" ht="15" x14ac:dyDescent="0.25">
      <c r="B551" s="180" t="s">
        <v>3135</v>
      </c>
      <c r="C551" s="261">
        <v>207</v>
      </c>
      <c r="F551" s="68"/>
      <c r="G551" s="68"/>
      <c r="H551" s="68"/>
    </row>
    <row r="552" spans="2:8" s="66" customFormat="1" ht="15" x14ac:dyDescent="0.25">
      <c r="B552" s="180" t="s">
        <v>3144</v>
      </c>
      <c r="C552" s="261">
        <v>2</v>
      </c>
      <c r="F552" s="68"/>
      <c r="G552" s="68"/>
      <c r="H552" s="68"/>
    </row>
    <row r="553" spans="2:8" s="66" customFormat="1" ht="15" x14ac:dyDescent="0.25">
      <c r="B553" s="180" t="s">
        <v>3057</v>
      </c>
      <c r="C553" s="261">
        <v>251</v>
      </c>
      <c r="F553" s="68"/>
      <c r="G553" s="68"/>
      <c r="H553" s="68"/>
    </row>
    <row r="554" spans="2:8" s="66" customFormat="1" ht="15" x14ac:dyDescent="0.25">
      <c r="B554" s="180" t="s">
        <v>3155</v>
      </c>
      <c r="C554" s="261">
        <v>23</v>
      </c>
      <c r="F554" s="68"/>
      <c r="G554" s="68"/>
      <c r="H554" s="68"/>
    </row>
    <row r="555" spans="2:8" s="66" customFormat="1" ht="15" x14ac:dyDescent="0.25">
      <c r="B555" s="180" t="s">
        <v>3159</v>
      </c>
      <c r="C555" s="261">
        <v>78</v>
      </c>
      <c r="F555" s="68"/>
      <c r="G555" s="68"/>
      <c r="H555" s="68"/>
    </row>
    <row r="556" spans="2:8" s="66" customFormat="1" ht="15" x14ac:dyDescent="0.25">
      <c r="B556" s="180" t="s">
        <v>3088</v>
      </c>
      <c r="C556" s="261">
        <v>139</v>
      </c>
      <c r="F556" s="68"/>
      <c r="G556" s="68"/>
      <c r="H556" s="68"/>
    </row>
    <row r="557" spans="2:8" s="66" customFormat="1" ht="15" x14ac:dyDescent="0.25">
      <c r="B557" s="180" t="s">
        <v>3161</v>
      </c>
      <c r="C557" s="261">
        <v>179</v>
      </c>
      <c r="F557" s="68"/>
      <c r="G557" s="68"/>
      <c r="H557" s="68"/>
    </row>
    <row r="558" spans="2:8" s="66" customFormat="1" ht="15" x14ac:dyDescent="0.25">
      <c r="B558" s="180" t="s">
        <v>3163</v>
      </c>
      <c r="C558" s="261">
        <v>382</v>
      </c>
      <c r="F558" s="68"/>
      <c r="G558" s="68"/>
      <c r="H558" s="68"/>
    </row>
    <row r="559" spans="2:8" s="66" customFormat="1" ht="15" x14ac:dyDescent="0.25">
      <c r="B559" s="180" t="s">
        <v>3055</v>
      </c>
      <c r="C559" s="261">
        <v>234</v>
      </c>
      <c r="F559" s="68"/>
      <c r="G559" s="68"/>
      <c r="H559" s="68"/>
    </row>
    <row r="560" spans="2:8" s="66" customFormat="1" ht="15" x14ac:dyDescent="0.25">
      <c r="B560" s="180" t="s">
        <v>3171</v>
      </c>
      <c r="C560" s="261">
        <v>298</v>
      </c>
      <c r="F560" s="68"/>
      <c r="G560" s="68"/>
      <c r="H560" s="68"/>
    </row>
    <row r="561" spans="2:8" s="66" customFormat="1" ht="15" x14ac:dyDescent="0.25">
      <c r="B561" s="180" t="s">
        <v>3173</v>
      </c>
      <c r="C561" s="261">
        <v>308</v>
      </c>
      <c r="F561" s="68"/>
      <c r="G561" s="68"/>
      <c r="H561" s="68"/>
    </row>
    <row r="562" spans="2:8" s="66" customFormat="1" ht="15" x14ac:dyDescent="0.25">
      <c r="B562" s="180" t="s">
        <v>3058</v>
      </c>
      <c r="C562" s="261">
        <v>109</v>
      </c>
      <c r="F562" s="68"/>
      <c r="G562" s="68"/>
      <c r="H562" s="68"/>
    </row>
    <row r="563" spans="2:8" s="66" customFormat="1" ht="15" x14ac:dyDescent="0.25">
      <c r="B563" s="180" t="s">
        <v>3188</v>
      </c>
      <c r="C563" s="261">
        <v>309</v>
      </c>
      <c r="F563" s="68"/>
      <c r="G563" s="68"/>
      <c r="H563" s="68"/>
    </row>
    <row r="564" spans="2:8" s="66" customFormat="1" ht="15" x14ac:dyDescent="0.25">
      <c r="B564" s="180" t="s">
        <v>3191</v>
      </c>
      <c r="C564" s="261">
        <v>79</v>
      </c>
      <c r="F564" s="68"/>
      <c r="G564" s="68"/>
      <c r="H564" s="68"/>
    </row>
    <row r="565" spans="2:8" s="66" customFormat="1" ht="15" x14ac:dyDescent="0.25">
      <c r="B565" s="180" t="s">
        <v>3195</v>
      </c>
      <c r="C565" s="261">
        <v>130</v>
      </c>
      <c r="F565" s="68"/>
      <c r="G565" s="68"/>
      <c r="H565" s="68"/>
    </row>
    <row r="566" spans="2:8" s="66" customFormat="1" ht="15" x14ac:dyDescent="0.25">
      <c r="B566" s="180" t="s">
        <v>3199</v>
      </c>
      <c r="C566" s="261">
        <v>336</v>
      </c>
      <c r="F566" s="68"/>
      <c r="G566" s="68"/>
      <c r="H566" s="68"/>
    </row>
    <row r="567" spans="2:8" s="66" customFormat="1" ht="15" x14ac:dyDescent="0.25">
      <c r="B567" s="180" t="s">
        <v>3203</v>
      </c>
      <c r="C567" s="261">
        <v>165</v>
      </c>
      <c r="F567" s="68"/>
      <c r="G567" s="68"/>
      <c r="H567" s="68"/>
    </row>
    <row r="568" spans="2:8" s="66" customFormat="1" ht="15" x14ac:dyDescent="0.25">
      <c r="B568" s="180" t="s">
        <v>3217</v>
      </c>
      <c r="C568" s="261">
        <v>74</v>
      </c>
      <c r="F568" s="68"/>
      <c r="G568" s="68"/>
      <c r="H568" s="68"/>
    </row>
    <row r="569" spans="2:8" s="66" customFormat="1" ht="15" x14ac:dyDescent="0.25">
      <c r="B569" s="180" t="s">
        <v>3226</v>
      </c>
      <c r="C569" s="261">
        <v>59</v>
      </c>
      <c r="F569" s="68"/>
      <c r="G569" s="68"/>
      <c r="H569" s="68"/>
    </row>
    <row r="570" spans="2:8" s="66" customFormat="1" ht="15" x14ac:dyDescent="0.25">
      <c r="B570" s="180" t="s">
        <v>3229</v>
      </c>
      <c r="C570" s="261">
        <v>23</v>
      </c>
      <c r="F570" s="68"/>
      <c r="G570" s="68"/>
      <c r="H570" s="68"/>
    </row>
    <row r="571" spans="2:8" s="66" customFormat="1" ht="15" x14ac:dyDescent="0.25">
      <c r="B571" s="180" t="s">
        <v>3230</v>
      </c>
      <c r="C571" s="261">
        <v>160</v>
      </c>
      <c r="F571" s="68"/>
      <c r="G571" s="68"/>
      <c r="H571" s="68"/>
    </row>
    <row r="572" spans="2:8" s="66" customFormat="1" ht="15" x14ac:dyDescent="0.25">
      <c r="B572" s="180" t="s">
        <v>3070</v>
      </c>
      <c r="C572" s="261">
        <v>109</v>
      </c>
      <c r="F572" s="68"/>
      <c r="G572" s="68"/>
      <c r="H572" s="68"/>
    </row>
    <row r="573" spans="2:8" s="66" customFormat="1" ht="15" x14ac:dyDescent="0.25">
      <c r="B573" s="180" t="s">
        <v>3234</v>
      </c>
      <c r="C573" s="261">
        <v>65</v>
      </c>
      <c r="F573" s="68"/>
      <c r="G573" s="68"/>
      <c r="H573" s="68"/>
    </row>
    <row r="574" spans="2:8" s="66" customFormat="1" ht="15" x14ac:dyDescent="0.25">
      <c r="B574" s="180" t="s">
        <v>3239</v>
      </c>
      <c r="C574" s="261">
        <v>174</v>
      </c>
      <c r="F574" s="68"/>
      <c r="G574" s="68"/>
      <c r="H574" s="68"/>
    </row>
    <row r="575" spans="2:8" s="66" customFormat="1" ht="15" x14ac:dyDescent="0.25">
      <c r="B575" s="180" t="s">
        <v>3073</v>
      </c>
      <c r="C575" s="261">
        <v>105</v>
      </c>
      <c r="F575" s="68"/>
      <c r="G575" s="68"/>
      <c r="H575" s="68"/>
    </row>
    <row r="576" spans="2:8" s="66" customFormat="1" ht="15" x14ac:dyDescent="0.25">
      <c r="B576" s="180" t="s">
        <v>3089</v>
      </c>
      <c r="C576" s="261">
        <v>218</v>
      </c>
      <c r="F576" s="68"/>
      <c r="G576" s="68"/>
      <c r="H576" s="68"/>
    </row>
    <row r="577" spans="2:8" s="66" customFormat="1" ht="15" x14ac:dyDescent="0.25">
      <c r="B577" s="180" t="s">
        <v>3243</v>
      </c>
      <c r="C577" s="261">
        <v>232</v>
      </c>
      <c r="F577" s="68"/>
      <c r="G577" s="68"/>
      <c r="H577" s="68"/>
    </row>
    <row r="578" spans="2:8" s="66" customFormat="1" ht="15" x14ac:dyDescent="0.25">
      <c r="B578" s="180" t="s">
        <v>3244</v>
      </c>
      <c r="C578" s="261">
        <v>132</v>
      </c>
      <c r="F578" s="68"/>
      <c r="G578" s="68"/>
      <c r="H578" s="68"/>
    </row>
    <row r="579" spans="2:8" s="66" customFormat="1" ht="15" x14ac:dyDescent="0.25">
      <c r="B579" s="180" t="s">
        <v>3248</v>
      </c>
      <c r="C579" s="261">
        <v>9</v>
      </c>
      <c r="F579" s="68"/>
      <c r="G579" s="68"/>
      <c r="H579" s="68"/>
    </row>
    <row r="580" spans="2:8" s="66" customFormat="1" ht="15" x14ac:dyDescent="0.25">
      <c r="B580" s="180" t="s">
        <v>3075</v>
      </c>
      <c r="C580" s="261">
        <v>138</v>
      </c>
      <c r="F580" s="68"/>
      <c r="G580" s="68"/>
      <c r="H580" s="68"/>
    </row>
    <row r="581" spans="2:8" s="66" customFormat="1" ht="15" x14ac:dyDescent="0.25">
      <c r="B581" s="180" t="s">
        <v>3254</v>
      </c>
      <c r="C581" s="261">
        <v>32</v>
      </c>
      <c r="F581" s="68"/>
      <c r="G581" s="68"/>
      <c r="H581" s="68"/>
    </row>
    <row r="582" spans="2:8" s="66" customFormat="1" ht="15" x14ac:dyDescent="0.25">
      <c r="B582" s="180" t="s">
        <v>3256</v>
      </c>
      <c r="C582" s="261">
        <v>56</v>
      </c>
      <c r="F582" s="68"/>
      <c r="G582" s="68"/>
      <c r="H582" s="68"/>
    </row>
    <row r="583" spans="2:8" s="66" customFormat="1" ht="15" x14ac:dyDescent="0.25">
      <c r="B583" s="180" t="s">
        <v>3077</v>
      </c>
      <c r="C583" s="261">
        <v>80</v>
      </c>
      <c r="F583" s="68"/>
      <c r="G583" s="68"/>
      <c r="H583" s="68"/>
    </row>
    <row r="584" spans="2:8" s="66" customFormat="1" ht="15" x14ac:dyDescent="0.25">
      <c r="B584" s="180" t="s">
        <v>3098</v>
      </c>
      <c r="C584" s="261">
        <v>1</v>
      </c>
      <c r="F584" s="68"/>
      <c r="G584" s="68"/>
      <c r="H584" s="68"/>
    </row>
    <row r="585" spans="2:8" s="66" customFormat="1" ht="15" x14ac:dyDescent="0.25">
      <c r="B585" s="180" t="s">
        <v>3265</v>
      </c>
      <c r="C585" s="261">
        <v>2</v>
      </c>
      <c r="F585" s="68"/>
      <c r="G585" s="68"/>
      <c r="H585" s="68"/>
    </row>
    <row r="586" spans="2:8" s="66" customFormat="1" ht="15" x14ac:dyDescent="0.25">
      <c r="B586" s="180" t="s">
        <v>3121</v>
      </c>
      <c r="C586" s="261">
        <v>2</v>
      </c>
      <c r="F586" s="68"/>
      <c r="G586" s="68"/>
      <c r="H586" s="68"/>
    </row>
    <row r="587" spans="2:8" s="66" customFormat="1" ht="15" x14ac:dyDescent="0.25">
      <c r="B587" s="180" t="s">
        <v>3132</v>
      </c>
      <c r="C587" s="261">
        <v>1</v>
      </c>
      <c r="F587" s="68"/>
      <c r="G587" s="68"/>
      <c r="H587" s="68"/>
    </row>
    <row r="588" spans="2:8" s="66" customFormat="1" ht="15" x14ac:dyDescent="0.25">
      <c r="B588" s="180" t="s">
        <v>3269</v>
      </c>
      <c r="C588" s="261">
        <v>3</v>
      </c>
      <c r="F588" s="68"/>
      <c r="G588" s="68"/>
      <c r="H588" s="68"/>
    </row>
    <row r="589" spans="2:8" s="66" customFormat="1" ht="15" x14ac:dyDescent="0.25">
      <c r="B589" s="180" t="s">
        <v>3134</v>
      </c>
      <c r="C589" s="261">
        <v>1</v>
      </c>
      <c r="F589" s="68"/>
      <c r="G589" s="68"/>
      <c r="H589" s="68"/>
    </row>
    <row r="590" spans="2:8" s="66" customFormat="1" ht="15" x14ac:dyDescent="0.25">
      <c r="B590" s="180" t="s">
        <v>3557</v>
      </c>
      <c r="C590" s="261">
        <v>2</v>
      </c>
      <c r="F590" s="68"/>
      <c r="G590" s="68"/>
      <c r="H590" s="68"/>
    </row>
    <row r="591" spans="2:8" s="66" customFormat="1" ht="15" x14ac:dyDescent="0.25">
      <c r="B591" s="180" t="s">
        <v>3160</v>
      </c>
      <c r="C591" s="261">
        <v>1</v>
      </c>
      <c r="F591" s="68"/>
      <c r="G591" s="68"/>
      <c r="H591" s="68"/>
    </row>
    <row r="592" spans="2:8" s="66" customFormat="1" ht="15" x14ac:dyDescent="0.25">
      <c r="B592" s="180" t="s">
        <v>3162</v>
      </c>
      <c r="C592" s="261">
        <v>1</v>
      </c>
      <c r="F592" s="68"/>
      <c r="G592" s="68"/>
      <c r="H592" s="68"/>
    </row>
    <row r="593" spans="2:8" s="66" customFormat="1" ht="15" x14ac:dyDescent="0.25">
      <c r="B593" s="180" t="s">
        <v>3277</v>
      </c>
      <c r="C593" s="261">
        <v>3</v>
      </c>
      <c r="F593" s="68"/>
      <c r="G593" s="68"/>
      <c r="H593" s="68"/>
    </row>
    <row r="594" spans="2:8" s="66" customFormat="1" ht="15" x14ac:dyDescent="0.25">
      <c r="B594" s="180" t="s">
        <v>3172</v>
      </c>
      <c r="C594" s="261">
        <v>1</v>
      </c>
      <c r="F594" s="68"/>
      <c r="G594" s="68"/>
      <c r="H594" s="68"/>
    </row>
    <row r="595" spans="2:8" s="66" customFormat="1" ht="15" x14ac:dyDescent="0.25">
      <c r="B595" s="180" t="s">
        <v>3198</v>
      </c>
      <c r="C595" s="261">
        <v>1</v>
      </c>
      <c r="F595" s="68"/>
      <c r="G595" s="68"/>
      <c r="H595" s="68"/>
    </row>
    <row r="596" spans="2:8" s="66" customFormat="1" ht="15" x14ac:dyDescent="0.25">
      <c r="B596" s="180" t="s">
        <v>3286</v>
      </c>
      <c r="C596" s="261">
        <v>1</v>
      </c>
      <c r="F596" s="68"/>
      <c r="G596" s="68"/>
      <c r="H596" s="68"/>
    </row>
    <row r="597" spans="2:8" s="66" customFormat="1" ht="15" x14ac:dyDescent="0.25">
      <c r="B597" s="180" t="s">
        <v>3247</v>
      </c>
      <c r="C597" s="261">
        <v>2</v>
      </c>
      <c r="F597" s="68"/>
      <c r="G597" s="68"/>
      <c r="H597" s="68"/>
    </row>
    <row r="598" spans="2:8" s="66" customFormat="1" ht="15" x14ac:dyDescent="0.25">
      <c r="B598" s="180" t="s">
        <v>3307</v>
      </c>
      <c r="C598" s="261">
        <v>10</v>
      </c>
      <c r="F598" s="68"/>
      <c r="G598" s="68"/>
      <c r="H598" s="68"/>
    </row>
    <row r="599" spans="2:8" s="66" customFormat="1" ht="15" x14ac:dyDescent="0.25">
      <c r="B599" s="180" t="s">
        <v>3313</v>
      </c>
      <c r="C599" s="261">
        <v>4</v>
      </c>
      <c r="F599" s="68"/>
      <c r="G599" s="68"/>
      <c r="H599" s="68"/>
    </row>
    <row r="600" spans="2:8" s="66" customFormat="1" ht="15" x14ac:dyDescent="0.25">
      <c r="B600" s="180" t="s">
        <v>3317</v>
      </c>
      <c r="C600" s="261">
        <v>2</v>
      </c>
      <c r="F600" s="68"/>
      <c r="G600" s="68"/>
      <c r="H600" s="68"/>
    </row>
    <row r="601" spans="2:8" s="66" customFormat="1" ht="15" x14ac:dyDescent="0.25">
      <c r="B601" s="180" t="s">
        <v>3319</v>
      </c>
      <c r="C601" s="261">
        <v>6</v>
      </c>
      <c r="F601" s="68"/>
      <c r="G601" s="68"/>
      <c r="H601" s="68"/>
    </row>
    <row r="602" spans="2:8" s="66" customFormat="1" ht="15" x14ac:dyDescent="0.25">
      <c r="B602" s="180" t="s">
        <v>3325</v>
      </c>
      <c r="C602" s="261">
        <v>6</v>
      </c>
      <c r="F602" s="68"/>
      <c r="G602" s="68"/>
      <c r="H602" s="68"/>
    </row>
    <row r="603" spans="2:8" s="66" customFormat="1" ht="15" x14ac:dyDescent="0.25">
      <c r="B603" s="180" t="s">
        <v>3332</v>
      </c>
      <c r="C603" s="261">
        <v>7</v>
      </c>
      <c r="F603" s="68"/>
      <c r="G603" s="68"/>
      <c r="H603" s="68"/>
    </row>
    <row r="604" spans="2:8" s="66" customFormat="1" ht="15" x14ac:dyDescent="0.25">
      <c r="B604" s="180" t="s">
        <v>3337</v>
      </c>
      <c r="C604" s="261">
        <v>5</v>
      </c>
      <c r="F604" s="68"/>
      <c r="G604" s="68"/>
      <c r="H604" s="68"/>
    </row>
    <row r="605" spans="2:8" s="66" customFormat="1" ht="15" x14ac:dyDescent="0.25">
      <c r="B605" s="180" t="s">
        <v>3339</v>
      </c>
      <c r="C605" s="261">
        <v>1</v>
      </c>
      <c r="F605" s="68"/>
      <c r="G605" s="68"/>
      <c r="H605" s="68"/>
    </row>
    <row r="606" spans="2:8" s="66" customFormat="1" ht="15" x14ac:dyDescent="0.25">
      <c r="B606" s="180" t="s">
        <v>3340</v>
      </c>
      <c r="C606" s="261">
        <v>2</v>
      </c>
      <c r="F606" s="68"/>
      <c r="G606" s="68"/>
      <c r="H606" s="68"/>
    </row>
    <row r="607" spans="2:8" s="66" customFormat="1" ht="15" x14ac:dyDescent="0.25">
      <c r="B607" s="180" t="s">
        <v>3341</v>
      </c>
      <c r="C607" s="261">
        <v>6</v>
      </c>
      <c r="F607" s="68"/>
      <c r="G607" s="68"/>
      <c r="H607" s="68"/>
    </row>
    <row r="608" spans="2:8" s="66" customFormat="1" ht="15" x14ac:dyDescent="0.25">
      <c r="B608" s="180" t="s">
        <v>3343</v>
      </c>
      <c r="C608" s="261">
        <v>1</v>
      </c>
      <c r="F608" s="68"/>
      <c r="G608" s="68"/>
      <c r="H608" s="68"/>
    </row>
    <row r="609" spans="2:8" s="66" customFormat="1" ht="15" x14ac:dyDescent="0.25">
      <c r="B609" s="180" t="s">
        <v>3348</v>
      </c>
      <c r="C609" s="261">
        <v>1</v>
      </c>
      <c r="F609" s="68"/>
      <c r="G609" s="68"/>
      <c r="H609" s="68"/>
    </row>
    <row r="610" spans="2:8" s="66" customFormat="1" ht="15" x14ac:dyDescent="0.25">
      <c r="B610" s="180" t="s">
        <v>3349</v>
      </c>
      <c r="C610" s="261">
        <v>4</v>
      </c>
      <c r="F610" s="68"/>
      <c r="G610" s="68"/>
      <c r="H610" s="68"/>
    </row>
    <row r="611" spans="2:8" s="66" customFormat="1" ht="15" x14ac:dyDescent="0.25">
      <c r="B611" s="180" t="s">
        <v>3355</v>
      </c>
      <c r="C611" s="261">
        <v>3</v>
      </c>
      <c r="F611" s="68"/>
      <c r="G611" s="68"/>
      <c r="H611" s="68"/>
    </row>
    <row r="612" spans="2:8" s="66" customFormat="1" ht="15" x14ac:dyDescent="0.25">
      <c r="B612" s="180" t="s">
        <v>3361</v>
      </c>
      <c r="C612" s="261">
        <v>1</v>
      </c>
      <c r="F612" s="68"/>
      <c r="G612" s="68"/>
      <c r="H612" s="68"/>
    </row>
    <row r="613" spans="2:8" s="66" customFormat="1" ht="15" x14ac:dyDescent="0.25">
      <c r="B613" s="180" t="s">
        <v>3362</v>
      </c>
      <c r="C613" s="261">
        <v>3</v>
      </c>
      <c r="F613" s="68"/>
      <c r="G613" s="68"/>
      <c r="H613" s="68"/>
    </row>
    <row r="614" spans="2:8" s="66" customFormat="1" ht="15" x14ac:dyDescent="0.25">
      <c r="B614" s="180" t="s">
        <v>3365</v>
      </c>
      <c r="C614" s="261">
        <v>3</v>
      </c>
      <c r="F614" s="68"/>
      <c r="G614" s="68"/>
      <c r="H614" s="68"/>
    </row>
    <row r="615" spans="2:8" s="66" customFormat="1" ht="15" x14ac:dyDescent="0.25">
      <c r="B615" s="180" t="s">
        <v>3371</v>
      </c>
      <c r="C615" s="261">
        <v>5</v>
      </c>
      <c r="F615" s="68"/>
      <c r="G615" s="68"/>
      <c r="H615" s="68"/>
    </row>
    <row r="616" spans="2:8" s="66" customFormat="1" ht="15" x14ac:dyDescent="0.25">
      <c r="B616" s="180" t="s">
        <v>3374</v>
      </c>
      <c r="C616" s="261">
        <v>1</v>
      </c>
      <c r="F616" s="68"/>
      <c r="G616" s="68"/>
      <c r="H616" s="68"/>
    </row>
    <row r="617" spans="2:8" s="66" customFormat="1" ht="15" x14ac:dyDescent="0.25">
      <c r="B617" s="180" t="s">
        <v>3376</v>
      </c>
      <c r="C617" s="261">
        <v>5</v>
      </c>
      <c r="F617" s="68"/>
      <c r="G617" s="68"/>
      <c r="H617" s="68"/>
    </row>
    <row r="618" spans="2:8" s="66" customFormat="1" ht="15" x14ac:dyDescent="0.25">
      <c r="B618" s="180" t="s">
        <v>3377</v>
      </c>
      <c r="C618" s="261">
        <v>9</v>
      </c>
      <c r="F618" s="68"/>
      <c r="G618" s="68"/>
      <c r="H618" s="68"/>
    </row>
    <row r="619" spans="2:8" s="66" customFormat="1" ht="15" x14ac:dyDescent="0.25">
      <c r="B619" s="180" t="s">
        <v>3378</v>
      </c>
      <c r="C619" s="261">
        <v>6</v>
      </c>
      <c r="F619" s="68"/>
      <c r="G619" s="68"/>
      <c r="H619" s="68"/>
    </row>
    <row r="620" spans="2:8" s="66" customFormat="1" ht="15" x14ac:dyDescent="0.25">
      <c r="B620" s="180" t="s">
        <v>3384</v>
      </c>
      <c r="C620" s="261">
        <v>1</v>
      </c>
      <c r="F620" s="68"/>
      <c r="G620" s="68"/>
      <c r="H620" s="68"/>
    </row>
    <row r="621" spans="2:8" s="66" customFormat="1" ht="15" x14ac:dyDescent="0.25">
      <c r="B621" s="180" t="s">
        <v>3385</v>
      </c>
      <c r="C621" s="261">
        <v>4</v>
      </c>
      <c r="F621" s="68"/>
      <c r="G621" s="68"/>
      <c r="H621" s="68"/>
    </row>
    <row r="622" spans="2:8" s="66" customFormat="1" ht="15" x14ac:dyDescent="0.25">
      <c r="B622" s="180" t="s">
        <v>3386</v>
      </c>
      <c r="C622" s="261">
        <v>2</v>
      </c>
      <c r="F622" s="68"/>
      <c r="G622" s="68"/>
      <c r="H622" s="68"/>
    </row>
    <row r="623" spans="2:8" s="66" customFormat="1" ht="15" x14ac:dyDescent="0.25">
      <c r="B623" s="180" t="s">
        <v>3395</v>
      </c>
      <c r="C623" s="261">
        <v>2</v>
      </c>
      <c r="F623" s="68"/>
      <c r="G623" s="68"/>
      <c r="H623" s="68"/>
    </row>
    <row r="624" spans="2:8" s="66" customFormat="1" ht="15" x14ac:dyDescent="0.25">
      <c r="B624" s="180" t="s">
        <v>3396</v>
      </c>
      <c r="C624" s="261">
        <v>4</v>
      </c>
      <c r="F624" s="68"/>
      <c r="G624" s="68"/>
      <c r="H624" s="68"/>
    </row>
    <row r="625" spans="2:8" s="66" customFormat="1" ht="15" x14ac:dyDescent="0.25">
      <c r="B625" s="180" t="s">
        <v>3399</v>
      </c>
      <c r="C625" s="261">
        <v>2</v>
      </c>
      <c r="F625" s="68"/>
      <c r="G625" s="68"/>
      <c r="H625" s="68"/>
    </row>
    <row r="626" spans="2:8" s="66" customFormat="1" ht="15" x14ac:dyDescent="0.25">
      <c r="B626" s="180" t="s">
        <v>3415</v>
      </c>
      <c r="C626" s="261">
        <v>1</v>
      </c>
      <c r="F626" s="68"/>
      <c r="G626" s="68"/>
      <c r="H626" s="68"/>
    </row>
    <row r="627" spans="2:8" s="66" customFormat="1" ht="15" x14ac:dyDescent="0.25">
      <c r="B627" s="180" t="s">
        <v>3416</v>
      </c>
      <c r="C627" s="261">
        <v>1</v>
      </c>
      <c r="F627" s="68"/>
      <c r="G627" s="68"/>
      <c r="H627" s="68"/>
    </row>
    <row r="628" spans="2:8" s="66" customFormat="1" ht="15" x14ac:dyDescent="0.25">
      <c r="B628" s="180" t="s">
        <v>3419</v>
      </c>
      <c r="C628" s="261">
        <v>7</v>
      </c>
      <c r="F628" s="68"/>
      <c r="G628" s="68"/>
      <c r="H628" s="68"/>
    </row>
    <row r="629" spans="2:8" s="66" customFormat="1" ht="15" x14ac:dyDescent="0.25">
      <c r="B629" s="180" t="s">
        <v>3424</v>
      </c>
      <c r="C629" s="261">
        <v>1</v>
      </c>
      <c r="F629" s="68"/>
      <c r="G629" s="68"/>
      <c r="H629" s="68"/>
    </row>
    <row r="630" spans="2:8" s="66" customFormat="1" ht="15" x14ac:dyDescent="0.25">
      <c r="B630" s="180" t="s">
        <v>3434</v>
      </c>
      <c r="C630" s="261">
        <v>1</v>
      </c>
      <c r="F630" s="68"/>
      <c r="G630" s="68"/>
      <c r="H630" s="68"/>
    </row>
    <row r="631" spans="2:8" s="66" customFormat="1" ht="15" x14ac:dyDescent="0.25">
      <c r="B631" s="180" t="s">
        <v>3436</v>
      </c>
      <c r="C631" s="261">
        <v>2</v>
      </c>
      <c r="F631" s="68"/>
      <c r="G631" s="68"/>
      <c r="H631" s="68"/>
    </row>
    <row r="632" spans="2:8" s="66" customFormat="1" ht="15" x14ac:dyDescent="0.25">
      <c r="B632" s="180" t="s">
        <v>3439</v>
      </c>
      <c r="C632" s="261">
        <v>3</v>
      </c>
      <c r="F632" s="68"/>
      <c r="G632" s="68"/>
      <c r="H632" s="68"/>
    </row>
    <row r="633" spans="2:8" s="66" customFormat="1" ht="15" x14ac:dyDescent="0.25">
      <c r="B633" s="180" t="s">
        <v>3558</v>
      </c>
      <c r="C633" s="261">
        <v>1</v>
      </c>
      <c r="F633" s="68"/>
      <c r="G633" s="68"/>
      <c r="H633" s="68"/>
    </row>
    <row r="634" spans="2:8" s="66" customFormat="1" ht="15" x14ac:dyDescent="0.25">
      <c r="B634" s="180" t="s">
        <v>2786</v>
      </c>
      <c r="C634" s="261">
        <v>1</v>
      </c>
      <c r="F634" s="68"/>
      <c r="G634" s="68"/>
      <c r="H634" s="68"/>
    </row>
    <row r="635" spans="2:8" s="66" customFormat="1" ht="15" x14ac:dyDescent="0.25">
      <c r="B635" s="180" t="s">
        <v>2817</v>
      </c>
      <c r="C635" s="261">
        <v>2</v>
      </c>
      <c r="F635" s="68"/>
      <c r="G635" s="68"/>
      <c r="H635" s="68"/>
    </row>
    <row r="636" spans="2:8" s="66" customFormat="1" ht="15" x14ac:dyDescent="0.25">
      <c r="B636" s="180" t="s">
        <v>2680</v>
      </c>
      <c r="C636" s="261">
        <v>5</v>
      </c>
      <c r="F636" s="68"/>
      <c r="G636" s="68"/>
      <c r="H636" s="68"/>
    </row>
    <row r="637" spans="2:8" s="66" customFormat="1" ht="15" x14ac:dyDescent="0.25">
      <c r="B637" s="180" t="s">
        <v>2681</v>
      </c>
      <c r="C637" s="261">
        <v>1</v>
      </c>
      <c r="F637" s="68"/>
      <c r="G637" s="68"/>
      <c r="H637" s="68"/>
    </row>
    <row r="638" spans="2:8" s="66" customFormat="1" ht="15" x14ac:dyDescent="0.25">
      <c r="B638" s="180" t="s">
        <v>2683</v>
      </c>
      <c r="C638" s="261">
        <v>1</v>
      </c>
      <c r="F638" s="68"/>
      <c r="G638" s="68"/>
      <c r="H638" s="68"/>
    </row>
    <row r="639" spans="2:8" s="66" customFormat="1" ht="15" x14ac:dyDescent="0.25">
      <c r="B639" s="180" t="s">
        <v>2688</v>
      </c>
      <c r="C639" s="261">
        <v>1</v>
      </c>
      <c r="F639" s="68"/>
      <c r="G639" s="68"/>
      <c r="H639" s="68"/>
    </row>
    <row r="640" spans="2:8" s="66" customFormat="1" ht="15" x14ac:dyDescent="0.25">
      <c r="B640" s="180" t="s">
        <v>2689</v>
      </c>
      <c r="C640" s="261">
        <v>2</v>
      </c>
      <c r="F640" s="68"/>
      <c r="G640" s="68"/>
      <c r="H640" s="68"/>
    </row>
    <row r="641" spans="2:8" s="66" customFormat="1" ht="15" x14ac:dyDescent="0.25">
      <c r="B641" s="180" t="s">
        <v>2695</v>
      </c>
      <c r="C641" s="261">
        <v>2</v>
      </c>
      <c r="F641" s="68"/>
      <c r="G641" s="68"/>
      <c r="H641" s="68"/>
    </row>
    <row r="642" spans="2:8" s="66" customFormat="1" ht="15" x14ac:dyDescent="0.25">
      <c r="B642" s="180" t="s">
        <v>2702</v>
      </c>
      <c r="C642" s="261">
        <v>2</v>
      </c>
      <c r="F642" s="68"/>
      <c r="G642" s="68"/>
      <c r="H642" s="68"/>
    </row>
    <row r="643" spans="2:8" s="66" customFormat="1" ht="15" x14ac:dyDescent="0.25">
      <c r="B643" s="180" t="s">
        <v>2718</v>
      </c>
      <c r="C643" s="261">
        <v>8</v>
      </c>
      <c r="F643" s="68"/>
      <c r="G643" s="68"/>
      <c r="H643" s="68"/>
    </row>
    <row r="644" spans="2:8" s="66" customFormat="1" ht="15" x14ac:dyDescent="0.25">
      <c r="B644" s="180" t="s">
        <v>2719</v>
      </c>
      <c r="C644" s="261">
        <v>5</v>
      </c>
      <c r="F644" s="68"/>
      <c r="G644" s="68"/>
      <c r="H644" s="68"/>
    </row>
    <row r="645" spans="2:8" s="66" customFormat="1" ht="15" x14ac:dyDescent="0.25">
      <c r="B645" s="180" t="s">
        <v>2726</v>
      </c>
      <c r="C645" s="261">
        <v>2</v>
      </c>
      <c r="F645" s="68"/>
      <c r="G645" s="68"/>
      <c r="H645" s="68"/>
    </row>
    <row r="646" spans="2:8" s="66" customFormat="1" ht="15" x14ac:dyDescent="0.25">
      <c r="B646" s="180" t="s">
        <v>2744</v>
      </c>
      <c r="C646" s="261">
        <v>5</v>
      </c>
      <c r="F646" s="68"/>
      <c r="G646" s="68"/>
      <c r="H646" s="68"/>
    </row>
    <row r="647" spans="2:8" s="66" customFormat="1" ht="15" x14ac:dyDescent="0.25">
      <c r="B647" s="180" t="s">
        <v>2747</v>
      </c>
      <c r="C647" s="261">
        <v>1</v>
      </c>
      <c r="F647" s="68"/>
      <c r="G647" s="68"/>
      <c r="H647" s="68"/>
    </row>
    <row r="648" spans="2:8" s="66" customFormat="1" ht="15" x14ac:dyDescent="0.25">
      <c r="B648" s="180" t="s">
        <v>2750</v>
      </c>
      <c r="C648" s="261">
        <v>9</v>
      </c>
      <c r="F648" s="68"/>
      <c r="G648" s="68"/>
      <c r="H648" s="68"/>
    </row>
    <row r="649" spans="2:8" s="66" customFormat="1" ht="15" x14ac:dyDescent="0.25">
      <c r="B649" s="180" t="s">
        <v>2763</v>
      </c>
      <c r="C649" s="261">
        <v>2</v>
      </c>
      <c r="F649" s="68"/>
      <c r="G649" s="68"/>
      <c r="H649" s="68"/>
    </row>
    <row r="650" spans="2:8" s="66" customFormat="1" ht="15" x14ac:dyDescent="0.25">
      <c r="B650" s="180" t="s">
        <v>2774</v>
      </c>
      <c r="C650" s="261">
        <v>23</v>
      </c>
      <c r="F650" s="68"/>
      <c r="G650" s="68"/>
      <c r="H650" s="68"/>
    </row>
    <row r="651" spans="2:8" s="66" customFormat="1" ht="15" x14ac:dyDescent="0.25">
      <c r="B651" s="180" t="s">
        <v>2778</v>
      </c>
      <c r="C651" s="261">
        <v>2</v>
      </c>
      <c r="F651" s="68"/>
      <c r="G651" s="68"/>
      <c r="H651" s="68"/>
    </row>
    <row r="652" spans="2:8" s="66" customFormat="1" ht="15" x14ac:dyDescent="0.25">
      <c r="B652" s="180" t="s">
        <v>2779</v>
      </c>
      <c r="C652" s="261">
        <v>2</v>
      </c>
      <c r="F652" s="68"/>
      <c r="G652" s="68"/>
      <c r="H652" s="68"/>
    </row>
    <row r="653" spans="2:8" s="66" customFormat="1" ht="15" x14ac:dyDescent="0.25">
      <c r="B653" s="180" t="s">
        <v>2782</v>
      </c>
      <c r="C653" s="261">
        <v>15</v>
      </c>
      <c r="F653" s="68"/>
      <c r="G653" s="68"/>
      <c r="H653" s="68"/>
    </row>
    <row r="654" spans="2:8" s="66" customFormat="1" ht="15" x14ac:dyDescent="0.25">
      <c r="B654" s="180" t="s">
        <v>2783</v>
      </c>
      <c r="C654" s="261">
        <v>1</v>
      </c>
      <c r="F654" s="68"/>
      <c r="G654" s="68"/>
      <c r="H654" s="68"/>
    </row>
    <row r="655" spans="2:8" s="66" customFormat="1" ht="15" x14ac:dyDescent="0.25">
      <c r="B655" s="180" t="s">
        <v>2786</v>
      </c>
      <c r="C655" s="261">
        <v>2</v>
      </c>
      <c r="F655" s="68"/>
      <c r="G655" s="68"/>
      <c r="H655" s="68"/>
    </row>
    <row r="656" spans="2:8" s="66" customFormat="1" ht="15" x14ac:dyDescent="0.25">
      <c r="B656" s="180" t="s">
        <v>2794</v>
      </c>
      <c r="C656" s="261">
        <v>3</v>
      </c>
      <c r="F656" s="68"/>
      <c r="G656" s="68"/>
      <c r="H656" s="68"/>
    </row>
    <row r="657" spans="2:8" s="66" customFormat="1" ht="15" x14ac:dyDescent="0.25">
      <c r="B657" s="180" t="s">
        <v>2797</v>
      </c>
      <c r="C657" s="261">
        <v>2</v>
      </c>
      <c r="F657" s="68"/>
      <c r="G657" s="68"/>
      <c r="H657" s="68"/>
    </row>
    <row r="658" spans="2:8" s="66" customFormat="1" ht="15" x14ac:dyDescent="0.25">
      <c r="B658" s="180" t="s">
        <v>2806</v>
      </c>
      <c r="C658" s="261">
        <v>1</v>
      </c>
      <c r="F658" s="68"/>
      <c r="G658" s="68"/>
      <c r="H658" s="68"/>
    </row>
    <row r="659" spans="2:8" s="66" customFormat="1" ht="15" x14ac:dyDescent="0.25">
      <c r="B659" s="180" t="s">
        <v>2807</v>
      </c>
      <c r="C659" s="261">
        <v>1</v>
      </c>
      <c r="F659" s="68"/>
      <c r="G659" s="68"/>
      <c r="H659" s="68"/>
    </row>
    <row r="660" spans="2:8" s="66" customFormat="1" ht="15" x14ac:dyDescent="0.25">
      <c r="B660" s="180" t="s">
        <v>2811</v>
      </c>
      <c r="C660" s="261">
        <v>1</v>
      </c>
      <c r="F660" s="68"/>
      <c r="G660" s="68"/>
      <c r="H660" s="68"/>
    </row>
    <row r="661" spans="2:8" s="66" customFormat="1" ht="15" x14ac:dyDescent="0.25">
      <c r="B661" s="180" t="s">
        <v>2815</v>
      </c>
      <c r="C661" s="261">
        <v>11</v>
      </c>
      <c r="F661" s="68"/>
      <c r="G661" s="68"/>
      <c r="H661" s="68"/>
    </row>
    <row r="662" spans="2:8" s="66" customFormat="1" ht="15" x14ac:dyDescent="0.25">
      <c r="B662" s="180" t="s">
        <v>2817</v>
      </c>
      <c r="C662" s="261">
        <v>9</v>
      </c>
      <c r="F662" s="68"/>
      <c r="G662" s="68"/>
      <c r="H662" s="68"/>
    </row>
    <row r="663" spans="2:8" s="66" customFormat="1" ht="15" x14ac:dyDescent="0.25">
      <c r="B663" s="180" t="s">
        <v>2818</v>
      </c>
      <c r="C663" s="261">
        <v>2</v>
      </c>
      <c r="F663" s="68"/>
      <c r="G663" s="68"/>
      <c r="H663" s="68"/>
    </row>
    <row r="664" spans="2:8" s="66" customFormat="1" ht="15" x14ac:dyDescent="0.25">
      <c r="B664" s="180" t="s">
        <v>2819</v>
      </c>
      <c r="C664" s="261">
        <v>6</v>
      </c>
      <c r="F664" s="68"/>
      <c r="G664" s="68"/>
      <c r="H664" s="68"/>
    </row>
    <row r="665" spans="2:8" s="66" customFormat="1" ht="15" x14ac:dyDescent="0.25">
      <c r="B665" s="180" t="s">
        <v>2820</v>
      </c>
      <c r="C665" s="261">
        <v>1</v>
      </c>
      <c r="F665" s="68"/>
      <c r="G665" s="68"/>
      <c r="H665" s="68"/>
    </row>
    <row r="666" spans="2:8" s="66" customFormat="1" ht="15" x14ac:dyDescent="0.25">
      <c r="B666" s="180" t="s">
        <v>2826</v>
      </c>
      <c r="C666" s="261">
        <v>1</v>
      </c>
      <c r="F666" s="68"/>
      <c r="G666" s="68"/>
      <c r="H666" s="68"/>
    </row>
    <row r="667" spans="2:8" s="66" customFormat="1" ht="15" x14ac:dyDescent="0.25">
      <c r="B667" s="180" t="s">
        <v>2827</v>
      </c>
      <c r="C667" s="261">
        <v>1</v>
      </c>
      <c r="F667" s="68"/>
      <c r="G667" s="68"/>
      <c r="H667" s="68"/>
    </row>
    <row r="668" spans="2:8" s="66" customFormat="1" ht="15" x14ac:dyDescent="0.25">
      <c r="B668" s="180" t="s">
        <v>2865</v>
      </c>
      <c r="C668" s="261">
        <v>9</v>
      </c>
      <c r="F668" s="68"/>
      <c r="G668" s="68"/>
      <c r="H668" s="68"/>
    </row>
    <row r="669" spans="2:8" s="66" customFormat="1" ht="15" x14ac:dyDescent="0.25">
      <c r="B669" s="180" t="s">
        <v>2866</v>
      </c>
      <c r="C669" s="261">
        <v>4</v>
      </c>
      <c r="F669" s="68"/>
      <c r="G669" s="68"/>
      <c r="H669" s="68"/>
    </row>
    <row r="670" spans="2:8" s="66" customFormat="1" ht="15" x14ac:dyDescent="0.25">
      <c r="B670" s="180" t="s">
        <v>2870</v>
      </c>
      <c r="C670" s="261">
        <v>8</v>
      </c>
      <c r="F670" s="68"/>
      <c r="G670" s="68"/>
      <c r="H670" s="68"/>
    </row>
    <row r="671" spans="2:8" s="66" customFormat="1" ht="15" x14ac:dyDescent="0.25">
      <c r="B671" s="180" t="s">
        <v>2878</v>
      </c>
      <c r="C671" s="261">
        <v>2</v>
      </c>
      <c r="F671" s="68"/>
      <c r="G671" s="68"/>
      <c r="H671" s="68"/>
    </row>
    <row r="672" spans="2:8" s="66" customFormat="1" ht="15" x14ac:dyDescent="0.25">
      <c r="B672" s="180" t="s">
        <v>2882</v>
      </c>
      <c r="C672" s="261">
        <v>6</v>
      </c>
      <c r="F672" s="68"/>
      <c r="G672" s="68"/>
      <c r="H672" s="68"/>
    </row>
    <row r="673" spans="2:8" s="66" customFormat="1" ht="15" x14ac:dyDescent="0.25">
      <c r="B673" s="180" t="s">
        <v>2884</v>
      </c>
      <c r="C673" s="261">
        <v>1</v>
      </c>
      <c r="F673" s="68"/>
      <c r="G673" s="68"/>
      <c r="H673" s="68"/>
    </row>
    <row r="674" spans="2:8" s="66" customFormat="1" ht="15" x14ac:dyDescent="0.25">
      <c r="B674" s="180" t="s">
        <v>2885</v>
      </c>
      <c r="C674" s="261">
        <v>2</v>
      </c>
      <c r="F674" s="68"/>
      <c r="G674" s="68"/>
      <c r="H674" s="68"/>
    </row>
    <row r="675" spans="2:8" s="66" customFormat="1" ht="15" x14ac:dyDescent="0.25">
      <c r="B675" s="180" t="s">
        <v>2887</v>
      </c>
      <c r="C675" s="261">
        <v>2</v>
      </c>
      <c r="F675" s="68"/>
      <c r="G675" s="68"/>
      <c r="H675" s="68"/>
    </row>
    <row r="676" spans="2:8" s="66" customFormat="1" ht="15" x14ac:dyDescent="0.25">
      <c r="B676" s="180" t="s">
        <v>2888</v>
      </c>
      <c r="C676" s="261">
        <v>2</v>
      </c>
      <c r="F676" s="68"/>
      <c r="G676" s="68"/>
      <c r="H676" s="68"/>
    </row>
    <row r="677" spans="2:8" s="66" customFormat="1" ht="15" x14ac:dyDescent="0.25">
      <c r="B677" s="180" t="s">
        <v>2889</v>
      </c>
      <c r="C677" s="261">
        <v>3</v>
      </c>
      <c r="F677" s="68"/>
      <c r="G677" s="68"/>
      <c r="H677" s="68"/>
    </row>
    <row r="678" spans="2:8" s="66" customFormat="1" ht="15" x14ac:dyDescent="0.25">
      <c r="B678" s="180" t="s">
        <v>2891</v>
      </c>
      <c r="C678" s="261">
        <v>9</v>
      </c>
      <c r="F678" s="68"/>
      <c r="G678" s="68"/>
      <c r="H678" s="68"/>
    </row>
    <row r="679" spans="2:8" s="66" customFormat="1" ht="15" x14ac:dyDescent="0.25">
      <c r="B679" s="180" t="s">
        <v>2897</v>
      </c>
      <c r="C679" s="261">
        <v>1</v>
      </c>
      <c r="F679" s="68"/>
      <c r="G679" s="68"/>
      <c r="H679" s="68"/>
    </row>
    <row r="680" spans="2:8" s="66" customFormat="1" ht="15" x14ac:dyDescent="0.25">
      <c r="B680" s="180" t="s">
        <v>2901</v>
      </c>
      <c r="C680" s="261">
        <v>1</v>
      </c>
      <c r="F680" s="68"/>
      <c r="G680" s="68"/>
      <c r="H680" s="68"/>
    </row>
    <row r="681" spans="2:8" s="66" customFormat="1" ht="15" x14ac:dyDescent="0.25">
      <c r="B681" s="180" t="s">
        <v>2681</v>
      </c>
      <c r="C681" s="261">
        <v>4</v>
      </c>
      <c r="F681" s="68"/>
      <c r="G681" s="68"/>
      <c r="H681" s="68"/>
    </row>
    <row r="682" spans="2:8" s="66" customFormat="1" ht="15" x14ac:dyDescent="0.25">
      <c r="B682" s="180" t="s">
        <v>3450</v>
      </c>
      <c r="C682" s="261">
        <v>1</v>
      </c>
      <c r="F682" s="68"/>
      <c r="G682" s="68"/>
      <c r="H682" s="68"/>
    </row>
    <row r="683" spans="2:8" s="66" customFormat="1" ht="15" x14ac:dyDescent="0.25">
      <c r="B683" s="180" t="s">
        <v>2696</v>
      </c>
      <c r="C683" s="261">
        <v>6</v>
      </c>
      <c r="F683" s="68"/>
      <c r="G683" s="68"/>
      <c r="H683" s="68"/>
    </row>
    <row r="684" spans="2:8" s="66" customFormat="1" ht="15" x14ac:dyDescent="0.25">
      <c r="B684" s="180" t="s">
        <v>2701</v>
      </c>
      <c r="C684" s="261">
        <v>1</v>
      </c>
      <c r="F684" s="68"/>
      <c r="G684" s="68"/>
      <c r="H684" s="68"/>
    </row>
    <row r="685" spans="2:8" s="66" customFormat="1" ht="15" x14ac:dyDescent="0.25">
      <c r="B685" s="180" t="s">
        <v>2703</v>
      </c>
      <c r="C685" s="261">
        <v>2</v>
      </c>
      <c r="F685" s="68"/>
      <c r="G685" s="68"/>
      <c r="H685" s="68"/>
    </row>
    <row r="686" spans="2:8" s="66" customFormat="1" ht="15" x14ac:dyDescent="0.25">
      <c r="B686" s="180" t="s">
        <v>2719</v>
      </c>
      <c r="C686" s="261">
        <v>16</v>
      </c>
      <c r="F686" s="68"/>
      <c r="G686" s="68"/>
      <c r="H686" s="68"/>
    </row>
    <row r="687" spans="2:8" s="66" customFormat="1" ht="15" x14ac:dyDescent="0.25">
      <c r="B687" s="180" t="s">
        <v>2727</v>
      </c>
      <c r="C687" s="261">
        <v>7</v>
      </c>
      <c r="F687" s="68"/>
      <c r="G687" s="68"/>
      <c r="H687" s="68"/>
    </row>
    <row r="688" spans="2:8" s="66" customFormat="1" ht="15" x14ac:dyDescent="0.25">
      <c r="B688" s="180" t="s">
        <v>2736</v>
      </c>
      <c r="C688" s="261">
        <v>1</v>
      </c>
      <c r="F688" s="68"/>
      <c r="G688" s="68"/>
      <c r="H688" s="68"/>
    </row>
    <row r="689" spans="2:8" s="66" customFormat="1" ht="15" x14ac:dyDescent="0.25">
      <c r="B689" s="180" t="s">
        <v>3467</v>
      </c>
      <c r="C689" s="261">
        <v>9</v>
      </c>
      <c r="F689" s="68"/>
      <c r="G689" s="68"/>
      <c r="H689" s="68"/>
    </row>
    <row r="690" spans="2:8" s="66" customFormat="1" ht="15" x14ac:dyDescent="0.25">
      <c r="B690" s="180" t="s">
        <v>2748</v>
      </c>
      <c r="C690" s="261">
        <v>8</v>
      </c>
      <c r="F690" s="68"/>
      <c r="G690" s="68"/>
      <c r="H690" s="68"/>
    </row>
    <row r="691" spans="2:8" s="66" customFormat="1" ht="15" x14ac:dyDescent="0.25">
      <c r="B691" s="180" t="s">
        <v>2751</v>
      </c>
      <c r="C691" s="261">
        <v>21</v>
      </c>
      <c r="F691" s="68"/>
      <c r="G691" s="68"/>
      <c r="H691" s="68"/>
    </row>
    <row r="692" spans="2:8" s="66" customFormat="1" ht="15" x14ac:dyDescent="0.25">
      <c r="B692" s="180" t="s">
        <v>3476</v>
      </c>
      <c r="C692" s="261">
        <v>4</v>
      </c>
      <c r="F692" s="68"/>
      <c r="G692" s="68"/>
      <c r="H692" s="68"/>
    </row>
    <row r="693" spans="2:8" s="66" customFormat="1" ht="15" x14ac:dyDescent="0.25">
      <c r="B693" s="180" t="s">
        <v>2770</v>
      </c>
      <c r="C693" s="261">
        <v>3</v>
      </c>
      <c r="F693" s="68"/>
      <c r="G693" s="68"/>
      <c r="H693" s="68"/>
    </row>
    <row r="694" spans="2:8" s="66" customFormat="1" ht="15" x14ac:dyDescent="0.25">
      <c r="B694" s="180" t="s">
        <v>2775</v>
      </c>
      <c r="C694" s="261">
        <v>6</v>
      </c>
      <c r="F694" s="68"/>
      <c r="G694" s="68"/>
      <c r="H694" s="68"/>
    </row>
    <row r="695" spans="2:8" s="66" customFormat="1" ht="15" x14ac:dyDescent="0.25">
      <c r="B695" s="180" t="s">
        <v>2779</v>
      </c>
      <c r="C695" s="261">
        <v>8</v>
      </c>
      <c r="F695" s="68"/>
      <c r="G695" s="68"/>
      <c r="H695" s="68"/>
    </row>
    <row r="696" spans="2:8" s="66" customFormat="1" ht="15" x14ac:dyDescent="0.25">
      <c r="B696" s="180" t="s">
        <v>2783</v>
      </c>
      <c r="C696" s="261">
        <v>14</v>
      </c>
      <c r="F696" s="68"/>
      <c r="G696" s="68"/>
      <c r="H696" s="68"/>
    </row>
    <row r="697" spans="2:8" s="66" customFormat="1" ht="15" x14ac:dyDescent="0.25">
      <c r="B697" s="180" t="s">
        <v>2787</v>
      </c>
      <c r="C697" s="261">
        <v>6</v>
      </c>
      <c r="F697" s="68"/>
      <c r="G697" s="68"/>
      <c r="H697" s="68"/>
    </row>
    <row r="698" spans="2:8" s="66" customFormat="1" ht="15" x14ac:dyDescent="0.25">
      <c r="B698" s="180" t="s">
        <v>3491</v>
      </c>
      <c r="C698" s="261">
        <v>8</v>
      </c>
      <c r="F698" s="68"/>
      <c r="G698" s="68"/>
      <c r="H698" s="68"/>
    </row>
    <row r="699" spans="2:8" s="66" customFormat="1" ht="15" x14ac:dyDescent="0.25">
      <c r="B699" s="180" t="s">
        <v>2798</v>
      </c>
      <c r="C699" s="261">
        <v>8</v>
      </c>
      <c r="F699" s="68"/>
      <c r="G699" s="68"/>
      <c r="H699" s="68"/>
    </row>
    <row r="700" spans="2:8" s="66" customFormat="1" ht="15" x14ac:dyDescent="0.25">
      <c r="B700" s="180" t="s">
        <v>2812</v>
      </c>
      <c r="C700" s="261">
        <v>8</v>
      </c>
      <c r="F700" s="68"/>
      <c r="G700" s="68"/>
      <c r="H700" s="68"/>
    </row>
    <row r="701" spans="2:8" s="66" customFormat="1" ht="15" x14ac:dyDescent="0.25">
      <c r="B701" s="180" t="s">
        <v>2816</v>
      </c>
      <c r="C701" s="261">
        <v>7</v>
      </c>
      <c r="F701" s="68"/>
      <c r="G701" s="68"/>
      <c r="H701" s="68"/>
    </row>
    <row r="702" spans="2:8" s="66" customFormat="1" ht="15" x14ac:dyDescent="0.25">
      <c r="B702" s="180" t="s">
        <v>2818</v>
      </c>
      <c r="C702" s="261">
        <v>9</v>
      </c>
      <c r="F702" s="68"/>
      <c r="G702" s="68"/>
      <c r="H702" s="68"/>
    </row>
    <row r="703" spans="2:8" s="66" customFormat="1" ht="15" x14ac:dyDescent="0.25">
      <c r="B703" s="180" t="s">
        <v>2820</v>
      </c>
      <c r="C703" s="261">
        <v>3</v>
      </c>
      <c r="F703" s="68"/>
      <c r="G703" s="68"/>
      <c r="H703" s="68"/>
    </row>
    <row r="704" spans="2:8" s="66" customFormat="1" ht="15" x14ac:dyDescent="0.25">
      <c r="B704" s="180" t="s">
        <v>2822</v>
      </c>
      <c r="C704" s="261">
        <v>5</v>
      </c>
      <c r="F704" s="68"/>
      <c r="G704" s="68"/>
      <c r="H704" s="68"/>
    </row>
    <row r="705" spans="2:8" s="66" customFormat="1" ht="15" x14ac:dyDescent="0.25">
      <c r="B705" s="180" t="s">
        <v>2827</v>
      </c>
      <c r="C705" s="261">
        <v>4</v>
      </c>
      <c r="F705" s="68"/>
      <c r="G705" s="68"/>
      <c r="H705" s="68"/>
    </row>
    <row r="706" spans="2:8" s="66" customFormat="1" ht="15" x14ac:dyDescent="0.25">
      <c r="B706" s="180" t="s">
        <v>2866</v>
      </c>
      <c r="C706" s="261">
        <v>13</v>
      </c>
      <c r="F706" s="68"/>
      <c r="G706" s="68"/>
      <c r="H706" s="68"/>
    </row>
    <row r="707" spans="2:8" s="66" customFormat="1" ht="15" x14ac:dyDescent="0.25">
      <c r="B707" s="180" t="s">
        <v>2871</v>
      </c>
      <c r="C707" s="261">
        <v>4</v>
      </c>
      <c r="F707" s="68"/>
      <c r="G707" s="68"/>
      <c r="H707" s="68"/>
    </row>
    <row r="708" spans="2:8" s="66" customFormat="1" ht="15" x14ac:dyDescent="0.25">
      <c r="B708" s="180" t="s">
        <v>2879</v>
      </c>
      <c r="C708" s="261">
        <v>6</v>
      </c>
      <c r="F708" s="68"/>
      <c r="G708" s="68"/>
      <c r="H708" s="68"/>
    </row>
    <row r="709" spans="2:8" s="66" customFormat="1" ht="15" x14ac:dyDescent="0.25">
      <c r="B709" s="180" t="s">
        <v>2883</v>
      </c>
      <c r="C709" s="261">
        <v>3</v>
      </c>
      <c r="F709" s="68"/>
      <c r="G709" s="68"/>
      <c r="H709" s="68"/>
    </row>
    <row r="710" spans="2:8" s="66" customFormat="1" ht="15" x14ac:dyDescent="0.25">
      <c r="B710" s="180" t="s">
        <v>3543</v>
      </c>
      <c r="C710" s="261">
        <v>2</v>
      </c>
      <c r="F710" s="68"/>
      <c r="G710" s="68"/>
      <c r="H710" s="68"/>
    </row>
    <row r="711" spans="2:8" s="66" customFormat="1" ht="15" x14ac:dyDescent="0.25">
      <c r="B711" s="180" t="s">
        <v>2886</v>
      </c>
      <c r="C711" s="261">
        <v>3</v>
      </c>
      <c r="F711" s="68"/>
      <c r="G711" s="68"/>
      <c r="H711" s="68"/>
    </row>
    <row r="712" spans="2:8" s="66" customFormat="1" ht="15" x14ac:dyDescent="0.25">
      <c r="B712" s="180" t="s">
        <v>2888</v>
      </c>
      <c r="C712" s="261">
        <v>4</v>
      </c>
      <c r="F712" s="68"/>
      <c r="G712" s="68"/>
      <c r="H712" s="68"/>
    </row>
    <row r="713" spans="2:8" s="66" customFormat="1" ht="15" x14ac:dyDescent="0.25">
      <c r="B713" s="180" t="s">
        <v>2890</v>
      </c>
      <c r="C713" s="261">
        <v>5</v>
      </c>
      <c r="F713" s="68"/>
      <c r="G713" s="68"/>
      <c r="H713" s="68"/>
    </row>
    <row r="714" spans="2:8" s="66" customFormat="1" ht="15" x14ac:dyDescent="0.25">
      <c r="B714" s="180" t="s">
        <v>3545</v>
      </c>
      <c r="C714" s="261">
        <v>3</v>
      </c>
      <c r="F714" s="68"/>
      <c r="G714" s="68"/>
      <c r="H714" s="68"/>
    </row>
    <row r="715" spans="2:8" s="66" customFormat="1" ht="15" x14ac:dyDescent="0.25">
      <c r="B715" s="180" t="s">
        <v>2898</v>
      </c>
      <c r="C715" s="261">
        <v>5</v>
      </c>
      <c r="F715" s="68"/>
      <c r="G715" s="68"/>
      <c r="H715" s="68"/>
    </row>
    <row r="716" spans="2:8" s="66" customFormat="1" ht="15" x14ac:dyDescent="0.25">
      <c r="B716" s="180" t="s">
        <v>3553</v>
      </c>
      <c r="C716" s="261">
        <v>4</v>
      </c>
      <c r="F716" s="68"/>
      <c r="G716" s="68"/>
      <c r="H716" s="68"/>
    </row>
    <row r="717" spans="2:8" s="66" customFormat="1" x14ac:dyDescent="0.2">
      <c r="C717" s="67"/>
      <c r="F717" s="68"/>
      <c r="G717" s="68"/>
      <c r="H717" s="68"/>
    </row>
    <row r="718" spans="2:8" s="66" customFormat="1" x14ac:dyDescent="0.2">
      <c r="C718" s="67"/>
      <c r="F718" s="68"/>
      <c r="G718" s="68"/>
      <c r="H718" s="68"/>
    </row>
    <row r="719" spans="2:8" s="66" customFormat="1" ht="15.75" x14ac:dyDescent="0.25">
      <c r="B719" s="234" t="s">
        <v>2912</v>
      </c>
      <c r="C719" s="235" t="s">
        <v>2913</v>
      </c>
      <c r="F719" s="68"/>
      <c r="G719" s="68"/>
      <c r="H719" s="68"/>
    </row>
    <row r="720" spans="2:8" s="66" customFormat="1" ht="15" x14ac:dyDescent="0.25">
      <c r="B720" s="180" t="s">
        <v>2929</v>
      </c>
      <c r="C720" s="241">
        <v>176381939.81999999</v>
      </c>
      <c r="F720" s="68"/>
      <c r="G720" s="68"/>
      <c r="H720" s="68"/>
    </row>
    <row r="721" spans="2:8" s="66" customFormat="1" ht="15" x14ac:dyDescent="0.25">
      <c r="B721" s="180" t="s">
        <v>2931</v>
      </c>
      <c r="C721" s="241">
        <v>135864901.94999999</v>
      </c>
      <c r="F721" s="68"/>
      <c r="G721" s="68"/>
      <c r="H721" s="68"/>
    </row>
    <row r="722" spans="2:8" s="66" customFormat="1" ht="15" x14ac:dyDescent="0.25">
      <c r="B722" s="180" t="s">
        <v>2937</v>
      </c>
      <c r="C722" s="241">
        <v>228129468.81999999</v>
      </c>
      <c r="F722" s="68"/>
      <c r="G722" s="68"/>
      <c r="H722" s="68"/>
    </row>
    <row r="723" spans="2:8" s="66" customFormat="1" ht="15" x14ac:dyDescent="0.25">
      <c r="B723" s="180" t="s">
        <v>2940</v>
      </c>
      <c r="C723" s="241">
        <v>69540074.709999993</v>
      </c>
      <c r="F723" s="68"/>
      <c r="G723" s="68"/>
      <c r="H723" s="68"/>
    </row>
    <row r="724" spans="2:8" s="66" customFormat="1" ht="15" x14ac:dyDescent="0.25">
      <c r="B724" s="180" t="s">
        <v>2946</v>
      </c>
      <c r="C724" s="241">
        <v>171736006.25999999</v>
      </c>
      <c r="F724" s="68"/>
      <c r="G724" s="68"/>
      <c r="H724" s="68"/>
    </row>
    <row r="725" spans="2:8" s="66" customFormat="1" ht="15" x14ac:dyDescent="0.25">
      <c r="B725" s="180" t="s">
        <v>2947</v>
      </c>
      <c r="C725" s="241">
        <v>73189248.879999995</v>
      </c>
      <c r="F725" s="68"/>
      <c r="G725" s="68"/>
      <c r="H725" s="68"/>
    </row>
    <row r="726" spans="2:8" s="66" customFormat="1" ht="15" x14ac:dyDescent="0.25">
      <c r="B726" s="180" t="s">
        <v>2948</v>
      </c>
      <c r="C726" s="241">
        <v>129185990.26000001</v>
      </c>
      <c r="F726" s="68"/>
      <c r="G726" s="68"/>
      <c r="H726" s="68"/>
    </row>
    <row r="727" spans="2:8" s="66" customFormat="1" ht="15" x14ac:dyDescent="0.25">
      <c r="B727" s="180" t="s">
        <v>2952</v>
      </c>
      <c r="C727" s="241">
        <v>309546052.5</v>
      </c>
      <c r="F727" s="68"/>
      <c r="G727" s="68"/>
      <c r="H727" s="68"/>
    </row>
    <row r="728" spans="2:8" s="66" customFormat="1" ht="15" x14ac:dyDescent="0.25">
      <c r="B728" s="180" t="s">
        <v>2958</v>
      </c>
      <c r="C728" s="241">
        <v>56666260</v>
      </c>
      <c r="F728" s="68"/>
      <c r="G728" s="68"/>
      <c r="H728" s="68"/>
    </row>
    <row r="729" spans="2:8" s="66" customFormat="1" ht="15" x14ac:dyDescent="0.25">
      <c r="B729" s="180" t="s">
        <v>2959</v>
      </c>
      <c r="C729" s="241">
        <v>67915094.400000006</v>
      </c>
      <c r="F729" s="68"/>
      <c r="G729" s="68"/>
      <c r="H729" s="68"/>
    </row>
    <row r="730" spans="2:8" s="66" customFormat="1" ht="15" x14ac:dyDescent="0.25">
      <c r="B730" s="180" t="s">
        <v>2960</v>
      </c>
      <c r="C730" s="241">
        <v>77789433.50999999</v>
      </c>
      <c r="F730" s="68"/>
      <c r="G730" s="68"/>
      <c r="H730" s="68"/>
    </row>
    <row r="731" spans="2:8" s="66" customFormat="1" ht="15" x14ac:dyDescent="0.25">
      <c r="B731" s="180" t="s">
        <v>2961</v>
      </c>
      <c r="C731" s="241">
        <v>244079611.25999999</v>
      </c>
      <c r="F731" s="68"/>
      <c r="G731" s="68"/>
      <c r="H731" s="68"/>
    </row>
    <row r="732" spans="2:8" s="66" customFormat="1" ht="15" x14ac:dyDescent="0.25">
      <c r="B732" s="180" t="s">
        <v>2965</v>
      </c>
      <c r="C732" s="241">
        <v>332146427.94</v>
      </c>
      <c r="F732" s="68"/>
      <c r="G732" s="68"/>
      <c r="H732" s="68"/>
    </row>
    <row r="733" spans="2:8" s="66" customFormat="1" ht="15" x14ac:dyDescent="0.25">
      <c r="B733" s="180" t="s">
        <v>2970</v>
      </c>
      <c r="C733" s="241">
        <v>1749465</v>
      </c>
      <c r="F733" s="68"/>
      <c r="G733" s="68"/>
      <c r="H733" s="68"/>
    </row>
    <row r="734" spans="2:8" s="66" customFormat="1" ht="15" x14ac:dyDescent="0.25">
      <c r="B734" s="180" t="s">
        <v>2972</v>
      </c>
      <c r="C734" s="241">
        <v>98326172.159999996</v>
      </c>
      <c r="F734" s="68"/>
      <c r="G734" s="68"/>
      <c r="H734" s="68"/>
    </row>
    <row r="735" spans="2:8" s="66" customFormat="1" ht="15" x14ac:dyDescent="0.25">
      <c r="B735" s="180" t="s">
        <v>2975</v>
      </c>
      <c r="C735" s="241">
        <v>130011134.68000001</v>
      </c>
      <c r="F735" s="68"/>
      <c r="G735" s="68"/>
      <c r="H735" s="68"/>
    </row>
    <row r="736" spans="2:8" s="66" customFormat="1" ht="15" x14ac:dyDescent="0.25">
      <c r="B736" s="180" t="s">
        <v>2977</v>
      </c>
      <c r="C736" s="241">
        <v>171867149.28</v>
      </c>
      <c r="F736" s="68"/>
      <c r="G736" s="68"/>
      <c r="H736" s="68"/>
    </row>
    <row r="737" spans="2:8" s="66" customFormat="1" ht="15" x14ac:dyDescent="0.25">
      <c r="B737" s="180" t="s">
        <v>2980</v>
      </c>
      <c r="C737" s="241">
        <v>296986735</v>
      </c>
      <c r="F737" s="68"/>
      <c r="G737" s="68"/>
      <c r="H737" s="68"/>
    </row>
    <row r="738" spans="2:8" s="66" customFormat="1" ht="15" x14ac:dyDescent="0.25">
      <c r="B738" s="180" t="s">
        <v>2983</v>
      </c>
      <c r="C738" s="241">
        <v>99332504.640000001</v>
      </c>
      <c r="F738" s="68"/>
      <c r="G738" s="68"/>
      <c r="H738" s="68"/>
    </row>
    <row r="739" spans="2:8" s="66" customFormat="1" ht="15" x14ac:dyDescent="0.25">
      <c r="B739" s="180" t="s">
        <v>2988</v>
      </c>
      <c r="C739" s="241">
        <v>28784524.699999999</v>
      </c>
      <c r="F739" s="68"/>
      <c r="G739" s="68"/>
      <c r="H739" s="68"/>
    </row>
    <row r="740" spans="2:8" s="66" customFormat="1" ht="15" x14ac:dyDescent="0.25">
      <c r="B740" s="180" t="s">
        <v>2992</v>
      </c>
      <c r="C740" s="241">
        <v>111219788.86</v>
      </c>
      <c r="F740" s="68"/>
      <c r="G740" s="68"/>
      <c r="H740" s="68"/>
    </row>
    <row r="741" spans="2:8" s="66" customFormat="1" ht="15" x14ac:dyDescent="0.25">
      <c r="B741" s="180" t="s">
        <v>2994</v>
      </c>
      <c r="C741" s="241">
        <v>255791343.71000001</v>
      </c>
      <c r="F741" s="68"/>
      <c r="G741" s="68"/>
      <c r="H741" s="68"/>
    </row>
    <row r="742" spans="2:8" s="66" customFormat="1" ht="15" x14ac:dyDescent="0.25">
      <c r="B742" s="180" t="s">
        <v>2995</v>
      </c>
      <c r="C742" s="241">
        <v>77153887.280000001</v>
      </c>
      <c r="F742" s="68"/>
      <c r="G742" s="68"/>
      <c r="H742" s="68"/>
    </row>
    <row r="743" spans="2:8" s="66" customFormat="1" ht="15" x14ac:dyDescent="0.25">
      <c r="B743" s="180" t="s">
        <v>2996</v>
      </c>
      <c r="C743" s="241">
        <v>80170306.230000004</v>
      </c>
      <c r="F743" s="68"/>
      <c r="G743" s="68"/>
      <c r="H743" s="68"/>
    </row>
    <row r="744" spans="2:8" s="66" customFormat="1" ht="15" x14ac:dyDescent="0.25">
      <c r="B744" s="180" t="s">
        <v>2999</v>
      </c>
      <c r="C744" s="241">
        <v>22938689.379999999</v>
      </c>
      <c r="F744" s="68"/>
      <c r="G744" s="68"/>
      <c r="H744" s="68"/>
    </row>
    <row r="745" spans="2:8" s="66" customFormat="1" ht="15" x14ac:dyDescent="0.25">
      <c r="B745" s="180" t="s">
        <v>3001</v>
      </c>
      <c r="C745" s="241">
        <v>228386992.97999999</v>
      </c>
      <c r="F745" s="68"/>
      <c r="G745" s="68"/>
      <c r="H745" s="68"/>
    </row>
    <row r="746" spans="2:8" s="66" customFormat="1" ht="15" x14ac:dyDescent="0.25">
      <c r="B746" s="180" t="s">
        <v>3002</v>
      </c>
      <c r="C746" s="241">
        <v>181184649</v>
      </c>
      <c r="F746" s="68"/>
      <c r="G746" s="68"/>
      <c r="H746" s="68"/>
    </row>
    <row r="747" spans="2:8" s="66" customFormat="1" ht="15" x14ac:dyDescent="0.25">
      <c r="B747" s="180" t="s">
        <v>3006</v>
      </c>
      <c r="C747" s="241">
        <v>229151300</v>
      </c>
      <c r="F747" s="68"/>
      <c r="G747" s="68"/>
      <c r="H747" s="68"/>
    </row>
    <row r="748" spans="2:8" s="66" customFormat="1" ht="15" x14ac:dyDescent="0.25">
      <c r="B748" s="180" t="s">
        <v>3008</v>
      </c>
      <c r="C748" s="241">
        <v>196433569.80000001</v>
      </c>
      <c r="F748" s="68"/>
      <c r="G748" s="68"/>
      <c r="H748" s="68"/>
    </row>
    <row r="749" spans="2:8" s="66" customFormat="1" ht="15" x14ac:dyDescent="0.25">
      <c r="B749" s="180" t="s">
        <v>3010</v>
      </c>
      <c r="C749" s="241">
        <v>196400023.03999999</v>
      </c>
      <c r="F749" s="68"/>
      <c r="G749" s="68"/>
      <c r="H749" s="68"/>
    </row>
    <row r="750" spans="2:8" s="66" customFormat="1" ht="15" x14ac:dyDescent="0.25">
      <c r="B750" s="180" t="s">
        <v>3011</v>
      </c>
      <c r="C750" s="241">
        <v>175582795.44</v>
      </c>
      <c r="F750" s="68"/>
      <c r="G750" s="68"/>
      <c r="H750" s="68"/>
    </row>
    <row r="751" spans="2:8" s="66" customFormat="1" ht="15" x14ac:dyDescent="0.25">
      <c r="B751" s="180" t="s">
        <v>3015</v>
      </c>
      <c r="C751" s="241">
        <v>151548480</v>
      </c>
      <c r="F751" s="68"/>
      <c r="G751" s="68"/>
      <c r="H751" s="68"/>
    </row>
    <row r="752" spans="2:8" s="66" customFormat="1" ht="15" x14ac:dyDescent="0.25">
      <c r="B752" s="180" t="s">
        <v>3018</v>
      </c>
      <c r="C752" s="241">
        <v>158504508.71999997</v>
      </c>
      <c r="F752" s="68"/>
      <c r="G752" s="68"/>
      <c r="H752" s="68"/>
    </row>
    <row r="753" spans="2:8" s="66" customFormat="1" ht="15" x14ac:dyDescent="0.25">
      <c r="B753" s="180" t="s">
        <v>3019</v>
      </c>
      <c r="C753" s="241">
        <v>152396715.59999999</v>
      </c>
      <c r="F753" s="68"/>
      <c r="G753" s="68"/>
      <c r="H753" s="68"/>
    </row>
    <row r="754" spans="2:8" s="66" customFormat="1" ht="15" x14ac:dyDescent="0.25">
      <c r="B754" s="180" t="s">
        <v>3025</v>
      </c>
      <c r="C754" s="241">
        <v>72691519.129999995</v>
      </c>
      <c r="F754" s="68"/>
      <c r="G754" s="68"/>
      <c r="H754" s="68"/>
    </row>
    <row r="755" spans="2:8" s="66" customFormat="1" ht="15" x14ac:dyDescent="0.25">
      <c r="B755" s="180" t="s">
        <v>3026</v>
      </c>
      <c r="C755" s="241">
        <v>124034678.59999999</v>
      </c>
      <c r="F755" s="68"/>
      <c r="G755" s="68"/>
      <c r="H755" s="68"/>
    </row>
    <row r="756" spans="2:8" s="66" customFormat="1" ht="15" x14ac:dyDescent="0.25">
      <c r="B756" s="180" t="s">
        <v>3028</v>
      </c>
      <c r="C756" s="241">
        <v>157876481.28</v>
      </c>
      <c r="F756" s="68"/>
      <c r="G756" s="68"/>
      <c r="H756" s="68"/>
    </row>
    <row r="757" spans="2:8" s="66" customFormat="1" ht="15" x14ac:dyDescent="0.25">
      <c r="B757" s="180" t="s">
        <v>3040</v>
      </c>
      <c r="C757" s="241">
        <v>46426215.039999999</v>
      </c>
      <c r="F757" s="68"/>
      <c r="G757" s="68"/>
      <c r="H757" s="68"/>
    </row>
    <row r="758" spans="2:8" s="66" customFormat="1" ht="15" x14ac:dyDescent="0.25">
      <c r="B758" s="180" t="s">
        <v>3041</v>
      </c>
      <c r="C758" s="241">
        <v>54617088</v>
      </c>
      <c r="F758" s="68"/>
      <c r="G758" s="68"/>
      <c r="H758" s="68"/>
    </row>
    <row r="759" spans="2:8" s="66" customFormat="1" ht="15" x14ac:dyDescent="0.25">
      <c r="B759" s="180" t="s">
        <v>3043</v>
      </c>
      <c r="C759" s="241">
        <v>40027269.759999998</v>
      </c>
      <c r="F759" s="68"/>
      <c r="G759" s="68"/>
      <c r="H759" s="68"/>
    </row>
    <row r="760" spans="2:8" s="66" customFormat="1" ht="15" x14ac:dyDescent="0.25">
      <c r="B760" s="180" t="s">
        <v>3046</v>
      </c>
      <c r="C760" s="241">
        <v>55609902.43</v>
      </c>
      <c r="F760" s="68"/>
      <c r="G760" s="68"/>
      <c r="H760" s="68"/>
    </row>
    <row r="761" spans="2:8" s="66" customFormat="1" ht="15" x14ac:dyDescent="0.25">
      <c r="B761" s="180" t="s">
        <v>3055</v>
      </c>
      <c r="C761" s="241">
        <v>78416178.5</v>
      </c>
      <c r="F761" s="68"/>
      <c r="G761" s="68"/>
      <c r="H761" s="68"/>
    </row>
    <row r="762" spans="2:8" s="66" customFormat="1" ht="15" x14ac:dyDescent="0.25">
      <c r="B762" s="180" t="s">
        <v>3060</v>
      </c>
      <c r="C762" s="241">
        <v>62727100.25</v>
      </c>
      <c r="F762" s="68"/>
      <c r="G762" s="68"/>
      <c r="H762" s="68"/>
    </row>
    <row r="763" spans="2:8" s="66" customFormat="1" ht="15" x14ac:dyDescent="0.25">
      <c r="B763" s="180" t="s">
        <v>3070</v>
      </c>
      <c r="C763" s="241">
        <v>37360270.5</v>
      </c>
      <c r="F763" s="68"/>
      <c r="G763" s="68"/>
      <c r="H763" s="68"/>
    </row>
    <row r="764" spans="2:8" s="66" customFormat="1" ht="15" x14ac:dyDescent="0.25">
      <c r="B764" s="180" t="s">
        <v>3077</v>
      </c>
      <c r="C764" s="241">
        <v>35115998.719999999</v>
      </c>
      <c r="F764" s="68"/>
      <c r="G764" s="68"/>
      <c r="H764" s="68"/>
    </row>
    <row r="765" spans="2:8" s="66" customFormat="1" ht="15" x14ac:dyDescent="0.25">
      <c r="B765" s="180" t="s">
        <v>3086</v>
      </c>
      <c r="C765" s="182">
        <v>183734376.87</v>
      </c>
      <c r="F765" s="68"/>
      <c r="G765" s="68"/>
      <c r="H765" s="68"/>
    </row>
    <row r="766" spans="2:8" s="66" customFormat="1" ht="15" x14ac:dyDescent="0.25">
      <c r="B766" s="180" t="s">
        <v>3093</v>
      </c>
      <c r="C766" s="182">
        <v>141338704.86000001</v>
      </c>
      <c r="F766" s="68"/>
      <c r="G766" s="68"/>
      <c r="H766" s="68"/>
    </row>
    <row r="767" spans="2:8" s="66" customFormat="1" ht="15" x14ac:dyDescent="0.25">
      <c r="B767" s="180" t="s">
        <v>3098</v>
      </c>
      <c r="C767" s="182">
        <v>1862421.07</v>
      </c>
      <c r="F767" s="68"/>
      <c r="G767" s="68"/>
      <c r="H767" s="68"/>
    </row>
    <row r="768" spans="2:8" s="66" customFormat="1" ht="15" x14ac:dyDescent="0.25">
      <c r="B768" s="180" t="s">
        <v>3068</v>
      </c>
      <c r="C768" s="182">
        <v>236199419.91</v>
      </c>
      <c r="F768" s="68"/>
      <c r="G768" s="68"/>
      <c r="H768" s="68"/>
    </row>
    <row r="769" spans="2:8" s="66" customFormat="1" ht="15" x14ac:dyDescent="0.25">
      <c r="B769" s="180" t="s">
        <v>3109</v>
      </c>
      <c r="C769" s="182">
        <v>241320348.31999999</v>
      </c>
      <c r="F769" s="68"/>
      <c r="G769" s="68"/>
      <c r="H769" s="68"/>
    </row>
    <row r="770" spans="2:8" s="66" customFormat="1" ht="15" x14ac:dyDescent="0.25">
      <c r="B770" s="180" t="s">
        <v>3111</v>
      </c>
      <c r="C770" s="182">
        <v>229162319.55000001</v>
      </c>
      <c r="F770" s="68"/>
      <c r="G770" s="68"/>
      <c r="H770" s="68"/>
    </row>
    <row r="771" spans="2:8" s="66" customFormat="1" ht="15" x14ac:dyDescent="0.25">
      <c r="B771" s="180" t="s">
        <v>3063</v>
      </c>
      <c r="C771" s="182">
        <v>69008547</v>
      </c>
      <c r="F771" s="68"/>
      <c r="G771" s="68"/>
      <c r="H771" s="68"/>
    </row>
    <row r="772" spans="2:8" s="66" customFormat="1" ht="15" x14ac:dyDescent="0.25">
      <c r="B772" s="180" t="s">
        <v>3122</v>
      </c>
      <c r="C772" s="182">
        <v>74534869.129999995</v>
      </c>
      <c r="F772" s="68"/>
      <c r="G772" s="68"/>
      <c r="H772" s="68"/>
    </row>
    <row r="773" spans="2:8" s="66" customFormat="1" ht="15" x14ac:dyDescent="0.25">
      <c r="B773" s="180" t="s">
        <v>3132</v>
      </c>
      <c r="C773" s="182">
        <v>668377.52</v>
      </c>
      <c r="F773" s="68"/>
      <c r="G773" s="68"/>
      <c r="H773" s="68"/>
    </row>
    <row r="774" spans="2:8" s="66" customFormat="1" ht="15" x14ac:dyDescent="0.25">
      <c r="B774" s="180" t="s">
        <v>3133</v>
      </c>
      <c r="C774" s="182">
        <v>239354659.33000001</v>
      </c>
      <c r="F774" s="68"/>
      <c r="G774" s="68"/>
      <c r="H774" s="68"/>
    </row>
    <row r="775" spans="2:8" s="66" customFormat="1" ht="15" x14ac:dyDescent="0.25">
      <c r="B775" s="180" t="s">
        <v>3054</v>
      </c>
      <c r="C775" s="182">
        <v>17573609.75</v>
      </c>
      <c r="F775" s="68"/>
      <c r="G775" s="68"/>
      <c r="H775" s="68"/>
    </row>
    <row r="776" spans="2:8" s="66" customFormat="1" ht="15" x14ac:dyDescent="0.25">
      <c r="B776" s="180" t="s">
        <v>3135</v>
      </c>
      <c r="C776" s="182">
        <v>180563259.59</v>
      </c>
      <c r="F776" s="68"/>
      <c r="G776" s="68"/>
      <c r="H776" s="68"/>
    </row>
    <row r="777" spans="2:8" s="66" customFormat="1" ht="15" x14ac:dyDescent="0.25">
      <c r="B777" s="180" t="s">
        <v>3144</v>
      </c>
      <c r="C777" s="182">
        <v>2977201.35</v>
      </c>
      <c r="F777" s="68"/>
      <c r="G777" s="68"/>
      <c r="H777" s="68"/>
    </row>
    <row r="778" spans="2:8" s="66" customFormat="1" ht="15" x14ac:dyDescent="0.25">
      <c r="B778" s="180" t="s">
        <v>3057</v>
      </c>
      <c r="C778" s="182">
        <v>352554648.74000001</v>
      </c>
      <c r="F778" s="68"/>
      <c r="G778" s="68"/>
      <c r="H778" s="68"/>
    </row>
    <row r="779" spans="2:8" s="66" customFormat="1" ht="15" x14ac:dyDescent="0.25">
      <c r="B779" s="180" t="s">
        <v>3155</v>
      </c>
      <c r="C779" s="182">
        <v>18027301.010000002</v>
      </c>
      <c r="F779" s="68"/>
      <c r="G779" s="68"/>
      <c r="H779" s="68"/>
    </row>
    <row r="780" spans="2:8" s="66" customFormat="1" ht="15" x14ac:dyDescent="0.25">
      <c r="B780" s="180" t="s">
        <v>3159</v>
      </c>
      <c r="C780" s="182">
        <v>139336028.99000001</v>
      </c>
      <c r="F780" s="68"/>
      <c r="G780" s="68"/>
      <c r="H780" s="68"/>
    </row>
    <row r="781" spans="2:8" s="66" customFormat="1" ht="15" x14ac:dyDescent="0.25">
      <c r="B781" s="180" t="s">
        <v>3088</v>
      </c>
      <c r="C781" s="182">
        <v>98993865.799999997</v>
      </c>
      <c r="F781" s="68"/>
      <c r="G781" s="68"/>
      <c r="H781" s="68"/>
    </row>
    <row r="782" spans="2:8" s="66" customFormat="1" ht="15" x14ac:dyDescent="0.25">
      <c r="B782" s="180" t="s">
        <v>3161</v>
      </c>
      <c r="C782" s="182">
        <v>154221057.31999999</v>
      </c>
      <c r="F782" s="68"/>
      <c r="G782" s="68"/>
      <c r="H782" s="68"/>
    </row>
    <row r="783" spans="2:8" s="66" customFormat="1" ht="15" x14ac:dyDescent="0.25">
      <c r="B783" s="180" t="s">
        <v>3163</v>
      </c>
      <c r="C783" s="182">
        <v>286228722.38999999</v>
      </c>
      <c r="F783" s="68"/>
      <c r="G783" s="68"/>
      <c r="H783" s="68"/>
    </row>
    <row r="784" spans="2:8" s="66" customFormat="1" ht="15" x14ac:dyDescent="0.25">
      <c r="B784" s="180" t="s">
        <v>3055</v>
      </c>
      <c r="C784" s="182">
        <v>221031198.61999997</v>
      </c>
      <c r="F784" s="68"/>
      <c r="G784" s="68"/>
      <c r="H784" s="68"/>
    </row>
    <row r="785" spans="2:8" s="66" customFormat="1" ht="15" x14ac:dyDescent="0.25">
      <c r="B785" s="180" t="s">
        <v>3171</v>
      </c>
      <c r="C785" s="182">
        <v>206112440.32000002</v>
      </c>
      <c r="F785" s="68"/>
      <c r="G785" s="68"/>
      <c r="H785" s="68"/>
    </row>
    <row r="786" spans="2:8" s="66" customFormat="1" ht="15" x14ac:dyDescent="0.25">
      <c r="B786" s="180" t="s">
        <v>3173</v>
      </c>
      <c r="C786" s="182">
        <v>251114641.89999998</v>
      </c>
      <c r="F786" s="68"/>
      <c r="G786" s="68"/>
      <c r="H786" s="68"/>
    </row>
    <row r="787" spans="2:8" s="66" customFormat="1" ht="15" x14ac:dyDescent="0.25">
      <c r="B787" s="180" t="s">
        <v>3058</v>
      </c>
      <c r="C787" s="182">
        <v>125589137.05000001</v>
      </c>
      <c r="F787" s="68"/>
      <c r="G787" s="68"/>
      <c r="H787" s="68"/>
    </row>
    <row r="788" spans="2:8" s="66" customFormat="1" ht="15" x14ac:dyDescent="0.25">
      <c r="B788" s="180" t="s">
        <v>3188</v>
      </c>
      <c r="C788" s="182">
        <v>268123008.25999999</v>
      </c>
      <c r="F788" s="68"/>
      <c r="G788" s="68"/>
      <c r="H788" s="68"/>
    </row>
    <row r="789" spans="2:8" s="66" customFormat="1" ht="15" x14ac:dyDescent="0.25">
      <c r="B789" s="180" t="s">
        <v>3191</v>
      </c>
      <c r="C789" s="182">
        <v>66600437.519999996</v>
      </c>
      <c r="F789" s="68"/>
      <c r="G789" s="68"/>
      <c r="H789" s="68"/>
    </row>
    <row r="790" spans="2:8" s="66" customFormat="1" ht="15" x14ac:dyDescent="0.25">
      <c r="B790" s="180" t="s">
        <v>3195</v>
      </c>
      <c r="C790" s="182">
        <v>153172491.18000001</v>
      </c>
      <c r="F790" s="68"/>
      <c r="G790" s="68"/>
      <c r="H790" s="68"/>
    </row>
    <row r="791" spans="2:8" s="66" customFormat="1" ht="15" x14ac:dyDescent="0.25">
      <c r="B791" s="180" t="s">
        <v>3199</v>
      </c>
      <c r="C791" s="182">
        <v>234017662.75</v>
      </c>
      <c r="F791" s="68"/>
      <c r="G791" s="68"/>
      <c r="H791" s="68"/>
    </row>
    <row r="792" spans="2:8" s="66" customFormat="1" ht="15" x14ac:dyDescent="0.25">
      <c r="B792" s="180" t="s">
        <v>3203</v>
      </c>
      <c r="C792" s="182">
        <v>335395387.79000002</v>
      </c>
      <c r="F792" s="68"/>
      <c r="G792" s="68"/>
      <c r="H792" s="68"/>
    </row>
    <row r="793" spans="2:8" s="66" customFormat="1" ht="15" x14ac:dyDescent="0.25">
      <c r="B793" s="180" t="s">
        <v>3217</v>
      </c>
      <c r="C793" s="182">
        <v>49743014.689999998</v>
      </c>
      <c r="F793" s="68"/>
      <c r="G793" s="68"/>
      <c r="H793" s="68"/>
    </row>
    <row r="794" spans="2:8" s="66" customFormat="1" ht="15" x14ac:dyDescent="0.25">
      <c r="B794" s="180" t="s">
        <v>3226</v>
      </c>
      <c r="C794" s="182">
        <v>28760483.5</v>
      </c>
      <c r="F794" s="68"/>
      <c r="G794" s="68"/>
      <c r="H794" s="68"/>
    </row>
    <row r="795" spans="2:8" s="66" customFormat="1" ht="15" x14ac:dyDescent="0.25">
      <c r="B795" s="180" t="s">
        <v>3229</v>
      </c>
      <c r="C795" s="182">
        <v>20933834.209999997</v>
      </c>
      <c r="F795" s="68"/>
      <c r="G795" s="68"/>
      <c r="H795" s="68"/>
    </row>
    <row r="796" spans="2:8" s="66" customFormat="1" ht="15" x14ac:dyDescent="0.25">
      <c r="B796" s="180" t="s">
        <v>3230</v>
      </c>
      <c r="C796" s="182">
        <v>167417174.88</v>
      </c>
      <c r="F796" s="68"/>
      <c r="G796" s="68"/>
      <c r="H796" s="68"/>
    </row>
    <row r="797" spans="2:8" s="66" customFormat="1" ht="15" x14ac:dyDescent="0.25">
      <c r="B797" s="180" t="s">
        <v>3070</v>
      </c>
      <c r="C797" s="182">
        <v>142595291.31</v>
      </c>
      <c r="F797" s="68"/>
      <c r="G797" s="68"/>
      <c r="H797" s="68"/>
    </row>
    <row r="798" spans="2:8" s="66" customFormat="1" ht="15" x14ac:dyDescent="0.25">
      <c r="B798" s="180" t="s">
        <v>3234</v>
      </c>
      <c r="C798" s="182">
        <v>123242441.95</v>
      </c>
      <c r="F798" s="68"/>
      <c r="G798" s="68"/>
      <c r="H798" s="68"/>
    </row>
    <row r="799" spans="2:8" s="66" customFormat="1" ht="15" x14ac:dyDescent="0.25">
      <c r="B799" s="180" t="s">
        <v>3239</v>
      </c>
      <c r="C799" s="182">
        <v>131106423.97</v>
      </c>
      <c r="F799" s="68"/>
      <c r="G799" s="68"/>
      <c r="H799" s="68"/>
    </row>
    <row r="800" spans="2:8" s="66" customFormat="1" ht="15" x14ac:dyDescent="0.25">
      <c r="B800" s="180" t="s">
        <v>3073</v>
      </c>
      <c r="C800" s="182">
        <v>193185817.36000001</v>
      </c>
      <c r="F800" s="68"/>
      <c r="G800" s="68"/>
      <c r="H800" s="68"/>
    </row>
    <row r="801" spans="2:8" s="66" customFormat="1" ht="15" x14ac:dyDescent="0.25">
      <c r="B801" s="180" t="s">
        <v>3089</v>
      </c>
      <c r="C801" s="182">
        <v>457978827.30000001</v>
      </c>
      <c r="F801" s="68"/>
      <c r="G801" s="68"/>
      <c r="H801" s="68"/>
    </row>
    <row r="802" spans="2:8" s="66" customFormat="1" ht="15" x14ac:dyDescent="0.25">
      <c r="B802" s="180" t="s">
        <v>3243</v>
      </c>
      <c r="C802" s="182">
        <v>195551112.30000001</v>
      </c>
      <c r="F802" s="68"/>
      <c r="G802" s="68"/>
      <c r="H802" s="68"/>
    </row>
    <row r="803" spans="2:8" s="66" customFormat="1" ht="15" x14ac:dyDescent="0.25">
      <c r="B803" s="180" t="s">
        <v>3244</v>
      </c>
      <c r="C803" s="182">
        <v>200856822.96000001</v>
      </c>
      <c r="F803" s="68"/>
      <c r="G803" s="68"/>
      <c r="H803" s="68"/>
    </row>
    <row r="804" spans="2:8" s="66" customFormat="1" ht="15" x14ac:dyDescent="0.25">
      <c r="B804" s="180" t="s">
        <v>3248</v>
      </c>
      <c r="C804" s="182">
        <v>10568945.75</v>
      </c>
      <c r="F804" s="68"/>
      <c r="G804" s="68"/>
      <c r="H804" s="68"/>
    </row>
    <row r="805" spans="2:8" s="66" customFormat="1" ht="15" x14ac:dyDescent="0.25">
      <c r="B805" s="180" t="s">
        <v>3075</v>
      </c>
      <c r="C805" s="182">
        <v>166856216.27999997</v>
      </c>
      <c r="F805" s="68"/>
      <c r="G805" s="68"/>
      <c r="H805" s="68"/>
    </row>
    <row r="806" spans="2:8" s="66" customFormat="1" ht="15" x14ac:dyDescent="0.25">
      <c r="B806" s="180" t="s">
        <v>3254</v>
      </c>
      <c r="C806" s="182">
        <v>45210964.560000002</v>
      </c>
      <c r="F806" s="68"/>
      <c r="G806" s="68"/>
      <c r="H806" s="68"/>
    </row>
    <row r="807" spans="2:8" s="66" customFormat="1" ht="15" x14ac:dyDescent="0.25">
      <c r="B807" s="180" t="s">
        <v>3256</v>
      </c>
      <c r="C807" s="182">
        <v>43679710.75</v>
      </c>
      <c r="F807" s="68"/>
      <c r="G807" s="68"/>
      <c r="H807" s="68"/>
    </row>
    <row r="808" spans="2:8" s="66" customFormat="1" ht="15" x14ac:dyDescent="0.25">
      <c r="B808" s="180" t="s">
        <v>3077</v>
      </c>
      <c r="C808" s="182">
        <v>139548978.00999999</v>
      </c>
      <c r="F808" s="68"/>
      <c r="G808" s="68"/>
      <c r="H808" s="68"/>
    </row>
    <row r="809" spans="2:8" s="66" customFormat="1" ht="15" x14ac:dyDescent="0.25">
      <c r="B809" s="180" t="s">
        <v>3098</v>
      </c>
      <c r="C809" s="182">
        <v>4526978.93</v>
      </c>
      <c r="F809" s="68"/>
      <c r="G809" s="68"/>
      <c r="H809" s="68"/>
    </row>
    <row r="810" spans="2:8" s="66" customFormat="1" ht="15" x14ac:dyDescent="0.25">
      <c r="B810" s="180" t="s">
        <v>3265</v>
      </c>
      <c r="C810" s="182">
        <v>2065206.68</v>
      </c>
      <c r="F810" s="68"/>
      <c r="G810" s="68"/>
      <c r="H810" s="68"/>
    </row>
    <row r="811" spans="2:8" s="66" customFormat="1" ht="15" x14ac:dyDescent="0.25">
      <c r="B811" s="180" t="s">
        <v>3121</v>
      </c>
      <c r="C811" s="182">
        <v>17794570.449999999</v>
      </c>
      <c r="F811" s="68"/>
      <c r="G811" s="68"/>
      <c r="H811" s="68"/>
    </row>
    <row r="812" spans="2:8" s="66" customFormat="1" ht="15" x14ac:dyDescent="0.25">
      <c r="B812" s="180" t="s">
        <v>3132</v>
      </c>
      <c r="C812" s="182">
        <v>669515.06999999995</v>
      </c>
      <c r="F812" s="68"/>
      <c r="G812" s="68"/>
      <c r="H812" s="68"/>
    </row>
    <row r="813" spans="2:8" s="66" customFormat="1" ht="15" x14ac:dyDescent="0.25">
      <c r="B813" s="180" t="s">
        <v>3269</v>
      </c>
      <c r="C813" s="182">
        <v>22297002.660000004</v>
      </c>
      <c r="F813" s="68"/>
      <c r="G813" s="68"/>
      <c r="H813" s="68"/>
    </row>
    <row r="814" spans="2:8" s="66" customFormat="1" ht="15" x14ac:dyDescent="0.25">
      <c r="B814" s="180" t="s">
        <v>3134</v>
      </c>
      <c r="C814" s="182">
        <v>884946.19</v>
      </c>
      <c r="F814" s="68"/>
      <c r="G814" s="68"/>
      <c r="H814" s="68"/>
    </row>
    <row r="815" spans="2:8" s="66" customFormat="1" ht="15" x14ac:dyDescent="0.25">
      <c r="B815" s="180" t="s">
        <v>3557</v>
      </c>
      <c r="C815" s="182">
        <v>21571727.130000003</v>
      </c>
      <c r="F815" s="68"/>
      <c r="G815" s="68"/>
      <c r="H815" s="68"/>
    </row>
    <row r="816" spans="2:8" s="66" customFormat="1" ht="15" x14ac:dyDescent="0.25">
      <c r="B816" s="180" t="s">
        <v>3160</v>
      </c>
      <c r="C816" s="182">
        <v>872158.89</v>
      </c>
      <c r="F816" s="68"/>
      <c r="G816" s="68"/>
      <c r="H816" s="68"/>
    </row>
    <row r="817" spans="2:8" s="66" customFormat="1" ht="15" x14ac:dyDescent="0.25">
      <c r="B817" s="180" t="s">
        <v>3162</v>
      </c>
      <c r="C817" s="182">
        <v>3986172.17</v>
      </c>
      <c r="F817" s="68"/>
      <c r="G817" s="68"/>
      <c r="H817" s="68"/>
    </row>
    <row r="818" spans="2:8" s="66" customFormat="1" ht="15" x14ac:dyDescent="0.25">
      <c r="B818" s="180" t="s">
        <v>3277</v>
      </c>
      <c r="C818" s="182">
        <v>196133966.64000002</v>
      </c>
      <c r="F818" s="68"/>
      <c r="G818" s="68"/>
      <c r="H818" s="68"/>
    </row>
    <row r="819" spans="2:8" s="66" customFormat="1" ht="15" x14ac:dyDescent="0.25">
      <c r="B819" s="180" t="s">
        <v>3172</v>
      </c>
      <c r="C819" s="182">
        <v>2773861.25</v>
      </c>
      <c r="F819" s="68"/>
      <c r="G819" s="68"/>
      <c r="H819" s="68"/>
    </row>
    <row r="820" spans="2:8" s="66" customFormat="1" ht="15" x14ac:dyDescent="0.25">
      <c r="B820" s="180" t="s">
        <v>3198</v>
      </c>
      <c r="C820" s="182">
        <v>781588.84</v>
      </c>
      <c r="F820" s="68"/>
      <c r="G820" s="68"/>
      <c r="H820" s="68"/>
    </row>
    <row r="821" spans="2:8" s="66" customFormat="1" ht="15" x14ac:dyDescent="0.25">
      <c r="B821" s="180" t="s">
        <v>3286</v>
      </c>
      <c r="C821" s="182">
        <v>1369106.53</v>
      </c>
      <c r="F821" s="68"/>
      <c r="G821" s="68"/>
      <c r="H821" s="68"/>
    </row>
    <row r="822" spans="2:8" s="66" customFormat="1" ht="15" x14ac:dyDescent="0.25">
      <c r="B822" s="180" t="s">
        <v>3247</v>
      </c>
      <c r="C822" s="182">
        <v>13130640.359999999</v>
      </c>
      <c r="F822" s="68"/>
      <c r="G822" s="68"/>
      <c r="H822" s="68"/>
    </row>
    <row r="823" spans="2:8" s="66" customFormat="1" ht="15" x14ac:dyDescent="0.25">
      <c r="B823" s="180" t="s">
        <v>3307</v>
      </c>
      <c r="C823" s="182">
        <v>123983461.35000001</v>
      </c>
      <c r="F823" s="68"/>
      <c r="G823" s="68"/>
      <c r="H823" s="68"/>
    </row>
    <row r="824" spans="2:8" s="66" customFormat="1" ht="15" x14ac:dyDescent="0.25">
      <c r="B824" s="180" t="s">
        <v>3313</v>
      </c>
      <c r="C824" s="182">
        <v>318044181.98000002</v>
      </c>
      <c r="F824" s="68"/>
      <c r="G824" s="68"/>
      <c r="H824" s="68"/>
    </row>
    <row r="825" spans="2:8" s="66" customFormat="1" ht="15" x14ac:dyDescent="0.25">
      <c r="B825" s="180" t="s">
        <v>3317</v>
      </c>
      <c r="C825" s="182">
        <v>275304414.89999998</v>
      </c>
      <c r="F825" s="68"/>
      <c r="G825" s="68"/>
      <c r="H825" s="68"/>
    </row>
    <row r="826" spans="2:8" s="66" customFormat="1" ht="15" x14ac:dyDescent="0.25">
      <c r="B826" s="180" t="s">
        <v>3319</v>
      </c>
      <c r="C826" s="182">
        <v>195379423.79000002</v>
      </c>
      <c r="F826" s="68"/>
      <c r="G826" s="68"/>
      <c r="H826" s="68"/>
    </row>
    <row r="827" spans="2:8" s="66" customFormat="1" ht="15" x14ac:dyDescent="0.25">
      <c r="B827" s="180" t="s">
        <v>3325</v>
      </c>
      <c r="C827" s="182">
        <v>142380073.66</v>
      </c>
      <c r="F827" s="68"/>
      <c r="G827" s="68"/>
      <c r="H827" s="68"/>
    </row>
    <row r="828" spans="2:8" s="66" customFormat="1" ht="15" x14ac:dyDescent="0.25">
      <c r="B828" s="180" t="s">
        <v>3332</v>
      </c>
      <c r="C828" s="182">
        <v>169538657.66</v>
      </c>
      <c r="F828" s="68"/>
      <c r="G828" s="68"/>
      <c r="H828" s="68"/>
    </row>
    <row r="829" spans="2:8" s="66" customFormat="1" ht="15" x14ac:dyDescent="0.25">
      <c r="B829" s="180" t="s">
        <v>3337</v>
      </c>
      <c r="C829" s="182">
        <v>212973387.78</v>
      </c>
      <c r="F829" s="68"/>
      <c r="G829" s="68"/>
      <c r="H829" s="68"/>
    </row>
    <row r="830" spans="2:8" s="66" customFormat="1" ht="15" x14ac:dyDescent="0.25">
      <c r="B830" s="180" t="s">
        <v>3339</v>
      </c>
      <c r="C830" s="182">
        <v>313450164.14999998</v>
      </c>
      <c r="F830" s="68"/>
      <c r="G830" s="68"/>
      <c r="H830" s="68"/>
    </row>
    <row r="831" spans="2:8" s="66" customFormat="1" ht="15" x14ac:dyDescent="0.25">
      <c r="B831" s="180" t="s">
        <v>3340</v>
      </c>
      <c r="C831" s="182">
        <v>461863034.5</v>
      </c>
      <c r="F831" s="68"/>
      <c r="G831" s="68"/>
      <c r="H831" s="68"/>
    </row>
    <row r="832" spans="2:8" s="66" customFormat="1" ht="15" x14ac:dyDescent="0.25">
      <c r="B832" s="180" t="s">
        <v>3341</v>
      </c>
      <c r="C832" s="182">
        <v>248216744.28</v>
      </c>
      <c r="F832" s="68"/>
      <c r="G832" s="68"/>
      <c r="H832" s="68"/>
    </row>
    <row r="833" spans="2:8" s="66" customFormat="1" ht="15" x14ac:dyDescent="0.25">
      <c r="B833" s="180" t="s">
        <v>3343</v>
      </c>
      <c r="C833" s="182">
        <v>172155424.84999999</v>
      </c>
      <c r="F833" s="68"/>
      <c r="G833" s="68"/>
      <c r="H833" s="68"/>
    </row>
    <row r="834" spans="2:8" s="66" customFormat="1" ht="15" x14ac:dyDescent="0.25">
      <c r="B834" s="180" t="s">
        <v>3348</v>
      </c>
      <c r="C834" s="182">
        <v>378428154.05000001</v>
      </c>
      <c r="F834" s="68"/>
      <c r="G834" s="68"/>
      <c r="H834" s="68"/>
    </row>
    <row r="835" spans="2:8" s="66" customFormat="1" ht="15" x14ac:dyDescent="0.25">
      <c r="B835" s="180" t="s">
        <v>3349</v>
      </c>
      <c r="C835" s="182">
        <v>211261811.53999999</v>
      </c>
      <c r="F835" s="68"/>
      <c r="G835" s="68"/>
      <c r="H835" s="68"/>
    </row>
    <row r="836" spans="2:8" s="66" customFormat="1" ht="15" x14ac:dyDescent="0.25">
      <c r="B836" s="180" t="s">
        <v>3355</v>
      </c>
      <c r="C836" s="182">
        <v>358757980.61000001</v>
      </c>
      <c r="F836" s="68"/>
      <c r="G836" s="68"/>
      <c r="H836" s="68"/>
    </row>
    <row r="837" spans="2:8" s="66" customFormat="1" ht="15" x14ac:dyDescent="0.25">
      <c r="B837" s="180" t="s">
        <v>3361</v>
      </c>
      <c r="C837" s="182">
        <v>243919256.5</v>
      </c>
      <c r="F837" s="68"/>
      <c r="G837" s="68"/>
      <c r="H837" s="68"/>
    </row>
    <row r="838" spans="2:8" s="66" customFormat="1" ht="15" x14ac:dyDescent="0.25">
      <c r="B838" s="180" t="s">
        <v>3362</v>
      </c>
      <c r="C838" s="182">
        <v>8309339.7599999998</v>
      </c>
      <c r="F838" s="68"/>
      <c r="G838" s="68"/>
      <c r="H838" s="68"/>
    </row>
    <row r="839" spans="2:8" s="66" customFormat="1" ht="15" x14ac:dyDescent="0.25">
      <c r="B839" s="180" t="s">
        <v>3365</v>
      </c>
      <c r="C839" s="182">
        <v>448196502.03999996</v>
      </c>
      <c r="F839" s="68"/>
      <c r="G839" s="68"/>
      <c r="H839" s="68"/>
    </row>
    <row r="840" spans="2:8" s="66" customFormat="1" ht="15" x14ac:dyDescent="0.25">
      <c r="B840" s="180" t="s">
        <v>3371</v>
      </c>
      <c r="C840" s="182">
        <v>86662419.599999994</v>
      </c>
      <c r="F840" s="68"/>
      <c r="G840" s="68"/>
      <c r="H840" s="68"/>
    </row>
    <row r="841" spans="2:8" s="66" customFormat="1" ht="15" x14ac:dyDescent="0.25">
      <c r="B841" s="180" t="s">
        <v>3374</v>
      </c>
      <c r="C841" s="182">
        <v>250692000</v>
      </c>
      <c r="F841" s="68"/>
      <c r="G841" s="68"/>
      <c r="H841" s="68"/>
    </row>
    <row r="842" spans="2:8" s="66" customFormat="1" ht="15" x14ac:dyDescent="0.25">
      <c r="B842" s="180" t="s">
        <v>3376</v>
      </c>
      <c r="C842" s="182">
        <v>299246161.40999997</v>
      </c>
      <c r="F842" s="68"/>
      <c r="G842" s="68"/>
      <c r="H842" s="68"/>
    </row>
    <row r="843" spans="2:8" s="66" customFormat="1" ht="15" x14ac:dyDescent="0.25">
      <c r="B843" s="180" t="s">
        <v>3377</v>
      </c>
      <c r="C843" s="182">
        <v>346742971.04999995</v>
      </c>
      <c r="F843" s="68"/>
      <c r="G843" s="68"/>
      <c r="H843" s="68"/>
    </row>
    <row r="844" spans="2:8" s="66" customFormat="1" ht="15" x14ac:dyDescent="0.25">
      <c r="B844" s="180" t="s">
        <v>3378</v>
      </c>
      <c r="C844" s="182">
        <v>166068509.94</v>
      </c>
      <c r="F844" s="68"/>
      <c r="G844" s="68"/>
      <c r="H844" s="68"/>
    </row>
    <row r="845" spans="2:8" s="66" customFormat="1" ht="15" x14ac:dyDescent="0.25">
      <c r="B845" s="180" t="s">
        <v>3384</v>
      </c>
      <c r="C845" s="182">
        <v>278273361.36000001</v>
      </c>
      <c r="F845" s="68"/>
      <c r="G845" s="68"/>
      <c r="H845" s="68"/>
    </row>
    <row r="846" spans="2:8" s="66" customFormat="1" ht="15" x14ac:dyDescent="0.25">
      <c r="B846" s="180" t="s">
        <v>3385</v>
      </c>
      <c r="C846" s="182">
        <v>288300296.25</v>
      </c>
      <c r="F846" s="68"/>
      <c r="G846" s="68"/>
      <c r="H846" s="68"/>
    </row>
    <row r="847" spans="2:8" s="66" customFormat="1" ht="15" x14ac:dyDescent="0.25">
      <c r="B847" s="180" t="s">
        <v>3386</v>
      </c>
      <c r="C847" s="182">
        <v>189690569.22</v>
      </c>
      <c r="F847" s="68"/>
      <c r="G847" s="68"/>
      <c r="H847" s="68"/>
    </row>
    <row r="848" spans="2:8" s="66" customFormat="1" ht="15" x14ac:dyDescent="0.25">
      <c r="B848" s="180" t="s">
        <v>3395</v>
      </c>
      <c r="C848" s="182">
        <v>242261043.75999999</v>
      </c>
      <c r="F848" s="68"/>
      <c r="G848" s="68"/>
      <c r="H848" s="68"/>
    </row>
    <row r="849" spans="2:8" s="66" customFormat="1" ht="15" x14ac:dyDescent="0.25">
      <c r="B849" s="180" t="s">
        <v>3396</v>
      </c>
      <c r="C849" s="182">
        <v>285066795.60000002</v>
      </c>
      <c r="F849" s="68"/>
      <c r="G849" s="68"/>
      <c r="H849" s="68"/>
    </row>
    <row r="850" spans="2:8" s="66" customFormat="1" ht="15" x14ac:dyDescent="0.25">
      <c r="B850" s="180" t="s">
        <v>3399</v>
      </c>
      <c r="C850" s="182">
        <v>85660188.5</v>
      </c>
      <c r="F850" s="68"/>
      <c r="G850" s="68"/>
      <c r="H850" s="68"/>
    </row>
    <row r="851" spans="2:8" s="66" customFormat="1" ht="15" x14ac:dyDescent="0.25">
      <c r="B851" s="180" t="s">
        <v>3415</v>
      </c>
      <c r="C851" s="182">
        <v>116019981.09</v>
      </c>
      <c r="F851" s="68"/>
      <c r="G851" s="68"/>
      <c r="H851" s="68"/>
    </row>
    <row r="852" spans="2:8" s="66" customFormat="1" ht="15" x14ac:dyDescent="0.25">
      <c r="B852" s="180" t="s">
        <v>3416</v>
      </c>
      <c r="C852" s="182">
        <v>315816677.69999999</v>
      </c>
      <c r="F852" s="68"/>
      <c r="G852" s="68"/>
      <c r="H852" s="68"/>
    </row>
    <row r="853" spans="2:8" s="66" customFormat="1" ht="15" x14ac:dyDescent="0.25">
      <c r="B853" s="180" t="s">
        <v>3419</v>
      </c>
      <c r="C853" s="182">
        <v>86123278.719999999</v>
      </c>
      <c r="F853" s="68"/>
      <c r="G853" s="68"/>
      <c r="H853" s="68"/>
    </row>
    <row r="854" spans="2:8" s="66" customFormat="1" ht="15" x14ac:dyDescent="0.25">
      <c r="B854" s="180" t="s">
        <v>3424</v>
      </c>
      <c r="C854" s="182">
        <v>49530064.979999997</v>
      </c>
      <c r="F854" s="68"/>
      <c r="G854" s="68"/>
      <c r="H854" s="68"/>
    </row>
    <row r="855" spans="2:8" s="66" customFormat="1" ht="15" x14ac:dyDescent="0.25">
      <c r="B855" s="180" t="s">
        <v>3434</v>
      </c>
      <c r="C855" s="182">
        <v>6774840.0300000003</v>
      </c>
      <c r="F855" s="68"/>
      <c r="G855" s="68"/>
      <c r="H855" s="68"/>
    </row>
    <row r="856" spans="2:8" s="66" customFormat="1" ht="15" x14ac:dyDescent="0.25">
      <c r="B856" s="180" t="s">
        <v>3436</v>
      </c>
      <c r="C856" s="182">
        <v>58476252</v>
      </c>
      <c r="F856" s="68"/>
      <c r="G856" s="68"/>
      <c r="H856" s="68"/>
    </row>
    <row r="857" spans="2:8" s="66" customFormat="1" ht="15" x14ac:dyDescent="0.25">
      <c r="B857" s="180" t="s">
        <v>3439</v>
      </c>
      <c r="C857" s="182">
        <v>156905122.44999999</v>
      </c>
      <c r="F857" s="68"/>
      <c r="G857" s="68"/>
      <c r="H857" s="68"/>
    </row>
    <row r="858" spans="2:8" s="66" customFormat="1" ht="15" x14ac:dyDescent="0.25">
      <c r="B858" s="180" t="s">
        <v>3558</v>
      </c>
      <c r="C858" s="182">
        <v>300490050.62</v>
      </c>
      <c r="F858" s="68"/>
      <c r="G858" s="68"/>
      <c r="H858" s="68"/>
    </row>
    <row r="859" spans="2:8" s="66" customFormat="1" ht="15" x14ac:dyDescent="0.25">
      <c r="B859" s="180" t="s">
        <v>2786</v>
      </c>
      <c r="C859" s="182">
        <v>6583981.25</v>
      </c>
      <c r="F859" s="68"/>
      <c r="G859" s="68"/>
      <c r="H859" s="68"/>
    </row>
    <row r="860" spans="2:8" s="66" customFormat="1" ht="15" x14ac:dyDescent="0.25">
      <c r="B860" s="180" t="s">
        <v>2817</v>
      </c>
      <c r="C860" s="182">
        <v>14521800</v>
      </c>
      <c r="F860" s="68"/>
      <c r="G860" s="68"/>
      <c r="H860" s="68"/>
    </row>
    <row r="861" spans="2:8" s="66" customFormat="1" ht="15" x14ac:dyDescent="0.25">
      <c r="B861" s="180" t="s">
        <v>2680</v>
      </c>
      <c r="C861" s="182">
        <v>192121596.34999999</v>
      </c>
      <c r="F861" s="68"/>
      <c r="G861" s="68"/>
      <c r="H861" s="68"/>
    </row>
    <row r="862" spans="2:8" s="66" customFormat="1" ht="15" x14ac:dyDescent="0.25">
      <c r="B862" s="180" t="s">
        <v>2681</v>
      </c>
      <c r="C862" s="182">
        <v>1208750</v>
      </c>
      <c r="F862" s="68"/>
      <c r="G862" s="68"/>
      <c r="H862" s="68"/>
    </row>
    <row r="863" spans="2:8" s="66" customFormat="1" ht="15" x14ac:dyDescent="0.25">
      <c r="B863" s="180" t="s">
        <v>2683</v>
      </c>
      <c r="C863" s="182">
        <v>245679375</v>
      </c>
      <c r="F863" s="68"/>
      <c r="G863" s="68"/>
      <c r="H863" s="68"/>
    </row>
    <row r="864" spans="2:8" s="66" customFormat="1" ht="15" x14ac:dyDescent="0.25">
      <c r="B864" s="180" t="s">
        <v>2688</v>
      </c>
      <c r="C864" s="182">
        <v>22466550</v>
      </c>
      <c r="F864" s="68"/>
      <c r="G864" s="68"/>
      <c r="H864" s="68"/>
    </row>
    <row r="865" spans="2:8" s="66" customFormat="1" ht="15" x14ac:dyDescent="0.25">
      <c r="B865" s="180" t="s">
        <v>2689</v>
      </c>
      <c r="C865" s="182">
        <v>23554649.100000001</v>
      </c>
      <c r="F865" s="68"/>
      <c r="G865" s="68"/>
      <c r="H865" s="68"/>
    </row>
    <row r="866" spans="2:8" s="66" customFormat="1" ht="15" x14ac:dyDescent="0.25">
      <c r="B866" s="180" t="s">
        <v>2695</v>
      </c>
      <c r="C866" s="182">
        <v>279561553.05000001</v>
      </c>
      <c r="F866" s="68"/>
      <c r="G866" s="68"/>
      <c r="H866" s="68"/>
    </row>
    <row r="867" spans="2:8" s="66" customFormat="1" ht="15" x14ac:dyDescent="0.25">
      <c r="B867" s="180" t="s">
        <v>2702</v>
      </c>
      <c r="C867" s="182">
        <v>253747797.13</v>
      </c>
      <c r="F867" s="68"/>
      <c r="G867" s="68"/>
      <c r="H867" s="68"/>
    </row>
    <row r="868" spans="2:8" s="66" customFormat="1" ht="15" x14ac:dyDescent="0.25">
      <c r="B868" s="180" t="s">
        <v>2718</v>
      </c>
      <c r="C868" s="182">
        <v>507038978.62</v>
      </c>
      <c r="F868" s="68"/>
      <c r="G868" s="68"/>
      <c r="H868" s="68"/>
    </row>
    <row r="869" spans="2:8" s="66" customFormat="1" ht="15" x14ac:dyDescent="0.25">
      <c r="B869" s="180" t="s">
        <v>2719</v>
      </c>
      <c r="C869" s="182">
        <v>63178794.00999999</v>
      </c>
      <c r="F869" s="68"/>
      <c r="G869" s="68"/>
      <c r="H869" s="68"/>
    </row>
    <row r="870" spans="2:8" s="66" customFormat="1" ht="15" x14ac:dyDescent="0.25">
      <c r="B870" s="180" t="s">
        <v>2726</v>
      </c>
      <c r="C870" s="182">
        <v>337713910.19999999</v>
      </c>
      <c r="F870" s="68"/>
      <c r="G870" s="68"/>
      <c r="H870" s="68"/>
    </row>
    <row r="871" spans="2:8" s="66" customFormat="1" ht="15" x14ac:dyDescent="0.25">
      <c r="B871" s="180" t="s">
        <v>2744</v>
      </c>
      <c r="C871" s="182">
        <v>69767622.5</v>
      </c>
      <c r="F871" s="68"/>
      <c r="G871" s="68"/>
      <c r="H871" s="68"/>
    </row>
    <row r="872" spans="2:8" s="66" customFormat="1" ht="15" x14ac:dyDescent="0.25">
      <c r="B872" s="180" t="s">
        <v>2747</v>
      </c>
      <c r="C872" s="182">
        <v>263026350.74000001</v>
      </c>
      <c r="F872" s="68"/>
      <c r="G872" s="68"/>
      <c r="H872" s="68"/>
    </row>
    <row r="873" spans="2:8" s="66" customFormat="1" ht="15" x14ac:dyDescent="0.25">
      <c r="B873" s="180" t="s">
        <v>2750</v>
      </c>
      <c r="C873" s="182">
        <v>253667768.94999999</v>
      </c>
      <c r="F873" s="68"/>
      <c r="G873" s="68"/>
      <c r="H873" s="68"/>
    </row>
    <row r="874" spans="2:8" s="66" customFormat="1" ht="15" x14ac:dyDescent="0.25">
      <c r="B874" s="180" t="s">
        <v>2763</v>
      </c>
      <c r="C874" s="182">
        <v>273625452.77999997</v>
      </c>
      <c r="F874" s="68"/>
      <c r="G874" s="68"/>
      <c r="H874" s="68"/>
    </row>
    <row r="875" spans="2:8" s="66" customFormat="1" ht="15" x14ac:dyDescent="0.25">
      <c r="B875" s="180" t="s">
        <v>2774</v>
      </c>
      <c r="C875" s="182">
        <v>377907706.61999995</v>
      </c>
      <c r="F875" s="68"/>
      <c r="G875" s="68"/>
      <c r="H875" s="68"/>
    </row>
    <row r="876" spans="2:8" s="66" customFormat="1" ht="15" x14ac:dyDescent="0.25">
      <c r="B876" s="180" t="s">
        <v>2778</v>
      </c>
      <c r="C876" s="182">
        <v>208731133.19999999</v>
      </c>
      <c r="F876" s="68"/>
      <c r="G876" s="68"/>
      <c r="H876" s="68"/>
    </row>
    <row r="877" spans="2:8" s="66" customFormat="1" ht="15" x14ac:dyDescent="0.25">
      <c r="B877" s="180" t="s">
        <v>2779</v>
      </c>
      <c r="C877" s="182">
        <v>17899502.93</v>
      </c>
      <c r="F877" s="68"/>
      <c r="G877" s="68"/>
      <c r="H877" s="68"/>
    </row>
    <row r="878" spans="2:8" s="66" customFormat="1" ht="15" x14ac:dyDescent="0.25">
      <c r="B878" s="180" t="s">
        <v>2782</v>
      </c>
      <c r="C878" s="182">
        <v>363763392.60000002</v>
      </c>
      <c r="F878" s="68"/>
      <c r="G878" s="68"/>
      <c r="H878" s="68"/>
    </row>
    <row r="879" spans="2:8" s="66" customFormat="1" ht="15" x14ac:dyDescent="0.25">
      <c r="B879" s="180" t="s">
        <v>2783</v>
      </c>
      <c r="C879" s="182">
        <v>820515</v>
      </c>
      <c r="F879" s="68"/>
      <c r="G879" s="68"/>
      <c r="H879" s="68"/>
    </row>
    <row r="880" spans="2:8" s="66" customFormat="1" ht="15" x14ac:dyDescent="0.25">
      <c r="B880" s="180" t="s">
        <v>2786</v>
      </c>
      <c r="C880" s="182">
        <v>467217345.38</v>
      </c>
      <c r="F880" s="68"/>
      <c r="G880" s="68"/>
      <c r="H880" s="68"/>
    </row>
    <row r="881" spans="2:8" s="66" customFormat="1" ht="15" x14ac:dyDescent="0.25">
      <c r="B881" s="180" t="s">
        <v>2794</v>
      </c>
      <c r="C881" s="182">
        <v>65643479.640000001</v>
      </c>
      <c r="F881" s="68"/>
      <c r="G881" s="68"/>
      <c r="H881" s="68"/>
    </row>
    <row r="882" spans="2:8" s="66" customFormat="1" ht="15" x14ac:dyDescent="0.25">
      <c r="B882" s="180" t="s">
        <v>2797</v>
      </c>
      <c r="C882" s="182">
        <v>159384487.03999999</v>
      </c>
      <c r="F882" s="68"/>
      <c r="G882" s="68"/>
      <c r="H882" s="68"/>
    </row>
    <row r="883" spans="2:8" s="66" customFormat="1" ht="15" x14ac:dyDescent="0.25">
      <c r="B883" s="180" t="s">
        <v>2806</v>
      </c>
      <c r="C883" s="182">
        <v>3498208</v>
      </c>
      <c r="F883" s="68"/>
      <c r="G883" s="68"/>
      <c r="H883" s="68"/>
    </row>
    <row r="884" spans="2:8" s="66" customFormat="1" ht="15" x14ac:dyDescent="0.25">
      <c r="B884" s="180" t="s">
        <v>2807</v>
      </c>
      <c r="C884" s="182">
        <v>3748080</v>
      </c>
      <c r="F884" s="68"/>
      <c r="G884" s="68"/>
      <c r="H884" s="68"/>
    </row>
    <row r="885" spans="2:8" s="66" customFormat="1" ht="15" x14ac:dyDescent="0.25">
      <c r="B885" s="180" t="s">
        <v>2811</v>
      </c>
      <c r="C885" s="182">
        <v>316358847.5</v>
      </c>
      <c r="F885" s="68"/>
      <c r="G885" s="68"/>
      <c r="H885" s="68"/>
    </row>
    <row r="886" spans="2:8" s="66" customFormat="1" ht="15" x14ac:dyDescent="0.25">
      <c r="B886" s="180" t="s">
        <v>2815</v>
      </c>
      <c r="C886" s="182">
        <v>114697767.25</v>
      </c>
      <c r="F886" s="68"/>
      <c r="G886" s="68"/>
      <c r="H886" s="68"/>
    </row>
    <row r="887" spans="2:8" s="66" customFormat="1" ht="15" x14ac:dyDescent="0.25">
      <c r="B887" s="180" t="s">
        <v>2817</v>
      </c>
      <c r="C887" s="182">
        <v>53619400</v>
      </c>
      <c r="F887" s="68"/>
      <c r="G887" s="68"/>
      <c r="H887" s="68"/>
    </row>
    <row r="888" spans="2:8" s="66" customFormat="1" ht="15" x14ac:dyDescent="0.25">
      <c r="B888" s="180" t="s">
        <v>2818</v>
      </c>
      <c r="C888" s="182">
        <v>3089399.6</v>
      </c>
      <c r="F888" s="68"/>
      <c r="G888" s="68"/>
      <c r="H888" s="68"/>
    </row>
    <row r="889" spans="2:8" s="66" customFormat="1" ht="15" x14ac:dyDescent="0.25">
      <c r="B889" s="180" t="s">
        <v>2819</v>
      </c>
      <c r="C889" s="182">
        <v>337292112.14999998</v>
      </c>
      <c r="F889" s="68"/>
      <c r="G889" s="68"/>
      <c r="H889" s="68"/>
    </row>
    <row r="890" spans="2:8" s="66" customFormat="1" ht="15" x14ac:dyDescent="0.25">
      <c r="B890" s="180" t="s">
        <v>2820</v>
      </c>
      <c r="C890" s="182">
        <v>2733500</v>
      </c>
      <c r="F890" s="68"/>
      <c r="G890" s="68"/>
      <c r="H890" s="68"/>
    </row>
    <row r="891" spans="2:8" s="66" customFormat="1" ht="15" x14ac:dyDescent="0.25">
      <c r="B891" s="180" t="s">
        <v>2826</v>
      </c>
      <c r="C891" s="182">
        <v>100229370</v>
      </c>
      <c r="F891" s="68"/>
      <c r="G891" s="68"/>
      <c r="H891" s="68"/>
    </row>
    <row r="892" spans="2:8" s="66" customFormat="1" ht="15" x14ac:dyDescent="0.25">
      <c r="B892" s="180" t="s">
        <v>2827</v>
      </c>
      <c r="C892" s="182">
        <v>2679562.5</v>
      </c>
      <c r="F892" s="68"/>
      <c r="G892" s="68"/>
      <c r="H892" s="68"/>
    </row>
    <row r="893" spans="2:8" s="66" customFormat="1" ht="15" x14ac:dyDescent="0.25">
      <c r="B893" s="180" t="s">
        <v>2865</v>
      </c>
      <c r="C893" s="182">
        <v>433907743.15999997</v>
      </c>
      <c r="F893" s="68"/>
      <c r="G893" s="68"/>
      <c r="H893" s="68"/>
    </row>
    <row r="894" spans="2:8" s="66" customFormat="1" ht="15" x14ac:dyDescent="0.25">
      <c r="B894" s="180" t="s">
        <v>2866</v>
      </c>
      <c r="C894" s="182">
        <v>18027225.23</v>
      </c>
      <c r="F894" s="68"/>
      <c r="G894" s="68"/>
      <c r="H894" s="68"/>
    </row>
    <row r="895" spans="2:8" s="66" customFormat="1" ht="15" x14ac:dyDescent="0.25">
      <c r="B895" s="180" t="s">
        <v>2870</v>
      </c>
      <c r="C895" s="182">
        <v>487365505.5</v>
      </c>
      <c r="F895" s="68"/>
      <c r="G895" s="68"/>
      <c r="H895" s="68"/>
    </row>
    <row r="896" spans="2:8" s="66" customFormat="1" ht="15" x14ac:dyDescent="0.25">
      <c r="B896" s="180" t="s">
        <v>2878</v>
      </c>
      <c r="C896" s="182">
        <v>498238603.24000001</v>
      </c>
      <c r="F896" s="68"/>
      <c r="G896" s="68"/>
      <c r="H896" s="68"/>
    </row>
    <row r="897" spans="2:8" s="66" customFormat="1" ht="15" x14ac:dyDescent="0.25">
      <c r="B897" s="180" t="s">
        <v>2882</v>
      </c>
      <c r="C897" s="182">
        <v>457350483.46999997</v>
      </c>
      <c r="F897" s="68"/>
      <c r="G897" s="68"/>
      <c r="H897" s="68"/>
    </row>
    <row r="898" spans="2:8" s="66" customFormat="1" ht="15" x14ac:dyDescent="0.25">
      <c r="B898" s="180" t="s">
        <v>2884</v>
      </c>
      <c r="C898" s="182">
        <v>24098319.5</v>
      </c>
      <c r="F898" s="68"/>
      <c r="G898" s="68"/>
      <c r="H898" s="68"/>
    </row>
    <row r="899" spans="2:8" s="66" customFormat="1" ht="15" x14ac:dyDescent="0.25">
      <c r="B899" s="180" t="s">
        <v>2885</v>
      </c>
      <c r="C899" s="182">
        <v>302096875.05000001</v>
      </c>
      <c r="F899" s="68"/>
      <c r="G899" s="68"/>
      <c r="H899" s="68"/>
    </row>
    <row r="900" spans="2:8" s="66" customFormat="1" ht="15" x14ac:dyDescent="0.25">
      <c r="B900" s="180" t="s">
        <v>2887</v>
      </c>
      <c r="C900" s="182">
        <v>536710970.86000001</v>
      </c>
      <c r="F900" s="68"/>
      <c r="G900" s="68"/>
      <c r="H900" s="68"/>
    </row>
    <row r="901" spans="2:8" s="66" customFormat="1" ht="15" x14ac:dyDescent="0.25">
      <c r="B901" s="180" t="s">
        <v>2888</v>
      </c>
      <c r="C901" s="182">
        <v>18528470.09</v>
      </c>
      <c r="F901" s="68"/>
      <c r="G901" s="68"/>
      <c r="H901" s="68"/>
    </row>
    <row r="902" spans="2:8" s="66" customFormat="1" ht="15" x14ac:dyDescent="0.25">
      <c r="B902" s="180" t="s">
        <v>2889</v>
      </c>
      <c r="C902" s="182">
        <v>72947714.969999999</v>
      </c>
      <c r="F902" s="68"/>
      <c r="G902" s="68"/>
      <c r="H902" s="68"/>
    </row>
    <row r="903" spans="2:8" s="66" customFormat="1" ht="15" x14ac:dyDescent="0.25">
      <c r="B903" s="180" t="s">
        <v>2891</v>
      </c>
      <c r="C903" s="182">
        <v>521040964.01999992</v>
      </c>
      <c r="F903" s="68"/>
      <c r="G903" s="68"/>
      <c r="H903" s="68"/>
    </row>
    <row r="904" spans="2:8" s="66" customFormat="1" ht="15" x14ac:dyDescent="0.25">
      <c r="B904" s="180" t="s">
        <v>2897</v>
      </c>
      <c r="C904" s="182">
        <v>130936819.58</v>
      </c>
      <c r="F904" s="68"/>
      <c r="G904" s="68"/>
      <c r="H904" s="68"/>
    </row>
    <row r="905" spans="2:8" s="66" customFormat="1" ht="15" x14ac:dyDescent="0.25">
      <c r="B905" s="180" t="s">
        <v>2901</v>
      </c>
      <c r="C905" s="182">
        <v>218039430</v>
      </c>
      <c r="F905" s="68"/>
      <c r="G905" s="68"/>
      <c r="H905" s="68"/>
    </row>
    <row r="906" spans="2:8" s="66" customFormat="1" ht="15" x14ac:dyDescent="0.25">
      <c r="B906" s="180" t="s">
        <v>2681</v>
      </c>
      <c r="C906" s="241">
        <v>284783499.39999998</v>
      </c>
      <c r="F906" s="68"/>
      <c r="G906" s="68"/>
      <c r="H906" s="68"/>
    </row>
    <row r="907" spans="2:8" s="66" customFormat="1" ht="15" x14ac:dyDescent="0.25">
      <c r="B907" s="180" t="s">
        <v>3450</v>
      </c>
      <c r="C907" s="241">
        <v>265687510.38</v>
      </c>
      <c r="F907" s="68"/>
      <c r="G907" s="68"/>
      <c r="H907" s="68"/>
    </row>
    <row r="908" spans="2:8" s="66" customFormat="1" ht="15" x14ac:dyDescent="0.25">
      <c r="B908" s="180" t="s">
        <v>2696</v>
      </c>
      <c r="C908" s="241">
        <v>321575789.25</v>
      </c>
      <c r="F908" s="68"/>
      <c r="G908" s="68"/>
      <c r="H908" s="68"/>
    </row>
    <row r="909" spans="2:8" s="66" customFormat="1" ht="15" x14ac:dyDescent="0.25">
      <c r="B909" s="180" t="s">
        <v>2701</v>
      </c>
      <c r="C909" s="241">
        <v>20310779.16</v>
      </c>
      <c r="F909" s="68"/>
      <c r="G909" s="68"/>
      <c r="H909" s="68"/>
    </row>
    <row r="910" spans="2:8" s="66" customFormat="1" ht="15" x14ac:dyDescent="0.25">
      <c r="B910" s="180" t="s">
        <v>2703</v>
      </c>
      <c r="C910" s="241">
        <v>545206872.08000004</v>
      </c>
      <c r="F910" s="68"/>
      <c r="G910" s="68"/>
      <c r="H910" s="68"/>
    </row>
    <row r="911" spans="2:8" s="66" customFormat="1" ht="15" x14ac:dyDescent="0.25">
      <c r="B911" s="180" t="s">
        <v>2719</v>
      </c>
      <c r="C911" s="241">
        <v>430676996.47000003</v>
      </c>
      <c r="F911" s="68"/>
      <c r="G911" s="68"/>
      <c r="H911" s="68"/>
    </row>
    <row r="912" spans="2:8" s="66" customFormat="1" ht="15" x14ac:dyDescent="0.25">
      <c r="B912" s="180" t="s">
        <v>2727</v>
      </c>
      <c r="C912" s="241">
        <v>384143853.77999997</v>
      </c>
      <c r="F912" s="68"/>
      <c r="G912" s="68"/>
      <c r="H912" s="68"/>
    </row>
    <row r="913" spans="2:8" s="66" customFormat="1" ht="15" x14ac:dyDescent="0.25">
      <c r="B913" s="180" t="s">
        <v>2736</v>
      </c>
      <c r="C913" s="241">
        <v>1242280</v>
      </c>
      <c r="F913" s="68"/>
      <c r="G913" s="68"/>
      <c r="H913" s="68"/>
    </row>
    <row r="914" spans="2:8" s="66" customFormat="1" ht="15" x14ac:dyDescent="0.25">
      <c r="B914" s="180" t="s">
        <v>3467</v>
      </c>
      <c r="C914" s="241">
        <v>80489815.879999995</v>
      </c>
      <c r="F914" s="68"/>
      <c r="G914" s="68"/>
      <c r="H914" s="68"/>
    </row>
    <row r="915" spans="2:8" s="66" customFormat="1" ht="15" x14ac:dyDescent="0.25">
      <c r="B915" s="180" t="s">
        <v>2748</v>
      </c>
      <c r="C915" s="241">
        <v>408026670.18000001</v>
      </c>
      <c r="F915" s="68"/>
      <c r="G915" s="68"/>
      <c r="H915" s="68"/>
    </row>
    <row r="916" spans="2:8" s="66" customFormat="1" ht="15" x14ac:dyDescent="0.25">
      <c r="B916" s="180" t="s">
        <v>2751</v>
      </c>
      <c r="C916" s="241">
        <v>254139462.80000001</v>
      </c>
      <c r="F916" s="68"/>
      <c r="G916" s="68"/>
      <c r="H916" s="68"/>
    </row>
    <row r="917" spans="2:8" s="66" customFormat="1" ht="15" x14ac:dyDescent="0.25">
      <c r="B917" s="180" t="s">
        <v>3476</v>
      </c>
      <c r="C917" s="241">
        <v>403527098.88999999</v>
      </c>
      <c r="F917" s="68"/>
      <c r="G917" s="68"/>
      <c r="H917" s="68"/>
    </row>
    <row r="918" spans="2:8" s="66" customFormat="1" ht="15" x14ac:dyDescent="0.25">
      <c r="B918" s="180" t="s">
        <v>2770</v>
      </c>
      <c r="C918" s="241">
        <v>51174725</v>
      </c>
      <c r="F918" s="68"/>
      <c r="G918" s="68"/>
      <c r="H918" s="68"/>
    </row>
    <row r="919" spans="2:8" s="66" customFormat="1" ht="15" x14ac:dyDescent="0.25">
      <c r="B919" s="180" t="s">
        <v>2775</v>
      </c>
      <c r="C919" s="241">
        <v>166967715.03</v>
      </c>
      <c r="F919" s="68"/>
      <c r="G919" s="68"/>
      <c r="H919" s="68"/>
    </row>
    <row r="920" spans="2:8" s="66" customFormat="1" ht="15" x14ac:dyDescent="0.25">
      <c r="B920" s="180" t="s">
        <v>2779</v>
      </c>
      <c r="C920" s="241">
        <v>324640224.81999999</v>
      </c>
      <c r="F920" s="68"/>
      <c r="G920" s="68"/>
      <c r="H920" s="68"/>
    </row>
    <row r="921" spans="2:8" s="66" customFormat="1" ht="15" x14ac:dyDescent="0.25">
      <c r="B921" s="180" t="s">
        <v>2783</v>
      </c>
      <c r="C921" s="241">
        <v>328495965.63</v>
      </c>
      <c r="F921" s="68"/>
      <c r="G921" s="68"/>
      <c r="H921" s="68"/>
    </row>
    <row r="922" spans="2:8" s="66" customFormat="1" ht="15" x14ac:dyDescent="0.25">
      <c r="B922" s="180" t="s">
        <v>2787</v>
      </c>
      <c r="C922" s="241">
        <v>526614056.11000001</v>
      </c>
      <c r="F922" s="68"/>
      <c r="G922" s="68"/>
      <c r="H922" s="68"/>
    </row>
    <row r="923" spans="2:8" s="66" customFormat="1" ht="15" x14ac:dyDescent="0.25">
      <c r="B923" s="180" t="s">
        <v>3491</v>
      </c>
      <c r="C923" s="241">
        <v>141698430.66</v>
      </c>
      <c r="F923" s="68"/>
      <c r="G923" s="68"/>
      <c r="H923" s="68"/>
    </row>
    <row r="924" spans="2:8" s="66" customFormat="1" ht="15" x14ac:dyDescent="0.25">
      <c r="B924" s="180" t="s">
        <v>2798</v>
      </c>
      <c r="C924" s="241">
        <v>355579994.24000001</v>
      </c>
      <c r="F924" s="68"/>
      <c r="G924" s="68"/>
      <c r="H924" s="68"/>
    </row>
    <row r="925" spans="2:8" s="66" customFormat="1" ht="15" x14ac:dyDescent="0.25">
      <c r="B925" s="180" t="s">
        <v>2812</v>
      </c>
      <c r="C925" s="241">
        <v>367295567.97000003</v>
      </c>
      <c r="F925" s="68"/>
      <c r="G925" s="68"/>
      <c r="H925" s="68"/>
    </row>
    <row r="926" spans="2:8" s="66" customFormat="1" ht="15" x14ac:dyDescent="0.25">
      <c r="B926" s="180" t="s">
        <v>2816</v>
      </c>
      <c r="C926" s="241">
        <v>104846351.66</v>
      </c>
      <c r="F926" s="68"/>
      <c r="G926" s="68"/>
      <c r="H926" s="68"/>
    </row>
    <row r="927" spans="2:8" s="66" customFormat="1" ht="15" x14ac:dyDescent="0.25">
      <c r="B927" s="180" t="s">
        <v>2818</v>
      </c>
      <c r="C927" s="241">
        <v>42543004.399999999</v>
      </c>
      <c r="F927" s="68"/>
      <c r="G927" s="68"/>
      <c r="H927" s="68"/>
    </row>
    <row r="928" spans="2:8" s="66" customFormat="1" ht="15" x14ac:dyDescent="0.25">
      <c r="B928" s="180" t="s">
        <v>2820</v>
      </c>
      <c r="C928" s="241">
        <v>479088887.19999999</v>
      </c>
      <c r="F928" s="68"/>
      <c r="G928" s="68"/>
      <c r="H928" s="68"/>
    </row>
    <row r="929" spans="2:8" s="66" customFormat="1" ht="15" x14ac:dyDescent="0.25">
      <c r="B929" s="180" t="s">
        <v>2822</v>
      </c>
      <c r="C929" s="241">
        <v>154559315.31</v>
      </c>
      <c r="F929" s="68"/>
      <c r="G929" s="68"/>
      <c r="H929" s="68"/>
    </row>
    <row r="930" spans="2:8" s="66" customFormat="1" ht="15" x14ac:dyDescent="0.25">
      <c r="B930" s="180" t="s">
        <v>2827</v>
      </c>
      <c r="C930" s="241">
        <v>203009383.63</v>
      </c>
      <c r="F930" s="68"/>
      <c r="G930" s="68"/>
      <c r="H930" s="68"/>
    </row>
    <row r="931" spans="2:8" s="66" customFormat="1" ht="15" x14ac:dyDescent="0.25">
      <c r="B931" s="180" t="s">
        <v>2866</v>
      </c>
      <c r="C931" s="241">
        <v>427694211.3300001</v>
      </c>
      <c r="F931" s="68"/>
      <c r="G931" s="68"/>
      <c r="H931" s="68"/>
    </row>
    <row r="932" spans="2:8" s="66" customFormat="1" ht="15" x14ac:dyDescent="0.25">
      <c r="B932" s="180" t="s">
        <v>2871</v>
      </c>
      <c r="C932" s="241">
        <v>497504214</v>
      </c>
      <c r="F932" s="68"/>
      <c r="G932" s="68"/>
      <c r="H932" s="68"/>
    </row>
    <row r="933" spans="2:8" s="66" customFormat="1" ht="15" x14ac:dyDescent="0.25">
      <c r="B933" s="180" t="s">
        <v>2879</v>
      </c>
      <c r="C933" s="241">
        <v>506909334.81999999</v>
      </c>
      <c r="F933" s="68"/>
      <c r="G933" s="68"/>
      <c r="H933" s="68"/>
    </row>
    <row r="934" spans="2:8" s="66" customFormat="1" ht="15" x14ac:dyDescent="0.25">
      <c r="B934" s="180" t="s">
        <v>2883</v>
      </c>
      <c r="C934" s="241">
        <v>367908752.43000001</v>
      </c>
      <c r="F934" s="68"/>
      <c r="G934" s="68"/>
      <c r="H934" s="68"/>
    </row>
    <row r="935" spans="2:8" s="66" customFormat="1" ht="15" x14ac:dyDescent="0.25">
      <c r="B935" s="180" t="s">
        <v>3543</v>
      </c>
      <c r="C935" s="241">
        <v>62080125</v>
      </c>
      <c r="F935" s="68"/>
      <c r="G935" s="68"/>
      <c r="H935" s="68"/>
    </row>
    <row r="936" spans="2:8" s="66" customFormat="1" ht="15" x14ac:dyDescent="0.25">
      <c r="B936" s="180" t="s">
        <v>2886</v>
      </c>
      <c r="C936" s="241">
        <v>337276483.20000005</v>
      </c>
      <c r="F936" s="68"/>
      <c r="G936" s="68"/>
      <c r="H936" s="68"/>
    </row>
    <row r="937" spans="2:8" s="66" customFormat="1" ht="15" x14ac:dyDescent="0.25">
      <c r="B937" s="180" t="s">
        <v>2888</v>
      </c>
      <c r="C937" s="241">
        <v>511243451.56999999</v>
      </c>
      <c r="F937" s="68"/>
      <c r="G937" s="68"/>
      <c r="H937" s="68"/>
    </row>
    <row r="938" spans="2:8" s="66" customFormat="1" ht="15" x14ac:dyDescent="0.25">
      <c r="B938" s="180" t="s">
        <v>2890</v>
      </c>
      <c r="C938" s="241">
        <v>150272610.84</v>
      </c>
      <c r="F938" s="68"/>
      <c r="G938" s="68"/>
      <c r="H938" s="68"/>
    </row>
    <row r="939" spans="2:8" s="66" customFormat="1" ht="15" x14ac:dyDescent="0.25">
      <c r="B939" s="180" t="s">
        <v>3545</v>
      </c>
      <c r="C939" s="241">
        <v>147516512.46000001</v>
      </c>
      <c r="F939" s="68"/>
      <c r="G939" s="68"/>
      <c r="H939" s="68"/>
    </row>
    <row r="940" spans="2:8" s="66" customFormat="1" ht="15" x14ac:dyDescent="0.25">
      <c r="B940" s="180" t="s">
        <v>2898</v>
      </c>
      <c r="C940" s="241">
        <v>219608684.86000001</v>
      </c>
      <c r="F940" s="68"/>
      <c r="G940" s="68"/>
      <c r="H940" s="68"/>
    </row>
    <row r="941" spans="2:8" s="66" customFormat="1" ht="15" x14ac:dyDescent="0.25">
      <c r="B941" s="180" t="s">
        <v>3553</v>
      </c>
      <c r="C941" s="241">
        <v>227931345.24000001</v>
      </c>
      <c r="F941" s="68"/>
      <c r="G941" s="68"/>
      <c r="H941" s="68"/>
    </row>
    <row r="942" spans="2:8" s="66" customFormat="1" ht="15.75" x14ac:dyDescent="0.25">
      <c r="C942" s="243">
        <f>SUM(C720:C941)</f>
        <v>39935204030.599991</v>
      </c>
      <c r="F942" s="68"/>
      <c r="G942" s="68"/>
      <c r="H942" s="68"/>
    </row>
    <row r="943" spans="2:8" s="66" customFormat="1" x14ac:dyDescent="0.2">
      <c r="C943" s="67"/>
      <c r="F943" s="68"/>
      <c r="G943" s="68"/>
      <c r="H943" s="68"/>
    </row>
    <row r="944" spans="2:8" s="66" customFormat="1" x14ac:dyDescent="0.2">
      <c r="C944" s="67"/>
      <c r="F944" s="68"/>
      <c r="G944" s="68"/>
      <c r="H944" s="68"/>
    </row>
    <row r="945" spans="2:8" s="66" customFormat="1" ht="15.75" x14ac:dyDescent="0.25">
      <c r="B945" s="234" t="s">
        <v>2914</v>
      </c>
      <c r="C945" s="235" t="s">
        <v>2913</v>
      </c>
      <c r="F945" s="68"/>
      <c r="G945" s="68"/>
      <c r="H945" s="68"/>
    </row>
    <row r="946" spans="2:8" s="66" customFormat="1" ht="15" x14ac:dyDescent="0.25">
      <c r="B946" s="180" t="s">
        <v>2929</v>
      </c>
      <c r="C946" s="241">
        <v>165346380.33000001</v>
      </c>
      <c r="F946" s="68"/>
      <c r="G946" s="68"/>
      <c r="H946" s="68"/>
    </row>
    <row r="947" spans="2:8" s="66" customFormat="1" ht="15" x14ac:dyDescent="0.25">
      <c r="B947" s="180" t="s">
        <v>2931</v>
      </c>
      <c r="C947" s="241">
        <v>127784004.97999999</v>
      </c>
      <c r="F947" s="68"/>
      <c r="G947" s="68"/>
      <c r="H947" s="68"/>
    </row>
    <row r="948" spans="2:8" s="66" customFormat="1" ht="15" x14ac:dyDescent="0.25">
      <c r="B948" s="180" t="s">
        <v>2937</v>
      </c>
      <c r="C948" s="241">
        <v>232119666.54999998</v>
      </c>
      <c r="F948" s="68"/>
      <c r="G948" s="68"/>
      <c r="H948" s="68"/>
    </row>
    <row r="949" spans="2:8" s="66" customFormat="1" ht="15" x14ac:dyDescent="0.25">
      <c r="B949" s="180" t="s">
        <v>2940</v>
      </c>
      <c r="C949" s="241">
        <v>68788571.609999999</v>
      </c>
      <c r="F949" s="68"/>
      <c r="G949" s="68"/>
      <c r="H949" s="68"/>
    </row>
    <row r="950" spans="2:8" s="66" customFormat="1" ht="15" x14ac:dyDescent="0.25">
      <c r="B950" s="180" t="s">
        <v>2946</v>
      </c>
      <c r="C950" s="241">
        <v>146945933.14000002</v>
      </c>
      <c r="F950" s="68"/>
      <c r="G950" s="68"/>
      <c r="H950" s="68"/>
    </row>
    <row r="951" spans="2:8" s="66" customFormat="1" ht="15" x14ac:dyDescent="0.25">
      <c r="B951" s="180" t="s">
        <v>2947</v>
      </c>
      <c r="C951" s="241">
        <v>68278095.890000001</v>
      </c>
      <c r="F951" s="68"/>
      <c r="G951" s="68"/>
      <c r="H951" s="68"/>
    </row>
    <row r="952" spans="2:8" s="66" customFormat="1" ht="15" x14ac:dyDescent="0.25">
      <c r="B952" s="180" t="s">
        <v>2948</v>
      </c>
      <c r="C952" s="241">
        <v>115435319.65000001</v>
      </c>
      <c r="F952" s="68"/>
      <c r="G952" s="68"/>
      <c r="H952" s="68"/>
    </row>
    <row r="953" spans="2:8" s="66" customFormat="1" ht="15" x14ac:dyDescent="0.25">
      <c r="B953" s="180" t="s">
        <v>2952</v>
      </c>
      <c r="C953" s="241">
        <v>338356916.32999998</v>
      </c>
      <c r="F953" s="68"/>
      <c r="G953" s="68"/>
      <c r="H953" s="68"/>
    </row>
    <row r="954" spans="2:8" s="66" customFormat="1" ht="15" x14ac:dyDescent="0.25">
      <c r="B954" s="180" t="s">
        <v>2958</v>
      </c>
      <c r="C954" s="241">
        <v>55069351.670000002</v>
      </c>
      <c r="F954" s="68"/>
      <c r="G954" s="68"/>
      <c r="H954" s="68"/>
    </row>
    <row r="955" spans="2:8" s="66" customFormat="1" ht="15" x14ac:dyDescent="0.25">
      <c r="B955" s="180" t="s">
        <v>2959</v>
      </c>
      <c r="C955" s="241">
        <v>65784183.009999998</v>
      </c>
      <c r="F955" s="68"/>
      <c r="G955" s="68"/>
      <c r="H955" s="68"/>
    </row>
    <row r="956" spans="2:8" s="66" customFormat="1" ht="15" x14ac:dyDescent="0.25">
      <c r="B956" s="180" t="s">
        <v>2960</v>
      </c>
      <c r="C956" s="241">
        <v>78754516.439999998</v>
      </c>
      <c r="F956" s="68"/>
      <c r="G956" s="68"/>
      <c r="H956" s="68"/>
    </row>
    <row r="957" spans="2:8" s="66" customFormat="1" ht="15" x14ac:dyDescent="0.25">
      <c r="B957" s="180" t="s">
        <v>2961</v>
      </c>
      <c r="C957" s="241">
        <v>247762016.45999998</v>
      </c>
      <c r="F957" s="68"/>
      <c r="G957" s="68"/>
      <c r="H957" s="68"/>
    </row>
    <row r="958" spans="2:8" s="66" customFormat="1" ht="15" x14ac:dyDescent="0.25">
      <c r="B958" s="180" t="s">
        <v>2965</v>
      </c>
      <c r="C958" s="241">
        <v>329377675.56999999</v>
      </c>
      <c r="F958" s="68"/>
      <c r="G958" s="68"/>
      <c r="H958" s="68"/>
    </row>
    <row r="959" spans="2:8" s="66" customFormat="1" ht="15" x14ac:dyDescent="0.25">
      <c r="B959" s="180" t="s">
        <v>2970</v>
      </c>
      <c r="C959" s="241">
        <v>1638129.31</v>
      </c>
      <c r="F959" s="68"/>
      <c r="G959" s="68"/>
      <c r="H959" s="68"/>
    </row>
    <row r="960" spans="2:8" s="66" customFormat="1" ht="15" x14ac:dyDescent="0.25">
      <c r="B960" s="180" t="s">
        <v>2972</v>
      </c>
      <c r="C960" s="241">
        <v>94049661.140000001</v>
      </c>
      <c r="F960" s="68"/>
      <c r="G960" s="68"/>
      <c r="H960" s="68"/>
    </row>
    <row r="961" spans="2:8" s="66" customFormat="1" ht="15" x14ac:dyDescent="0.25">
      <c r="B961" s="180" t="s">
        <v>2975</v>
      </c>
      <c r="C961" s="241">
        <v>139916915.40000001</v>
      </c>
      <c r="F961" s="68"/>
      <c r="G961" s="68"/>
      <c r="H961" s="68"/>
    </row>
    <row r="962" spans="2:8" s="66" customFormat="1" ht="15" x14ac:dyDescent="0.25">
      <c r="B962" s="180" t="s">
        <v>2977</v>
      </c>
      <c r="C962" s="241">
        <v>173635393.64000002</v>
      </c>
      <c r="F962" s="68"/>
      <c r="G962" s="68"/>
      <c r="H962" s="68"/>
    </row>
    <row r="963" spans="2:8" s="66" customFormat="1" ht="15" x14ac:dyDescent="0.25">
      <c r="B963" s="180" t="s">
        <v>2980</v>
      </c>
      <c r="C963" s="241">
        <v>286206677.38999999</v>
      </c>
      <c r="F963" s="68"/>
      <c r="G963" s="68"/>
      <c r="H963" s="68"/>
    </row>
    <row r="964" spans="2:8" s="66" customFormat="1" ht="15" x14ac:dyDescent="0.25">
      <c r="B964" s="180" t="s">
        <v>2983</v>
      </c>
      <c r="C964" s="241">
        <v>106037483.86</v>
      </c>
      <c r="F964" s="68"/>
      <c r="G964" s="68"/>
      <c r="H964" s="68"/>
    </row>
    <row r="965" spans="2:8" s="66" customFormat="1" ht="15" x14ac:dyDescent="0.25">
      <c r="B965" s="180" t="s">
        <v>2988</v>
      </c>
      <c r="C965" s="241">
        <v>28664876</v>
      </c>
      <c r="F965" s="68"/>
      <c r="G965" s="68"/>
      <c r="H965" s="68"/>
    </row>
    <row r="966" spans="2:8" s="66" customFormat="1" ht="15" x14ac:dyDescent="0.25">
      <c r="B966" s="180" t="s">
        <v>2992</v>
      </c>
      <c r="C966" s="241">
        <v>107783142.06999999</v>
      </c>
      <c r="F966" s="68"/>
      <c r="G966" s="68"/>
      <c r="H966" s="68"/>
    </row>
    <row r="967" spans="2:8" s="66" customFormat="1" ht="15" x14ac:dyDescent="0.25">
      <c r="B967" s="180" t="s">
        <v>2994</v>
      </c>
      <c r="C967" s="241">
        <v>193057481.14000002</v>
      </c>
      <c r="F967" s="68"/>
      <c r="G967" s="68"/>
      <c r="H967" s="68"/>
    </row>
    <row r="968" spans="2:8" s="66" customFormat="1" ht="15" x14ac:dyDescent="0.25">
      <c r="B968" s="180" t="s">
        <v>2995</v>
      </c>
      <c r="C968" s="241">
        <v>73602181.810000002</v>
      </c>
      <c r="F968" s="68"/>
      <c r="G968" s="68"/>
      <c r="H968" s="68"/>
    </row>
    <row r="969" spans="2:8" s="66" customFormat="1" ht="15" x14ac:dyDescent="0.25">
      <c r="B969" s="180" t="s">
        <v>2996</v>
      </c>
      <c r="C969" s="241">
        <v>79307399.840000004</v>
      </c>
      <c r="F969" s="68"/>
      <c r="G969" s="68"/>
      <c r="H969" s="68"/>
    </row>
    <row r="970" spans="2:8" s="66" customFormat="1" ht="15" x14ac:dyDescent="0.25">
      <c r="B970" s="180" t="s">
        <v>2999</v>
      </c>
      <c r="C970" s="241">
        <v>23970556.629999999</v>
      </c>
      <c r="F970" s="68"/>
      <c r="G970" s="68"/>
      <c r="H970" s="68"/>
    </row>
    <row r="971" spans="2:8" s="66" customFormat="1" ht="15" x14ac:dyDescent="0.25">
      <c r="B971" s="180" t="s">
        <v>3001</v>
      </c>
      <c r="C971" s="241">
        <v>227507559.35999998</v>
      </c>
      <c r="F971" s="68"/>
      <c r="G971" s="68"/>
      <c r="H971" s="68"/>
    </row>
    <row r="972" spans="2:8" s="66" customFormat="1" ht="15" x14ac:dyDescent="0.25">
      <c r="B972" s="180" t="s">
        <v>3002</v>
      </c>
      <c r="C972" s="241">
        <v>191035793.19999999</v>
      </c>
      <c r="F972" s="68"/>
      <c r="G972" s="68"/>
      <c r="H972" s="68"/>
    </row>
    <row r="973" spans="2:8" s="66" customFormat="1" ht="15" x14ac:dyDescent="0.25">
      <c r="B973" s="180" t="s">
        <v>3006</v>
      </c>
      <c r="C973" s="241">
        <v>244200141.27000001</v>
      </c>
      <c r="F973" s="68"/>
      <c r="G973" s="68"/>
      <c r="H973" s="68"/>
    </row>
    <row r="974" spans="2:8" s="66" customFormat="1" ht="15" x14ac:dyDescent="0.25">
      <c r="B974" s="180" t="s">
        <v>3008</v>
      </c>
      <c r="C974" s="241">
        <v>209773982.20000002</v>
      </c>
      <c r="F974" s="68"/>
      <c r="G974" s="68"/>
      <c r="H974" s="68"/>
    </row>
    <row r="975" spans="2:8" s="66" customFormat="1" ht="15" x14ac:dyDescent="0.25">
      <c r="B975" s="180" t="s">
        <v>3010</v>
      </c>
      <c r="C975" s="241">
        <v>203769274.91999999</v>
      </c>
      <c r="F975" s="68"/>
      <c r="G975" s="68"/>
      <c r="H975" s="68"/>
    </row>
    <row r="976" spans="2:8" s="66" customFormat="1" ht="15" x14ac:dyDescent="0.25">
      <c r="B976" s="180" t="s">
        <v>3011</v>
      </c>
      <c r="C976" s="241">
        <v>179864543.72</v>
      </c>
      <c r="F976" s="68"/>
      <c r="G976" s="68"/>
      <c r="H976" s="68"/>
    </row>
    <row r="977" spans="2:8" s="66" customFormat="1" ht="15" x14ac:dyDescent="0.25">
      <c r="B977" s="180" t="s">
        <v>3015</v>
      </c>
      <c r="C977" s="241">
        <v>154505673.56</v>
      </c>
      <c r="F977" s="68"/>
      <c r="G977" s="68"/>
      <c r="H977" s="68"/>
    </row>
    <row r="978" spans="2:8" s="66" customFormat="1" ht="15" x14ac:dyDescent="0.25">
      <c r="B978" s="180" t="s">
        <v>3018</v>
      </c>
      <c r="C978" s="241">
        <v>142306527.63</v>
      </c>
      <c r="F978" s="68"/>
      <c r="G978" s="68"/>
      <c r="H978" s="68"/>
    </row>
    <row r="979" spans="2:8" s="66" customFormat="1" ht="15" x14ac:dyDescent="0.25">
      <c r="B979" s="180" t="s">
        <v>3019</v>
      </c>
      <c r="C979" s="241">
        <v>162006226.59999999</v>
      </c>
      <c r="F979" s="68"/>
      <c r="G979" s="68"/>
      <c r="H979" s="68"/>
    </row>
    <row r="980" spans="2:8" s="66" customFormat="1" ht="15" x14ac:dyDescent="0.25">
      <c r="B980" s="180" t="s">
        <v>3025</v>
      </c>
      <c r="C980" s="241">
        <v>73628177.900000006</v>
      </c>
      <c r="F980" s="68"/>
      <c r="G980" s="68"/>
      <c r="H980" s="68"/>
    </row>
    <row r="981" spans="2:8" s="66" customFormat="1" ht="15" x14ac:dyDescent="0.25">
      <c r="B981" s="180" t="s">
        <v>3026</v>
      </c>
      <c r="C981" s="241">
        <v>114667379.73999999</v>
      </c>
      <c r="F981" s="68"/>
      <c r="G981" s="68"/>
      <c r="H981" s="68"/>
    </row>
    <row r="982" spans="2:8" s="66" customFormat="1" ht="15" x14ac:dyDescent="0.25">
      <c r="B982" s="180" t="s">
        <v>3028</v>
      </c>
      <c r="C982" s="241">
        <v>133747136.8</v>
      </c>
      <c r="F982" s="68"/>
      <c r="G982" s="68"/>
      <c r="H982" s="68"/>
    </row>
    <row r="983" spans="2:8" s="66" customFormat="1" ht="15" x14ac:dyDescent="0.25">
      <c r="B983" s="180" t="s">
        <v>3040</v>
      </c>
      <c r="C983" s="241">
        <v>43760778.200000003</v>
      </c>
      <c r="F983" s="68"/>
      <c r="G983" s="68"/>
      <c r="H983" s="68"/>
    </row>
    <row r="984" spans="2:8" s="66" customFormat="1" ht="15" x14ac:dyDescent="0.25">
      <c r="B984" s="180" t="s">
        <v>3041</v>
      </c>
      <c r="C984" s="241">
        <v>52419552.229999997</v>
      </c>
      <c r="F984" s="68"/>
      <c r="G984" s="68"/>
      <c r="H984" s="68"/>
    </row>
    <row r="985" spans="2:8" s="66" customFormat="1" ht="15" x14ac:dyDescent="0.25">
      <c r="B985" s="180" t="s">
        <v>3043</v>
      </c>
      <c r="C985" s="241">
        <v>39253834.280000001</v>
      </c>
      <c r="F985" s="68"/>
      <c r="G985" s="68"/>
      <c r="H985" s="68"/>
    </row>
    <row r="986" spans="2:8" s="66" customFormat="1" ht="15" x14ac:dyDescent="0.25">
      <c r="B986" s="180" t="s">
        <v>3046</v>
      </c>
      <c r="C986" s="241">
        <v>63379297.079999998</v>
      </c>
      <c r="F986" s="68"/>
      <c r="G986" s="68"/>
      <c r="H986" s="68"/>
    </row>
    <row r="987" spans="2:8" s="66" customFormat="1" ht="15" x14ac:dyDescent="0.25">
      <c r="B987" s="180" t="s">
        <v>3055</v>
      </c>
      <c r="C987" s="241">
        <v>75754312.939999998</v>
      </c>
      <c r="F987" s="68"/>
      <c r="G987" s="68"/>
      <c r="H987" s="68"/>
    </row>
    <row r="988" spans="2:8" s="66" customFormat="1" ht="15" x14ac:dyDescent="0.25">
      <c r="B988" s="180" t="s">
        <v>3060</v>
      </c>
      <c r="C988" s="241">
        <v>54780917.949999996</v>
      </c>
      <c r="F988" s="68"/>
      <c r="G988" s="68"/>
      <c r="H988" s="68"/>
    </row>
    <row r="989" spans="2:8" s="66" customFormat="1" ht="15" x14ac:dyDescent="0.25">
      <c r="B989" s="180" t="s">
        <v>3070</v>
      </c>
      <c r="C989" s="241">
        <v>36469362.109999999</v>
      </c>
      <c r="F989" s="68"/>
      <c r="G989" s="68"/>
      <c r="H989" s="68"/>
    </row>
    <row r="990" spans="2:8" s="66" customFormat="1" ht="15" x14ac:dyDescent="0.25">
      <c r="B990" s="180" t="s">
        <v>3077</v>
      </c>
      <c r="C990" s="241">
        <v>34143534.369999997</v>
      </c>
      <c r="F990" s="68"/>
      <c r="G990" s="68"/>
      <c r="H990" s="68"/>
    </row>
    <row r="991" spans="2:8" s="66" customFormat="1" ht="15" x14ac:dyDescent="0.25">
      <c r="B991" s="180" t="s">
        <v>3086</v>
      </c>
      <c r="C991" s="182">
        <v>167912130.47999999</v>
      </c>
      <c r="F991" s="68"/>
      <c r="G991" s="68"/>
      <c r="H991" s="68"/>
    </row>
    <row r="992" spans="2:8" s="66" customFormat="1" ht="15" x14ac:dyDescent="0.25">
      <c r="B992" s="180" t="s">
        <v>3093</v>
      </c>
      <c r="C992" s="182">
        <v>134590773.5</v>
      </c>
      <c r="F992" s="68"/>
      <c r="G992" s="68"/>
      <c r="H992" s="68"/>
    </row>
    <row r="993" spans="2:8" s="66" customFormat="1" ht="15" x14ac:dyDescent="0.25">
      <c r="B993" s="180" t="s">
        <v>3098</v>
      </c>
      <c r="C993" s="182">
        <v>1799700</v>
      </c>
      <c r="F993" s="68"/>
      <c r="G993" s="68"/>
      <c r="H993" s="68"/>
    </row>
    <row r="994" spans="2:8" s="66" customFormat="1" ht="15" x14ac:dyDescent="0.25">
      <c r="B994" s="180" t="s">
        <v>3068</v>
      </c>
      <c r="C994" s="182">
        <v>225779766.59999999</v>
      </c>
      <c r="F994" s="68"/>
      <c r="G994" s="68"/>
      <c r="H994" s="68"/>
    </row>
    <row r="995" spans="2:8" s="66" customFormat="1" ht="15" x14ac:dyDescent="0.25">
      <c r="B995" s="180" t="s">
        <v>3109</v>
      </c>
      <c r="C995" s="182">
        <v>221246439.84</v>
      </c>
      <c r="F995" s="68"/>
      <c r="G995" s="68"/>
      <c r="H995" s="68"/>
    </row>
    <row r="996" spans="2:8" s="66" customFormat="1" ht="15" x14ac:dyDescent="0.25">
      <c r="B996" s="180" t="s">
        <v>3111</v>
      </c>
      <c r="C996" s="182">
        <v>229087519.02000001</v>
      </c>
      <c r="F996" s="68"/>
      <c r="G996" s="68"/>
      <c r="H996" s="68"/>
    </row>
    <row r="997" spans="2:8" s="66" customFormat="1" ht="15" x14ac:dyDescent="0.25">
      <c r="B997" s="180" t="s">
        <v>3063</v>
      </c>
      <c r="C997" s="182">
        <v>62617713</v>
      </c>
      <c r="F997" s="68"/>
      <c r="G997" s="68"/>
      <c r="H997" s="68"/>
    </row>
    <row r="998" spans="2:8" s="66" customFormat="1" ht="15" x14ac:dyDescent="0.25">
      <c r="B998" s="180" t="s">
        <v>3122</v>
      </c>
      <c r="C998" s="182">
        <v>75975869.719999999</v>
      </c>
      <c r="F998" s="68"/>
      <c r="G998" s="68"/>
      <c r="H998" s="68"/>
    </row>
    <row r="999" spans="2:8" s="66" customFormat="1" ht="15" x14ac:dyDescent="0.25">
      <c r="B999" s="180" t="s">
        <v>3132</v>
      </c>
      <c r="C999" s="182">
        <v>664887.5</v>
      </c>
      <c r="F999" s="68"/>
      <c r="G999" s="68"/>
      <c r="H999" s="68"/>
    </row>
    <row r="1000" spans="2:8" s="66" customFormat="1" ht="15" x14ac:dyDescent="0.25">
      <c r="B1000" s="180" t="s">
        <v>3133</v>
      </c>
      <c r="C1000" s="182">
        <v>233750406.85999998</v>
      </c>
      <c r="F1000" s="68"/>
      <c r="G1000" s="68"/>
      <c r="H1000" s="68"/>
    </row>
    <row r="1001" spans="2:8" s="66" customFormat="1" ht="15" x14ac:dyDescent="0.25">
      <c r="B1001" s="180" t="s">
        <v>3054</v>
      </c>
      <c r="C1001" s="182">
        <v>18130000.5</v>
      </c>
      <c r="F1001" s="68"/>
      <c r="G1001" s="68"/>
      <c r="H1001" s="68"/>
    </row>
    <row r="1002" spans="2:8" s="66" customFormat="1" ht="15" x14ac:dyDescent="0.25">
      <c r="B1002" s="180" t="s">
        <v>3135</v>
      </c>
      <c r="C1002" s="182">
        <v>169667860.5</v>
      </c>
      <c r="F1002" s="68"/>
      <c r="G1002" s="68"/>
      <c r="H1002" s="68"/>
    </row>
    <row r="1003" spans="2:8" s="66" customFormat="1" ht="15" x14ac:dyDescent="0.25">
      <c r="B1003" s="180" t="s">
        <v>3144</v>
      </c>
      <c r="C1003" s="182">
        <v>2802808.75</v>
      </c>
      <c r="F1003" s="68"/>
      <c r="G1003" s="68"/>
      <c r="H1003" s="68"/>
    </row>
    <row r="1004" spans="2:8" s="66" customFormat="1" ht="15" x14ac:dyDescent="0.25">
      <c r="B1004" s="180" t="s">
        <v>3057</v>
      </c>
      <c r="C1004" s="182">
        <v>331651812.93000001</v>
      </c>
      <c r="F1004" s="68"/>
      <c r="G1004" s="68"/>
      <c r="H1004" s="68"/>
    </row>
    <row r="1005" spans="2:8" s="66" customFormat="1" ht="15" x14ac:dyDescent="0.25">
      <c r="B1005" s="180" t="s">
        <v>3155</v>
      </c>
      <c r="C1005" s="182">
        <v>18061752.23</v>
      </c>
      <c r="F1005" s="68"/>
      <c r="G1005" s="68"/>
      <c r="H1005" s="68"/>
    </row>
    <row r="1006" spans="2:8" s="66" customFormat="1" ht="15" x14ac:dyDescent="0.25">
      <c r="B1006" s="180" t="s">
        <v>3159</v>
      </c>
      <c r="C1006" s="182">
        <v>130891560.54000001</v>
      </c>
      <c r="F1006" s="68"/>
      <c r="G1006" s="68"/>
      <c r="H1006" s="68"/>
    </row>
    <row r="1007" spans="2:8" s="66" customFormat="1" ht="15" x14ac:dyDescent="0.25">
      <c r="B1007" s="180" t="s">
        <v>3088</v>
      </c>
      <c r="C1007" s="182">
        <v>98514915.599999994</v>
      </c>
      <c r="F1007" s="68"/>
      <c r="G1007" s="68"/>
      <c r="H1007" s="68"/>
    </row>
    <row r="1008" spans="2:8" s="66" customFormat="1" ht="15" x14ac:dyDescent="0.25">
      <c r="B1008" s="180" t="s">
        <v>3161</v>
      </c>
      <c r="C1008" s="182">
        <v>134312996.88</v>
      </c>
      <c r="F1008" s="68"/>
      <c r="G1008" s="68"/>
      <c r="H1008" s="68"/>
    </row>
    <row r="1009" spans="2:8" s="66" customFormat="1" ht="15" x14ac:dyDescent="0.25">
      <c r="B1009" s="180" t="s">
        <v>3163</v>
      </c>
      <c r="C1009" s="182">
        <v>286414860.60000002</v>
      </c>
      <c r="F1009" s="68"/>
      <c r="G1009" s="68"/>
      <c r="H1009" s="68"/>
    </row>
    <row r="1010" spans="2:8" s="66" customFormat="1" ht="15" x14ac:dyDescent="0.25">
      <c r="B1010" s="180" t="s">
        <v>3055</v>
      </c>
      <c r="C1010" s="182">
        <v>205818652.59999999</v>
      </c>
      <c r="F1010" s="68"/>
      <c r="G1010" s="68"/>
      <c r="H1010" s="68"/>
    </row>
    <row r="1011" spans="2:8" s="66" customFormat="1" ht="15" x14ac:dyDescent="0.25">
      <c r="B1011" s="180" t="s">
        <v>3171</v>
      </c>
      <c r="C1011" s="182">
        <v>201426544</v>
      </c>
      <c r="F1011" s="68"/>
      <c r="G1011" s="68"/>
      <c r="H1011" s="68"/>
    </row>
    <row r="1012" spans="2:8" s="66" customFormat="1" ht="15" x14ac:dyDescent="0.25">
      <c r="B1012" s="180" t="s">
        <v>3173</v>
      </c>
      <c r="C1012" s="182">
        <v>250443985.68000001</v>
      </c>
      <c r="F1012" s="68"/>
      <c r="G1012" s="68"/>
      <c r="H1012" s="68"/>
    </row>
    <row r="1013" spans="2:8" s="66" customFormat="1" ht="15" x14ac:dyDescent="0.25">
      <c r="B1013" s="180" t="s">
        <v>3058</v>
      </c>
      <c r="C1013" s="182">
        <v>112604808.76000001</v>
      </c>
      <c r="F1013" s="68"/>
      <c r="G1013" s="68"/>
      <c r="H1013" s="68"/>
    </row>
    <row r="1014" spans="2:8" s="66" customFormat="1" ht="15" x14ac:dyDescent="0.25">
      <c r="B1014" s="180" t="s">
        <v>3188</v>
      </c>
      <c r="C1014" s="182">
        <v>252196727.13</v>
      </c>
      <c r="F1014" s="68"/>
      <c r="G1014" s="68"/>
      <c r="H1014" s="68"/>
    </row>
    <row r="1015" spans="2:8" s="66" customFormat="1" ht="15" x14ac:dyDescent="0.25">
      <c r="B1015" s="180" t="s">
        <v>3191</v>
      </c>
      <c r="C1015" s="182">
        <v>64434871.909999996</v>
      </c>
      <c r="F1015" s="68"/>
      <c r="G1015" s="68"/>
      <c r="H1015" s="68"/>
    </row>
    <row r="1016" spans="2:8" s="66" customFormat="1" ht="15" x14ac:dyDescent="0.25">
      <c r="B1016" s="180" t="s">
        <v>3195</v>
      </c>
      <c r="C1016" s="182">
        <v>148230082</v>
      </c>
      <c r="F1016" s="68"/>
      <c r="G1016" s="68"/>
      <c r="H1016" s="68"/>
    </row>
    <row r="1017" spans="2:8" s="66" customFormat="1" ht="15" x14ac:dyDescent="0.25">
      <c r="B1017" s="180" t="s">
        <v>3199</v>
      </c>
      <c r="C1017" s="182">
        <v>230319124.05000001</v>
      </c>
      <c r="F1017" s="68"/>
      <c r="G1017" s="68"/>
      <c r="H1017" s="68"/>
    </row>
    <row r="1018" spans="2:8" s="66" customFormat="1" ht="15" x14ac:dyDescent="0.25">
      <c r="B1018" s="180" t="s">
        <v>3203</v>
      </c>
      <c r="C1018" s="182">
        <v>315721306.88999999</v>
      </c>
      <c r="F1018" s="68"/>
      <c r="G1018" s="68"/>
      <c r="H1018" s="68"/>
    </row>
    <row r="1019" spans="2:8" s="66" customFormat="1" ht="15" x14ac:dyDescent="0.25">
      <c r="B1019" s="180" t="s">
        <v>3217</v>
      </c>
      <c r="C1019" s="182">
        <v>46608331.140000001</v>
      </c>
      <c r="F1019" s="68"/>
      <c r="G1019" s="68"/>
      <c r="H1019" s="68"/>
    </row>
    <row r="1020" spans="2:8" s="66" customFormat="1" ht="15" x14ac:dyDescent="0.25">
      <c r="B1020" s="180" t="s">
        <v>3226</v>
      </c>
      <c r="C1020" s="182">
        <v>28828212.699999999</v>
      </c>
      <c r="F1020" s="68"/>
      <c r="G1020" s="68"/>
      <c r="H1020" s="68"/>
    </row>
    <row r="1021" spans="2:8" s="66" customFormat="1" ht="15" x14ac:dyDescent="0.25">
      <c r="B1021" s="180" t="s">
        <v>3229</v>
      </c>
      <c r="C1021" s="182">
        <v>21682848.879999999</v>
      </c>
      <c r="F1021" s="68"/>
      <c r="G1021" s="68"/>
      <c r="H1021" s="68"/>
    </row>
    <row r="1022" spans="2:8" s="66" customFormat="1" ht="15" x14ac:dyDescent="0.25">
      <c r="B1022" s="180" t="s">
        <v>3230</v>
      </c>
      <c r="C1022" s="182">
        <v>155350087.19999999</v>
      </c>
      <c r="F1022" s="68"/>
      <c r="G1022" s="68"/>
      <c r="H1022" s="68"/>
    </row>
    <row r="1023" spans="2:8" s="66" customFormat="1" ht="15" x14ac:dyDescent="0.25">
      <c r="B1023" s="180" t="s">
        <v>3070</v>
      </c>
      <c r="C1023" s="182">
        <v>127898715</v>
      </c>
      <c r="F1023" s="68"/>
      <c r="G1023" s="68"/>
      <c r="H1023" s="68"/>
    </row>
    <row r="1024" spans="2:8" s="66" customFormat="1" ht="15" x14ac:dyDescent="0.25">
      <c r="B1024" s="180" t="s">
        <v>3234</v>
      </c>
      <c r="C1024" s="182">
        <v>110614659.42</v>
      </c>
      <c r="F1024" s="68"/>
      <c r="G1024" s="68"/>
      <c r="H1024" s="68"/>
    </row>
    <row r="1025" spans="2:8" s="66" customFormat="1" ht="15" x14ac:dyDescent="0.25">
      <c r="B1025" s="180" t="s">
        <v>3239</v>
      </c>
      <c r="C1025" s="182">
        <v>127064848.5</v>
      </c>
      <c r="F1025" s="68"/>
      <c r="G1025" s="68"/>
      <c r="H1025" s="68"/>
    </row>
    <row r="1026" spans="2:8" s="66" customFormat="1" ht="15" x14ac:dyDescent="0.25">
      <c r="B1026" s="180" t="s">
        <v>3073</v>
      </c>
      <c r="C1026" s="182">
        <v>184741987.5</v>
      </c>
      <c r="F1026" s="68"/>
      <c r="G1026" s="68"/>
      <c r="H1026" s="68"/>
    </row>
    <row r="1027" spans="2:8" s="66" customFormat="1" ht="15" x14ac:dyDescent="0.25">
      <c r="B1027" s="180" t="s">
        <v>3089</v>
      </c>
      <c r="C1027" s="182">
        <v>415359932.90999997</v>
      </c>
      <c r="F1027" s="68"/>
      <c r="G1027" s="68"/>
      <c r="H1027" s="68"/>
    </row>
    <row r="1028" spans="2:8" s="66" customFormat="1" ht="15" x14ac:dyDescent="0.25">
      <c r="B1028" s="180" t="s">
        <v>3243</v>
      </c>
      <c r="C1028" s="182">
        <v>202034918.93000001</v>
      </c>
      <c r="F1028" s="68"/>
      <c r="G1028" s="68"/>
      <c r="H1028" s="68"/>
    </row>
    <row r="1029" spans="2:8" s="66" customFormat="1" ht="15" x14ac:dyDescent="0.25">
      <c r="B1029" s="180" t="s">
        <v>3244</v>
      </c>
      <c r="C1029" s="182">
        <v>186901337.93000001</v>
      </c>
      <c r="F1029" s="68"/>
      <c r="G1029" s="68"/>
      <c r="H1029" s="68"/>
    </row>
    <row r="1030" spans="2:8" s="66" customFormat="1" ht="15" x14ac:dyDescent="0.25">
      <c r="B1030" s="180" t="s">
        <v>3248</v>
      </c>
      <c r="C1030" s="182">
        <v>10287862.65</v>
      </c>
      <c r="F1030" s="68"/>
      <c r="G1030" s="68"/>
      <c r="H1030" s="68"/>
    </row>
    <row r="1031" spans="2:8" s="66" customFormat="1" ht="15" x14ac:dyDescent="0.25">
      <c r="B1031" s="180" t="s">
        <v>3075</v>
      </c>
      <c r="C1031" s="182">
        <v>161317738.97999999</v>
      </c>
      <c r="F1031" s="68"/>
      <c r="G1031" s="68"/>
      <c r="H1031" s="68"/>
    </row>
    <row r="1032" spans="2:8" s="66" customFormat="1" ht="15" x14ac:dyDescent="0.25">
      <c r="B1032" s="180" t="s">
        <v>3254</v>
      </c>
      <c r="C1032" s="182">
        <v>42689600</v>
      </c>
      <c r="F1032" s="68"/>
      <c r="G1032" s="68"/>
      <c r="H1032" s="68"/>
    </row>
    <row r="1033" spans="2:8" s="66" customFormat="1" ht="15" x14ac:dyDescent="0.25">
      <c r="B1033" s="180" t="s">
        <v>3256</v>
      </c>
      <c r="C1033" s="182">
        <v>40285000</v>
      </c>
      <c r="F1033" s="68"/>
      <c r="G1033" s="68"/>
      <c r="H1033" s="68"/>
    </row>
    <row r="1034" spans="2:8" s="66" customFormat="1" ht="15" x14ac:dyDescent="0.25">
      <c r="B1034" s="180" t="s">
        <v>3077</v>
      </c>
      <c r="C1034" s="182">
        <v>131853508.8</v>
      </c>
      <c r="F1034" s="68"/>
      <c r="G1034" s="68"/>
      <c r="H1034" s="68"/>
    </row>
    <row r="1035" spans="2:8" s="66" customFormat="1" ht="15" x14ac:dyDescent="0.25">
      <c r="B1035" s="180" t="s">
        <v>3098</v>
      </c>
      <c r="C1035" s="182">
        <v>4444500</v>
      </c>
      <c r="F1035" s="68"/>
      <c r="G1035" s="68"/>
      <c r="H1035" s="68"/>
    </row>
    <row r="1036" spans="2:8" s="66" customFormat="1" ht="15" x14ac:dyDescent="0.25">
      <c r="B1036" s="180" t="s">
        <v>3265</v>
      </c>
      <c r="C1036" s="182">
        <v>2012407.2</v>
      </c>
      <c r="F1036" s="68"/>
      <c r="G1036" s="68"/>
      <c r="H1036" s="68"/>
    </row>
    <row r="1037" spans="2:8" s="66" customFormat="1" ht="15" x14ac:dyDescent="0.25">
      <c r="B1037" s="180" t="s">
        <v>3121</v>
      </c>
      <c r="C1037" s="182">
        <v>17084990.460000001</v>
      </c>
      <c r="F1037" s="68"/>
      <c r="G1037" s="68"/>
      <c r="H1037" s="68"/>
    </row>
    <row r="1038" spans="2:8" s="66" customFormat="1" ht="15" x14ac:dyDescent="0.25">
      <c r="B1038" s="180" t="s">
        <v>3132</v>
      </c>
      <c r="C1038" s="182">
        <v>665456.25</v>
      </c>
      <c r="F1038" s="68"/>
      <c r="G1038" s="68"/>
      <c r="H1038" s="68"/>
    </row>
    <row r="1039" spans="2:8" s="66" customFormat="1" ht="15" x14ac:dyDescent="0.25">
      <c r="B1039" s="180" t="s">
        <v>3269</v>
      </c>
      <c r="C1039" s="182">
        <v>21926563.25</v>
      </c>
      <c r="F1039" s="68"/>
      <c r="G1039" s="68"/>
      <c r="H1039" s="68"/>
    </row>
    <row r="1040" spans="2:8" s="66" customFormat="1" ht="15" x14ac:dyDescent="0.25">
      <c r="B1040" s="180" t="s">
        <v>3134</v>
      </c>
      <c r="C1040" s="182">
        <v>854260</v>
      </c>
      <c r="F1040" s="68"/>
      <c r="G1040" s="68"/>
      <c r="H1040" s="68"/>
    </row>
    <row r="1041" spans="2:8" s="66" customFormat="1" ht="15" x14ac:dyDescent="0.25">
      <c r="B1041" s="180" t="s">
        <v>3557</v>
      </c>
      <c r="C1041" s="182">
        <v>21576995.219999999</v>
      </c>
      <c r="F1041" s="68"/>
      <c r="G1041" s="68"/>
      <c r="H1041" s="68"/>
    </row>
    <row r="1042" spans="2:8" s="66" customFormat="1" ht="15" x14ac:dyDescent="0.25">
      <c r="B1042" s="180" t="s">
        <v>3160</v>
      </c>
      <c r="C1042" s="182">
        <v>813240</v>
      </c>
      <c r="F1042" s="68"/>
      <c r="G1042" s="68"/>
      <c r="H1042" s="68"/>
    </row>
    <row r="1043" spans="2:8" s="66" customFormat="1" ht="15" x14ac:dyDescent="0.25">
      <c r="B1043" s="180" t="s">
        <v>3162</v>
      </c>
      <c r="C1043" s="182">
        <v>3863580</v>
      </c>
      <c r="F1043" s="68"/>
      <c r="G1043" s="68"/>
      <c r="H1043" s="68"/>
    </row>
    <row r="1044" spans="2:8" s="66" customFormat="1" ht="15" x14ac:dyDescent="0.25">
      <c r="B1044" s="180" t="s">
        <v>3277</v>
      </c>
      <c r="C1044" s="182">
        <v>197983491.19999999</v>
      </c>
      <c r="F1044" s="68"/>
      <c r="G1044" s="68"/>
      <c r="H1044" s="68"/>
    </row>
    <row r="1045" spans="2:8" s="66" customFormat="1" ht="15" x14ac:dyDescent="0.25">
      <c r="B1045" s="180" t="s">
        <v>3172</v>
      </c>
      <c r="C1045" s="182">
        <v>2599740</v>
      </c>
      <c r="F1045" s="68"/>
      <c r="G1045" s="68"/>
      <c r="H1045" s="68"/>
    </row>
    <row r="1046" spans="2:8" s="66" customFormat="1" ht="15" x14ac:dyDescent="0.25">
      <c r="B1046" s="180" t="s">
        <v>3198</v>
      </c>
      <c r="C1046" s="182">
        <v>735105</v>
      </c>
      <c r="F1046" s="68"/>
      <c r="G1046" s="68"/>
      <c r="H1046" s="68"/>
    </row>
    <row r="1047" spans="2:8" s="66" customFormat="1" ht="15" x14ac:dyDescent="0.25">
      <c r="B1047" s="180" t="s">
        <v>3286</v>
      </c>
      <c r="C1047" s="182">
        <v>1345000</v>
      </c>
      <c r="F1047" s="68"/>
      <c r="G1047" s="68"/>
      <c r="H1047" s="68"/>
    </row>
    <row r="1048" spans="2:8" s="66" customFormat="1" ht="15" x14ac:dyDescent="0.25">
      <c r="B1048" s="180" t="s">
        <v>3247</v>
      </c>
      <c r="C1048" s="182">
        <v>11732437.539999999</v>
      </c>
      <c r="F1048" s="68"/>
      <c r="G1048" s="68"/>
      <c r="H1048" s="68"/>
    </row>
    <row r="1049" spans="2:8" s="66" customFormat="1" ht="15" x14ac:dyDescent="0.25">
      <c r="B1049" s="180" t="s">
        <v>3307</v>
      </c>
      <c r="C1049" s="182">
        <v>123706828.74000001</v>
      </c>
      <c r="F1049" s="68"/>
      <c r="G1049" s="68"/>
      <c r="H1049" s="68"/>
    </row>
    <row r="1050" spans="2:8" s="66" customFormat="1" ht="15" x14ac:dyDescent="0.25">
      <c r="B1050" s="180" t="s">
        <v>3313</v>
      </c>
      <c r="C1050" s="182">
        <v>311433348.13999999</v>
      </c>
      <c r="F1050" s="68"/>
      <c r="G1050" s="68"/>
      <c r="H1050" s="68"/>
    </row>
    <row r="1051" spans="2:8" s="66" customFormat="1" ht="15" x14ac:dyDescent="0.25">
      <c r="B1051" s="180" t="s">
        <v>3317</v>
      </c>
      <c r="C1051" s="182">
        <v>263927450.66999999</v>
      </c>
      <c r="F1051" s="68"/>
      <c r="G1051" s="68"/>
      <c r="H1051" s="68"/>
    </row>
    <row r="1052" spans="2:8" s="66" customFormat="1" ht="15" x14ac:dyDescent="0.25">
      <c r="B1052" s="180" t="s">
        <v>3319</v>
      </c>
      <c r="C1052" s="182">
        <v>184104687.38999999</v>
      </c>
      <c r="F1052" s="68"/>
      <c r="G1052" s="68"/>
      <c r="H1052" s="68"/>
    </row>
    <row r="1053" spans="2:8" s="66" customFormat="1" ht="15" x14ac:dyDescent="0.25">
      <c r="B1053" s="180" t="s">
        <v>3325</v>
      </c>
      <c r="C1053" s="182">
        <v>133128116.07000001</v>
      </c>
      <c r="F1053" s="68"/>
      <c r="G1053" s="68"/>
      <c r="H1053" s="68"/>
    </row>
    <row r="1054" spans="2:8" s="66" customFormat="1" ht="15" x14ac:dyDescent="0.25">
      <c r="B1054" s="180" t="s">
        <v>3332</v>
      </c>
      <c r="C1054" s="182">
        <v>175812080.11000001</v>
      </c>
      <c r="F1054" s="68"/>
      <c r="G1054" s="68"/>
      <c r="H1054" s="68"/>
    </row>
    <row r="1055" spans="2:8" s="66" customFormat="1" ht="15" x14ac:dyDescent="0.25">
      <c r="B1055" s="180" t="s">
        <v>3337</v>
      </c>
      <c r="C1055" s="182">
        <v>212199882.94</v>
      </c>
      <c r="F1055" s="68"/>
      <c r="G1055" s="68"/>
      <c r="H1055" s="68"/>
    </row>
    <row r="1056" spans="2:8" s="66" customFormat="1" ht="15" x14ac:dyDescent="0.25">
      <c r="B1056" s="180" t="s">
        <v>3339</v>
      </c>
      <c r="C1056" s="182">
        <v>310803652.50999999</v>
      </c>
      <c r="F1056" s="68"/>
      <c r="G1056" s="68"/>
      <c r="H1056" s="68"/>
    </row>
    <row r="1057" spans="2:8" s="66" customFormat="1" ht="15" x14ac:dyDescent="0.25">
      <c r="B1057" s="180" t="s">
        <v>3340</v>
      </c>
      <c r="C1057" s="182">
        <v>444997440.38999999</v>
      </c>
      <c r="F1057" s="68"/>
      <c r="G1057" s="68"/>
      <c r="H1057" s="68"/>
    </row>
    <row r="1058" spans="2:8" s="66" customFormat="1" ht="15" x14ac:dyDescent="0.25">
      <c r="B1058" s="180" t="s">
        <v>3341</v>
      </c>
      <c r="C1058" s="182">
        <v>263282253.28</v>
      </c>
      <c r="F1058" s="68"/>
      <c r="G1058" s="68"/>
      <c r="H1058" s="68"/>
    </row>
    <row r="1059" spans="2:8" s="66" customFormat="1" ht="15" x14ac:dyDescent="0.25">
      <c r="B1059" s="180" t="s">
        <v>3343</v>
      </c>
      <c r="C1059" s="182">
        <v>181229828.54999998</v>
      </c>
      <c r="F1059" s="68"/>
      <c r="G1059" s="68"/>
      <c r="H1059" s="68"/>
    </row>
    <row r="1060" spans="2:8" s="66" customFormat="1" ht="15" x14ac:dyDescent="0.25">
      <c r="B1060" s="180" t="s">
        <v>3348</v>
      </c>
      <c r="C1060" s="182">
        <v>365871568.77000004</v>
      </c>
      <c r="F1060" s="68"/>
      <c r="G1060" s="68"/>
      <c r="H1060" s="68"/>
    </row>
    <row r="1061" spans="2:8" s="66" customFormat="1" ht="15" x14ac:dyDescent="0.25">
      <c r="B1061" s="180" t="s">
        <v>3349</v>
      </c>
      <c r="C1061" s="182">
        <v>182762301.35999998</v>
      </c>
      <c r="F1061" s="68"/>
      <c r="G1061" s="68"/>
      <c r="H1061" s="68"/>
    </row>
    <row r="1062" spans="2:8" s="66" customFormat="1" ht="15" x14ac:dyDescent="0.25">
      <c r="B1062" s="180" t="s">
        <v>3355</v>
      </c>
      <c r="C1062" s="182">
        <v>346089684.82000005</v>
      </c>
      <c r="F1062" s="68"/>
      <c r="G1062" s="68"/>
      <c r="H1062" s="68"/>
    </row>
    <row r="1063" spans="2:8" s="66" customFormat="1" ht="15" x14ac:dyDescent="0.25">
      <c r="B1063" s="180" t="s">
        <v>3361</v>
      </c>
      <c r="C1063" s="182">
        <v>270983729.06999999</v>
      </c>
      <c r="F1063" s="68"/>
      <c r="G1063" s="68"/>
      <c r="H1063" s="68"/>
    </row>
    <row r="1064" spans="2:8" s="66" customFormat="1" ht="15" x14ac:dyDescent="0.25">
      <c r="B1064" s="180" t="s">
        <v>3362</v>
      </c>
      <c r="C1064" s="182">
        <v>7913024.9299999997</v>
      </c>
      <c r="F1064" s="68"/>
      <c r="G1064" s="68"/>
      <c r="H1064" s="68"/>
    </row>
    <row r="1065" spans="2:8" s="66" customFormat="1" ht="15" x14ac:dyDescent="0.25">
      <c r="B1065" s="180" t="s">
        <v>3365</v>
      </c>
      <c r="C1065" s="182">
        <v>394073457.04000002</v>
      </c>
      <c r="F1065" s="68"/>
      <c r="G1065" s="68"/>
      <c r="H1065" s="68"/>
    </row>
    <row r="1066" spans="2:8" s="66" customFormat="1" ht="15" x14ac:dyDescent="0.25">
      <c r="B1066" s="180" t="s">
        <v>3371</v>
      </c>
      <c r="C1066" s="182">
        <v>88509889.800000012</v>
      </c>
      <c r="F1066" s="68"/>
      <c r="G1066" s="68"/>
      <c r="H1066" s="68"/>
    </row>
    <row r="1067" spans="2:8" s="66" customFormat="1" ht="15" x14ac:dyDescent="0.25">
      <c r="B1067" s="180" t="s">
        <v>3374</v>
      </c>
      <c r="C1067" s="182">
        <v>253403792</v>
      </c>
      <c r="F1067" s="68"/>
      <c r="G1067" s="68"/>
      <c r="H1067" s="68"/>
    </row>
    <row r="1068" spans="2:8" s="66" customFormat="1" ht="15" x14ac:dyDescent="0.25">
      <c r="B1068" s="180" t="s">
        <v>3376</v>
      </c>
      <c r="C1068" s="182">
        <v>308253484.42000002</v>
      </c>
      <c r="F1068" s="68"/>
      <c r="G1068" s="68"/>
      <c r="H1068" s="68"/>
    </row>
    <row r="1069" spans="2:8" s="66" customFormat="1" ht="15" x14ac:dyDescent="0.25">
      <c r="B1069" s="180" t="s">
        <v>3377</v>
      </c>
      <c r="C1069" s="182">
        <v>355781057.51999998</v>
      </c>
      <c r="F1069" s="68"/>
      <c r="G1069" s="68"/>
      <c r="H1069" s="68"/>
    </row>
    <row r="1070" spans="2:8" s="66" customFormat="1" ht="15" x14ac:dyDescent="0.25">
      <c r="B1070" s="180" t="s">
        <v>3378</v>
      </c>
      <c r="C1070" s="182">
        <v>158483775.26999998</v>
      </c>
      <c r="F1070" s="68"/>
      <c r="G1070" s="68"/>
      <c r="H1070" s="68"/>
    </row>
    <row r="1071" spans="2:8" s="66" customFormat="1" ht="15" x14ac:dyDescent="0.25">
      <c r="B1071" s="180" t="s">
        <v>3384</v>
      </c>
      <c r="C1071" s="182">
        <v>260875517.90000001</v>
      </c>
      <c r="F1071" s="68"/>
      <c r="G1071" s="68"/>
      <c r="H1071" s="68"/>
    </row>
    <row r="1072" spans="2:8" s="66" customFormat="1" ht="15" x14ac:dyDescent="0.25">
      <c r="B1072" s="180" t="s">
        <v>3385</v>
      </c>
      <c r="C1072" s="182">
        <v>287357251.94999999</v>
      </c>
      <c r="F1072" s="68"/>
      <c r="G1072" s="68"/>
      <c r="H1072" s="68"/>
    </row>
    <row r="1073" spans="2:8" s="66" customFormat="1" ht="15" x14ac:dyDescent="0.25">
      <c r="B1073" s="180" t="s">
        <v>3386</v>
      </c>
      <c r="C1073" s="182">
        <v>178998277.05000001</v>
      </c>
      <c r="F1073" s="68"/>
      <c r="G1073" s="68"/>
      <c r="H1073" s="68"/>
    </row>
    <row r="1074" spans="2:8" s="66" customFormat="1" ht="15" x14ac:dyDescent="0.25">
      <c r="B1074" s="180" t="s">
        <v>3395</v>
      </c>
      <c r="C1074" s="182">
        <v>224795395.53</v>
      </c>
      <c r="F1074" s="68"/>
      <c r="G1074" s="68"/>
      <c r="H1074" s="68"/>
    </row>
    <row r="1075" spans="2:8" s="66" customFormat="1" ht="15" x14ac:dyDescent="0.25">
      <c r="B1075" s="180" t="s">
        <v>3396</v>
      </c>
      <c r="C1075" s="182">
        <v>291380004.44999999</v>
      </c>
      <c r="F1075" s="68"/>
      <c r="G1075" s="68"/>
      <c r="H1075" s="68"/>
    </row>
    <row r="1076" spans="2:8" s="66" customFormat="1" ht="15" x14ac:dyDescent="0.25">
      <c r="B1076" s="180" t="s">
        <v>3399</v>
      </c>
      <c r="C1076" s="182">
        <v>84696886.129999995</v>
      </c>
      <c r="F1076" s="68"/>
      <c r="G1076" s="68"/>
      <c r="H1076" s="68"/>
    </row>
    <row r="1077" spans="2:8" s="66" customFormat="1" ht="15" x14ac:dyDescent="0.25">
      <c r="B1077" s="180" t="s">
        <v>3415</v>
      </c>
      <c r="C1077" s="182">
        <v>115026370.38000001</v>
      </c>
      <c r="F1077" s="68"/>
      <c r="G1077" s="68"/>
      <c r="H1077" s="68"/>
    </row>
    <row r="1078" spans="2:8" s="66" customFormat="1" ht="15" x14ac:dyDescent="0.25">
      <c r="B1078" s="180" t="s">
        <v>3416</v>
      </c>
      <c r="C1078" s="182">
        <v>296343082.57999998</v>
      </c>
      <c r="F1078" s="68"/>
      <c r="G1078" s="68"/>
      <c r="H1078" s="68"/>
    </row>
    <row r="1079" spans="2:8" s="66" customFormat="1" ht="15" x14ac:dyDescent="0.25">
      <c r="B1079" s="180" t="s">
        <v>3419</v>
      </c>
      <c r="C1079" s="182">
        <v>90640286.909999996</v>
      </c>
      <c r="F1079" s="68"/>
      <c r="G1079" s="68"/>
      <c r="H1079" s="68"/>
    </row>
    <row r="1080" spans="2:8" s="66" customFormat="1" ht="15" x14ac:dyDescent="0.25">
      <c r="B1080" s="180" t="s">
        <v>3424</v>
      </c>
      <c r="C1080" s="182">
        <v>44073569.629999995</v>
      </c>
      <c r="F1080" s="68"/>
      <c r="G1080" s="68"/>
      <c r="H1080" s="68"/>
    </row>
    <row r="1081" spans="2:8" s="66" customFormat="1" ht="15" x14ac:dyDescent="0.25">
      <c r="B1081" s="180" t="s">
        <v>3434</v>
      </c>
      <c r="C1081" s="182">
        <v>6747312.75</v>
      </c>
      <c r="F1081" s="68"/>
      <c r="G1081" s="68"/>
      <c r="H1081" s="68"/>
    </row>
    <row r="1082" spans="2:8" s="66" customFormat="1" ht="15" x14ac:dyDescent="0.25">
      <c r="B1082" s="180" t="s">
        <v>3436</v>
      </c>
      <c r="C1082" s="182">
        <v>57521346.259999998</v>
      </c>
      <c r="F1082" s="68"/>
      <c r="G1082" s="68"/>
      <c r="H1082" s="68"/>
    </row>
    <row r="1083" spans="2:8" s="66" customFormat="1" ht="15" x14ac:dyDescent="0.25">
      <c r="B1083" s="180" t="s">
        <v>3439</v>
      </c>
      <c r="C1083" s="182">
        <v>136212980.73999998</v>
      </c>
      <c r="F1083" s="68"/>
      <c r="G1083" s="68"/>
      <c r="H1083" s="68"/>
    </row>
    <row r="1084" spans="2:8" s="66" customFormat="1" ht="15" x14ac:dyDescent="0.25">
      <c r="B1084" s="180" t="s">
        <v>3558</v>
      </c>
      <c r="C1084" s="182">
        <v>299398044.95999998</v>
      </c>
      <c r="F1084" s="68"/>
      <c r="G1084" s="68"/>
      <c r="H1084" s="68"/>
    </row>
    <row r="1085" spans="2:8" s="66" customFormat="1" ht="15" x14ac:dyDescent="0.25">
      <c r="B1085" s="180" t="s">
        <v>2786</v>
      </c>
      <c r="C1085" s="182">
        <v>6561250.1600000001</v>
      </c>
      <c r="F1085" s="68"/>
      <c r="G1085" s="68"/>
      <c r="H1085" s="68"/>
    </row>
    <row r="1086" spans="2:8" s="66" customFormat="1" ht="15" x14ac:dyDescent="0.25">
      <c r="B1086" s="180" t="s">
        <v>2817</v>
      </c>
      <c r="C1086" s="182">
        <v>14924505.719999999</v>
      </c>
      <c r="F1086" s="68"/>
      <c r="G1086" s="68"/>
      <c r="H1086" s="68"/>
    </row>
    <row r="1087" spans="2:8" s="66" customFormat="1" ht="15" x14ac:dyDescent="0.25">
      <c r="B1087" s="180" t="s">
        <v>2680</v>
      </c>
      <c r="C1087" s="182">
        <v>200154505.66000003</v>
      </c>
      <c r="F1087" s="68"/>
      <c r="G1087" s="68"/>
      <c r="H1087" s="68"/>
    </row>
    <row r="1088" spans="2:8" s="66" customFormat="1" ht="15" x14ac:dyDescent="0.25">
      <c r="B1088" s="180" t="s">
        <v>2681</v>
      </c>
      <c r="C1088" s="182">
        <v>1139120.8799999999</v>
      </c>
      <c r="F1088" s="68"/>
      <c r="G1088" s="68"/>
      <c r="H1088" s="68"/>
    </row>
    <row r="1089" spans="2:8" s="66" customFormat="1" ht="15" x14ac:dyDescent="0.25">
      <c r="B1089" s="180" t="s">
        <v>2683</v>
      </c>
      <c r="C1089" s="182">
        <v>244995379.86000001</v>
      </c>
      <c r="F1089" s="68"/>
      <c r="G1089" s="68"/>
      <c r="H1089" s="68"/>
    </row>
    <row r="1090" spans="2:8" s="66" customFormat="1" ht="15" x14ac:dyDescent="0.25">
      <c r="B1090" s="180" t="s">
        <v>2688</v>
      </c>
      <c r="C1090" s="182">
        <v>22871926.260000002</v>
      </c>
      <c r="F1090" s="68"/>
      <c r="G1090" s="68"/>
      <c r="H1090" s="68"/>
    </row>
    <row r="1091" spans="2:8" s="66" customFormat="1" ht="15" x14ac:dyDescent="0.25">
      <c r="B1091" s="180" t="s">
        <v>2689</v>
      </c>
      <c r="C1091" s="182">
        <v>22510993.309999999</v>
      </c>
      <c r="F1091" s="68"/>
      <c r="G1091" s="68"/>
      <c r="H1091" s="68"/>
    </row>
    <row r="1092" spans="2:8" s="66" customFormat="1" ht="15" x14ac:dyDescent="0.25">
      <c r="B1092" s="180" t="s">
        <v>2695</v>
      </c>
      <c r="C1092" s="182">
        <v>281786998.66000003</v>
      </c>
      <c r="F1092" s="68"/>
      <c r="G1092" s="68"/>
      <c r="H1092" s="68"/>
    </row>
    <row r="1093" spans="2:8" s="66" customFormat="1" ht="15" x14ac:dyDescent="0.25">
      <c r="B1093" s="180" t="s">
        <v>2702</v>
      </c>
      <c r="C1093" s="182">
        <v>264840911</v>
      </c>
      <c r="F1093" s="68"/>
      <c r="G1093" s="68"/>
      <c r="H1093" s="68"/>
    </row>
    <row r="1094" spans="2:8" s="66" customFormat="1" ht="15" x14ac:dyDescent="0.25">
      <c r="B1094" s="180" t="s">
        <v>2718</v>
      </c>
      <c r="C1094" s="182">
        <v>464237501.41000003</v>
      </c>
      <c r="F1094" s="68"/>
      <c r="G1094" s="68"/>
      <c r="H1094" s="68"/>
    </row>
    <row r="1095" spans="2:8" s="66" customFormat="1" ht="15" x14ac:dyDescent="0.25">
      <c r="B1095" s="180" t="s">
        <v>2719</v>
      </c>
      <c r="C1095" s="182">
        <v>60188632.54999999</v>
      </c>
      <c r="F1095" s="68"/>
      <c r="G1095" s="68"/>
      <c r="H1095" s="68"/>
    </row>
    <row r="1096" spans="2:8" s="66" customFormat="1" ht="15" x14ac:dyDescent="0.25">
      <c r="B1096" s="180" t="s">
        <v>2726</v>
      </c>
      <c r="C1096" s="182">
        <v>340202475.09000003</v>
      </c>
      <c r="F1096" s="68"/>
      <c r="G1096" s="68"/>
      <c r="H1096" s="68"/>
    </row>
    <row r="1097" spans="2:8" s="66" customFormat="1" ht="15" x14ac:dyDescent="0.25">
      <c r="B1097" s="180" t="s">
        <v>2744</v>
      </c>
      <c r="C1097" s="182">
        <v>68445228.319999993</v>
      </c>
      <c r="F1097" s="68"/>
      <c r="G1097" s="68"/>
      <c r="H1097" s="68"/>
    </row>
    <row r="1098" spans="2:8" s="66" customFormat="1" ht="15" x14ac:dyDescent="0.25">
      <c r="B1098" s="180" t="s">
        <v>2747</v>
      </c>
      <c r="C1098" s="182">
        <v>265495418.61000001</v>
      </c>
      <c r="F1098" s="68"/>
      <c r="G1098" s="68"/>
      <c r="H1098" s="68"/>
    </row>
    <row r="1099" spans="2:8" s="66" customFormat="1" ht="15" x14ac:dyDescent="0.25">
      <c r="B1099" s="180" t="s">
        <v>2750</v>
      </c>
      <c r="C1099" s="182">
        <v>302550844.65000004</v>
      </c>
      <c r="F1099" s="68"/>
      <c r="G1099" s="68"/>
      <c r="H1099" s="68"/>
    </row>
    <row r="1100" spans="2:8" s="66" customFormat="1" ht="15" x14ac:dyDescent="0.25">
      <c r="B1100" s="180" t="s">
        <v>2763</v>
      </c>
      <c r="C1100" s="182">
        <v>287975042.94</v>
      </c>
      <c r="F1100" s="68"/>
      <c r="G1100" s="68"/>
      <c r="H1100" s="68"/>
    </row>
    <row r="1101" spans="2:8" s="66" customFormat="1" ht="15" x14ac:dyDescent="0.25">
      <c r="B1101" s="180" t="s">
        <v>2774</v>
      </c>
      <c r="C1101" s="182">
        <v>350040711.41999996</v>
      </c>
      <c r="F1101" s="68"/>
      <c r="G1101" s="68"/>
      <c r="H1101" s="68"/>
    </row>
    <row r="1102" spans="2:8" s="66" customFormat="1" ht="15" x14ac:dyDescent="0.25">
      <c r="B1102" s="180" t="s">
        <v>2778</v>
      </c>
      <c r="C1102" s="182">
        <v>203712923.59999999</v>
      </c>
      <c r="F1102" s="68"/>
      <c r="G1102" s="68"/>
      <c r="H1102" s="68"/>
    </row>
    <row r="1103" spans="2:8" s="66" customFormat="1" ht="15" x14ac:dyDescent="0.25">
      <c r="B1103" s="180" t="s">
        <v>2779</v>
      </c>
      <c r="C1103" s="182">
        <v>16854823.640000001</v>
      </c>
      <c r="F1103" s="68"/>
      <c r="G1103" s="68"/>
      <c r="H1103" s="68"/>
    </row>
    <row r="1104" spans="2:8" s="66" customFormat="1" ht="15" x14ac:dyDescent="0.25">
      <c r="B1104" s="180" t="s">
        <v>2782</v>
      </c>
      <c r="C1104" s="182">
        <v>338005227.66000003</v>
      </c>
      <c r="F1104" s="68"/>
      <c r="G1104" s="68"/>
      <c r="H1104" s="68"/>
    </row>
    <row r="1105" spans="2:8" s="66" customFormat="1" ht="15" x14ac:dyDescent="0.25">
      <c r="B1105" s="180" t="s">
        <v>2783</v>
      </c>
      <c r="C1105" s="182">
        <v>782565.15</v>
      </c>
      <c r="F1105" s="68"/>
      <c r="G1105" s="68"/>
      <c r="H1105" s="68"/>
    </row>
    <row r="1106" spans="2:8" s="66" customFormat="1" ht="15" x14ac:dyDescent="0.25">
      <c r="B1106" s="180" t="s">
        <v>2786</v>
      </c>
      <c r="C1106" s="182">
        <v>472891304.57999998</v>
      </c>
      <c r="F1106" s="68"/>
      <c r="G1106" s="68"/>
      <c r="H1106" s="68"/>
    </row>
    <row r="1107" spans="2:8" s="66" customFormat="1" ht="15" x14ac:dyDescent="0.25">
      <c r="B1107" s="180" t="s">
        <v>2794</v>
      </c>
      <c r="C1107" s="182">
        <v>64817138.259999998</v>
      </c>
      <c r="F1107" s="68"/>
      <c r="G1107" s="68"/>
      <c r="H1107" s="68"/>
    </row>
    <row r="1108" spans="2:8" s="66" customFormat="1" ht="15" x14ac:dyDescent="0.25">
      <c r="B1108" s="180" t="s">
        <v>2797</v>
      </c>
      <c r="C1108" s="182">
        <v>162987299.15000001</v>
      </c>
      <c r="F1108" s="68"/>
      <c r="G1108" s="68"/>
      <c r="H1108" s="68"/>
    </row>
    <row r="1109" spans="2:8" s="66" customFormat="1" ht="15" x14ac:dyDescent="0.25">
      <c r="B1109" s="180" t="s">
        <v>2806</v>
      </c>
      <c r="C1109" s="182">
        <v>3971376.31</v>
      </c>
      <c r="F1109" s="68"/>
      <c r="G1109" s="68"/>
      <c r="H1109" s="68"/>
    </row>
    <row r="1110" spans="2:8" s="66" customFormat="1" ht="15" x14ac:dyDescent="0.25">
      <c r="B1110" s="180" t="s">
        <v>2807</v>
      </c>
      <c r="C1110" s="182">
        <v>3506058.15</v>
      </c>
      <c r="F1110" s="68"/>
      <c r="G1110" s="68"/>
      <c r="H1110" s="68"/>
    </row>
    <row r="1111" spans="2:8" s="66" customFormat="1" ht="15" x14ac:dyDescent="0.25">
      <c r="B1111" s="180" t="s">
        <v>2811</v>
      </c>
      <c r="C1111" s="182">
        <v>317007329.24000001</v>
      </c>
      <c r="F1111" s="68"/>
      <c r="G1111" s="68"/>
      <c r="H1111" s="68"/>
    </row>
    <row r="1112" spans="2:8" s="66" customFormat="1" ht="15" x14ac:dyDescent="0.25">
      <c r="B1112" s="180" t="s">
        <v>2815</v>
      </c>
      <c r="C1112" s="182">
        <v>132407072.80999997</v>
      </c>
      <c r="F1112" s="68"/>
      <c r="G1112" s="68"/>
      <c r="H1112" s="68"/>
    </row>
    <row r="1113" spans="2:8" s="66" customFormat="1" ht="15" x14ac:dyDescent="0.25">
      <c r="B1113" s="180" t="s">
        <v>2817</v>
      </c>
      <c r="C1113" s="182">
        <v>57831213.420000002</v>
      </c>
      <c r="F1113" s="68"/>
      <c r="G1113" s="68"/>
      <c r="H1113" s="68"/>
    </row>
    <row r="1114" spans="2:8" s="66" customFormat="1" ht="15" x14ac:dyDescent="0.25">
      <c r="B1114" s="180" t="s">
        <v>2818</v>
      </c>
      <c r="C1114" s="182">
        <v>2817130.6100000003</v>
      </c>
      <c r="F1114" s="68"/>
      <c r="G1114" s="68"/>
      <c r="H1114" s="68"/>
    </row>
    <row r="1115" spans="2:8" s="66" customFormat="1" ht="15" x14ac:dyDescent="0.25">
      <c r="B1115" s="180" t="s">
        <v>2819</v>
      </c>
      <c r="C1115" s="182">
        <v>328964678.79999995</v>
      </c>
      <c r="F1115" s="68"/>
      <c r="G1115" s="68"/>
      <c r="H1115" s="68"/>
    </row>
    <row r="1116" spans="2:8" s="66" customFormat="1" ht="15" x14ac:dyDescent="0.25">
      <c r="B1116" s="180" t="s">
        <v>2820</v>
      </c>
      <c r="C1116" s="182">
        <v>2738037.91</v>
      </c>
      <c r="F1116" s="68"/>
      <c r="G1116" s="68"/>
      <c r="H1116" s="68"/>
    </row>
    <row r="1117" spans="2:8" s="66" customFormat="1" ht="15" x14ac:dyDescent="0.25">
      <c r="B1117" s="180" t="s">
        <v>2826</v>
      </c>
      <c r="C1117" s="182">
        <v>95720864.920000002</v>
      </c>
      <c r="F1117" s="68"/>
      <c r="G1117" s="68"/>
      <c r="H1117" s="68"/>
    </row>
    <row r="1118" spans="2:8" s="66" customFormat="1" ht="15" x14ac:dyDescent="0.25">
      <c r="B1118" s="180" t="s">
        <v>2827</v>
      </c>
      <c r="C1118" s="182">
        <v>2642795.92</v>
      </c>
      <c r="F1118" s="68"/>
      <c r="G1118" s="68"/>
      <c r="H1118" s="68"/>
    </row>
    <row r="1119" spans="2:8" s="66" customFormat="1" ht="15" x14ac:dyDescent="0.25">
      <c r="B1119" s="180" t="s">
        <v>2865</v>
      </c>
      <c r="C1119" s="182">
        <v>417614301.13</v>
      </c>
      <c r="F1119" s="68"/>
      <c r="G1119" s="68"/>
      <c r="H1119" s="68"/>
    </row>
    <row r="1120" spans="2:8" s="66" customFormat="1" ht="15" x14ac:dyDescent="0.25">
      <c r="B1120" s="180" t="s">
        <v>2866</v>
      </c>
      <c r="C1120" s="182">
        <v>17337042.609999999</v>
      </c>
      <c r="F1120" s="68"/>
      <c r="G1120" s="68"/>
      <c r="H1120" s="68"/>
    </row>
    <row r="1121" spans="2:8" s="66" customFormat="1" ht="15" x14ac:dyDescent="0.25">
      <c r="B1121" s="180" t="s">
        <v>2870</v>
      </c>
      <c r="C1121" s="182">
        <v>501853591.12</v>
      </c>
      <c r="F1121" s="68"/>
      <c r="G1121" s="68"/>
      <c r="H1121" s="68"/>
    </row>
    <row r="1122" spans="2:8" s="66" customFormat="1" ht="15" x14ac:dyDescent="0.25">
      <c r="B1122" s="180" t="s">
        <v>2878</v>
      </c>
      <c r="C1122" s="182">
        <v>462815381.74000001</v>
      </c>
      <c r="F1122" s="68"/>
      <c r="G1122" s="68"/>
      <c r="H1122" s="68"/>
    </row>
    <row r="1123" spans="2:8" s="66" customFormat="1" ht="15" x14ac:dyDescent="0.25">
      <c r="B1123" s="180" t="s">
        <v>2882</v>
      </c>
      <c r="C1123" s="182">
        <v>437278080.52999997</v>
      </c>
      <c r="F1123" s="68"/>
      <c r="G1123" s="68"/>
      <c r="H1123" s="68"/>
    </row>
    <row r="1124" spans="2:8" s="66" customFormat="1" ht="15" x14ac:dyDescent="0.25">
      <c r="B1124" s="180" t="s">
        <v>2884</v>
      </c>
      <c r="C1124" s="182">
        <v>27131375.699999999</v>
      </c>
      <c r="F1124" s="68"/>
      <c r="G1124" s="68"/>
      <c r="H1124" s="68"/>
    </row>
    <row r="1125" spans="2:8" s="66" customFormat="1" ht="15" x14ac:dyDescent="0.25">
      <c r="B1125" s="180" t="s">
        <v>2885</v>
      </c>
      <c r="C1125" s="182">
        <v>302429549.26999998</v>
      </c>
      <c r="F1125" s="68"/>
      <c r="G1125" s="68"/>
      <c r="H1125" s="68"/>
    </row>
    <row r="1126" spans="2:8" s="66" customFormat="1" ht="15" x14ac:dyDescent="0.25">
      <c r="B1126" s="180" t="s">
        <v>2887</v>
      </c>
      <c r="C1126" s="182">
        <v>521658504.48000002</v>
      </c>
      <c r="F1126" s="68"/>
      <c r="G1126" s="68"/>
      <c r="H1126" s="68"/>
    </row>
    <row r="1127" spans="2:8" s="66" customFormat="1" ht="15" x14ac:dyDescent="0.25">
      <c r="B1127" s="180" t="s">
        <v>2888</v>
      </c>
      <c r="C1127" s="182">
        <v>17251899.300000001</v>
      </c>
      <c r="F1127" s="68"/>
      <c r="G1127" s="68"/>
      <c r="H1127" s="68"/>
    </row>
    <row r="1128" spans="2:8" s="66" customFormat="1" ht="15" x14ac:dyDescent="0.25">
      <c r="B1128" s="180" t="s">
        <v>2889</v>
      </c>
      <c r="C1128" s="182">
        <v>69768104.359999999</v>
      </c>
      <c r="F1128" s="68"/>
      <c r="G1128" s="68"/>
      <c r="H1128" s="68"/>
    </row>
    <row r="1129" spans="2:8" s="66" customFormat="1" ht="15" x14ac:dyDescent="0.25">
      <c r="B1129" s="180" t="s">
        <v>2891</v>
      </c>
      <c r="C1129" s="182">
        <v>453033483.21999997</v>
      </c>
      <c r="F1129" s="68"/>
      <c r="G1129" s="68"/>
      <c r="H1129" s="68"/>
    </row>
    <row r="1130" spans="2:8" s="66" customFormat="1" ht="15" x14ac:dyDescent="0.25">
      <c r="B1130" s="180" t="s">
        <v>2897</v>
      </c>
      <c r="C1130" s="182">
        <v>134704100.94</v>
      </c>
      <c r="F1130" s="68"/>
      <c r="G1130" s="68"/>
      <c r="H1130" s="68"/>
    </row>
    <row r="1131" spans="2:8" s="66" customFormat="1" ht="15" x14ac:dyDescent="0.25">
      <c r="B1131" s="180" t="s">
        <v>2901</v>
      </c>
      <c r="C1131" s="182">
        <v>212520540.11000001</v>
      </c>
      <c r="F1131" s="68"/>
      <c r="G1131" s="68"/>
      <c r="H1131" s="68"/>
    </row>
    <row r="1132" spans="2:8" s="66" customFormat="1" ht="15" x14ac:dyDescent="0.25">
      <c r="B1132" s="180" t="s">
        <v>2681</v>
      </c>
      <c r="C1132" s="241">
        <v>282609275.26999998</v>
      </c>
      <c r="F1132" s="68"/>
      <c r="G1132" s="68"/>
      <c r="H1132" s="68"/>
    </row>
    <row r="1133" spans="2:8" s="66" customFormat="1" ht="15" x14ac:dyDescent="0.25">
      <c r="B1133" s="180" t="s">
        <v>3450</v>
      </c>
      <c r="C1133" s="241">
        <v>246540925.37</v>
      </c>
      <c r="F1133" s="68"/>
      <c r="G1133" s="68"/>
      <c r="H1133" s="68"/>
    </row>
    <row r="1134" spans="2:8" s="66" customFormat="1" ht="15" x14ac:dyDescent="0.25">
      <c r="B1134" s="180" t="s">
        <v>2696</v>
      </c>
      <c r="C1134" s="241">
        <v>294300046.81999999</v>
      </c>
      <c r="F1134" s="68"/>
      <c r="G1134" s="68"/>
      <c r="H1134" s="68"/>
    </row>
    <row r="1135" spans="2:8" s="66" customFormat="1" ht="15" x14ac:dyDescent="0.25">
      <c r="B1135" s="180" t="s">
        <v>2701</v>
      </c>
      <c r="C1135" s="241">
        <v>20100550.68</v>
      </c>
      <c r="F1135" s="68"/>
      <c r="G1135" s="68"/>
      <c r="H1135" s="68"/>
    </row>
    <row r="1136" spans="2:8" s="66" customFormat="1" ht="15" x14ac:dyDescent="0.25">
      <c r="B1136" s="180" t="s">
        <v>2703</v>
      </c>
      <c r="C1136" s="241">
        <v>524183779.18000001</v>
      </c>
      <c r="F1136" s="68"/>
      <c r="G1136" s="68"/>
      <c r="H1136" s="68"/>
    </row>
    <row r="1137" spans="2:8" s="66" customFormat="1" ht="15" x14ac:dyDescent="0.25">
      <c r="B1137" s="180" t="s">
        <v>2719</v>
      </c>
      <c r="C1137" s="241">
        <v>397620346.50999993</v>
      </c>
      <c r="F1137" s="68"/>
      <c r="G1137" s="68"/>
      <c r="H1137" s="68"/>
    </row>
    <row r="1138" spans="2:8" s="66" customFormat="1" ht="15" x14ac:dyDescent="0.25">
      <c r="B1138" s="180" t="s">
        <v>2727</v>
      </c>
      <c r="C1138" s="241">
        <v>415224910.64999998</v>
      </c>
      <c r="F1138" s="68"/>
      <c r="G1138" s="68"/>
      <c r="H1138" s="68"/>
    </row>
    <row r="1139" spans="2:8" s="66" customFormat="1" ht="15" x14ac:dyDescent="0.25">
      <c r="B1139" s="180" t="s">
        <v>2736</v>
      </c>
      <c r="C1139" s="241">
        <v>1217049.67</v>
      </c>
      <c r="F1139" s="68"/>
      <c r="G1139" s="68"/>
      <c r="H1139" s="68"/>
    </row>
    <row r="1140" spans="2:8" s="66" customFormat="1" ht="15" x14ac:dyDescent="0.25">
      <c r="B1140" s="180" t="s">
        <v>3467</v>
      </c>
      <c r="C1140" s="241">
        <v>77996920.439999998</v>
      </c>
      <c r="F1140" s="68"/>
      <c r="G1140" s="68"/>
      <c r="H1140" s="68"/>
    </row>
    <row r="1141" spans="2:8" s="66" customFormat="1" ht="15" x14ac:dyDescent="0.25">
      <c r="B1141" s="180" t="s">
        <v>2748</v>
      </c>
      <c r="C1141" s="241">
        <v>406126066.39999998</v>
      </c>
      <c r="F1141" s="68"/>
      <c r="G1141" s="68"/>
      <c r="H1141" s="68"/>
    </row>
    <row r="1142" spans="2:8" s="66" customFormat="1" ht="15" x14ac:dyDescent="0.25">
      <c r="B1142" s="180" t="s">
        <v>2751</v>
      </c>
      <c r="C1142" s="241">
        <v>234583434.73999998</v>
      </c>
      <c r="F1142" s="68"/>
      <c r="G1142" s="68"/>
      <c r="H1142" s="68"/>
    </row>
    <row r="1143" spans="2:8" s="66" customFormat="1" ht="15" x14ac:dyDescent="0.25">
      <c r="B1143" s="180" t="s">
        <v>3476</v>
      </c>
      <c r="C1143" s="241">
        <v>366166769.27999997</v>
      </c>
      <c r="F1143" s="68"/>
      <c r="G1143" s="68"/>
      <c r="H1143" s="68"/>
    </row>
    <row r="1144" spans="2:8" s="66" customFormat="1" ht="15" x14ac:dyDescent="0.25">
      <c r="B1144" s="180" t="s">
        <v>2770</v>
      </c>
      <c r="C1144" s="241">
        <v>47615249.189999998</v>
      </c>
      <c r="F1144" s="68"/>
      <c r="G1144" s="68"/>
      <c r="H1144" s="68"/>
    </row>
    <row r="1145" spans="2:8" s="66" customFormat="1" ht="15" x14ac:dyDescent="0.25">
      <c r="B1145" s="180" t="s">
        <v>2775</v>
      </c>
      <c r="C1145" s="241">
        <v>161230119.91000003</v>
      </c>
      <c r="F1145" s="68"/>
      <c r="G1145" s="68"/>
      <c r="H1145" s="68"/>
    </row>
    <row r="1146" spans="2:8" s="66" customFormat="1" ht="15" x14ac:dyDescent="0.25">
      <c r="B1146" s="180" t="s">
        <v>2779</v>
      </c>
      <c r="C1146" s="241">
        <v>285357005.38999999</v>
      </c>
      <c r="F1146" s="68"/>
      <c r="G1146" s="68"/>
      <c r="H1146" s="68"/>
    </row>
    <row r="1147" spans="2:8" s="66" customFormat="1" ht="15" x14ac:dyDescent="0.25">
      <c r="B1147" s="180" t="s">
        <v>2783</v>
      </c>
      <c r="C1147" s="241">
        <v>307931994.54999995</v>
      </c>
      <c r="F1147" s="68"/>
      <c r="G1147" s="68"/>
      <c r="H1147" s="68"/>
    </row>
    <row r="1148" spans="2:8" s="66" customFormat="1" ht="15" x14ac:dyDescent="0.25">
      <c r="B1148" s="180" t="s">
        <v>2787</v>
      </c>
      <c r="C1148" s="241">
        <v>496121830.23000002</v>
      </c>
      <c r="F1148" s="68"/>
      <c r="G1148" s="68"/>
      <c r="H1148" s="68"/>
    </row>
    <row r="1149" spans="2:8" s="66" customFormat="1" ht="15" x14ac:dyDescent="0.25">
      <c r="B1149" s="180" t="s">
        <v>3491</v>
      </c>
      <c r="C1149" s="241">
        <v>139686190.31999999</v>
      </c>
      <c r="F1149" s="68"/>
      <c r="G1149" s="68"/>
      <c r="H1149" s="68"/>
    </row>
    <row r="1150" spans="2:8" s="66" customFormat="1" ht="15" x14ac:dyDescent="0.25">
      <c r="B1150" s="180" t="s">
        <v>2798</v>
      </c>
      <c r="C1150" s="241">
        <v>321353709.69999993</v>
      </c>
      <c r="F1150" s="68"/>
      <c r="G1150" s="68"/>
      <c r="H1150" s="68"/>
    </row>
    <row r="1151" spans="2:8" s="66" customFormat="1" ht="15" x14ac:dyDescent="0.25">
      <c r="B1151" s="180" t="s">
        <v>2812</v>
      </c>
      <c r="C1151" s="241">
        <v>333763286.54999995</v>
      </c>
      <c r="F1151" s="68"/>
      <c r="G1151" s="68"/>
      <c r="H1151" s="68"/>
    </row>
    <row r="1152" spans="2:8" s="66" customFormat="1" ht="15" x14ac:dyDescent="0.25">
      <c r="B1152" s="180" t="s">
        <v>2816</v>
      </c>
      <c r="C1152" s="241">
        <v>108039892.86</v>
      </c>
      <c r="F1152" s="68"/>
      <c r="G1152" s="68"/>
      <c r="H1152" s="68"/>
    </row>
    <row r="1153" spans="2:8" s="66" customFormat="1" ht="15" x14ac:dyDescent="0.25">
      <c r="B1153" s="180" t="s">
        <v>2818</v>
      </c>
      <c r="C1153" s="241">
        <v>34932194.990000002</v>
      </c>
      <c r="F1153" s="68"/>
      <c r="G1153" s="68"/>
      <c r="H1153" s="68"/>
    </row>
    <row r="1154" spans="2:8" s="66" customFormat="1" ht="15" x14ac:dyDescent="0.25">
      <c r="B1154" s="180" t="s">
        <v>2820</v>
      </c>
      <c r="C1154" s="241">
        <v>464740671.57999998</v>
      </c>
      <c r="F1154" s="68"/>
      <c r="G1154" s="68"/>
      <c r="H1154" s="68"/>
    </row>
    <row r="1155" spans="2:8" s="66" customFormat="1" ht="15" x14ac:dyDescent="0.25">
      <c r="B1155" s="180" t="s">
        <v>2822</v>
      </c>
      <c r="C1155" s="241">
        <v>144523847.93000001</v>
      </c>
      <c r="F1155" s="68"/>
      <c r="G1155" s="68"/>
      <c r="H1155" s="68"/>
    </row>
    <row r="1156" spans="2:8" s="66" customFormat="1" ht="15" x14ac:dyDescent="0.25">
      <c r="B1156" s="180" t="s">
        <v>2827</v>
      </c>
      <c r="C1156" s="241">
        <v>177727317.69999999</v>
      </c>
      <c r="F1156" s="68"/>
      <c r="G1156" s="68"/>
      <c r="H1156" s="68"/>
    </row>
    <row r="1157" spans="2:8" s="66" customFormat="1" ht="15" x14ac:dyDescent="0.25">
      <c r="B1157" s="180" t="s">
        <v>2866</v>
      </c>
      <c r="C1157" s="241">
        <v>378565448.34000003</v>
      </c>
      <c r="F1157" s="68"/>
      <c r="G1157" s="68"/>
      <c r="H1157" s="68"/>
    </row>
    <row r="1158" spans="2:8" s="66" customFormat="1" ht="15" x14ac:dyDescent="0.25">
      <c r="B1158" s="180" t="s">
        <v>2871</v>
      </c>
      <c r="C1158" s="241">
        <v>462809302.56999999</v>
      </c>
      <c r="F1158" s="68"/>
      <c r="G1158" s="68"/>
      <c r="H1158" s="68"/>
    </row>
    <row r="1159" spans="2:8" s="66" customFormat="1" ht="15" x14ac:dyDescent="0.25">
      <c r="B1159" s="180" t="s">
        <v>2879</v>
      </c>
      <c r="C1159" s="241">
        <v>505102607.80000001</v>
      </c>
      <c r="F1159" s="68"/>
      <c r="G1159" s="68"/>
      <c r="H1159" s="68"/>
    </row>
    <row r="1160" spans="2:8" s="66" customFormat="1" ht="15" x14ac:dyDescent="0.25">
      <c r="B1160" s="180" t="s">
        <v>2883</v>
      </c>
      <c r="C1160" s="241">
        <v>368799857.00999999</v>
      </c>
      <c r="F1160" s="68"/>
      <c r="G1160" s="68"/>
      <c r="H1160" s="68"/>
    </row>
    <row r="1161" spans="2:8" s="66" customFormat="1" ht="15" x14ac:dyDescent="0.25">
      <c r="B1161" s="180" t="s">
        <v>3543</v>
      </c>
      <c r="C1161" s="241">
        <v>56675845.450000003</v>
      </c>
      <c r="F1161" s="68"/>
      <c r="G1161" s="68"/>
      <c r="H1161" s="68"/>
    </row>
    <row r="1162" spans="2:8" s="66" customFormat="1" ht="15" x14ac:dyDescent="0.25">
      <c r="B1162" s="180" t="s">
        <v>2886</v>
      </c>
      <c r="C1162" s="241">
        <v>302984527.20000005</v>
      </c>
      <c r="F1162" s="68"/>
      <c r="G1162" s="68"/>
      <c r="H1162" s="68"/>
    </row>
    <row r="1163" spans="2:8" s="66" customFormat="1" ht="15" x14ac:dyDescent="0.25">
      <c r="B1163" s="180" t="s">
        <v>2888</v>
      </c>
      <c r="C1163" s="241">
        <v>536990284.01999998</v>
      </c>
      <c r="F1163" s="68"/>
      <c r="G1163" s="68"/>
      <c r="H1163" s="68"/>
    </row>
    <row r="1164" spans="2:8" s="66" customFormat="1" ht="15" x14ac:dyDescent="0.25">
      <c r="B1164" s="180" t="s">
        <v>2890</v>
      </c>
      <c r="C1164" s="241">
        <v>147944572.78</v>
      </c>
      <c r="F1164" s="68"/>
      <c r="G1164" s="68"/>
      <c r="H1164" s="68"/>
    </row>
    <row r="1165" spans="2:8" s="66" customFormat="1" ht="15" x14ac:dyDescent="0.25">
      <c r="B1165" s="180" t="s">
        <v>3545</v>
      </c>
      <c r="C1165" s="241">
        <v>139695701.87</v>
      </c>
      <c r="F1165" s="68"/>
      <c r="G1165" s="68"/>
      <c r="H1165" s="68"/>
    </row>
    <row r="1166" spans="2:8" s="66" customFormat="1" ht="15" x14ac:dyDescent="0.25">
      <c r="B1166" s="180" t="s">
        <v>2898</v>
      </c>
      <c r="C1166" s="241">
        <v>216541785.97</v>
      </c>
      <c r="F1166" s="68"/>
      <c r="G1166" s="68"/>
      <c r="H1166" s="68"/>
    </row>
    <row r="1167" spans="2:8" s="66" customFormat="1" ht="15" x14ac:dyDescent="0.25">
      <c r="B1167" s="180" t="s">
        <v>3553</v>
      </c>
      <c r="C1167" s="241">
        <v>218715547.38000003</v>
      </c>
      <c r="F1167" s="68"/>
      <c r="G1167" s="68"/>
      <c r="H1167" s="68"/>
    </row>
    <row r="1168" spans="2:8" s="66" customFormat="1" ht="15.75" x14ac:dyDescent="0.25">
      <c r="C1168" s="243">
        <f>SUM(C946:C1167)</f>
        <v>38708185539.099991</v>
      </c>
      <c r="F1168" s="68"/>
      <c r="G1168" s="68"/>
      <c r="H1168" s="68"/>
    </row>
    <row r="1169" spans="2:8" s="66" customFormat="1" x14ac:dyDescent="0.2">
      <c r="C1169" s="67"/>
      <c r="F1169" s="68"/>
      <c r="G1169" s="68"/>
      <c r="H1169" s="68"/>
    </row>
    <row r="1170" spans="2:8" s="66" customFormat="1" ht="15.75" x14ac:dyDescent="0.25">
      <c r="B1170" s="262" t="s">
        <v>3556</v>
      </c>
      <c r="C1170" s="263">
        <f>+C1168-C942</f>
        <v>-1227018491.5</v>
      </c>
      <c r="F1170" s="68"/>
      <c r="G1170" s="68"/>
      <c r="H1170" s="68"/>
    </row>
    <row r="1171" spans="2:8" s="66" customFormat="1" x14ac:dyDescent="0.2">
      <c r="C1171" s="67"/>
      <c r="F1171" s="68"/>
      <c r="G1171" s="68"/>
      <c r="H1171" s="68"/>
    </row>
    <row r="1172" spans="2:8" s="66" customFormat="1" x14ac:dyDescent="0.2">
      <c r="C1172" s="67"/>
      <c r="F1172" s="68"/>
      <c r="G1172" s="68"/>
      <c r="H1172" s="68"/>
    </row>
    <row r="1173" spans="2:8" s="66" customFormat="1" ht="15" x14ac:dyDescent="0.25">
      <c r="B1173" s="165" t="s">
        <v>2917</v>
      </c>
      <c r="C1173" s="264">
        <v>44469</v>
      </c>
      <c r="D1173" s="149"/>
      <c r="E1173" s="245"/>
      <c r="F1173" s="246"/>
      <c r="G1173" s="68"/>
      <c r="H1173" s="68"/>
    </row>
    <row r="1174" spans="2:8" s="66" customFormat="1" ht="45" x14ac:dyDescent="0.2">
      <c r="B1174" s="247" t="s">
        <v>2523</v>
      </c>
      <c r="C1174" s="247" t="s">
        <v>2918</v>
      </c>
      <c r="D1174" s="152" t="s">
        <v>2525</v>
      </c>
      <c r="E1174" s="248" t="s">
        <v>2526</v>
      </c>
      <c r="F1174" s="221" t="s">
        <v>2527</v>
      </c>
      <c r="G1174" s="68"/>
      <c r="H1174" s="68"/>
    </row>
    <row r="1175" spans="2:8" s="66" customFormat="1" ht="15" x14ac:dyDescent="0.2">
      <c r="B1175" s="265" t="s">
        <v>3797</v>
      </c>
      <c r="C1175" s="266">
        <v>11525</v>
      </c>
      <c r="D1175" s="164">
        <v>38343.7451</v>
      </c>
      <c r="E1175" s="267">
        <v>37618.9</v>
      </c>
      <c r="F1175" s="423" t="s">
        <v>2673</v>
      </c>
      <c r="G1175" s="68"/>
      <c r="H1175" s="68"/>
    </row>
    <row r="1176" spans="2:8" s="66" customFormat="1" ht="15" x14ac:dyDescent="0.2">
      <c r="B1176" s="265"/>
      <c r="C1176" s="266"/>
      <c r="D1176" s="164"/>
      <c r="E1176" s="267"/>
      <c r="F1176" s="424"/>
      <c r="G1176" s="68"/>
      <c r="H1176" s="68"/>
    </row>
    <row r="1177" spans="2:8" s="66" customFormat="1" ht="15" x14ac:dyDescent="0.2">
      <c r="B1177" s="265"/>
      <c r="C1177" s="266"/>
      <c r="D1177" s="164"/>
      <c r="E1177" s="267"/>
      <c r="F1177" s="425"/>
      <c r="G1177" s="68"/>
      <c r="H1177" s="68"/>
    </row>
    <row r="1178" spans="2:8" s="66" customFormat="1" x14ac:dyDescent="0.2">
      <c r="B1178" s="252" t="s">
        <v>3565</v>
      </c>
      <c r="C1178" s="220"/>
      <c r="D1178" s="220"/>
      <c r="E1178" s="220"/>
      <c r="F1178" s="246"/>
      <c r="G1178" s="68"/>
      <c r="H1178" s="68"/>
    </row>
    <row r="1179" spans="2:8" s="66" customFormat="1" x14ac:dyDescent="0.2">
      <c r="B1179" s="220"/>
      <c r="C1179" s="220"/>
      <c r="D1179" s="220"/>
      <c r="E1179" s="220"/>
      <c r="F1179" s="246"/>
      <c r="G1179" s="68"/>
      <c r="H1179" s="68"/>
    </row>
    <row r="1180" spans="2:8" s="66" customFormat="1" x14ac:dyDescent="0.2">
      <c r="B1180" s="66" t="s">
        <v>2919</v>
      </c>
      <c r="C1180" s="268">
        <v>1.37E-2</v>
      </c>
      <c r="D1180" s="220"/>
      <c r="E1180" s="220"/>
      <c r="F1180" s="246"/>
      <c r="G1180" s="68"/>
      <c r="H1180" s="68"/>
    </row>
    <row r="1181" spans="2:8" s="66" customFormat="1" x14ac:dyDescent="0.2">
      <c r="C1181" s="67"/>
      <c r="F1181" s="68"/>
      <c r="G1181" s="68"/>
      <c r="H1181" s="68"/>
    </row>
    <row r="1182" spans="2:8" s="66" customFormat="1" x14ac:dyDescent="0.2">
      <c r="C1182" s="67"/>
      <c r="F1182" s="68"/>
      <c r="G1182" s="68"/>
      <c r="H1182" s="68"/>
    </row>
    <row r="1183" spans="2:8" s="66" customFormat="1" ht="15" x14ac:dyDescent="0.25">
      <c r="B1183" s="196" t="s">
        <v>2926</v>
      </c>
      <c r="C1183" s="67"/>
      <c r="F1183" s="68"/>
      <c r="G1183" s="68"/>
      <c r="H1183" s="68"/>
    </row>
    <row r="1184" spans="2:8" s="66" customFormat="1" x14ac:dyDescent="0.2">
      <c r="C1184" s="67"/>
      <c r="F1184" s="68"/>
      <c r="G1184" s="68"/>
      <c r="H1184" s="68"/>
    </row>
    <row r="1185" spans="2:8" s="66" customFormat="1" ht="15" x14ac:dyDescent="0.25">
      <c r="B1185" s="256" t="s">
        <v>3559</v>
      </c>
      <c r="C1185" s="269" t="s">
        <v>2921</v>
      </c>
      <c r="F1185" s="68"/>
      <c r="G1185" s="68"/>
      <c r="H1185" s="68"/>
    </row>
    <row r="1186" spans="2:8" s="66" customFormat="1" ht="15" x14ac:dyDescent="0.25">
      <c r="B1186" s="180" t="s">
        <v>3791</v>
      </c>
      <c r="C1186" s="187">
        <v>2</v>
      </c>
      <c r="F1186" s="68"/>
      <c r="G1186" s="68"/>
      <c r="H1186" s="68"/>
    </row>
    <row r="1187" spans="2:8" s="66" customFormat="1" ht="15" x14ac:dyDescent="0.25">
      <c r="B1187" s="180" t="s">
        <v>3792</v>
      </c>
      <c r="C1187" s="187">
        <v>1</v>
      </c>
      <c r="F1187" s="68"/>
      <c r="G1187" s="68"/>
      <c r="H1187" s="68"/>
    </row>
    <row r="1188" spans="2:8" s="66" customFormat="1" ht="15" x14ac:dyDescent="0.25">
      <c r="B1188" s="180" t="s">
        <v>3793</v>
      </c>
      <c r="C1188" s="187">
        <v>1</v>
      </c>
      <c r="F1188" s="68"/>
      <c r="G1188" s="68"/>
      <c r="H1188" s="68"/>
    </row>
    <row r="1189" spans="2:8" s="66" customFormat="1" ht="15" x14ac:dyDescent="0.25">
      <c r="B1189" s="180" t="s">
        <v>3794</v>
      </c>
      <c r="C1189" s="187">
        <v>1</v>
      </c>
      <c r="F1189" s="68"/>
      <c r="G1189" s="68"/>
      <c r="H1189" s="68"/>
    </row>
    <row r="1190" spans="2:8" s="66" customFormat="1" ht="15" x14ac:dyDescent="0.25">
      <c r="B1190" s="180" t="s">
        <v>3560</v>
      </c>
      <c r="C1190" s="187">
        <v>1</v>
      </c>
      <c r="F1190" s="68"/>
      <c r="G1190" s="68"/>
      <c r="H1190" s="68"/>
    </row>
    <row r="1191" spans="2:8" s="66" customFormat="1" ht="15" x14ac:dyDescent="0.25">
      <c r="B1191" s="180" t="s">
        <v>3561</v>
      </c>
      <c r="C1191" s="187">
        <v>1</v>
      </c>
      <c r="F1191" s="68"/>
      <c r="G1191" s="68"/>
      <c r="H1191" s="68"/>
    </row>
    <row r="1192" spans="2:8" s="66" customFormat="1" ht="15" x14ac:dyDescent="0.25">
      <c r="B1192" s="180" t="s">
        <v>3795</v>
      </c>
      <c r="C1192" s="187">
        <v>1</v>
      </c>
      <c r="F1192" s="68"/>
      <c r="G1192" s="68"/>
      <c r="H1192" s="68"/>
    </row>
    <row r="1193" spans="2:8" s="66" customFormat="1" ht="15" x14ac:dyDescent="0.25">
      <c r="B1193" s="180" t="s">
        <v>3796</v>
      </c>
      <c r="C1193" s="187">
        <v>1</v>
      </c>
      <c r="F1193" s="68"/>
      <c r="G1193" s="68"/>
      <c r="H1193" s="68"/>
    </row>
    <row r="1194" spans="2:8" s="66" customFormat="1" x14ac:dyDescent="0.2">
      <c r="C1194" s="67"/>
      <c r="F1194" s="68"/>
      <c r="G1194" s="68"/>
      <c r="H1194" s="68"/>
    </row>
    <row r="1195" spans="2:8" s="66" customFormat="1" x14ac:dyDescent="0.2">
      <c r="C1195" s="67"/>
      <c r="F1195" s="68"/>
      <c r="G1195" s="68"/>
      <c r="H1195" s="68"/>
    </row>
    <row r="1196" spans="2:8" s="66" customFormat="1" ht="15" x14ac:dyDescent="0.2">
      <c r="B1196" s="256" t="s">
        <v>3562</v>
      </c>
      <c r="C1196" s="270" t="s">
        <v>2921</v>
      </c>
      <c r="F1196" s="68"/>
      <c r="G1196" s="68"/>
      <c r="H1196" s="68"/>
    </row>
    <row r="1197" spans="2:8" s="66" customFormat="1" ht="15" x14ac:dyDescent="0.25">
      <c r="B1197" s="180" t="s">
        <v>3791</v>
      </c>
      <c r="C1197" s="187">
        <v>2</v>
      </c>
      <c r="F1197" s="68"/>
      <c r="G1197" s="68"/>
      <c r="H1197" s="68"/>
    </row>
    <row r="1198" spans="2:8" s="66" customFormat="1" ht="15" x14ac:dyDescent="0.25">
      <c r="B1198" s="180" t="s">
        <v>3792</v>
      </c>
      <c r="C1198" s="187">
        <v>1</v>
      </c>
      <c r="F1198" s="68"/>
      <c r="G1198" s="68"/>
      <c r="H1198" s="68"/>
    </row>
    <row r="1199" spans="2:8" s="66" customFormat="1" ht="15" x14ac:dyDescent="0.25">
      <c r="B1199" s="180" t="s">
        <v>3793</v>
      </c>
      <c r="C1199" s="187">
        <v>1</v>
      </c>
      <c r="F1199" s="68"/>
      <c r="G1199" s="68"/>
      <c r="H1199" s="68"/>
    </row>
    <row r="1200" spans="2:8" s="66" customFormat="1" ht="15" x14ac:dyDescent="0.25">
      <c r="B1200" s="180" t="s">
        <v>3794</v>
      </c>
      <c r="C1200" s="187">
        <v>1</v>
      </c>
      <c r="F1200" s="68"/>
      <c r="G1200" s="68"/>
      <c r="H1200" s="68"/>
    </row>
    <row r="1201" spans="2:8" s="66" customFormat="1" ht="15" x14ac:dyDescent="0.25">
      <c r="B1201" s="180" t="s">
        <v>3560</v>
      </c>
      <c r="C1201" s="187">
        <v>1</v>
      </c>
      <c r="F1201" s="68"/>
      <c r="G1201" s="68"/>
      <c r="H1201" s="68"/>
    </row>
    <row r="1202" spans="2:8" s="66" customFormat="1" ht="15" x14ac:dyDescent="0.25">
      <c r="B1202" s="180" t="s">
        <v>3561</v>
      </c>
      <c r="C1202" s="187">
        <v>1</v>
      </c>
      <c r="F1202" s="68"/>
      <c r="G1202" s="68"/>
      <c r="H1202" s="68"/>
    </row>
    <row r="1203" spans="2:8" s="66" customFormat="1" ht="15" x14ac:dyDescent="0.25">
      <c r="B1203" s="180" t="s">
        <v>3795</v>
      </c>
      <c r="C1203" s="187">
        <v>1</v>
      </c>
      <c r="F1203" s="68"/>
      <c r="G1203" s="68"/>
      <c r="H1203" s="68"/>
    </row>
    <row r="1204" spans="2:8" s="66" customFormat="1" ht="15" x14ac:dyDescent="0.25">
      <c r="B1204" s="180" t="s">
        <v>3796</v>
      </c>
      <c r="C1204" s="187">
        <v>1</v>
      </c>
      <c r="F1204" s="68"/>
      <c r="G1204" s="68"/>
      <c r="H1204" s="68"/>
    </row>
    <row r="1205" spans="2:8" s="66" customFormat="1" x14ac:dyDescent="0.2">
      <c r="C1205" s="67"/>
      <c r="F1205" s="68"/>
      <c r="G1205" s="68"/>
      <c r="H1205" s="68"/>
    </row>
    <row r="1206" spans="2:8" s="66" customFormat="1" x14ac:dyDescent="0.2">
      <c r="C1206" s="67"/>
      <c r="F1206" s="68"/>
      <c r="G1206" s="68"/>
      <c r="H1206" s="68"/>
    </row>
    <row r="1207" spans="2:8" s="66" customFormat="1" ht="15" x14ac:dyDescent="0.25">
      <c r="B1207" s="256" t="s">
        <v>3563</v>
      </c>
      <c r="C1207" s="271" t="s">
        <v>2923</v>
      </c>
      <c r="F1207" s="68"/>
      <c r="G1207" s="68"/>
      <c r="H1207" s="68"/>
    </row>
    <row r="1208" spans="2:8" s="66" customFormat="1" ht="15" x14ac:dyDescent="0.25">
      <c r="B1208" s="180" t="s">
        <v>3791</v>
      </c>
      <c r="C1208" s="188">
        <v>146639871.88</v>
      </c>
      <c r="F1208" s="68"/>
      <c r="G1208" s="68"/>
      <c r="H1208" s="68"/>
    </row>
    <row r="1209" spans="2:8" s="66" customFormat="1" ht="15" x14ac:dyDescent="0.25">
      <c r="B1209" s="180" t="s">
        <v>3792</v>
      </c>
      <c r="C1209" s="188">
        <v>255269418.55000001</v>
      </c>
      <c r="F1209" s="68"/>
      <c r="G1209" s="68"/>
      <c r="H1209" s="68"/>
    </row>
    <row r="1210" spans="2:8" s="66" customFormat="1" ht="15" x14ac:dyDescent="0.25">
      <c r="B1210" s="180" t="s">
        <v>3793</v>
      </c>
      <c r="C1210" s="188">
        <v>353263034.06</v>
      </c>
      <c r="F1210" s="68"/>
      <c r="G1210" s="68"/>
      <c r="H1210" s="68"/>
    </row>
    <row r="1211" spans="2:8" s="66" customFormat="1" ht="15" x14ac:dyDescent="0.25">
      <c r="B1211" s="180" t="s">
        <v>3794</v>
      </c>
      <c r="C1211" s="188">
        <v>354682684.31999999</v>
      </c>
      <c r="F1211" s="68"/>
      <c r="G1211" s="68"/>
      <c r="H1211" s="68"/>
    </row>
    <row r="1212" spans="2:8" s="66" customFormat="1" ht="15" x14ac:dyDescent="0.25">
      <c r="B1212" s="180" t="s">
        <v>3560</v>
      </c>
      <c r="C1212" s="188">
        <v>319994878.05000001</v>
      </c>
      <c r="F1212" s="68"/>
      <c r="G1212" s="68"/>
      <c r="H1212" s="68"/>
    </row>
    <row r="1213" spans="2:8" s="66" customFormat="1" ht="15" x14ac:dyDescent="0.25">
      <c r="B1213" s="180" t="s">
        <v>3561</v>
      </c>
      <c r="C1213" s="188">
        <v>360717289.87</v>
      </c>
      <c r="F1213" s="68"/>
      <c r="G1213" s="68"/>
      <c r="H1213" s="68"/>
    </row>
    <row r="1214" spans="2:8" s="66" customFormat="1" ht="15" x14ac:dyDescent="0.25">
      <c r="B1214" s="180" t="s">
        <v>3795</v>
      </c>
      <c r="C1214" s="188">
        <v>334882574.55000001</v>
      </c>
      <c r="F1214" s="68"/>
      <c r="G1214" s="68"/>
      <c r="H1214" s="68"/>
    </row>
    <row r="1215" spans="2:8" s="66" customFormat="1" ht="15" x14ac:dyDescent="0.25">
      <c r="B1215" s="180" t="s">
        <v>3796</v>
      </c>
      <c r="C1215" s="188">
        <v>440627748.47000003</v>
      </c>
      <c r="F1215" s="68"/>
      <c r="G1215" s="68"/>
      <c r="H1215" s="68"/>
    </row>
    <row r="1216" spans="2:8" s="66" customFormat="1" ht="15.75" x14ac:dyDescent="0.25">
      <c r="C1216" s="243">
        <f>SUM(C1208:C1215)</f>
        <v>2566077499.75</v>
      </c>
      <c r="F1216" s="68"/>
      <c r="G1216" s="68"/>
      <c r="H1216" s="68"/>
    </row>
    <row r="1217" spans="2:8" s="66" customFormat="1" x14ac:dyDescent="0.2">
      <c r="C1217" s="67"/>
      <c r="F1217" s="68"/>
      <c r="G1217" s="68"/>
      <c r="H1217" s="68"/>
    </row>
    <row r="1218" spans="2:8" s="66" customFormat="1" ht="15" x14ac:dyDescent="0.25">
      <c r="B1218" s="256" t="s">
        <v>3564</v>
      </c>
      <c r="C1218" s="271" t="s">
        <v>2923</v>
      </c>
      <c r="F1218" s="68"/>
      <c r="G1218" s="68"/>
      <c r="H1218" s="68"/>
    </row>
    <row r="1219" spans="2:8" s="66" customFormat="1" ht="15" x14ac:dyDescent="0.25">
      <c r="B1219" s="180" t="s">
        <v>3791</v>
      </c>
      <c r="C1219" s="188">
        <v>138912778.65000001</v>
      </c>
      <c r="F1219" s="68"/>
      <c r="G1219" s="68"/>
      <c r="H1219" s="68"/>
    </row>
    <row r="1220" spans="2:8" s="66" customFormat="1" ht="15" x14ac:dyDescent="0.25">
      <c r="B1220" s="180" t="s">
        <v>3792</v>
      </c>
      <c r="C1220" s="188">
        <v>272764986.44999999</v>
      </c>
      <c r="F1220" s="68"/>
      <c r="G1220" s="68"/>
      <c r="H1220" s="68"/>
    </row>
    <row r="1221" spans="2:8" s="66" customFormat="1" ht="15" x14ac:dyDescent="0.25">
      <c r="B1221" s="180" t="s">
        <v>3793</v>
      </c>
      <c r="C1221" s="188">
        <v>351304325.53000003</v>
      </c>
      <c r="F1221" s="68"/>
      <c r="G1221" s="68"/>
      <c r="H1221" s="68"/>
    </row>
    <row r="1222" spans="2:8" s="66" customFormat="1" ht="15" x14ac:dyDescent="0.25">
      <c r="B1222" s="180" t="s">
        <v>3794</v>
      </c>
      <c r="C1222" s="188">
        <v>357460796.38999999</v>
      </c>
      <c r="F1222" s="68"/>
      <c r="G1222" s="68"/>
      <c r="H1222" s="68"/>
    </row>
    <row r="1223" spans="2:8" s="66" customFormat="1" ht="15" x14ac:dyDescent="0.25">
      <c r="B1223" s="180" t="s">
        <v>3560</v>
      </c>
      <c r="C1223" s="188">
        <v>320354699.13</v>
      </c>
      <c r="F1223" s="68"/>
      <c r="G1223" s="68"/>
      <c r="H1223" s="68"/>
    </row>
    <row r="1224" spans="2:8" s="66" customFormat="1" ht="15" x14ac:dyDescent="0.25">
      <c r="B1224" s="180" t="s">
        <v>3561</v>
      </c>
      <c r="C1224" s="188">
        <v>362649065.92000002</v>
      </c>
      <c r="F1224" s="68"/>
      <c r="G1224" s="68"/>
      <c r="H1224" s="68"/>
    </row>
    <row r="1225" spans="2:8" s="66" customFormat="1" ht="15" x14ac:dyDescent="0.25">
      <c r="B1225" s="180" t="s">
        <v>3795</v>
      </c>
      <c r="C1225" s="188">
        <v>349023571.06999999</v>
      </c>
      <c r="F1225" s="68"/>
      <c r="G1225" s="68"/>
      <c r="H1225" s="68"/>
    </row>
    <row r="1226" spans="2:8" s="66" customFormat="1" ht="15" x14ac:dyDescent="0.25">
      <c r="B1226" s="180" t="s">
        <v>3796</v>
      </c>
      <c r="C1226" s="188">
        <v>469744609.57000005</v>
      </c>
      <c r="F1226" s="68"/>
      <c r="G1226" s="68"/>
      <c r="H1226" s="68"/>
    </row>
    <row r="1227" spans="2:8" s="66" customFormat="1" ht="15.75" x14ac:dyDescent="0.25">
      <c r="C1227" s="243">
        <f>SUM(C1219:C1226)</f>
        <v>2622214832.7100005</v>
      </c>
      <c r="F1227" s="68"/>
      <c r="G1227" s="68"/>
      <c r="H1227" s="68"/>
    </row>
    <row r="1228" spans="2:8" s="66" customFormat="1" x14ac:dyDescent="0.2">
      <c r="C1228" s="67"/>
      <c r="F1228" s="68"/>
      <c r="G1228" s="68"/>
      <c r="H1228" s="68"/>
    </row>
    <row r="1229" spans="2:8" s="66" customFormat="1" ht="15.75" x14ac:dyDescent="0.25">
      <c r="B1229" s="257" t="s">
        <v>2925</v>
      </c>
      <c r="C1229" s="243">
        <f>+C1227-C1216</f>
        <v>56137332.960000515</v>
      </c>
      <c r="F1229" s="68"/>
      <c r="G1229" s="68"/>
      <c r="H1229" s="68"/>
    </row>
    <row r="1230" spans="2:8" s="66" customFormat="1" ht="15.75" x14ac:dyDescent="0.25">
      <c r="B1230" s="272"/>
      <c r="C1230" s="263"/>
      <c r="F1230" s="68"/>
      <c r="G1230" s="68"/>
      <c r="H1230" s="68"/>
    </row>
    <row r="1231" spans="2:8" s="66" customFormat="1" x14ac:dyDescent="0.2">
      <c r="C1231" s="67"/>
      <c r="F1231" s="68"/>
      <c r="G1231" s="68"/>
      <c r="H1231" s="68"/>
    </row>
    <row r="1232" spans="2:8" s="66" customFormat="1" x14ac:dyDescent="0.2">
      <c r="C1232" s="67"/>
      <c r="F1232" s="68"/>
      <c r="G1232" s="68"/>
      <c r="H1232" s="68"/>
    </row>
    <row r="1233" spans="3:8" s="66" customFormat="1" x14ac:dyDescent="0.2">
      <c r="C1233" s="67"/>
      <c r="F1233" s="68"/>
      <c r="G1233" s="68"/>
      <c r="H1233" s="68"/>
    </row>
    <row r="1234" spans="3:8" s="66" customFormat="1" x14ac:dyDescent="0.2">
      <c r="C1234" s="67"/>
      <c r="F1234" s="68"/>
      <c r="G1234" s="68"/>
      <c r="H1234" s="68"/>
    </row>
    <row r="1235" spans="3:8" s="66" customFormat="1" x14ac:dyDescent="0.2">
      <c r="C1235" s="67"/>
      <c r="F1235" s="68"/>
      <c r="G1235" s="68"/>
      <c r="H1235" s="68"/>
    </row>
    <row r="1236" spans="3:8" s="66" customFormat="1" x14ac:dyDescent="0.2">
      <c r="C1236" s="67"/>
      <c r="F1236" s="68"/>
      <c r="G1236" s="68"/>
      <c r="H1236" s="68"/>
    </row>
    <row r="1237" spans="3:8" s="66" customFormat="1" x14ac:dyDescent="0.2">
      <c r="C1237" s="67"/>
      <c r="F1237" s="68"/>
      <c r="G1237" s="68"/>
      <c r="H1237" s="68"/>
    </row>
  </sheetData>
  <mergeCells count="5">
    <mergeCell ref="B1:E1"/>
    <mergeCell ref="C3:C7"/>
    <mergeCell ref="F227:F263"/>
    <mergeCell ref="F1175:F1177"/>
    <mergeCell ref="D3:D7"/>
  </mergeCells>
  <conditionalFormatting sqref="B221">
    <cfRule type="expression" dxfId="1187" priority="301">
      <formula>$A65966="Total"</formula>
    </cfRule>
  </conditionalFormatting>
  <conditionalFormatting sqref="C1186:C1193 C1208:C1215 C1219:C1226">
    <cfRule type="expression" dxfId="1186" priority="278" stopIfTrue="1">
      <formula>$C1186="Total"</formula>
    </cfRule>
  </conditionalFormatting>
  <conditionalFormatting sqref="C1186:C1193 C1208:C1215 C1219:C1226">
    <cfRule type="expression" dxfId="1185" priority="277">
      <formula>#REF!="Total"</formula>
    </cfRule>
  </conditionalFormatting>
  <conditionalFormatting sqref="C1186:C1193 C1208:C1215 C1219:C1226">
    <cfRule type="expression" dxfId="1184" priority="276">
      <formula>#REF!="Total"</formula>
    </cfRule>
  </conditionalFormatting>
  <conditionalFormatting sqref="C1186:C1193 C1208:C1215 C1219:C1226">
    <cfRule type="expression" dxfId="1183" priority="275">
      <formula>#REF!="Total"</formula>
    </cfRule>
  </conditionalFormatting>
  <conditionalFormatting sqref="C1186:C1193">
    <cfRule type="expression" dxfId="1182" priority="274">
      <formula>#REF!="Total"</formula>
    </cfRule>
  </conditionalFormatting>
  <conditionalFormatting sqref="C1186:C1193">
    <cfRule type="expression" dxfId="1181" priority="273">
      <formula>#REF!="Total"</formula>
    </cfRule>
  </conditionalFormatting>
  <conditionalFormatting sqref="C1186:C1193">
    <cfRule type="expression" dxfId="1180" priority="272">
      <formula>#REF!="Total"</formula>
    </cfRule>
  </conditionalFormatting>
  <conditionalFormatting sqref="C1186:C1193">
    <cfRule type="expression" dxfId="1179" priority="271">
      <formula>#REF!="Total"</formula>
    </cfRule>
  </conditionalFormatting>
  <conditionalFormatting sqref="C1186:C1193">
    <cfRule type="expression" dxfId="1178" priority="279">
      <formula>#REF!="Total"</formula>
    </cfRule>
  </conditionalFormatting>
  <conditionalFormatting sqref="C1186:C1193">
    <cfRule type="expression" dxfId="1177" priority="280">
      <formula>#REF!="Total"</formula>
    </cfRule>
  </conditionalFormatting>
  <conditionalFormatting sqref="C1186:C1193">
    <cfRule type="expression" dxfId="1176" priority="281">
      <formula>#REF!="Total"</formula>
    </cfRule>
  </conditionalFormatting>
  <conditionalFormatting sqref="C1186:C1193">
    <cfRule type="expression" dxfId="1175" priority="282">
      <formula>#REF!="Total"</formula>
    </cfRule>
  </conditionalFormatting>
  <conditionalFormatting sqref="C1186:C1193 C1208:C1215 C1219:C1226">
    <cfRule type="expression" dxfId="1174" priority="283">
      <formula>$A1186="Total"</formula>
    </cfRule>
  </conditionalFormatting>
  <conditionalFormatting sqref="C1186:C1193">
    <cfRule type="expression" dxfId="1173" priority="270">
      <formula>#REF!="Total"</formula>
    </cfRule>
  </conditionalFormatting>
  <conditionalFormatting sqref="C1186:C1193">
    <cfRule type="expression" dxfId="1172" priority="269">
      <formula>#REF!="Total"</formula>
    </cfRule>
  </conditionalFormatting>
  <conditionalFormatting sqref="C1186:C1193 C1208:C1215 C1219:C1226">
    <cfRule type="expression" dxfId="1171" priority="284" stopIfTrue="1">
      <formula>#REF!="Total"</formula>
    </cfRule>
  </conditionalFormatting>
  <conditionalFormatting sqref="C1186:C1193">
    <cfRule type="expression" dxfId="1170" priority="285">
      <formula>#REF!="Total"</formula>
    </cfRule>
  </conditionalFormatting>
  <conditionalFormatting sqref="C1186:C1187">
    <cfRule type="expression" dxfId="1169" priority="286">
      <formula>$A1125="Total"</formula>
    </cfRule>
  </conditionalFormatting>
  <conditionalFormatting sqref="C1186:C1193">
    <cfRule type="expression" dxfId="1168" priority="287">
      <formula>#REF!="Total"</formula>
    </cfRule>
  </conditionalFormatting>
  <conditionalFormatting sqref="C1186:C1193">
    <cfRule type="expression" dxfId="1167" priority="288">
      <formula>#REF!="Total"</formula>
    </cfRule>
  </conditionalFormatting>
  <conditionalFormatting sqref="C1186:C1193">
    <cfRule type="expression" dxfId="1166" priority="289">
      <formula>#REF!="Total"</formula>
    </cfRule>
  </conditionalFormatting>
  <conditionalFormatting sqref="C1186:C1193">
    <cfRule type="expression" dxfId="1165" priority="290">
      <formula>#REF!="Total"</formula>
    </cfRule>
  </conditionalFormatting>
  <conditionalFormatting sqref="C1186:C1193">
    <cfRule type="expression" dxfId="1164" priority="291">
      <formula>#REF!="Total"</formula>
    </cfRule>
  </conditionalFormatting>
  <conditionalFormatting sqref="C1186:C1193">
    <cfRule type="expression" dxfId="1163" priority="292">
      <formula>#REF!="Total"</formula>
    </cfRule>
  </conditionalFormatting>
  <conditionalFormatting sqref="C1186:C1193">
    <cfRule type="expression" dxfId="1162" priority="293">
      <formula>#REF!="Total"</formula>
    </cfRule>
  </conditionalFormatting>
  <conditionalFormatting sqref="C1186:C1193">
    <cfRule type="expression" dxfId="1161" priority="268">
      <formula>#REF!="Total"</formula>
    </cfRule>
  </conditionalFormatting>
  <conditionalFormatting sqref="C1186:C1193">
    <cfRule type="expression" dxfId="1160" priority="294">
      <formula>#REF!="Total"</formula>
    </cfRule>
  </conditionalFormatting>
  <conditionalFormatting sqref="C1186:C1193">
    <cfRule type="expression" dxfId="1159" priority="295">
      <formula>#REF!="Total"</formula>
    </cfRule>
  </conditionalFormatting>
  <conditionalFormatting sqref="C1186:C1193">
    <cfRule type="expression" dxfId="1158" priority="296">
      <formula>#REF!="Total"</formula>
    </cfRule>
  </conditionalFormatting>
  <conditionalFormatting sqref="C1186:C1193">
    <cfRule type="expression" dxfId="1157" priority="297">
      <formula>#REF!="Total"</formula>
    </cfRule>
  </conditionalFormatting>
  <conditionalFormatting sqref="C1186:C1193">
    <cfRule type="expression" dxfId="1156" priority="298">
      <formula>#REF!="Total"</formula>
    </cfRule>
  </conditionalFormatting>
  <conditionalFormatting sqref="C1186:C1193">
    <cfRule type="expression" dxfId="1155" priority="299">
      <formula>#REF!="Total"</formula>
    </cfRule>
  </conditionalFormatting>
  <conditionalFormatting sqref="C1186:C1193">
    <cfRule type="expression" dxfId="1154" priority="300">
      <formula>#REF!="Total"</formula>
    </cfRule>
  </conditionalFormatting>
  <conditionalFormatting sqref="C1193">
    <cfRule type="expression" dxfId="1153" priority="368">
      <formula>$A1126="Total"</formula>
    </cfRule>
  </conditionalFormatting>
  <conditionalFormatting sqref="C1192">
    <cfRule type="expression" dxfId="1152" priority="370">
      <formula>$A1126="Total"</formula>
    </cfRule>
  </conditionalFormatting>
  <conditionalFormatting sqref="C1191">
    <cfRule type="expression" dxfId="1151" priority="372">
      <formula>$A1126="Total"</formula>
    </cfRule>
  </conditionalFormatting>
  <conditionalFormatting sqref="C1190">
    <cfRule type="expression" dxfId="1150" priority="374">
      <formula>$A1126="Total"</formula>
    </cfRule>
  </conditionalFormatting>
  <conditionalFormatting sqref="C1189">
    <cfRule type="expression" dxfId="1149" priority="376">
      <formula>$A1126="Total"</formula>
    </cfRule>
  </conditionalFormatting>
  <conditionalFormatting sqref="C1188">
    <cfRule type="expression" dxfId="1148" priority="378">
      <formula>$A1126="Total"</formula>
    </cfRule>
  </conditionalFormatting>
  <conditionalFormatting sqref="C1197:C1204">
    <cfRule type="expression" dxfId="1147" priority="11" stopIfTrue="1">
      <formula>$C1197="Total"</formula>
    </cfRule>
  </conditionalFormatting>
  <conditionalFormatting sqref="C1197:C1204">
    <cfRule type="expression" dxfId="1146" priority="10">
      <formula>#REF!="Total"</formula>
    </cfRule>
  </conditionalFormatting>
  <conditionalFormatting sqref="C1197:C1204">
    <cfRule type="expression" dxfId="1145" priority="9">
      <formula>#REF!="Total"</formula>
    </cfRule>
  </conditionalFormatting>
  <conditionalFormatting sqref="C1197:C1204">
    <cfRule type="expression" dxfId="1144" priority="8">
      <formula>#REF!="Total"</formula>
    </cfRule>
  </conditionalFormatting>
  <conditionalFormatting sqref="C1197:C1204">
    <cfRule type="expression" dxfId="1143" priority="7">
      <formula>#REF!="Total"</formula>
    </cfRule>
  </conditionalFormatting>
  <conditionalFormatting sqref="C1197:C1204">
    <cfRule type="expression" dxfId="1142" priority="6">
      <formula>#REF!="Total"</formula>
    </cfRule>
  </conditionalFormatting>
  <conditionalFormatting sqref="C1197:C1204">
    <cfRule type="expression" dxfId="1141" priority="5">
      <formula>#REF!="Total"</formula>
    </cfRule>
  </conditionalFormatting>
  <conditionalFormatting sqref="C1197:C1204">
    <cfRule type="expression" dxfId="1140" priority="4">
      <formula>#REF!="Total"</formula>
    </cfRule>
  </conditionalFormatting>
  <conditionalFormatting sqref="C1197:C1204">
    <cfRule type="expression" dxfId="1139" priority="12">
      <formula>#REF!="Total"</formula>
    </cfRule>
  </conditionalFormatting>
  <conditionalFormatting sqref="C1197:C1204">
    <cfRule type="expression" dxfId="1138" priority="13">
      <formula>#REF!="Total"</formula>
    </cfRule>
  </conditionalFormatting>
  <conditionalFormatting sqref="C1197:C1204">
    <cfRule type="expression" dxfId="1137" priority="14">
      <formula>#REF!="Total"</formula>
    </cfRule>
  </conditionalFormatting>
  <conditionalFormatting sqref="C1197:C1204">
    <cfRule type="expression" dxfId="1136" priority="15">
      <formula>#REF!="Total"</formula>
    </cfRule>
  </conditionalFormatting>
  <conditionalFormatting sqref="C1197:C1204">
    <cfRule type="expression" dxfId="1135" priority="16">
      <formula>$A1197="Total"</formula>
    </cfRule>
  </conditionalFormatting>
  <conditionalFormatting sqref="C1197:C1204">
    <cfRule type="expression" dxfId="1134" priority="3">
      <formula>#REF!="Total"</formula>
    </cfRule>
  </conditionalFormatting>
  <conditionalFormatting sqref="C1197:C1204">
    <cfRule type="expression" dxfId="1133" priority="2">
      <formula>#REF!="Total"</formula>
    </cfRule>
  </conditionalFormatting>
  <conditionalFormatting sqref="C1197:C1204">
    <cfRule type="expression" dxfId="1132" priority="17" stopIfTrue="1">
      <formula>#REF!="Total"</formula>
    </cfRule>
  </conditionalFormatting>
  <conditionalFormatting sqref="C1197:C1204">
    <cfRule type="expression" dxfId="1131" priority="18">
      <formula>#REF!="Total"</formula>
    </cfRule>
  </conditionalFormatting>
  <conditionalFormatting sqref="C1197:C1198">
    <cfRule type="expression" dxfId="1130" priority="19">
      <formula>$A1136="Total"</formula>
    </cfRule>
  </conditionalFormatting>
  <conditionalFormatting sqref="C1197:C1204">
    <cfRule type="expression" dxfId="1129" priority="20">
      <formula>#REF!="Total"</formula>
    </cfRule>
  </conditionalFormatting>
  <conditionalFormatting sqref="C1197:C1204">
    <cfRule type="expression" dxfId="1128" priority="21">
      <formula>#REF!="Total"</formula>
    </cfRule>
  </conditionalFormatting>
  <conditionalFormatting sqref="C1197:C1204">
    <cfRule type="expression" dxfId="1127" priority="22">
      <formula>#REF!="Total"</formula>
    </cfRule>
  </conditionalFormatting>
  <conditionalFormatting sqref="C1197:C1204">
    <cfRule type="expression" dxfId="1126" priority="23">
      <formula>#REF!="Total"</formula>
    </cfRule>
  </conditionalFormatting>
  <conditionalFormatting sqref="C1197:C1204">
    <cfRule type="expression" dxfId="1125" priority="24">
      <formula>#REF!="Total"</formula>
    </cfRule>
  </conditionalFormatting>
  <conditionalFormatting sqref="C1197:C1204">
    <cfRule type="expression" dxfId="1124" priority="25">
      <formula>#REF!="Total"</formula>
    </cfRule>
  </conditionalFormatting>
  <conditionalFormatting sqref="C1197:C1204">
    <cfRule type="expression" dxfId="1123" priority="26">
      <formula>#REF!="Total"</formula>
    </cfRule>
  </conditionalFormatting>
  <conditionalFormatting sqref="C1197:C1204">
    <cfRule type="expression" dxfId="1122" priority="1">
      <formula>#REF!="Total"</formula>
    </cfRule>
  </conditionalFormatting>
  <conditionalFormatting sqref="C1197:C1204">
    <cfRule type="expression" dxfId="1121" priority="27">
      <formula>#REF!="Total"</formula>
    </cfRule>
  </conditionalFormatting>
  <conditionalFormatting sqref="C1197:C1204">
    <cfRule type="expression" dxfId="1120" priority="28">
      <formula>#REF!="Total"</formula>
    </cfRule>
  </conditionalFormatting>
  <conditionalFormatting sqref="C1197:C1204">
    <cfRule type="expression" dxfId="1119" priority="29">
      <formula>#REF!="Total"</formula>
    </cfRule>
  </conditionalFormatting>
  <conditionalFormatting sqref="C1197:C1204">
    <cfRule type="expression" dxfId="1118" priority="30">
      <formula>#REF!="Total"</formula>
    </cfRule>
  </conditionalFormatting>
  <conditionalFormatting sqref="C1197:C1204">
    <cfRule type="expression" dxfId="1117" priority="31">
      <formula>#REF!="Total"</formula>
    </cfRule>
  </conditionalFormatting>
  <conditionalFormatting sqref="C1197:C1204">
    <cfRule type="expression" dxfId="1116" priority="32">
      <formula>#REF!="Total"</formula>
    </cfRule>
  </conditionalFormatting>
  <conditionalFormatting sqref="C1197:C1204">
    <cfRule type="expression" dxfId="1115" priority="33">
      <formula>#REF!="Total"</formula>
    </cfRule>
  </conditionalFormatting>
  <conditionalFormatting sqref="C1204">
    <cfRule type="expression" dxfId="1114" priority="34">
      <formula>$A1137="Total"</formula>
    </cfRule>
  </conditionalFormatting>
  <conditionalFormatting sqref="C1203">
    <cfRule type="expression" dxfId="1113" priority="35">
      <formula>$A1137="Total"</formula>
    </cfRule>
  </conditionalFormatting>
  <conditionalFormatting sqref="C1202">
    <cfRule type="expression" dxfId="1112" priority="36">
      <formula>$A1137="Total"</formula>
    </cfRule>
  </conditionalFormatting>
  <conditionalFormatting sqref="C1201">
    <cfRule type="expression" dxfId="1111" priority="37">
      <formula>$A1137="Total"</formula>
    </cfRule>
  </conditionalFormatting>
  <conditionalFormatting sqref="C1200">
    <cfRule type="expression" dxfId="1110" priority="38">
      <formula>$A1137="Total"</formula>
    </cfRule>
  </conditionalFormatting>
  <conditionalFormatting sqref="C1199">
    <cfRule type="expression" dxfId="1109" priority="39">
      <formula>$A1137="Total"</formula>
    </cfRule>
  </conditionalFormatting>
  <hyperlinks>
    <hyperlink ref="A1" location="Index!A1" display="Index" xr:uid="{F7C1A13E-9220-47C2-920D-381DDA80362C}"/>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C7B56-6A6D-4606-B87B-8AEB1419D2D1}">
  <dimension ref="A1:I585"/>
  <sheetViews>
    <sheetView workbookViewId="0">
      <selection activeCell="B1" sqref="B1:E1"/>
    </sheetView>
  </sheetViews>
  <sheetFormatPr defaultRowHeight="12.75" x14ac:dyDescent="0.2"/>
  <cols>
    <col min="1" max="1" width="5.42578125" style="1" bestFit="1" customWidth="1"/>
    <col min="2" max="2" width="67" style="1" bestFit="1" customWidth="1"/>
    <col min="3" max="3" width="25.7109375" style="62" customWidth="1"/>
    <col min="4" max="4" width="25.7109375" style="1" customWidth="1"/>
    <col min="5" max="5" width="14" style="1" bestFit="1" customWidth="1"/>
    <col min="6" max="6" width="10.285156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30.28515625" style="1" bestFit="1" customWidth="1"/>
    <col min="261" max="261" width="14" style="1" bestFit="1" customWidth="1"/>
    <col min="262" max="262" width="10.285156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30.28515625" style="1" bestFit="1" customWidth="1"/>
    <col min="517" max="517" width="14" style="1" bestFit="1" customWidth="1"/>
    <col min="518" max="518" width="10.285156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30.28515625" style="1" bestFit="1" customWidth="1"/>
    <col min="773" max="773" width="14" style="1" bestFit="1" customWidth="1"/>
    <col min="774" max="774" width="10.285156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30.28515625" style="1" bestFit="1" customWidth="1"/>
    <col min="1029" max="1029" width="14" style="1" bestFit="1" customWidth="1"/>
    <col min="1030" max="1030" width="10.285156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30.28515625" style="1" bestFit="1" customWidth="1"/>
    <col min="1285" max="1285" width="14" style="1" bestFit="1" customWidth="1"/>
    <col min="1286" max="1286" width="10.285156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30.28515625" style="1" bestFit="1" customWidth="1"/>
    <col min="1541" max="1541" width="14" style="1" bestFit="1" customWidth="1"/>
    <col min="1542" max="1542" width="10.285156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30.28515625" style="1" bestFit="1" customWidth="1"/>
    <col min="1797" max="1797" width="14" style="1" bestFit="1" customWidth="1"/>
    <col min="1798" max="1798" width="10.285156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30.28515625" style="1" bestFit="1" customWidth="1"/>
    <col min="2053" max="2053" width="14" style="1" bestFit="1" customWidth="1"/>
    <col min="2054" max="2054" width="10.285156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30.28515625" style="1" bestFit="1" customWidth="1"/>
    <col min="2309" max="2309" width="14" style="1" bestFit="1" customWidth="1"/>
    <col min="2310" max="2310" width="10.285156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30.28515625" style="1" bestFit="1" customWidth="1"/>
    <col min="2565" max="2565" width="14" style="1" bestFit="1" customWidth="1"/>
    <col min="2566" max="2566" width="10.285156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30.28515625" style="1" bestFit="1" customWidth="1"/>
    <col min="2821" max="2821" width="14" style="1" bestFit="1" customWidth="1"/>
    <col min="2822" max="2822" width="10.285156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30.28515625" style="1" bestFit="1" customWidth="1"/>
    <col min="3077" max="3077" width="14" style="1" bestFit="1" customWidth="1"/>
    <col min="3078" max="3078" width="10.285156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30.28515625" style="1" bestFit="1" customWidth="1"/>
    <col min="3333" max="3333" width="14" style="1" bestFit="1" customWidth="1"/>
    <col min="3334" max="3334" width="10.285156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30.28515625" style="1" bestFit="1" customWidth="1"/>
    <col min="3589" max="3589" width="14" style="1" bestFit="1" customWidth="1"/>
    <col min="3590" max="3590" width="10.285156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30.28515625" style="1" bestFit="1" customWidth="1"/>
    <col min="3845" max="3845" width="14" style="1" bestFit="1" customWidth="1"/>
    <col min="3846" max="3846" width="10.285156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30.28515625" style="1" bestFit="1" customWidth="1"/>
    <col min="4101" max="4101" width="14" style="1" bestFit="1" customWidth="1"/>
    <col min="4102" max="4102" width="10.285156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30.28515625" style="1" bestFit="1" customWidth="1"/>
    <col min="4357" max="4357" width="14" style="1" bestFit="1" customWidth="1"/>
    <col min="4358" max="4358" width="10.285156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30.28515625" style="1" bestFit="1" customWidth="1"/>
    <col min="4613" max="4613" width="14" style="1" bestFit="1" customWidth="1"/>
    <col min="4614" max="4614" width="10.285156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30.28515625" style="1" bestFit="1" customWidth="1"/>
    <col min="4869" max="4869" width="14" style="1" bestFit="1" customWidth="1"/>
    <col min="4870" max="4870" width="10.285156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30.28515625" style="1" bestFit="1" customWidth="1"/>
    <col min="5125" max="5125" width="14" style="1" bestFit="1" customWidth="1"/>
    <col min="5126" max="5126" width="10.285156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30.28515625" style="1" bestFit="1" customWidth="1"/>
    <col min="5381" max="5381" width="14" style="1" bestFit="1" customWidth="1"/>
    <col min="5382" max="5382" width="10.285156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30.28515625" style="1" bestFit="1" customWidth="1"/>
    <col min="5637" max="5637" width="14" style="1" bestFit="1" customWidth="1"/>
    <col min="5638" max="5638" width="10.285156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30.28515625" style="1" bestFit="1" customWidth="1"/>
    <col min="5893" max="5893" width="14" style="1" bestFit="1" customWidth="1"/>
    <col min="5894" max="5894" width="10.285156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30.28515625" style="1" bestFit="1" customWidth="1"/>
    <col min="6149" max="6149" width="14" style="1" bestFit="1" customWidth="1"/>
    <col min="6150" max="6150" width="10.285156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30.28515625" style="1" bestFit="1" customWidth="1"/>
    <col min="6405" max="6405" width="14" style="1" bestFit="1" customWidth="1"/>
    <col min="6406" max="6406" width="10.285156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30.28515625" style="1" bestFit="1" customWidth="1"/>
    <col min="6661" max="6661" width="14" style="1" bestFit="1" customWidth="1"/>
    <col min="6662" max="6662" width="10.285156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30.28515625" style="1" bestFit="1" customWidth="1"/>
    <col min="6917" max="6917" width="14" style="1" bestFit="1" customWidth="1"/>
    <col min="6918" max="6918" width="10.285156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30.28515625" style="1" bestFit="1" customWidth="1"/>
    <col min="7173" max="7173" width="14" style="1" bestFit="1" customWidth="1"/>
    <col min="7174" max="7174" width="10.285156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30.28515625" style="1" bestFit="1" customWidth="1"/>
    <col min="7429" max="7429" width="14" style="1" bestFit="1" customWidth="1"/>
    <col min="7430" max="7430" width="10.285156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30.28515625" style="1" bestFit="1" customWidth="1"/>
    <col min="7685" max="7685" width="14" style="1" bestFit="1" customWidth="1"/>
    <col min="7686" max="7686" width="10.285156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30.28515625" style="1" bestFit="1" customWidth="1"/>
    <col min="7941" max="7941" width="14" style="1" bestFit="1" customWidth="1"/>
    <col min="7942" max="7942" width="10.285156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30.28515625" style="1" bestFit="1" customWidth="1"/>
    <col min="8197" max="8197" width="14" style="1" bestFit="1" customWidth="1"/>
    <col min="8198" max="8198" width="10.285156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30.28515625" style="1" bestFit="1" customWidth="1"/>
    <col min="8453" max="8453" width="14" style="1" bestFit="1" customWidth="1"/>
    <col min="8454" max="8454" width="10.285156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30.28515625" style="1" bestFit="1" customWidth="1"/>
    <col min="8709" max="8709" width="14" style="1" bestFit="1" customWidth="1"/>
    <col min="8710" max="8710" width="10.285156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30.28515625" style="1" bestFit="1" customWidth="1"/>
    <col min="8965" max="8965" width="14" style="1" bestFit="1" customWidth="1"/>
    <col min="8966" max="8966" width="10.285156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30.28515625" style="1" bestFit="1" customWidth="1"/>
    <col min="9221" max="9221" width="14" style="1" bestFit="1" customWidth="1"/>
    <col min="9222" max="9222" width="10.285156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30.28515625" style="1" bestFit="1" customWidth="1"/>
    <col min="9477" max="9477" width="14" style="1" bestFit="1" customWidth="1"/>
    <col min="9478" max="9478" width="10.285156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30.28515625" style="1" bestFit="1" customWidth="1"/>
    <col min="9733" max="9733" width="14" style="1" bestFit="1" customWidth="1"/>
    <col min="9734" max="9734" width="10.285156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30.28515625" style="1" bestFit="1" customWidth="1"/>
    <col min="9989" max="9989" width="14" style="1" bestFit="1" customWidth="1"/>
    <col min="9990" max="9990" width="10.285156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30.28515625" style="1" bestFit="1" customWidth="1"/>
    <col min="10245" max="10245" width="14" style="1" bestFit="1" customWidth="1"/>
    <col min="10246" max="10246" width="10.285156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30.28515625" style="1" bestFit="1" customWidth="1"/>
    <col min="10501" max="10501" width="14" style="1" bestFit="1" customWidth="1"/>
    <col min="10502" max="10502" width="10.285156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30.28515625" style="1" bestFit="1" customWidth="1"/>
    <col min="10757" max="10757" width="14" style="1" bestFit="1" customWidth="1"/>
    <col min="10758" max="10758" width="10.285156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30.28515625" style="1" bestFit="1" customWidth="1"/>
    <col min="11013" max="11013" width="14" style="1" bestFit="1" customWidth="1"/>
    <col min="11014" max="11014" width="10.285156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30.28515625" style="1" bestFit="1" customWidth="1"/>
    <col min="11269" max="11269" width="14" style="1" bestFit="1" customWidth="1"/>
    <col min="11270" max="11270" width="10.285156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30.28515625" style="1" bestFit="1" customWidth="1"/>
    <col min="11525" max="11525" width="14" style="1" bestFit="1" customWidth="1"/>
    <col min="11526" max="11526" width="10.285156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30.28515625" style="1" bestFit="1" customWidth="1"/>
    <col min="11781" max="11781" width="14" style="1" bestFit="1" customWidth="1"/>
    <col min="11782" max="11782" width="10.285156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30.28515625" style="1" bestFit="1" customWidth="1"/>
    <col min="12037" max="12037" width="14" style="1" bestFit="1" customWidth="1"/>
    <col min="12038" max="12038" width="10.285156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30.28515625" style="1" bestFit="1" customWidth="1"/>
    <col min="12293" max="12293" width="14" style="1" bestFit="1" customWidth="1"/>
    <col min="12294" max="12294" width="10.285156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30.28515625" style="1" bestFit="1" customWidth="1"/>
    <col min="12549" max="12549" width="14" style="1" bestFit="1" customWidth="1"/>
    <col min="12550" max="12550" width="10.285156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30.28515625" style="1" bestFit="1" customWidth="1"/>
    <col min="12805" max="12805" width="14" style="1" bestFit="1" customWidth="1"/>
    <col min="12806" max="12806" width="10.285156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30.28515625" style="1" bestFit="1" customWidth="1"/>
    <col min="13061" max="13061" width="14" style="1" bestFit="1" customWidth="1"/>
    <col min="13062" max="13062" width="10.285156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30.28515625" style="1" bestFit="1" customWidth="1"/>
    <col min="13317" max="13317" width="14" style="1" bestFit="1" customWidth="1"/>
    <col min="13318" max="13318" width="10.285156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30.28515625" style="1" bestFit="1" customWidth="1"/>
    <col min="13573" max="13573" width="14" style="1" bestFit="1" customWidth="1"/>
    <col min="13574" max="13574" width="10.285156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30.28515625" style="1" bestFit="1" customWidth="1"/>
    <col min="13829" max="13829" width="14" style="1" bestFit="1" customWidth="1"/>
    <col min="13830" max="13830" width="10.285156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30.28515625" style="1" bestFit="1" customWidth="1"/>
    <col min="14085" max="14085" width="14" style="1" bestFit="1" customWidth="1"/>
    <col min="14086" max="14086" width="10.285156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30.28515625" style="1" bestFit="1" customWidth="1"/>
    <col min="14341" max="14341" width="14" style="1" bestFit="1" customWidth="1"/>
    <col min="14342" max="14342" width="10.285156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30.28515625" style="1" bestFit="1" customWidth="1"/>
    <col min="14597" max="14597" width="14" style="1" bestFit="1" customWidth="1"/>
    <col min="14598" max="14598" width="10.285156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30.28515625" style="1" bestFit="1" customWidth="1"/>
    <col min="14853" max="14853" width="14" style="1" bestFit="1" customWidth="1"/>
    <col min="14854" max="14854" width="10.285156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30.28515625" style="1" bestFit="1" customWidth="1"/>
    <col min="15109" max="15109" width="14" style="1" bestFit="1" customWidth="1"/>
    <col min="15110" max="15110" width="10.285156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30.28515625" style="1" bestFit="1" customWidth="1"/>
    <col min="15365" max="15365" width="14" style="1" bestFit="1" customWidth="1"/>
    <col min="15366" max="15366" width="10.285156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30.28515625" style="1" bestFit="1" customWidth="1"/>
    <col min="15621" max="15621" width="14" style="1" bestFit="1" customWidth="1"/>
    <col min="15622" max="15622" width="10.285156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30.28515625" style="1" bestFit="1" customWidth="1"/>
    <col min="15877" max="15877" width="14" style="1" bestFit="1" customWidth="1"/>
    <col min="15878" max="15878" width="10.285156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30.28515625" style="1" bestFit="1" customWidth="1"/>
    <col min="16133" max="16133" width="14" style="1" bestFit="1" customWidth="1"/>
    <col min="16134" max="16134" width="10.28515625" style="1" bestFit="1" customWidth="1"/>
    <col min="16135" max="16135" width="18.140625" style="1" bestFit="1" customWidth="1"/>
    <col min="16136" max="16136" width="9.140625" style="1" bestFit="1"/>
    <col min="16137" max="16384" width="9.140625" style="1"/>
  </cols>
  <sheetData>
    <row r="1" spans="1:9" x14ac:dyDescent="0.2">
      <c r="A1" s="3" t="s">
        <v>0</v>
      </c>
      <c r="B1" s="410" t="s">
        <v>47</v>
      </c>
      <c r="C1" s="410"/>
      <c r="D1" s="410"/>
      <c r="E1" s="410"/>
    </row>
    <row r="2" spans="1:9" ht="13.5" thickBot="1" x14ac:dyDescent="0.25"/>
    <row r="3" spans="1:9" ht="15" x14ac:dyDescent="0.2">
      <c r="B3" s="47" t="s">
        <v>990</v>
      </c>
      <c r="C3" s="411"/>
      <c r="D3" s="417"/>
    </row>
    <row r="4" spans="1:9" ht="15" x14ac:dyDescent="0.2">
      <c r="B4" s="50" t="s">
        <v>991</v>
      </c>
      <c r="C4" s="412"/>
      <c r="D4" s="418"/>
    </row>
    <row r="5" spans="1:9" ht="15" x14ac:dyDescent="0.2">
      <c r="B5" s="50" t="s">
        <v>983</v>
      </c>
      <c r="C5" s="412"/>
      <c r="D5" s="418"/>
    </row>
    <row r="6" spans="1:9" ht="30" x14ac:dyDescent="0.2">
      <c r="B6" s="50" t="s">
        <v>992</v>
      </c>
      <c r="C6" s="412"/>
      <c r="D6" s="418"/>
    </row>
    <row r="7" spans="1:9" ht="30.75" thickBot="1" x14ac:dyDescent="0.25">
      <c r="B7" s="51" t="s">
        <v>993</v>
      </c>
      <c r="C7" s="413"/>
      <c r="D7" s="419"/>
    </row>
    <row r="8" spans="1:9" x14ac:dyDescent="0.2">
      <c r="C8" s="64" t="s">
        <v>1631</v>
      </c>
      <c r="D8" s="64" t="s">
        <v>1630</v>
      </c>
    </row>
    <row r="10" spans="1:9" s="66" customFormat="1" x14ac:dyDescent="0.2">
      <c r="B10" s="66" t="s">
        <v>95</v>
      </c>
      <c r="C10" s="67"/>
      <c r="F10" s="68"/>
      <c r="G10" s="68"/>
      <c r="H10" s="68"/>
    </row>
    <row r="11" spans="1:9" s="66" customFormat="1" x14ac:dyDescent="0.2">
      <c r="C11" s="67"/>
      <c r="F11" s="68"/>
      <c r="G11" s="68"/>
      <c r="H11" s="68"/>
    </row>
    <row r="12" spans="1:9" s="66" customFormat="1" x14ac:dyDescent="0.2">
      <c r="B12" s="211" t="s">
        <v>96</v>
      </c>
      <c r="C12" s="212" t="s">
        <v>97</v>
      </c>
      <c r="D12" s="211" t="s">
        <v>125</v>
      </c>
      <c r="E12" s="211" t="s">
        <v>99</v>
      </c>
      <c r="F12" s="213" t="s">
        <v>100</v>
      </c>
      <c r="G12" s="213" t="s">
        <v>101</v>
      </c>
      <c r="H12" s="213" t="s">
        <v>102</v>
      </c>
      <c r="I12" s="214" t="s">
        <v>126</v>
      </c>
    </row>
    <row r="13" spans="1:9" s="66" customFormat="1" x14ac:dyDescent="0.2">
      <c r="B13" s="214" t="s">
        <v>127</v>
      </c>
      <c r="C13" s="67"/>
      <c r="F13" s="68"/>
      <c r="G13" s="68"/>
      <c r="H13" s="68"/>
    </row>
    <row r="14" spans="1:9" s="66" customFormat="1" x14ac:dyDescent="0.2">
      <c r="B14" s="214" t="s">
        <v>104</v>
      </c>
      <c r="C14" s="67"/>
      <c r="F14" s="68"/>
      <c r="G14" s="68"/>
      <c r="H14" s="68"/>
    </row>
    <row r="15" spans="1:9" s="66" customFormat="1" x14ac:dyDescent="0.2">
      <c r="B15" s="66" t="s">
        <v>1104</v>
      </c>
      <c r="C15" s="67" t="s">
        <v>128</v>
      </c>
      <c r="D15" s="66" t="s">
        <v>182</v>
      </c>
      <c r="E15" s="66" t="s">
        <v>418</v>
      </c>
      <c r="F15" s="68">
        <v>73750</v>
      </c>
      <c r="G15" s="68">
        <v>544.20000000000005</v>
      </c>
      <c r="H15" s="68">
        <v>4.8499999999999996</v>
      </c>
    </row>
    <row r="16" spans="1:9" s="66" customFormat="1" x14ac:dyDescent="0.2">
      <c r="B16" s="66" t="s">
        <v>1111</v>
      </c>
      <c r="C16" s="67" t="s">
        <v>128</v>
      </c>
      <c r="D16" s="66" t="s">
        <v>131</v>
      </c>
      <c r="E16" s="66" t="s">
        <v>132</v>
      </c>
      <c r="F16" s="68">
        <v>65000</v>
      </c>
      <c r="G16" s="68">
        <v>455.55</v>
      </c>
      <c r="H16" s="68">
        <v>4.0599999999999996</v>
      </c>
    </row>
    <row r="17" spans="2:8" s="66" customFormat="1" x14ac:dyDescent="0.2">
      <c r="B17" s="66" t="s">
        <v>1171</v>
      </c>
      <c r="C17" s="67" t="s">
        <v>128</v>
      </c>
      <c r="D17" s="66" t="s">
        <v>131</v>
      </c>
      <c r="E17" s="66" t="s">
        <v>133</v>
      </c>
      <c r="F17" s="68">
        <v>28000</v>
      </c>
      <c r="G17" s="68">
        <v>446.59</v>
      </c>
      <c r="H17" s="68">
        <v>3.98</v>
      </c>
    </row>
    <row r="18" spans="2:8" s="66" customFormat="1" x14ac:dyDescent="0.2">
      <c r="B18" s="66" t="s">
        <v>1140</v>
      </c>
      <c r="C18" s="67" t="s">
        <v>128</v>
      </c>
      <c r="D18" s="66" t="s">
        <v>337</v>
      </c>
      <c r="E18" s="66" t="s">
        <v>338</v>
      </c>
      <c r="F18" s="68">
        <v>30600</v>
      </c>
      <c r="G18" s="68">
        <v>394.4</v>
      </c>
      <c r="H18" s="68">
        <v>3.52</v>
      </c>
    </row>
    <row r="19" spans="2:8" s="66" customFormat="1" x14ac:dyDescent="0.2">
      <c r="B19" s="66" t="s">
        <v>1386</v>
      </c>
      <c r="C19" s="67" t="s">
        <v>128</v>
      </c>
      <c r="D19" s="66" t="s">
        <v>134</v>
      </c>
      <c r="E19" s="66" t="s">
        <v>135</v>
      </c>
      <c r="F19" s="68">
        <v>23100</v>
      </c>
      <c r="G19" s="68">
        <v>386.97</v>
      </c>
      <c r="H19" s="68">
        <v>3.45</v>
      </c>
    </row>
    <row r="20" spans="2:8" s="66" customFormat="1" x14ac:dyDescent="0.2">
      <c r="B20" s="66" t="s">
        <v>1127</v>
      </c>
      <c r="C20" s="67" t="s">
        <v>128</v>
      </c>
      <c r="D20" s="66" t="s">
        <v>167</v>
      </c>
      <c r="E20" s="66" t="s">
        <v>168</v>
      </c>
      <c r="F20" s="68">
        <v>5100</v>
      </c>
      <c r="G20" s="68">
        <v>377.2</v>
      </c>
      <c r="H20" s="68">
        <v>3.36</v>
      </c>
    </row>
    <row r="21" spans="2:8" s="66" customFormat="1" x14ac:dyDescent="0.2">
      <c r="B21" s="66" t="s">
        <v>1385</v>
      </c>
      <c r="C21" s="67" t="s">
        <v>128</v>
      </c>
      <c r="D21" s="66" t="s">
        <v>129</v>
      </c>
      <c r="E21" s="66" t="s">
        <v>130</v>
      </c>
      <c r="F21" s="68">
        <v>14850</v>
      </c>
      <c r="G21" s="68">
        <v>374.11</v>
      </c>
      <c r="H21" s="68">
        <v>3.34</v>
      </c>
    </row>
    <row r="22" spans="2:8" s="66" customFormat="1" x14ac:dyDescent="0.2">
      <c r="B22" s="66" t="s">
        <v>1105</v>
      </c>
      <c r="C22" s="67" t="s">
        <v>128</v>
      </c>
      <c r="D22" s="66" t="s">
        <v>339</v>
      </c>
      <c r="E22" s="66" t="s">
        <v>343</v>
      </c>
      <c r="F22" s="68">
        <v>129500</v>
      </c>
      <c r="G22" s="68">
        <v>372.51</v>
      </c>
      <c r="H22" s="68">
        <v>3.32</v>
      </c>
    </row>
    <row r="23" spans="2:8" s="66" customFormat="1" x14ac:dyDescent="0.2">
      <c r="B23" s="66" t="s">
        <v>1126</v>
      </c>
      <c r="C23" s="67" t="s">
        <v>128</v>
      </c>
      <c r="D23" s="66" t="s">
        <v>188</v>
      </c>
      <c r="E23" s="66" t="s">
        <v>352</v>
      </c>
      <c r="F23" s="68">
        <v>49400</v>
      </c>
      <c r="G23" s="68">
        <v>349.6</v>
      </c>
      <c r="H23" s="68">
        <v>3.12</v>
      </c>
    </row>
    <row r="24" spans="2:8" s="66" customFormat="1" x14ac:dyDescent="0.2">
      <c r="B24" s="66" t="s">
        <v>1203</v>
      </c>
      <c r="C24" s="67" t="s">
        <v>128</v>
      </c>
      <c r="D24" s="66" t="s">
        <v>247</v>
      </c>
      <c r="E24" s="66" t="s">
        <v>263</v>
      </c>
      <c r="F24" s="68">
        <v>163991</v>
      </c>
      <c r="G24" s="68">
        <v>311.42</v>
      </c>
      <c r="H24" s="68">
        <v>2.78</v>
      </c>
    </row>
    <row r="25" spans="2:8" s="66" customFormat="1" x14ac:dyDescent="0.2">
      <c r="B25" s="66" t="s">
        <v>1123</v>
      </c>
      <c r="C25" s="67" t="s">
        <v>128</v>
      </c>
      <c r="D25" s="66" t="s">
        <v>146</v>
      </c>
      <c r="E25" s="66" t="s">
        <v>169</v>
      </c>
      <c r="F25" s="68">
        <v>36250</v>
      </c>
      <c r="G25" s="68">
        <v>309.25</v>
      </c>
      <c r="H25" s="68">
        <v>2.76</v>
      </c>
    </row>
    <row r="26" spans="2:8" s="66" customFormat="1" x14ac:dyDescent="0.2">
      <c r="B26" s="66" t="s">
        <v>1098</v>
      </c>
      <c r="C26" s="67" t="s">
        <v>128</v>
      </c>
      <c r="D26" s="66" t="s">
        <v>146</v>
      </c>
      <c r="E26" s="66" t="s">
        <v>148</v>
      </c>
      <c r="F26" s="68">
        <v>128000</v>
      </c>
      <c r="G26" s="68">
        <v>302.27</v>
      </c>
      <c r="H26" s="68">
        <v>2.7</v>
      </c>
    </row>
    <row r="27" spans="2:8" s="66" customFormat="1" x14ac:dyDescent="0.2">
      <c r="B27" s="66" t="s">
        <v>280</v>
      </c>
      <c r="C27" s="67" t="s">
        <v>128</v>
      </c>
      <c r="D27" s="66" t="s">
        <v>131</v>
      </c>
      <c r="E27" s="66" t="s">
        <v>281</v>
      </c>
      <c r="F27" s="68">
        <v>59500</v>
      </c>
      <c r="G27" s="68">
        <v>269.54000000000002</v>
      </c>
      <c r="H27" s="68">
        <v>2.4</v>
      </c>
    </row>
    <row r="28" spans="2:8" s="66" customFormat="1" x14ac:dyDescent="0.2">
      <c r="B28" s="66" t="s">
        <v>1159</v>
      </c>
      <c r="C28" s="67" t="s">
        <v>128</v>
      </c>
      <c r="D28" s="66" t="s">
        <v>140</v>
      </c>
      <c r="E28" s="66" t="s">
        <v>141</v>
      </c>
      <c r="F28" s="68">
        <v>9700</v>
      </c>
      <c r="G28" s="68">
        <v>267.17</v>
      </c>
      <c r="H28" s="68">
        <v>2.38</v>
      </c>
    </row>
    <row r="29" spans="2:8" s="66" customFormat="1" x14ac:dyDescent="0.2">
      <c r="B29" s="66" t="s">
        <v>1118</v>
      </c>
      <c r="C29" s="67" t="s">
        <v>128</v>
      </c>
      <c r="D29" s="66" t="s">
        <v>160</v>
      </c>
      <c r="E29" s="66" t="s">
        <v>559</v>
      </c>
      <c r="F29" s="68">
        <v>33800</v>
      </c>
      <c r="G29" s="68">
        <v>244.98</v>
      </c>
      <c r="H29" s="68">
        <v>2.1800000000000002</v>
      </c>
    </row>
    <row r="30" spans="2:8" s="66" customFormat="1" x14ac:dyDescent="0.2">
      <c r="B30" s="66" t="s">
        <v>1116</v>
      </c>
      <c r="C30" s="67" t="s">
        <v>128</v>
      </c>
      <c r="D30" s="66" t="s">
        <v>160</v>
      </c>
      <c r="E30" s="66" t="s">
        <v>161</v>
      </c>
      <c r="F30" s="68">
        <v>4800</v>
      </c>
      <c r="G30" s="68">
        <v>230.34</v>
      </c>
      <c r="H30" s="68">
        <v>2.0499999999999998</v>
      </c>
    </row>
    <row r="31" spans="2:8" s="66" customFormat="1" x14ac:dyDescent="0.2">
      <c r="B31" s="66" t="s">
        <v>1100</v>
      </c>
      <c r="C31" s="67" t="s">
        <v>128</v>
      </c>
      <c r="D31" s="66" t="s">
        <v>134</v>
      </c>
      <c r="E31" s="66" t="s">
        <v>136</v>
      </c>
      <c r="F31" s="68">
        <v>5400</v>
      </c>
      <c r="G31" s="68">
        <v>203.88</v>
      </c>
      <c r="H31" s="68">
        <v>1.82</v>
      </c>
    </row>
    <row r="32" spans="2:8" s="66" customFormat="1" x14ac:dyDescent="0.2">
      <c r="B32" s="66" t="s">
        <v>1108</v>
      </c>
      <c r="C32" s="67" t="s">
        <v>128</v>
      </c>
      <c r="D32" s="66" t="s">
        <v>239</v>
      </c>
      <c r="E32" s="66" t="s">
        <v>413</v>
      </c>
      <c r="F32" s="68">
        <v>22600</v>
      </c>
      <c r="G32" s="68">
        <v>181.49</v>
      </c>
      <c r="H32" s="68">
        <v>1.62</v>
      </c>
    </row>
    <row r="33" spans="2:8" s="66" customFormat="1" x14ac:dyDescent="0.2">
      <c r="B33" s="66" t="s">
        <v>1198</v>
      </c>
      <c r="C33" s="67" t="s">
        <v>128</v>
      </c>
      <c r="D33" s="66" t="s">
        <v>170</v>
      </c>
      <c r="E33" s="66" t="s">
        <v>279</v>
      </c>
      <c r="F33" s="68">
        <v>13300</v>
      </c>
      <c r="G33" s="68">
        <v>161.61000000000001</v>
      </c>
      <c r="H33" s="68">
        <v>1.44</v>
      </c>
    </row>
    <row r="34" spans="2:8" s="66" customFormat="1" x14ac:dyDescent="0.2">
      <c r="B34" s="66" t="s">
        <v>1200</v>
      </c>
      <c r="C34" s="67" t="s">
        <v>128</v>
      </c>
      <c r="D34" s="66" t="s">
        <v>142</v>
      </c>
      <c r="E34" s="66" t="s">
        <v>143</v>
      </c>
      <c r="F34" s="68">
        <v>18000</v>
      </c>
      <c r="G34" s="68">
        <v>123.89</v>
      </c>
      <c r="H34" s="68">
        <v>1.1000000000000001</v>
      </c>
    </row>
    <row r="35" spans="2:8" s="66" customFormat="1" x14ac:dyDescent="0.2">
      <c r="B35" s="66" t="s">
        <v>1114</v>
      </c>
      <c r="C35" s="67" t="s">
        <v>128</v>
      </c>
      <c r="D35" s="66" t="s">
        <v>165</v>
      </c>
      <c r="E35" s="66" t="s">
        <v>166</v>
      </c>
      <c r="F35" s="68">
        <v>5700</v>
      </c>
      <c r="G35" s="68">
        <v>97.07</v>
      </c>
      <c r="H35" s="68">
        <v>0.87</v>
      </c>
    </row>
    <row r="36" spans="2:8" s="66" customFormat="1" x14ac:dyDescent="0.2">
      <c r="B36" s="66" t="s">
        <v>1199</v>
      </c>
      <c r="C36" s="67" t="s">
        <v>128</v>
      </c>
      <c r="D36" s="66" t="s">
        <v>146</v>
      </c>
      <c r="E36" s="66" t="s">
        <v>147</v>
      </c>
      <c r="F36" s="68">
        <v>3490</v>
      </c>
      <c r="G36" s="68">
        <v>94.29</v>
      </c>
      <c r="H36" s="68">
        <v>0.84</v>
      </c>
    </row>
    <row r="37" spans="2:8" s="66" customFormat="1" x14ac:dyDescent="0.2">
      <c r="B37" s="66" t="s">
        <v>1160</v>
      </c>
      <c r="C37" s="67" t="s">
        <v>128</v>
      </c>
      <c r="D37" s="66" t="s">
        <v>138</v>
      </c>
      <c r="E37" s="66" t="s">
        <v>139</v>
      </c>
      <c r="F37" s="68">
        <v>4000</v>
      </c>
      <c r="G37" s="68">
        <v>86.47</v>
      </c>
      <c r="H37" s="68">
        <v>0.77</v>
      </c>
    </row>
    <row r="38" spans="2:8" s="66" customFormat="1" x14ac:dyDescent="0.2">
      <c r="B38" s="66" t="s">
        <v>1217</v>
      </c>
      <c r="C38" s="67" t="s">
        <v>128</v>
      </c>
      <c r="D38" s="66" t="s">
        <v>138</v>
      </c>
      <c r="E38" s="66" t="s">
        <v>271</v>
      </c>
      <c r="F38" s="68">
        <v>6800</v>
      </c>
      <c r="G38" s="68">
        <v>82.83</v>
      </c>
      <c r="H38" s="68">
        <v>0.74</v>
      </c>
    </row>
    <row r="39" spans="2:8" s="66" customFormat="1" x14ac:dyDescent="0.2">
      <c r="B39" s="66" t="s">
        <v>1434</v>
      </c>
      <c r="C39" s="67" t="s">
        <v>128</v>
      </c>
      <c r="D39" s="66" t="s">
        <v>247</v>
      </c>
      <c r="E39" s="66" t="s">
        <v>685</v>
      </c>
      <c r="F39" s="68">
        <v>16000</v>
      </c>
      <c r="G39" s="68">
        <v>80.81</v>
      </c>
      <c r="H39" s="68">
        <v>0.72</v>
      </c>
    </row>
    <row r="40" spans="2:8" s="66" customFormat="1" x14ac:dyDescent="0.2">
      <c r="B40" s="66" t="s">
        <v>1124</v>
      </c>
      <c r="C40" s="67" t="s">
        <v>128</v>
      </c>
      <c r="D40" s="66" t="s">
        <v>146</v>
      </c>
      <c r="E40" s="66" t="s">
        <v>178</v>
      </c>
      <c r="F40" s="68">
        <v>9800</v>
      </c>
      <c r="G40" s="68">
        <v>79.73</v>
      </c>
      <c r="H40" s="68">
        <v>0.71</v>
      </c>
    </row>
    <row r="41" spans="2:8" s="66" customFormat="1" x14ac:dyDescent="0.2">
      <c r="B41" s="66" t="s">
        <v>1102</v>
      </c>
      <c r="C41" s="67" t="s">
        <v>128</v>
      </c>
      <c r="D41" s="66" t="s">
        <v>239</v>
      </c>
      <c r="E41" s="66" t="s">
        <v>417</v>
      </c>
      <c r="F41" s="68">
        <v>21000</v>
      </c>
      <c r="G41" s="68">
        <v>70</v>
      </c>
      <c r="H41" s="68">
        <v>0.62</v>
      </c>
    </row>
    <row r="42" spans="2:8" s="66" customFormat="1" x14ac:dyDescent="0.2">
      <c r="B42" s="66" t="s">
        <v>1125</v>
      </c>
      <c r="C42" s="67" t="s">
        <v>128</v>
      </c>
      <c r="D42" s="66" t="s">
        <v>140</v>
      </c>
      <c r="E42" s="66" t="s">
        <v>468</v>
      </c>
      <c r="F42" s="68">
        <v>9600</v>
      </c>
      <c r="G42" s="68">
        <v>54.17</v>
      </c>
      <c r="H42" s="68">
        <v>0.48</v>
      </c>
    </row>
    <row r="43" spans="2:8" s="66" customFormat="1" x14ac:dyDescent="0.2">
      <c r="B43" s="66" t="s">
        <v>1435</v>
      </c>
      <c r="C43" s="67" t="s">
        <v>128</v>
      </c>
      <c r="D43" s="66" t="s">
        <v>134</v>
      </c>
      <c r="E43" s="66" t="s">
        <v>662</v>
      </c>
      <c r="F43" s="68">
        <v>900</v>
      </c>
      <c r="G43" s="68">
        <v>51.89</v>
      </c>
      <c r="H43" s="68">
        <v>0.46</v>
      </c>
    </row>
    <row r="44" spans="2:8" s="66" customFormat="1" x14ac:dyDescent="0.2">
      <c r="B44" s="66" t="s">
        <v>1387</v>
      </c>
      <c r="C44" s="67" t="s">
        <v>128</v>
      </c>
      <c r="D44" s="66" t="s">
        <v>134</v>
      </c>
      <c r="E44" s="66" t="s">
        <v>261</v>
      </c>
      <c r="F44" s="68">
        <v>3650</v>
      </c>
      <c r="G44" s="68">
        <v>46.7</v>
      </c>
      <c r="H44" s="68">
        <v>0.42</v>
      </c>
    </row>
    <row r="45" spans="2:8" s="66" customFormat="1" x14ac:dyDescent="0.2">
      <c r="B45" s="66" t="s">
        <v>1184</v>
      </c>
      <c r="C45" s="67" t="s">
        <v>128</v>
      </c>
      <c r="D45" s="66" t="s">
        <v>228</v>
      </c>
      <c r="E45" s="66" t="s">
        <v>266</v>
      </c>
      <c r="F45" s="68">
        <v>1150</v>
      </c>
      <c r="G45" s="68">
        <v>46.47</v>
      </c>
      <c r="H45" s="68">
        <v>0.41</v>
      </c>
    </row>
    <row r="46" spans="2:8" s="66" customFormat="1" x14ac:dyDescent="0.2">
      <c r="B46" s="66" t="s">
        <v>1103</v>
      </c>
      <c r="C46" s="67" t="s">
        <v>128</v>
      </c>
      <c r="D46" s="66" t="s">
        <v>160</v>
      </c>
      <c r="E46" s="66" t="s">
        <v>175</v>
      </c>
      <c r="F46" s="68">
        <v>5500</v>
      </c>
      <c r="G46" s="68">
        <v>45</v>
      </c>
      <c r="H46" s="68">
        <v>0.4</v>
      </c>
    </row>
    <row r="47" spans="2:8" s="66" customFormat="1" x14ac:dyDescent="0.2">
      <c r="B47" s="66" t="s">
        <v>1436</v>
      </c>
      <c r="C47" s="67" t="s">
        <v>128</v>
      </c>
      <c r="D47" s="66" t="s">
        <v>167</v>
      </c>
      <c r="E47" s="66" t="s">
        <v>348</v>
      </c>
      <c r="F47" s="68">
        <v>2850</v>
      </c>
      <c r="G47" s="68">
        <v>40.92</v>
      </c>
      <c r="H47" s="68">
        <v>0.36</v>
      </c>
    </row>
    <row r="48" spans="2:8" s="66" customFormat="1" x14ac:dyDescent="0.2">
      <c r="B48" s="66" t="s">
        <v>1216</v>
      </c>
      <c r="C48" s="67" t="s">
        <v>128</v>
      </c>
      <c r="D48" s="66" t="s">
        <v>247</v>
      </c>
      <c r="E48" s="66" t="s">
        <v>415</v>
      </c>
      <c r="F48" s="68">
        <v>28500</v>
      </c>
      <c r="G48" s="68">
        <v>40.43</v>
      </c>
      <c r="H48" s="68">
        <v>0.36</v>
      </c>
    </row>
    <row r="49" spans="2:8" s="66" customFormat="1" x14ac:dyDescent="0.2">
      <c r="B49" s="66" t="s">
        <v>1437</v>
      </c>
      <c r="C49" s="67" t="s">
        <v>128</v>
      </c>
      <c r="D49" s="66" t="s">
        <v>129</v>
      </c>
      <c r="E49" s="66" t="s">
        <v>686</v>
      </c>
      <c r="F49" s="68">
        <v>2073</v>
      </c>
      <c r="G49" s="68">
        <v>38.79</v>
      </c>
      <c r="H49" s="68">
        <v>0.35</v>
      </c>
    </row>
    <row r="50" spans="2:8" s="66" customFormat="1" x14ac:dyDescent="0.2">
      <c r="B50" s="66" t="s">
        <v>1438</v>
      </c>
      <c r="C50" s="67" t="s">
        <v>128</v>
      </c>
      <c r="D50" s="66" t="s">
        <v>167</v>
      </c>
      <c r="E50" s="66" t="s">
        <v>687</v>
      </c>
      <c r="F50" s="68">
        <v>1160</v>
      </c>
      <c r="G50" s="68">
        <v>36.049999999999997</v>
      </c>
      <c r="H50" s="68">
        <v>0.32</v>
      </c>
    </row>
    <row r="51" spans="2:8" s="66" customFormat="1" x14ac:dyDescent="0.2">
      <c r="B51" s="66" t="s">
        <v>1157</v>
      </c>
      <c r="C51" s="67" t="s">
        <v>128</v>
      </c>
      <c r="D51" s="66" t="s">
        <v>337</v>
      </c>
      <c r="E51" s="66" t="s">
        <v>688</v>
      </c>
      <c r="F51" s="68">
        <v>30000</v>
      </c>
      <c r="G51" s="68">
        <v>34.1</v>
      </c>
      <c r="H51" s="68">
        <v>0.3</v>
      </c>
    </row>
    <row r="52" spans="2:8" s="66" customFormat="1" x14ac:dyDescent="0.2">
      <c r="B52" s="66" t="s">
        <v>1101</v>
      </c>
      <c r="C52" s="67" t="s">
        <v>128</v>
      </c>
      <c r="D52" s="66" t="s">
        <v>337</v>
      </c>
      <c r="E52" s="66" t="s">
        <v>416</v>
      </c>
      <c r="F52" s="68">
        <v>5000</v>
      </c>
      <c r="G52" s="68">
        <v>33.42</v>
      </c>
      <c r="H52" s="68">
        <v>0.3</v>
      </c>
    </row>
    <row r="53" spans="2:8" s="66" customFormat="1" x14ac:dyDescent="0.2">
      <c r="B53" s="66" t="s">
        <v>1403</v>
      </c>
      <c r="C53" s="67" t="s">
        <v>128</v>
      </c>
      <c r="D53" s="66" t="s">
        <v>142</v>
      </c>
      <c r="E53" s="66" t="s">
        <v>195</v>
      </c>
      <c r="F53" s="68">
        <v>1286</v>
      </c>
      <c r="G53" s="68">
        <v>1.97</v>
      </c>
      <c r="H53" s="68">
        <v>0.02</v>
      </c>
    </row>
    <row r="54" spans="2:8" s="66" customFormat="1" x14ac:dyDescent="0.2">
      <c r="B54" s="66" t="s">
        <v>2477</v>
      </c>
      <c r="C54" s="67" t="s">
        <v>128</v>
      </c>
      <c r="F54" s="68">
        <v>550</v>
      </c>
      <c r="G54" s="68">
        <v>96.93</v>
      </c>
      <c r="H54" s="68">
        <v>0.86</v>
      </c>
    </row>
    <row r="55" spans="2:8" s="66" customFormat="1" x14ac:dyDescent="0.2">
      <c r="B55" s="66" t="s">
        <v>1361</v>
      </c>
      <c r="C55" s="67" t="s">
        <v>128</v>
      </c>
      <c r="D55" s="66" t="s">
        <v>239</v>
      </c>
      <c r="E55" s="66" t="s">
        <v>413</v>
      </c>
      <c r="F55" s="68">
        <v>-14700</v>
      </c>
      <c r="G55" s="68">
        <v>-118.32</v>
      </c>
      <c r="H55" s="68">
        <v>-1.06</v>
      </c>
    </row>
    <row r="56" spans="2:8" s="66" customFormat="1" x14ac:dyDescent="0.2">
      <c r="B56" s="66" t="s">
        <v>1271</v>
      </c>
      <c r="C56" s="67" t="s">
        <v>128</v>
      </c>
      <c r="D56" s="66" t="s">
        <v>170</v>
      </c>
      <c r="E56" s="66" t="s">
        <v>279</v>
      </c>
      <c r="F56" s="68">
        <v>-9750</v>
      </c>
      <c r="G56" s="68">
        <v>-118.81</v>
      </c>
      <c r="H56" s="68">
        <v>-1.06</v>
      </c>
    </row>
    <row r="57" spans="2:8" s="66" customFormat="1" x14ac:dyDescent="0.2">
      <c r="B57" s="66" t="s">
        <v>1353</v>
      </c>
      <c r="C57" s="67" t="s">
        <v>128</v>
      </c>
      <c r="D57" s="66" t="s">
        <v>160</v>
      </c>
      <c r="E57" s="66" t="s">
        <v>161</v>
      </c>
      <c r="F57" s="68">
        <v>-3000</v>
      </c>
      <c r="G57" s="68">
        <v>-144.38</v>
      </c>
      <c r="H57" s="68">
        <v>-1.29</v>
      </c>
    </row>
    <row r="58" spans="2:8" s="66" customFormat="1" x14ac:dyDescent="0.2">
      <c r="B58" s="66" t="s">
        <v>444</v>
      </c>
      <c r="C58" s="67" t="s">
        <v>128</v>
      </c>
      <c r="D58" s="66" t="s">
        <v>131</v>
      </c>
      <c r="E58" s="66" t="s">
        <v>281</v>
      </c>
      <c r="F58" s="68">
        <v>-39000</v>
      </c>
      <c r="G58" s="68">
        <v>-177.1</v>
      </c>
      <c r="H58" s="68">
        <v>-1.58</v>
      </c>
    </row>
    <row r="59" spans="2:8" s="66" customFormat="1" x14ac:dyDescent="0.2">
      <c r="B59" s="66" t="s">
        <v>1351</v>
      </c>
      <c r="C59" s="67" t="s">
        <v>128</v>
      </c>
      <c r="D59" s="66" t="s">
        <v>160</v>
      </c>
      <c r="E59" s="66" t="s">
        <v>559</v>
      </c>
      <c r="F59" s="68">
        <v>-33800</v>
      </c>
      <c r="G59" s="68">
        <v>-246.11</v>
      </c>
      <c r="H59" s="68">
        <v>-2.19</v>
      </c>
    </row>
    <row r="60" spans="2:8" s="66" customFormat="1" x14ac:dyDescent="0.2">
      <c r="B60" s="66" t="s">
        <v>1266</v>
      </c>
      <c r="C60" s="67" t="s">
        <v>128</v>
      </c>
      <c r="D60" s="66" t="s">
        <v>247</v>
      </c>
      <c r="E60" s="66" t="s">
        <v>263</v>
      </c>
      <c r="F60" s="68">
        <v>-143991</v>
      </c>
      <c r="G60" s="68">
        <v>-273.94</v>
      </c>
      <c r="H60" s="68">
        <v>-2.44</v>
      </c>
    </row>
    <row r="61" spans="2:8" s="66" customFormat="1" x14ac:dyDescent="0.2">
      <c r="B61" s="66" t="s">
        <v>1371</v>
      </c>
      <c r="C61" s="67" t="s">
        <v>128</v>
      </c>
      <c r="D61" s="66" t="s">
        <v>146</v>
      </c>
      <c r="E61" s="66" t="s">
        <v>148</v>
      </c>
      <c r="F61" s="68">
        <v>-128000</v>
      </c>
      <c r="G61" s="68">
        <v>-303.17</v>
      </c>
      <c r="H61" s="68">
        <v>-2.7</v>
      </c>
    </row>
    <row r="62" spans="2:8" s="66" customFormat="1" x14ac:dyDescent="0.2">
      <c r="B62" s="66" t="s">
        <v>1346</v>
      </c>
      <c r="C62" s="67" t="s">
        <v>128</v>
      </c>
      <c r="D62" s="66" t="s">
        <v>146</v>
      </c>
      <c r="E62" s="66" t="s">
        <v>169</v>
      </c>
      <c r="F62" s="68">
        <v>-36250</v>
      </c>
      <c r="G62" s="68">
        <v>-310.54000000000002</v>
      </c>
      <c r="H62" s="68">
        <v>-2.77</v>
      </c>
    </row>
    <row r="63" spans="2:8" s="66" customFormat="1" x14ac:dyDescent="0.2">
      <c r="B63" s="66" t="s">
        <v>1364</v>
      </c>
      <c r="C63" s="67" t="s">
        <v>128</v>
      </c>
      <c r="D63" s="66" t="s">
        <v>339</v>
      </c>
      <c r="E63" s="66" t="s">
        <v>343</v>
      </c>
      <c r="F63" s="68">
        <v>-108500</v>
      </c>
      <c r="G63" s="68">
        <v>-312.91000000000003</v>
      </c>
      <c r="H63" s="68">
        <v>-2.79</v>
      </c>
    </row>
    <row r="64" spans="2:8" s="66" customFormat="1" x14ac:dyDescent="0.2">
      <c r="B64" s="66" t="s">
        <v>1342</v>
      </c>
      <c r="C64" s="67" t="s">
        <v>128</v>
      </c>
      <c r="D64" s="66" t="s">
        <v>167</v>
      </c>
      <c r="E64" s="66" t="s">
        <v>168</v>
      </c>
      <c r="F64" s="68">
        <v>-4300</v>
      </c>
      <c r="G64" s="68">
        <v>-318.98</v>
      </c>
      <c r="H64" s="68">
        <v>-2.84</v>
      </c>
    </row>
    <row r="65" spans="2:8" s="66" customFormat="1" x14ac:dyDescent="0.2">
      <c r="B65" s="66" t="s">
        <v>1343</v>
      </c>
      <c r="C65" s="67" t="s">
        <v>128</v>
      </c>
      <c r="D65" s="66" t="s">
        <v>188</v>
      </c>
      <c r="E65" s="66" t="s">
        <v>352</v>
      </c>
      <c r="F65" s="68">
        <v>-49400</v>
      </c>
      <c r="G65" s="68">
        <v>-351.14</v>
      </c>
      <c r="H65" s="68">
        <v>-3.13</v>
      </c>
    </row>
    <row r="66" spans="2:8" s="66" customFormat="1" x14ac:dyDescent="0.2">
      <c r="B66" s="66" t="s">
        <v>1329</v>
      </c>
      <c r="C66" s="67" t="s">
        <v>128</v>
      </c>
      <c r="D66" s="66" t="s">
        <v>337</v>
      </c>
      <c r="E66" s="66" t="s">
        <v>338</v>
      </c>
      <c r="F66" s="68">
        <v>-30600</v>
      </c>
      <c r="G66" s="68">
        <v>-395.66</v>
      </c>
      <c r="H66" s="68">
        <v>-3.53</v>
      </c>
    </row>
    <row r="67" spans="2:8" s="66" customFormat="1" x14ac:dyDescent="0.2">
      <c r="B67" s="66" t="s">
        <v>1365</v>
      </c>
      <c r="C67" s="67" t="s">
        <v>128</v>
      </c>
      <c r="D67" s="66" t="s">
        <v>182</v>
      </c>
      <c r="E67" s="66" t="s">
        <v>418</v>
      </c>
      <c r="F67" s="68">
        <v>-73750</v>
      </c>
      <c r="G67" s="68">
        <v>-545.71</v>
      </c>
      <c r="H67" s="68">
        <v>-4.87</v>
      </c>
    </row>
    <row r="68" spans="2:8" s="66" customFormat="1" x14ac:dyDescent="0.2">
      <c r="B68" s="214" t="s">
        <v>196</v>
      </c>
      <c r="C68" s="215"/>
      <c r="D68" s="214"/>
      <c r="E68" s="214"/>
      <c r="F68" s="78"/>
      <c r="G68" s="78">
        <f>SUM(G12:G67)</f>
        <v>3848.2400000000016</v>
      </c>
      <c r="H68" s="78">
        <f>SUM(H12:H67)</f>
        <v>34.289999999999978</v>
      </c>
    </row>
    <row r="69" spans="2:8" s="66" customFormat="1" x14ac:dyDescent="0.2">
      <c r="B69" s="211" t="s">
        <v>96</v>
      </c>
      <c r="C69" s="212" t="s">
        <v>97</v>
      </c>
      <c r="D69" s="211" t="s">
        <v>98</v>
      </c>
      <c r="E69" s="211" t="s">
        <v>99</v>
      </c>
      <c r="F69" s="213" t="s">
        <v>100</v>
      </c>
      <c r="G69" s="213" t="s">
        <v>101</v>
      </c>
      <c r="H69" s="213" t="s">
        <v>102</v>
      </c>
    </row>
    <row r="70" spans="2:8" s="66" customFormat="1" x14ac:dyDescent="0.2">
      <c r="B70" s="214" t="s">
        <v>103</v>
      </c>
      <c r="C70" s="67"/>
      <c r="F70" s="68"/>
      <c r="G70" s="68"/>
      <c r="H70" s="68"/>
    </row>
    <row r="71" spans="2:8" s="66" customFormat="1" x14ac:dyDescent="0.2">
      <c r="B71" s="214" t="s">
        <v>104</v>
      </c>
      <c r="C71" s="67"/>
      <c r="F71" s="68"/>
      <c r="G71" s="68"/>
      <c r="H71" s="68"/>
    </row>
    <row r="72" spans="2:8" s="66" customFormat="1" x14ac:dyDescent="0.2">
      <c r="B72" s="214" t="s">
        <v>105</v>
      </c>
      <c r="C72" s="67"/>
      <c r="F72" s="68"/>
      <c r="G72" s="68"/>
      <c r="H72" s="68"/>
    </row>
    <row r="73" spans="2:8" s="66" customFormat="1" x14ac:dyDescent="0.2">
      <c r="B73" s="66" t="s">
        <v>2482</v>
      </c>
      <c r="C73" s="67">
        <v>3.88</v>
      </c>
      <c r="D73" s="66" t="s">
        <v>107</v>
      </c>
      <c r="E73" s="66" t="s">
        <v>689</v>
      </c>
      <c r="F73" s="68">
        <v>500000</v>
      </c>
      <c r="G73" s="68">
        <v>517.05999999999995</v>
      </c>
      <c r="H73" s="68">
        <v>4.6100000000000003</v>
      </c>
    </row>
    <row r="74" spans="2:8" s="66" customFormat="1" x14ac:dyDescent="0.2">
      <c r="B74" s="66" t="s">
        <v>2485</v>
      </c>
      <c r="C74" s="67">
        <v>3.85</v>
      </c>
      <c r="D74" s="66" t="s">
        <v>107</v>
      </c>
      <c r="E74" s="66" t="s">
        <v>691</v>
      </c>
      <c r="F74" s="68">
        <v>500000</v>
      </c>
      <c r="G74" s="68">
        <v>514.54999999999995</v>
      </c>
      <c r="H74" s="68">
        <v>4.59</v>
      </c>
    </row>
    <row r="75" spans="2:8" s="66" customFormat="1" x14ac:dyDescent="0.2">
      <c r="B75" s="66" t="s">
        <v>2478</v>
      </c>
      <c r="C75" s="67">
        <v>4.41</v>
      </c>
      <c r="D75" s="66" t="s">
        <v>107</v>
      </c>
      <c r="E75" s="66" t="s">
        <v>693</v>
      </c>
      <c r="F75" s="68">
        <v>300000</v>
      </c>
      <c r="G75" s="68">
        <v>313.07</v>
      </c>
      <c r="H75" s="68">
        <v>2.79</v>
      </c>
    </row>
    <row r="76" spans="2:8" s="66" customFormat="1" x14ac:dyDescent="0.2">
      <c r="B76" s="66" t="s">
        <v>2483</v>
      </c>
      <c r="C76" s="67">
        <v>3.95</v>
      </c>
      <c r="D76" s="66" t="s">
        <v>107</v>
      </c>
      <c r="E76" s="66" t="s">
        <v>695</v>
      </c>
      <c r="F76" s="68">
        <v>300000</v>
      </c>
      <c r="G76" s="68">
        <v>311.85000000000002</v>
      </c>
      <c r="H76" s="68">
        <v>2.78</v>
      </c>
    </row>
    <row r="77" spans="2:8" s="66" customFormat="1" x14ac:dyDescent="0.2">
      <c r="B77" s="66" t="s">
        <v>2490</v>
      </c>
      <c r="C77" s="67">
        <v>3.7</v>
      </c>
      <c r="D77" s="66" t="s">
        <v>107</v>
      </c>
      <c r="E77" s="66" t="s">
        <v>597</v>
      </c>
      <c r="F77" s="68">
        <v>300000</v>
      </c>
      <c r="G77" s="68">
        <v>302.18</v>
      </c>
      <c r="H77" s="68">
        <v>2.69</v>
      </c>
    </row>
    <row r="78" spans="2:8" s="66" customFormat="1" x14ac:dyDescent="0.2">
      <c r="B78" s="66" t="s">
        <v>2489</v>
      </c>
      <c r="C78" s="67">
        <v>4.6900000000000004</v>
      </c>
      <c r="D78" s="66" t="s">
        <v>107</v>
      </c>
      <c r="E78" s="66" t="s">
        <v>448</v>
      </c>
      <c r="F78" s="68">
        <v>200000</v>
      </c>
      <c r="G78" s="68">
        <v>211.42</v>
      </c>
      <c r="H78" s="68">
        <v>1.89</v>
      </c>
    </row>
    <row r="79" spans="2:8" s="66" customFormat="1" x14ac:dyDescent="0.2">
      <c r="B79" s="66" t="s">
        <v>2488</v>
      </c>
      <c r="C79" s="67">
        <v>4.03</v>
      </c>
      <c r="D79" s="66" t="s">
        <v>107</v>
      </c>
      <c r="E79" s="66" t="s">
        <v>697</v>
      </c>
      <c r="F79" s="68">
        <v>200000</v>
      </c>
      <c r="G79" s="68">
        <v>206.59</v>
      </c>
      <c r="H79" s="68">
        <v>1.84</v>
      </c>
    </row>
    <row r="80" spans="2:8" s="66" customFormat="1" x14ac:dyDescent="0.2">
      <c r="B80" s="214" t="s">
        <v>109</v>
      </c>
      <c r="C80" s="215"/>
      <c r="D80" s="214"/>
      <c r="E80" s="214"/>
      <c r="F80" s="78"/>
      <c r="G80" s="78">
        <f>SUM(G69:G79)</f>
        <v>2376.7199999999998</v>
      </c>
      <c r="H80" s="78">
        <f>SUM(H69:H79)</f>
        <v>21.189999999999998</v>
      </c>
    </row>
    <row r="81" spans="2:8" s="66" customFormat="1" x14ac:dyDescent="0.2">
      <c r="B81" s="214" t="s">
        <v>304</v>
      </c>
      <c r="C81" s="67"/>
      <c r="F81" s="68"/>
      <c r="G81" s="68"/>
      <c r="H81" s="68"/>
    </row>
    <row r="82" spans="2:8" s="66" customFormat="1" x14ac:dyDescent="0.2">
      <c r="B82" s="66" t="s">
        <v>1439</v>
      </c>
      <c r="C82" s="67">
        <v>5.45</v>
      </c>
      <c r="D82" s="66" t="s">
        <v>305</v>
      </c>
      <c r="E82" s="66" t="s">
        <v>618</v>
      </c>
      <c r="F82" s="68">
        <v>50</v>
      </c>
      <c r="G82" s="68">
        <v>554.95000000000005</v>
      </c>
      <c r="H82" s="68">
        <v>4.95</v>
      </c>
    </row>
    <row r="83" spans="2:8" s="66" customFormat="1" x14ac:dyDescent="0.2">
      <c r="B83" s="66" t="s">
        <v>456</v>
      </c>
      <c r="C83" s="67">
        <v>4.71</v>
      </c>
      <c r="D83" s="66" t="s">
        <v>305</v>
      </c>
      <c r="E83" s="66" t="s">
        <v>457</v>
      </c>
      <c r="F83" s="68">
        <v>20</v>
      </c>
      <c r="G83" s="68">
        <v>205.77</v>
      </c>
      <c r="H83" s="68">
        <v>1.83</v>
      </c>
    </row>
    <row r="84" spans="2:8" s="66" customFormat="1" x14ac:dyDescent="0.2">
      <c r="B84" s="214" t="s">
        <v>325</v>
      </c>
      <c r="C84" s="215"/>
      <c r="D84" s="214"/>
      <c r="E84" s="214"/>
      <c r="F84" s="78"/>
      <c r="G84" s="78">
        <f>SUM(G81:G83)</f>
        <v>760.72</v>
      </c>
      <c r="H84" s="78">
        <f>SUM(H81:H83)</f>
        <v>6.78</v>
      </c>
    </row>
    <row r="85" spans="2:8" s="66" customFormat="1" x14ac:dyDescent="0.2">
      <c r="B85" s="214" t="s">
        <v>252</v>
      </c>
      <c r="C85" s="215"/>
      <c r="D85" s="214"/>
      <c r="E85" s="214"/>
      <c r="F85" s="78"/>
      <c r="G85" s="78">
        <v>730.14</v>
      </c>
      <c r="H85" s="78">
        <v>6.51</v>
      </c>
    </row>
    <row r="86" spans="2:8" s="66" customFormat="1" x14ac:dyDescent="0.2">
      <c r="B86" s="214" t="s">
        <v>114</v>
      </c>
      <c r="C86" s="215"/>
      <c r="D86" s="214"/>
      <c r="E86" s="214"/>
      <c r="F86" s="78"/>
      <c r="G86" s="78">
        <v>11332.59</v>
      </c>
      <c r="H86" s="78">
        <v>101.05</v>
      </c>
    </row>
    <row r="87" spans="2:8" s="66" customFormat="1" x14ac:dyDescent="0.2">
      <c r="B87" s="214" t="s">
        <v>198</v>
      </c>
      <c r="C87" s="215"/>
      <c r="D87" s="214"/>
      <c r="E87" s="214"/>
      <c r="F87" s="78"/>
      <c r="G87" s="78">
        <v>-118.34661282000036</v>
      </c>
      <c r="H87" s="78">
        <v>-1.0499999999999972</v>
      </c>
    </row>
    <row r="88" spans="2:8" s="66" customFormat="1" x14ac:dyDescent="0.2">
      <c r="B88" s="214" t="s">
        <v>116</v>
      </c>
      <c r="C88" s="215"/>
      <c r="D88" s="214"/>
      <c r="E88" s="214"/>
      <c r="F88" s="78"/>
      <c r="G88" s="78">
        <v>11214.24338718</v>
      </c>
      <c r="H88" s="78">
        <v>100</v>
      </c>
    </row>
    <row r="89" spans="2:8" s="66" customFormat="1" x14ac:dyDescent="0.2">
      <c r="B89" s="66" t="s">
        <v>117</v>
      </c>
      <c r="C89" s="67"/>
      <c r="F89" s="68"/>
      <c r="G89" s="68"/>
      <c r="H89" s="68"/>
    </row>
    <row r="90" spans="2:8" s="66" customFormat="1" x14ac:dyDescent="0.2">
      <c r="B90" s="66" t="s">
        <v>118</v>
      </c>
      <c r="C90" s="67"/>
      <c r="F90" s="68"/>
      <c r="G90" s="68"/>
      <c r="H90" s="68"/>
    </row>
    <row r="91" spans="2:8" s="66" customFormat="1" x14ac:dyDescent="0.2">
      <c r="B91" s="214" t="s">
        <v>1088</v>
      </c>
      <c r="C91" s="67"/>
      <c r="F91" s="68"/>
      <c r="G91" s="68"/>
      <c r="H91" s="68"/>
    </row>
    <row r="92" spans="2:8" s="66" customFormat="1" ht="25.5" x14ac:dyDescent="0.2">
      <c r="B92" s="218" t="s">
        <v>119</v>
      </c>
      <c r="C92" s="67" t="s">
        <v>120</v>
      </c>
      <c r="F92" s="68"/>
      <c r="G92" s="68"/>
      <c r="H92" s="68"/>
    </row>
    <row r="93" spans="2:8" s="66" customFormat="1" x14ac:dyDescent="0.2">
      <c r="B93" s="214"/>
      <c r="C93" s="67"/>
      <c r="F93" s="68"/>
      <c r="G93" s="68"/>
      <c r="H93" s="68"/>
    </row>
    <row r="94" spans="2:8" s="66" customFormat="1" x14ac:dyDescent="0.2">
      <c r="B94" s="214" t="s">
        <v>121</v>
      </c>
      <c r="C94" s="67"/>
      <c r="F94" s="68"/>
      <c r="G94" s="68"/>
      <c r="H94" s="68"/>
    </row>
    <row r="95" spans="2:8" s="66" customFormat="1" x14ac:dyDescent="0.2">
      <c r="B95" s="214" t="s">
        <v>199</v>
      </c>
      <c r="C95" s="67"/>
      <c r="F95" s="68"/>
      <c r="G95" s="68"/>
      <c r="H95" s="68"/>
    </row>
    <row r="96" spans="2:8" s="66" customFormat="1" x14ac:dyDescent="0.2">
      <c r="B96" s="214" t="s">
        <v>3857</v>
      </c>
      <c r="C96" s="67"/>
      <c r="F96" s="68"/>
      <c r="G96" s="68"/>
      <c r="H96" s="68"/>
    </row>
    <row r="97" spans="2:8" s="66" customFormat="1" x14ac:dyDescent="0.2">
      <c r="B97" s="214" t="s">
        <v>698</v>
      </c>
      <c r="C97" s="215"/>
      <c r="F97" s="68"/>
      <c r="G97" s="68"/>
      <c r="H97" s="68"/>
    </row>
    <row r="98" spans="2:8" s="66" customFormat="1" x14ac:dyDescent="0.2">
      <c r="B98" s="214" t="s">
        <v>699</v>
      </c>
      <c r="C98" s="215"/>
      <c r="F98" s="68"/>
      <c r="G98" s="68"/>
      <c r="H98" s="68"/>
    </row>
    <row r="99" spans="2:8" s="66" customFormat="1" x14ac:dyDescent="0.2">
      <c r="B99" s="214" t="s">
        <v>700</v>
      </c>
      <c r="C99" s="215"/>
      <c r="F99" s="68"/>
      <c r="G99" s="68"/>
      <c r="H99" s="68"/>
    </row>
    <row r="100" spans="2:8" s="66" customFormat="1" x14ac:dyDescent="0.2">
      <c r="B100" s="214" t="s">
        <v>701</v>
      </c>
      <c r="C100" s="215"/>
      <c r="F100" s="68"/>
      <c r="G100" s="68"/>
      <c r="H100" s="68"/>
    </row>
    <row r="101" spans="2:8" s="66" customFormat="1" x14ac:dyDescent="0.2">
      <c r="B101" s="214" t="s">
        <v>702</v>
      </c>
      <c r="C101" s="215"/>
      <c r="F101" s="68"/>
      <c r="G101" s="68"/>
      <c r="H101" s="68"/>
    </row>
    <row r="102" spans="2:8" s="66" customFormat="1" x14ac:dyDescent="0.2">
      <c r="B102" s="214" t="s">
        <v>703</v>
      </c>
      <c r="C102" s="215"/>
      <c r="F102" s="68"/>
      <c r="G102" s="68"/>
      <c r="H102" s="68"/>
    </row>
    <row r="103" spans="2:8" s="66" customFormat="1" x14ac:dyDescent="0.2">
      <c r="B103" s="214" t="s">
        <v>704</v>
      </c>
      <c r="C103" s="215"/>
      <c r="F103" s="68"/>
      <c r="G103" s="68"/>
      <c r="H103" s="68"/>
    </row>
    <row r="104" spans="2:8" s="66" customFormat="1" x14ac:dyDescent="0.2">
      <c r="B104" s="214" t="s">
        <v>705</v>
      </c>
      <c r="C104" s="215"/>
      <c r="F104" s="68"/>
      <c r="G104" s="68"/>
      <c r="H104" s="68"/>
    </row>
    <row r="105" spans="2:8" s="66" customFormat="1" x14ac:dyDescent="0.2">
      <c r="B105" s="214" t="s">
        <v>706</v>
      </c>
      <c r="C105" s="215"/>
      <c r="F105" s="68"/>
      <c r="G105" s="68"/>
      <c r="H105" s="68"/>
    </row>
    <row r="106" spans="2:8" s="66" customFormat="1" x14ac:dyDescent="0.2">
      <c r="B106" s="214" t="s">
        <v>707</v>
      </c>
      <c r="C106" s="215"/>
      <c r="F106" s="68"/>
      <c r="G106" s="68"/>
      <c r="H106" s="68"/>
    </row>
    <row r="107" spans="2:8" s="66" customFormat="1" x14ac:dyDescent="0.2">
      <c r="B107" s="214" t="s">
        <v>708</v>
      </c>
      <c r="C107" s="215"/>
      <c r="F107" s="68"/>
      <c r="G107" s="68"/>
      <c r="H107" s="68"/>
    </row>
    <row r="108" spans="2:8" s="66" customFormat="1" x14ac:dyDescent="0.2">
      <c r="B108" s="214" t="s">
        <v>709</v>
      </c>
      <c r="C108" s="215"/>
      <c r="F108" s="68"/>
      <c r="G108" s="68"/>
      <c r="H108" s="68"/>
    </row>
    <row r="109" spans="2:8" s="66" customFormat="1" x14ac:dyDescent="0.2">
      <c r="B109" s="203" t="s">
        <v>3811</v>
      </c>
      <c r="C109" s="215"/>
      <c r="F109" s="68"/>
      <c r="G109" s="68"/>
      <c r="H109" s="68"/>
    </row>
    <row r="110" spans="2:8" s="66" customFormat="1" x14ac:dyDescent="0.2">
      <c r="B110" s="165" t="s">
        <v>1941</v>
      </c>
      <c r="C110" s="67"/>
      <c r="F110" s="68"/>
      <c r="G110" s="68"/>
      <c r="H110" s="68"/>
    </row>
    <row r="111" spans="2:8" s="66" customFormat="1" x14ac:dyDescent="0.2">
      <c r="B111" s="165" t="s">
        <v>3828</v>
      </c>
      <c r="C111" s="67"/>
      <c r="F111" s="68"/>
      <c r="G111" s="68"/>
      <c r="H111" s="68"/>
    </row>
    <row r="112" spans="2:8" s="66" customFormat="1" x14ac:dyDescent="0.2">
      <c r="B112" s="214" t="s">
        <v>124</v>
      </c>
      <c r="C112" s="67"/>
      <c r="F112" s="68"/>
      <c r="G112" s="68"/>
      <c r="H112" s="68"/>
    </row>
    <row r="113" spans="2:8" s="66" customFormat="1" x14ac:dyDescent="0.2">
      <c r="C113" s="67"/>
      <c r="F113" s="68"/>
      <c r="G113" s="68"/>
      <c r="H113" s="68"/>
    </row>
    <row r="114" spans="2:8" s="66" customFormat="1" ht="14.25" x14ac:dyDescent="0.2">
      <c r="B114" s="219" t="s">
        <v>2521</v>
      </c>
      <c r="C114" s="220"/>
      <c r="F114" s="68"/>
      <c r="G114" s="68"/>
      <c r="H114" s="68"/>
    </row>
    <row r="115" spans="2:8" s="66" customFormat="1" ht="25.5" x14ac:dyDescent="0.2">
      <c r="B115" s="221" t="s">
        <v>2513</v>
      </c>
      <c r="C115" s="221" t="s">
        <v>2514</v>
      </c>
      <c r="F115" s="68"/>
      <c r="G115" s="68"/>
      <c r="H115" s="68"/>
    </row>
    <row r="116" spans="2:8" s="66" customFormat="1" x14ac:dyDescent="0.2">
      <c r="B116" s="222" t="s">
        <v>2515</v>
      </c>
      <c r="C116" s="223">
        <v>0</v>
      </c>
      <c r="F116" s="68"/>
      <c r="G116" s="68"/>
      <c r="H116" s="68"/>
    </row>
    <row r="117" spans="2:8" s="66" customFormat="1" x14ac:dyDescent="0.2">
      <c r="B117" s="222" t="s">
        <v>2516</v>
      </c>
      <c r="C117" s="223">
        <v>0</v>
      </c>
      <c r="F117" s="68"/>
      <c r="G117" s="68"/>
      <c r="H117" s="68"/>
    </row>
    <row r="118" spans="2:8" s="66" customFormat="1" x14ac:dyDescent="0.2">
      <c r="B118" s="222" t="s">
        <v>2517</v>
      </c>
      <c r="C118" s="223">
        <v>2300</v>
      </c>
      <c r="F118" s="68"/>
      <c r="G118" s="68"/>
      <c r="H118" s="68"/>
    </row>
    <row r="119" spans="2:8" s="66" customFormat="1" x14ac:dyDescent="0.2">
      <c r="B119" s="222" t="s">
        <v>2518</v>
      </c>
      <c r="C119" s="223">
        <v>0</v>
      </c>
      <c r="F119" s="68"/>
      <c r="G119" s="68"/>
      <c r="H119" s="68"/>
    </row>
    <row r="120" spans="2:8" s="66" customFormat="1" x14ac:dyDescent="0.2">
      <c r="B120" s="224" t="s">
        <v>2519</v>
      </c>
      <c r="C120" s="223">
        <v>0</v>
      </c>
      <c r="F120" s="68"/>
      <c r="G120" s="68"/>
      <c r="H120" s="68"/>
    </row>
    <row r="121" spans="2:8" s="66" customFormat="1" x14ac:dyDescent="0.2">
      <c r="B121" s="225" t="s">
        <v>2520</v>
      </c>
      <c r="C121" s="226">
        <f>SUM(C116:C120)</f>
        <v>2300</v>
      </c>
      <c r="F121" s="68"/>
      <c r="G121" s="68"/>
      <c r="H121" s="68"/>
    </row>
    <row r="122" spans="2:8" s="66" customFormat="1" x14ac:dyDescent="0.2">
      <c r="C122" s="67"/>
      <c r="F122" s="68"/>
      <c r="G122" s="68"/>
      <c r="H122" s="68"/>
    </row>
    <row r="123" spans="2:8" s="66" customFormat="1" x14ac:dyDescent="0.2">
      <c r="C123" s="67"/>
      <c r="F123" s="68"/>
      <c r="G123" s="68"/>
      <c r="H123" s="68"/>
    </row>
    <row r="124" spans="2:8" s="66" customFormat="1" ht="15" x14ac:dyDescent="0.2">
      <c r="B124" s="227" t="s">
        <v>2522</v>
      </c>
      <c r="C124" s="228">
        <v>44469</v>
      </c>
      <c r="F124" s="68"/>
      <c r="G124" s="68"/>
      <c r="H124" s="68"/>
    </row>
    <row r="125" spans="2:8" s="66" customFormat="1" ht="60" x14ac:dyDescent="0.2">
      <c r="B125" s="229" t="s">
        <v>2523</v>
      </c>
      <c r="C125" s="229" t="s">
        <v>2524</v>
      </c>
      <c r="D125" s="143" t="s">
        <v>2525</v>
      </c>
      <c r="E125" s="229" t="s">
        <v>2526</v>
      </c>
      <c r="F125" s="230" t="s">
        <v>2527</v>
      </c>
      <c r="G125" s="68"/>
      <c r="H125" s="68"/>
    </row>
    <row r="126" spans="2:8" s="66" customFormat="1" x14ac:dyDescent="0.2">
      <c r="B126" s="206" t="s">
        <v>2530</v>
      </c>
      <c r="C126" s="231">
        <v>-73750</v>
      </c>
      <c r="D126" s="232">
        <v>754.25250000000005</v>
      </c>
      <c r="E126" s="233">
        <v>739.95</v>
      </c>
      <c r="F126" s="420">
        <v>2300</v>
      </c>
      <c r="G126" s="68"/>
      <c r="H126" s="68"/>
    </row>
    <row r="127" spans="2:8" s="66" customFormat="1" x14ac:dyDescent="0.2">
      <c r="B127" s="206" t="s">
        <v>2541</v>
      </c>
      <c r="C127" s="231">
        <v>-33800</v>
      </c>
      <c r="D127" s="232">
        <v>731.26139999999998</v>
      </c>
      <c r="E127" s="233">
        <v>728.15</v>
      </c>
      <c r="F127" s="421"/>
      <c r="G127" s="68"/>
      <c r="H127" s="68"/>
    </row>
    <row r="128" spans="2:8" s="66" customFormat="1" x14ac:dyDescent="0.2">
      <c r="B128" s="206" t="s">
        <v>2570</v>
      </c>
      <c r="C128" s="231">
        <v>-3000</v>
      </c>
      <c r="D128" s="232">
        <v>5191.7707</v>
      </c>
      <c r="E128" s="233">
        <v>4812.75</v>
      </c>
      <c r="F128" s="421"/>
      <c r="G128" s="68"/>
      <c r="H128" s="68"/>
    </row>
    <row r="129" spans="2:8" s="66" customFormat="1" x14ac:dyDescent="0.2">
      <c r="B129" s="206" t="s">
        <v>2603</v>
      </c>
      <c r="C129" s="231">
        <v>-128000</v>
      </c>
      <c r="D129" s="232">
        <v>240.4033</v>
      </c>
      <c r="E129" s="233">
        <v>236.85</v>
      </c>
      <c r="F129" s="421"/>
      <c r="G129" s="68"/>
      <c r="H129" s="68"/>
    </row>
    <row r="130" spans="2:8" s="66" customFormat="1" x14ac:dyDescent="0.2">
      <c r="B130" s="206" t="s">
        <v>2613</v>
      </c>
      <c r="C130" s="231">
        <v>-14700</v>
      </c>
      <c r="D130" s="232">
        <v>768.59630000000004</v>
      </c>
      <c r="E130" s="233">
        <v>804.9</v>
      </c>
      <c r="F130" s="421"/>
      <c r="G130" s="68"/>
      <c r="H130" s="68"/>
    </row>
    <row r="131" spans="2:8" s="66" customFormat="1" x14ac:dyDescent="0.2">
      <c r="B131" s="206" t="s">
        <v>2637</v>
      </c>
      <c r="C131" s="231">
        <v>-143991</v>
      </c>
      <c r="D131" s="232">
        <v>180.1103</v>
      </c>
      <c r="E131" s="233">
        <v>190.25</v>
      </c>
      <c r="F131" s="421"/>
      <c r="G131" s="68"/>
      <c r="H131" s="68"/>
    </row>
    <row r="132" spans="2:8" s="66" customFormat="1" x14ac:dyDescent="0.2">
      <c r="B132" s="206" t="s">
        <v>2642</v>
      </c>
      <c r="C132" s="231">
        <v>-9750</v>
      </c>
      <c r="D132" s="232">
        <v>1217.4296999999999</v>
      </c>
      <c r="E132" s="233">
        <v>1218.55</v>
      </c>
      <c r="F132" s="421"/>
      <c r="G132" s="68"/>
      <c r="H132" s="68"/>
    </row>
    <row r="133" spans="2:8" s="66" customFormat="1" x14ac:dyDescent="0.2">
      <c r="B133" s="206" t="s">
        <v>2647</v>
      </c>
      <c r="C133" s="231">
        <v>-39000</v>
      </c>
      <c r="D133" s="232">
        <v>448.35079999999999</v>
      </c>
      <c r="E133" s="233">
        <v>454.1</v>
      </c>
      <c r="F133" s="421"/>
      <c r="G133" s="68"/>
      <c r="H133" s="68"/>
    </row>
    <row r="134" spans="2:8" s="66" customFormat="1" x14ac:dyDescent="0.2">
      <c r="B134" s="206" t="s">
        <v>2656</v>
      </c>
      <c r="C134" s="231">
        <v>-30600</v>
      </c>
      <c r="D134" s="232">
        <v>1300.7334000000001</v>
      </c>
      <c r="E134" s="233">
        <v>1293</v>
      </c>
      <c r="F134" s="421"/>
      <c r="G134" s="68"/>
      <c r="H134" s="68"/>
    </row>
    <row r="135" spans="2:8" s="66" customFormat="1" x14ac:dyDescent="0.2">
      <c r="B135" s="206" t="s">
        <v>2662</v>
      </c>
      <c r="C135" s="231">
        <v>-4300</v>
      </c>
      <c r="D135" s="232">
        <v>7635.4993000000004</v>
      </c>
      <c r="E135" s="233">
        <v>7418.05</v>
      </c>
      <c r="F135" s="421"/>
      <c r="G135" s="68"/>
      <c r="H135" s="68"/>
    </row>
    <row r="136" spans="2:8" s="66" customFormat="1" x14ac:dyDescent="0.2">
      <c r="B136" s="206" t="s">
        <v>2663</v>
      </c>
      <c r="C136" s="231">
        <v>-36250</v>
      </c>
      <c r="D136" s="232">
        <v>834.01589999999999</v>
      </c>
      <c r="E136" s="233">
        <v>856.65</v>
      </c>
      <c r="F136" s="421"/>
      <c r="G136" s="68"/>
      <c r="H136" s="68"/>
    </row>
    <row r="137" spans="2:8" s="66" customFormat="1" x14ac:dyDescent="0.2">
      <c r="B137" s="206" t="s">
        <v>2664</v>
      </c>
      <c r="C137" s="231">
        <v>-49400</v>
      </c>
      <c r="D137" s="232">
        <v>729.75279999999998</v>
      </c>
      <c r="E137" s="233">
        <v>710.8</v>
      </c>
      <c r="F137" s="421"/>
      <c r="G137" s="68"/>
      <c r="H137" s="68"/>
    </row>
    <row r="138" spans="2:8" s="66" customFormat="1" x14ac:dyDescent="0.2">
      <c r="B138" s="206" t="s">
        <v>2665</v>
      </c>
      <c r="C138" s="231">
        <v>-108500</v>
      </c>
      <c r="D138" s="232">
        <v>293.75420000000003</v>
      </c>
      <c r="E138" s="233">
        <v>288.39999999999998</v>
      </c>
      <c r="F138" s="422"/>
      <c r="G138" s="68"/>
      <c r="H138" s="68"/>
    </row>
    <row r="139" spans="2:8" s="66" customFormat="1" x14ac:dyDescent="0.2">
      <c r="C139" s="67"/>
      <c r="F139" s="68"/>
      <c r="G139" s="68"/>
      <c r="H139" s="68"/>
    </row>
    <row r="140" spans="2:8" s="178" customFormat="1" x14ac:dyDescent="0.2">
      <c r="B140" s="273" t="s">
        <v>3554</v>
      </c>
      <c r="C140" s="200">
        <v>0.32250000000000001</v>
      </c>
      <c r="F140" s="179"/>
      <c r="G140" s="179"/>
      <c r="H140" s="179"/>
    </row>
    <row r="141" spans="2:8" s="178" customFormat="1" x14ac:dyDescent="0.2">
      <c r="B141" s="273"/>
      <c r="C141" s="200"/>
      <c r="F141" s="179"/>
      <c r="G141" s="179"/>
      <c r="H141" s="179"/>
    </row>
    <row r="142" spans="2:8" s="178" customFormat="1" ht="15" x14ac:dyDescent="0.25">
      <c r="B142" s="196" t="s">
        <v>2927</v>
      </c>
      <c r="C142" s="274"/>
      <c r="F142" s="179"/>
      <c r="G142" s="179"/>
      <c r="H142" s="179"/>
    </row>
    <row r="143" spans="2:8" s="178" customFormat="1" ht="15.75" x14ac:dyDescent="0.2">
      <c r="B143" s="259" t="s">
        <v>2675</v>
      </c>
      <c r="C143" s="260" t="s">
        <v>2921</v>
      </c>
      <c r="F143" s="179"/>
      <c r="G143" s="179"/>
      <c r="H143" s="179"/>
    </row>
    <row r="144" spans="2:8" s="66" customFormat="1" ht="15" x14ac:dyDescent="0.25">
      <c r="B144" s="180" t="s">
        <v>2929</v>
      </c>
      <c r="C144" s="236">
        <v>2</v>
      </c>
      <c r="F144" s="68"/>
      <c r="G144" s="68"/>
      <c r="H144" s="68"/>
    </row>
    <row r="145" spans="2:8" s="66" customFormat="1" ht="15" x14ac:dyDescent="0.25">
      <c r="B145" s="180" t="s">
        <v>2940</v>
      </c>
      <c r="C145" s="236">
        <v>7</v>
      </c>
      <c r="F145" s="68"/>
      <c r="G145" s="68"/>
      <c r="H145" s="68"/>
    </row>
    <row r="146" spans="2:8" s="66" customFormat="1" ht="15" x14ac:dyDescent="0.25">
      <c r="B146" s="180" t="s">
        <v>2946</v>
      </c>
      <c r="C146" s="236">
        <v>2</v>
      </c>
      <c r="F146" s="68"/>
      <c r="G146" s="68"/>
      <c r="H146" s="68"/>
    </row>
    <row r="147" spans="2:8" s="66" customFormat="1" ht="15" x14ac:dyDescent="0.25">
      <c r="B147" s="180" t="s">
        <v>2947</v>
      </c>
      <c r="C147" s="236">
        <v>1</v>
      </c>
      <c r="F147" s="68"/>
      <c r="G147" s="68"/>
      <c r="H147" s="68"/>
    </row>
    <row r="148" spans="2:8" s="66" customFormat="1" ht="15" x14ac:dyDescent="0.25">
      <c r="B148" s="180" t="s">
        <v>2948</v>
      </c>
      <c r="C148" s="236">
        <v>2</v>
      </c>
      <c r="F148" s="68"/>
      <c r="G148" s="68"/>
      <c r="H148" s="68"/>
    </row>
    <row r="149" spans="2:8" s="66" customFormat="1" ht="15" x14ac:dyDescent="0.25">
      <c r="B149" s="180" t="s">
        <v>2950</v>
      </c>
      <c r="C149" s="236">
        <v>1</v>
      </c>
      <c r="F149" s="68"/>
      <c r="G149" s="68"/>
      <c r="H149" s="68"/>
    </row>
    <row r="150" spans="2:8" s="66" customFormat="1" ht="15" x14ac:dyDescent="0.25">
      <c r="B150" s="180" t="s">
        <v>2960</v>
      </c>
      <c r="C150" s="236">
        <v>5</v>
      </c>
      <c r="F150" s="68"/>
      <c r="G150" s="68"/>
      <c r="H150" s="68"/>
    </row>
    <row r="151" spans="2:8" s="66" customFormat="1" ht="15" x14ac:dyDescent="0.25">
      <c r="B151" s="180" t="s">
        <v>2980</v>
      </c>
      <c r="C151" s="236">
        <v>2</v>
      </c>
      <c r="F151" s="68"/>
      <c r="G151" s="68"/>
      <c r="H151" s="68"/>
    </row>
    <row r="152" spans="2:8" s="66" customFormat="1" ht="15" x14ac:dyDescent="0.25">
      <c r="B152" s="180" t="s">
        <v>2992</v>
      </c>
      <c r="C152" s="236">
        <v>1</v>
      </c>
      <c r="F152" s="68"/>
      <c r="G152" s="68"/>
      <c r="H152" s="68"/>
    </row>
    <row r="153" spans="2:8" s="66" customFormat="1" ht="15" x14ac:dyDescent="0.25">
      <c r="B153" s="180" t="s">
        <v>2999</v>
      </c>
      <c r="C153" s="236">
        <v>2</v>
      </c>
      <c r="F153" s="68"/>
      <c r="G153" s="68"/>
      <c r="H153" s="68"/>
    </row>
    <row r="154" spans="2:8" s="66" customFormat="1" ht="15" x14ac:dyDescent="0.25">
      <c r="B154" s="180" t="s">
        <v>3001</v>
      </c>
      <c r="C154" s="236">
        <v>2</v>
      </c>
      <c r="F154" s="68"/>
      <c r="G154" s="68"/>
      <c r="H154" s="68"/>
    </row>
    <row r="155" spans="2:8" s="66" customFormat="1" ht="15" x14ac:dyDescent="0.25">
      <c r="B155" s="180" t="s">
        <v>3002</v>
      </c>
      <c r="C155" s="236">
        <v>4</v>
      </c>
      <c r="F155" s="68"/>
      <c r="G155" s="68"/>
      <c r="H155" s="68"/>
    </row>
    <row r="156" spans="2:8" s="66" customFormat="1" ht="15" x14ac:dyDescent="0.25">
      <c r="B156" s="180" t="s">
        <v>3008</v>
      </c>
      <c r="C156" s="236">
        <v>1</v>
      </c>
      <c r="F156" s="68"/>
      <c r="G156" s="68"/>
      <c r="H156" s="68"/>
    </row>
    <row r="157" spans="2:8" s="66" customFormat="1" ht="15" x14ac:dyDescent="0.25">
      <c r="B157" s="180" t="s">
        <v>3010</v>
      </c>
      <c r="C157" s="236">
        <v>2</v>
      </c>
      <c r="F157" s="68"/>
      <c r="G157" s="68"/>
      <c r="H157" s="68"/>
    </row>
    <row r="158" spans="2:8" s="66" customFormat="1" ht="15" x14ac:dyDescent="0.25">
      <c r="B158" s="180" t="s">
        <v>3011</v>
      </c>
      <c r="C158" s="236">
        <v>1</v>
      </c>
      <c r="F158" s="68"/>
      <c r="G158" s="68"/>
      <c r="H158" s="68"/>
    </row>
    <row r="159" spans="2:8" s="66" customFormat="1" ht="15" x14ac:dyDescent="0.25">
      <c r="B159" s="180" t="s">
        <v>3012</v>
      </c>
      <c r="C159" s="236">
        <v>1</v>
      </c>
      <c r="F159" s="68"/>
      <c r="G159" s="68"/>
      <c r="H159" s="68"/>
    </row>
    <row r="160" spans="2:8" s="66" customFormat="1" ht="15" x14ac:dyDescent="0.25">
      <c r="B160" s="180" t="s">
        <v>3036</v>
      </c>
      <c r="C160" s="236">
        <v>2</v>
      </c>
      <c r="F160" s="68"/>
      <c r="G160" s="68"/>
      <c r="H160" s="68"/>
    </row>
    <row r="161" spans="2:8" s="66" customFormat="1" ht="15" x14ac:dyDescent="0.25">
      <c r="B161" s="180" t="s">
        <v>3040</v>
      </c>
      <c r="C161" s="236">
        <v>1</v>
      </c>
      <c r="F161" s="68"/>
      <c r="G161" s="68"/>
      <c r="H161" s="68"/>
    </row>
    <row r="162" spans="2:8" s="66" customFormat="1" ht="15" x14ac:dyDescent="0.25">
      <c r="B162" s="180" t="s">
        <v>3041</v>
      </c>
      <c r="C162" s="236">
        <v>1</v>
      </c>
      <c r="F162" s="68"/>
      <c r="G162" s="68"/>
      <c r="H162" s="68"/>
    </row>
    <row r="163" spans="2:8" s="66" customFormat="1" ht="15" x14ac:dyDescent="0.25">
      <c r="B163" s="180" t="s">
        <v>3042</v>
      </c>
      <c r="C163" s="236">
        <v>1</v>
      </c>
      <c r="F163" s="68"/>
      <c r="G163" s="68"/>
      <c r="H163" s="68"/>
    </row>
    <row r="164" spans="2:8" s="66" customFormat="1" ht="15" x14ac:dyDescent="0.25">
      <c r="B164" s="180" t="s">
        <v>3060</v>
      </c>
      <c r="C164" s="236">
        <v>2</v>
      </c>
      <c r="F164" s="68"/>
      <c r="G164" s="68"/>
      <c r="H164" s="68"/>
    </row>
    <row r="165" spans="2:8" s="66" customFormat="1" ht="15" x14ac:dyDescent="0.25">
      <c r="B165" s="180" t="s">
        <v>3070</v>
      </c>
      <c r="C165" s="236">
        <v>1</v>
      </c>
      <c r="F165" s="68"/>
      <c r="G165" s="68"/>
      <c r="H165" s="68"/>
    </row>
    <row r="166" spans="2:8" s="66" customFormat="1" ht="15" x14ac:dyDescent="0.25">
      <c r="B166" s="180" t="s">
        <v>3095</v>
      </c>
      <c r="C166" s="236">
        <v>1</v>
      </c>
      <c r="F166" s="68"/>
      <c r="G166" s="68"/>
      <c r="H166" s="68"/>
    </row>
    <row r="167" spans="2:8" s="66" customFormat="1" ht="15" x14ac:dyDescent="0.25">
      <c r="B167" s="180" t="s">
        <v>3135</v>
      </c>
      <c r="C167" s="236">
        <v>1</v>
      </c>
      <c r="F167" s="68"/>
      <c r="G167" s="68"/>
      <c r="H167" s="68"/>
    </row>
    <row r="168" spans="2:8" s="66" customFormat="1" ht="15" x14ac:dyDescent="0.25">
      <c r="B168" s="180" t="s">
        <v>3142</v>
      </c>
      <c r="C168" s="236">
        <v>1</v>
      </c>
      <c r="F168" s="68"/>
      <c r="G168" s="68"/>
      <c r="H168" s="68"/>
    </row>
    <row r="169" spans="2:8" s="66" customFormat="1" ht="15" x14ac:dyDescent="0.25">
      <c r="B169" s="180" t="s">
        <v>3057</v>
      </c>
      <c r="C169" s="236">
        <v>1</v>
      </c>
      <c r="F169" s="68"/>
      <c r="G169" s="68"/>
      <c r="H169" s="68"/>
    </row>
    <row r="170" spans="2:8" s="66" customFormat="1" ht="15" x14ac:dyDescent="0.25">
      <c r="B170" s="180" t="s">
        <v>3161</v>
      </c>
      <c r="C170" s="236">
        <v>1</v>
      </c>
      <c r="F170" s="68"/>
      <c r="G170" s="68"/>
      <c r="H170" s="68"/>
    </row>
    <row r="171" spans="2:8" s="66" customFormat="1" ht="15" x14ac:dyDescent="0.25">
      <c r="B171" s="180" t="s">
        <v>3165</v>
      </c>
      <c r="C171" s="236">
        <v>4</v>
      </c>
      <c r="F171" s="68"/>
      <c r="G171" s="68"/>
      <c r="H171" s="68"/>
    </row>
    <row r="172" spans="2:8" s="66" customFormat="1" ht="15" x14ac:dyDescent="0.25">
      <c r="B172" s="180" t="s">
        <v>3171</v>
      </c>
      <c r="C172" s="236">
        <v>3</v>
      </c>
      <c r="F172" s="68"/>
      <c r="G172" s="68"/>
      <c r="H172" s="68"/>
    </row>
    <row r="173" spans="2:8" s="66" customFormat="1" ht="15" x14ac:dyDescent="0.25">
      <c r="B173" s="180" t="s">
        <v>3203</v>
      </c>
      <c r="C173" s="236">
        <v>2</v>
      </c>
      <c r="F173" s="68"/>
      <c r="G173" s="68"/>
      <c r="H173" s="68"/>
    </row>
    <row r="174" spans="2:8" s="66" customFormat="1" ht="15" x14ac:dyDescent="0.25">
      <c r="B174" s="180" t="s">
        <v>3070</v>
      </c>
      <c r="C174" s="236">
        <v>4</v>
      </c>
      <c r="F174" s="68"/>
      <c r="G174" s="68"/>
      <c r="H174" s="68"/>
    </row>
    <row r="175" spans="2:8" s="66" customFormat="1" ht="15" x14ac:dyDescent="0.25">
      <c r="B175" s="180" t="s">
        <v>3234</v>
      </c>
      <c r="C175" s="236">
        <v>2</v>
      </c>
      <c r="F175" s="68"/>
      <c r="G175" s="68"/>
      <c r="H175" s="68"/>
    </row>
    <row r="176" spans="2:8" s="66" customFormat="1" ht="15" x14ac:dyDescent="0.25">
      <c r="B176" s="180" t="s">
        <v>3075</v>
      </c>
      <c r="C176" s="236">
        <v>1</v>
      </c>
      <c r="F176" s="68"/>
      <c r="G176" s="68"/>
      <c r="H176" s="68"/>
    </row>
    <row r="177" spans="2:8" s="66" customFormat="1" ht="15" x14ac:dyDescent="0.25">
      <c r="B177" s="180" t="s">
        <v>3253</v>
      </c>
      <c r="C177" s="236">
        <v>2</v>
      </c>
      <c r="F177" s="68"/>
      <c r="G177" s="68"/>
      <c r="H177" s="68"/>
    </row>
    <row r="178" spans="2:8" s="66" customFormat="1" ht="15" x14ac:dyDescent="0.25">
      <c r="B178" s="180" t="s">
        <v>3255</v>
      </c>
      <c r="C178" s="236">
        <v>1</v>
      </c>
      <c r="F178" s="68"/>
      <c r="G178" s="68"/>
      <c r="H178" s="68"/>
    </row>
    <row r="179" spans="2:8" s="66" customFormat="1" ht="15" x14ac:dyDescent="0.25">
      <c r="B179" s="180" t="s">
        <v>3256</v>
      </c>
      <c r="C179" s="236">
        <v>2</v>
      </c>
      <c r="F179" s="68"/>
      <c r="G179" s="68"/>
      <c r="H179" s="68"/>
    </row>
    <row r="180" spans="2:8" s="66" customFormat="1" ht="15" x14ac:dyDescent="0.25">
      <c r="B180" s="180" t="s">
        <v>3094</v>
      </c>
      <c r="C180" s="236">
        <v>1</v>
      </c>
      <c r="F180" s="68"/>
      <c r="G180" s="68"/>
      <c r="H180" s="68"/>
    </row>
    <row r="181" spans="2:8" s="66" customFormat="1" ht="15" x14ac:dyDescent="0.25">
      <c r="B181" s="180" t="s">
        <v>3134</v>
      </c>
      <c r="C181" s="236">
        <v>3</v>
      </c>
      <c r="F181" s="68"/>
      <c r="G181" s="68"/>
      <c r="H181" s="68"/>
    </row>
    <row r="182" spans="2:8" s="66" customFormat="1" ht="15" x14ac:dyDescent="0.25">
      <c r="B182" s="180" t="s">
        <v>3141</v>
      </c>
      <c r="C182" s="236">
        <v>2</v>
      </c>
      <c r="F182" s="68"/>
      <c r="G182" s="68"/>
      <c r="H182" s="68"/>
    </row>
    <row r="183" spans="2:8" s="66" customFormat="1" ht="15" x14ac:dyDescent="0.25">
      <c r="B183" s="180" t="s">
        <v>3144</v>
      </c>
      <c r="C183" s="236">
        <v>1</v>
      </c>
      <c r="F183" s="68"/>
      <c r="G183" s="68"/>
      <c r="H183" s="68"/>
    </row>
    <row r="184" spans="2:8" s="66" customFormat="1" ht="15" x14ac:dyDescent="0.25">
      <c r="B184" s="180" t="s">
        <v>3160</v>
      </c>
      <c r="C184" s="236">
        <v>1</v>
      </c>
      <c r="F184" s="68"/>
      <c r="G184" s="68"/>
      <c r="H184" s="68"/>
    </row>
    <row r="185" spans="2:8" s="66" customFormat="1" ht="15" x14ac:dyDescent="0.25">
      <c r="B185" s="180" t="s">
        <v>3164</v>
      </c>
      <c r="C185" s="236">
        <v>2</v>
      </c>
      <c r="F185" s="68"/>
      <c r="G185" s="68"/>
      <c r="H185" s="68"/>
    </row>
    <row r="186" spans="2:8" s="66" customFormat="1" ht="15" x14ac:dyDescent="0.25">
      <c r="B186" s="180" t="s">
        <v>3232</v>
      </c>
      <c r="C186" s="236">
        <v>1</v>
      </c>
      <c r="F186" s="68"/>
      <c r="G186" s="68"/>
      <c r="H186" s="68"/>
    </row>
    <row r="187" spans="2:8" s="66" customFormat="1" ht="15" x14ac:dyDescent="0.25">
      <c r="B187" s="180" t="s">
        <v>3302</v>
      </c>
      <c r="C187" s="236">
        <v>2</v>
      </c>
      <c r="F187" s="68"/>
      <c r="G187" s="68"/>
      <c r="H187" s="68"/>
    </row>
    <row r="188" spans="2:8" s="66" customFormat="1" ht="15" x14ac:dyDescent="0.25">
      <c r="B188" s="180" t="s">
        <v>3255</v>
      </c>
      <c r="C188" s="236">
        <v>1</v>
      </c>
      <c r="F188" s="68"/>
      <c r="G188" s="68"/>
      <c r="H188" s="68"/>
    </row>
    <row r="189" spans="2:8" s="66" customFormat="1" ht="15" x14ac:dyDescent="0.25">
      <c r="B189" s="180" t="s">
        <v>3307</v>
      </c>
      <c r="C189" s="236">
        <v>3</v>
      </c>
      <c r="F189" s="68"/>
      <c r="G189" s="68"/>
      <c r="H189" s="68"/>
    </row>
    <row r="190" spans="2:8" s="66" customFormat="1" ht="15" x14ac:dyDescent="0.25">
      <c r="B190" s="180" t="s">
        <v>3309</v>
      </c>
      <c r="C190" s="236">
        <v>2</v>
      </c>
      <c r="F190" s="68"/>
      <c r="G190" s="68"/>
      <c r="H190" s="68"/>
    </row>
    <row r="191" spans="2:8" s="66" customFormat="1" ht="15" x14ac:dyDescent="0.25">
      <c r="B191" s="180" t="s">
        <v>3317</v>
      </c>
      <c r="C191" s="236">
        <v>1</v>
      </c>
      <c r="F191" s="68"/>
      <c r="G191" s="68"/>
      <c r="H191" s="68"/>
    </row>
    <row r="192" spans="2:8" s="66" customFormat="1" ht="15" x14ac:dyDescent="0.25">
      <c r="B192" s="180" t="s">
        <v>3332</v>
      </c>
      <c r="C192" s="236">
        <v>1</v>
      </c>
      <c r="F192" s="68"/>
      <c r="G192" s="68"/>
      <c r="H192" s="68"/>
    </row>
    <row r="193" spans="2:8" s="66" customFormat="1" ht="15" x14ac:dyDescent="0.25">
      <c r="B193" s="180" t="s">
        <v>3339</v>
      </c>
      <c r="C193" s="236">
        <v>2</v>
      </c>
      <c r="F193" s="68"/>
      <c r="G193" s="68"/>
      <c r="H193" s="68"/>
    </row>
    <row r="194" spans="2:8" s="66" customFormat="1" ht="15" x14ac:dyDescent="0.25">
      <c r="B194" s="180" t="s">
        <v>3349</v>
      </c>
      <c r="C194" s="236">
        <v>3</v>
      </c>
      <c r="F194" s="68"/>
      <c r="G194" s="68"/>
      <c r="H194" s="68"/>
    </row>
    <row r="195" spans="2:8" s="66" customFormat="1" ht="15" x14ac:dyDescent="0.25">
      <c r="B195" s="180" t="s">
        <v>3361</v>
      </c>
      <c r="C195" s="236">
        <v>1</v>
      </c>
      <c r="F195" s="68"/>
      <c r="G195" s="68"/>
      <c r="H195" s="68"/>
    </row>
    <row r="196" spans="2:8" s="66" customFormat="1" ht="15" x14ac:dyDescent="0.25">
      <c r="B196" s="180" t="s">
        <v>3365</v>
      </c>
      <c r="C196" s="236">
        <v>2</v>
      </c>
      <c r="F196" s="68"/>
      <c r="G196" s="68"/>
      <c r="H196" s="68"/>
    </row>
    <row r="197" spans="2:8" s="66" customFormat="1" ht="15" x14ac:dyDescent="0.25">
      <c r="B197" s="180" t="s">
        <v>3384</v>
      </c>
      <c r="C197" s="236">
        <v>1</v>
      </c>
      <c r="F197" s="68"/>
      <c r="G197" s="68"/>
      <c r="H197" s="68"/>
    </row>
    <row r="198" spans="2:8" s="66" customFormat="1" ht="15" x14ac:dyDescent="0.25">
      <c r="B198" s="180" t="s">
        <v>3386</v>
      </c>
      <c r="C198" s="236">
        <v>2</v>
      </c>
      <c r="F198" s="68"/>
      <c r="G198" s="68"/>
      <c r="H198" s="68"/>
    </row>
    <row r="199" spans="2:8" s="66" customFormat="1" ht="15" x14ac:dyDescent="0.25">
      <c r="B199" s="180" t="s">
        <v>3394</v>
      </c>
      <c r="C199" s="236">
        <v>1</v>
      </c>
      <c r="F199" s="68"/>
      <c r="G199" s="68"/>
      <c r="H199" s="68"/>
    </row>
    <row r="200" spans="2:8" s="66" customFormat="1" ht="15" x14ac:dyDescent="0.25">
      <c r="B200" s="180" t="s">
        <v>3399</v>
      </c>
      <c r="C200" s="236">
        <v>1</v>
      </c>
      <c r="F200" s="68"/>
      <c r="G200" s="68"/>
      <c r="H200" s="68"/>
    </row>
    <row r="201" spans="2:8" s="66" customFormat="1" ht="15" x14ac:dyDescent="0.25">
      <c r="B201" s="180" t="s">
        <v>3416</v>
      </c>
      <c r="C201" s="236">
        <v>1</v>
      </c>
      <c r="F201" s="68"/>
      <c r="G201" s="68"/>
      <c r="H201" s="68"/>
    </row>
    <row r="202" spans="2:8" s="66" customFormat="1" ht="15" x14ac:dyDescent="0.25">
      <c r="B202" s="180" t="s">
        <v>3418</v>
      </c>
      <c r="C202" s="236">
        <v>2</v>
      </c>
      <c r="F202" s="68"/>
      <c r="G202" s="68"/>
      <c r="H202" s="68"/>
    </row>
    <row r="203" spans="2:8" s="66" customFormat="1" ht="15" x14ac:dyDescent="0.25">
      <c r="B203" s="180" t="s">
        <v>3426</v>
      </c>
      <c r="C203" s="236">
        <v>2</v>
      </c>
      <c r="F203" s="68"/>
      <c r="G203" s="68"/>
      <c r="H203" s="68"/>
    </row>
    <row r="204" spans="2:8" s="66" customFormat="1" ht="15" x14ac:dyDescent="0.25">
      <c r="B204" s="180" t="s">
        <v>3433</v>
      </c>
      <c r="C204" s="236">
        <v>1</v>
      </c>
      <c r="F204" s="68"/>
      <c r="G204" s="68"/>
      <c r="H204" s="68"/>
    </row>
    <row r="205" spans="2:8" s="66" customFormat="1" ht="15" x14ac:dyDescent="0.25">
      <c r="B205" s="180" t="s">
        <v>2683</v>
      </c>
      <c r="C205" s="236">
        <v>2</v>
      </c>
      <c r="F205" s="68"/>
      <c r="G205" s="68"/>
      <c r="H205" s="68"/>
    </row>
    <row r="206" spans="2:8" s="66" customFormat="1" ht="15" x14ac:dyDescent="0.25">
      <c r="B206" s="180" t="s">
        <v>2698</v>
      </c>
      <c r="C206" s="236">
        <v>1</v>
      </c>
      <c r="F206" s="68"/>
      <c r="G206" s="68"/>
      <c r="H206" s="68"/>
    </row>
    <row r="207" spans="2:8" s="66" customFormat="1" ht="15" x14ac:dyDescent="0.25">
      <c r="B207" s="180" t="s">
        <v>2747</v>
      </c>
      <c r="C207" s="236">
        <v>1</v>
      </c>
      <c r="F207" s="68"/>
      <c r="G207" s="68"/>
      <c r="H207" s="68"/>
    </row>
    <row r="208" spans="2:8" s="66" customFormat="1" ht="15" x14ac:dyDescent="0.25">
      <c r="B208" s="180" t="s">
        <v>2752</v>
      </c>
      <c r="C208" s="236">
        <v>2</v>
      </c>
      <c r="F208" s="68"/>
      <c r="G208" s="68"/>
      <c r="H208" s="68"/>
    </row>
    <row r="209" spans="2:8" s="66" customFormat="1" ht="15" x14ac:dyDescent="0.25">
      <c r="B209" s="180" t="s">
        <v>2763</v>
      </c>
      <c r="C209" s="236">
        <v>2</v>
      </c>
      <c r="F209" s="68"/>
      <c r="G209" s="68"/>
      <c r="H209" s="68"/>
    </row>
    <row r="210" spans="2:8" s="66" customFormat="1" ht="15" x14ac:dyDescent="0.25">
      <c r="B210" s="180" t="s">
        <v>2769</v>
      </c>
      <c r="C210" s="236">
        <v>3</v>
      </c>
      <c r="F210" s="68"/>
      <c r="G210" s="68"/>
      <c r="H210" s="68"/>
    </row>
    <row r="211" spans="2:8" s="66" customFormat="1" ht="15" x14ac:dyDescent="0.25">
      <c r="B211" s="180" t="s">
        <v>2797</v>
      </c>
      <c r="C211" s="236">
        <v>2</v>
      </c>
      <c r="F211" s="68"/>
      <c r="G211" s="68"/>
      <c r="H211" s="68"/>
    </row>
    <row r="212" spans="2:8" s="66" customFormat="1" ht="15" x14ac:dyDescent="0.25">
      <c r="B212" s="180" t="s">
        <v>2811</v>
      </c>
      <c r="C212" s="236">
        <v>1</v>
      </c>
      <c r="F212" s="68"/>
      <c r="G212" s="68"/>
      <c r="H212" s="68"/>
    </row>
    <row r="213" spans="2:8" s="66" customFormat="1" ht="15" x14ac:dyDescent="0.25">
      <c r="B213" s="180" t="s">
        <v>2826</v>
      </c>
      <c r="C213" s="236">
        <v>2</v>
      </c>
      <c r="F213" s="68"/>
      <c r="G213" s="68"/>
      <c r="H213" s="68"/>
    </row>
    <row r="214" spans="2:8" s="66" customFormat="1" ht="15" x14ac:dyDescent="0.25">
      <c r="B214" s="180" t="s">
        <v>2867</v>
      </c>
      <c r="C214" s="236">
        <v>1</v>
      </c>
      <c r="F214" s="68"/>
      <c r="G214" s="68"/>
      <c r="H214" s="68"/>
    </row>
    <row r="215" spans="2:8" s="66" customFormat="1" ht="15" x14ac:dyDescent="0.25">
      <c r="B215" s="180" t="s">
        <v>2868</v>
      </c>
      <c r="C215" s="236">
        <v>1</v>
      </c>
      <c r="F215" s="68"/>
      <c r="G215" s="68"/>
      <c r="H215" s="68"/>
    </row>
    <row r="216" spans="2:8" s="66" customFormat="1" ht="15" x14ac:dyDescent="0.25">
      <c r="B216" s="180" t="s">
        <v>2870</v>
      </c>
      <c r="C216" s="236">
        <v>3</v>
      </c>
      <c r="F216" s="68"/>
      <c r="G216" s="68"/>
      <c r="H216" s="68"/>
    </row>
    <row r="217" spans="2:8" s="66" customFormat="1" ht="15" x14ac:dyDescent="0.25">
      <c r="B217" s="180" t="s">
        <v>2871</v>
      </c>
      <c r="C217" s="236">
        <v>1</v>
      </c>
      <c r="F217" s="68"/>
      <c r="G217" s="68"/>
      <c r="H217" s="68"/>
    </row>
    <row r="218" spans="2:8" s="66" customFormat="1" ht="15" x14ac:dyDescent="0.25">
      <c r="B218" s="180" t="s">
        <v>2887</v>
      </c>
      <c r="C218" s="236">
        <v>2</v>
      </c>
      <c r="F218" s="68"/>
      <c r="G218" s="68"/>
      <c r="H218" s="68"/>
    </row>
    <row r="219" spans="2:8" s="66" customFormat="1" ht="15" x14ac:dyDescent="0.25">
      <c r="B219" s="180" t="s">
        <v>2888</v>
      </c>
      <c r="C219" s="236">
        <v>1</v>
      </c>
      <c r="F219" s="68"/>
      <c r="G219" s="68"/>
      <c r="H219" s="68"/>
    </row>
    <row r="220" spans="2:8" s="66" customFormat="1" ht="15" x14ac:dyDescent="0.25">
      <c r="B220" s="180" t="s">
        <v>2891</v>
      </c>
      <c r="C220" s="236">
        <v>3</v>
      </c>
      <c r="F220" s="68"/>
      <c r="G220" s="68"/>
      <c r="H220" s="68"/>
    </row>
    <row r="221" spans="2:8" s="66" customFormat="1" ht="15" x14ac:dyDescent="0.25">
      <c r="B221" s="180" t="s">
        <v>2897</v>
      </c>
      <c r="C221" s="236">
        <v>1</v>
      </c>
      <c r="F221" s="68"/>
      <c r="G221" s="68"/>
      <c r="H221" s="68"/>
    </row>
    <row r="222" spans="2:8" s="66" customFormat="1" ht="15" x14ac:dyDescent="0.25">
      <c r="B222" s="180" t="s">
        <v>2899</v>
      </c>
      <c r="C222" s="236">
        <v>1</v>
      </c>
      <c r="F222" s="68"/>
      <c r="G222" s="68"/>
      <c r="H222" s="68"/>
    </row>
    <row r="223" spans="2:8" s="66" customFormat="1" ht="15" x14ac:dyDescent="0.25">
      <c r="B223" s="180" t="s">
        <v>2901</v>
      </c>
      <c r="C223" s="236">
        <v>1</v>
      </c>
      <c r="F223" s="68"/>
      <c r="G223" s="68"/>
      <c r="H223" s="68"/>
    </row>
    <row r="224" spans="2:8" s="66" customFormat="1" ht="15" x14ac:dyDescent="0.25">
      <c r="B224" s="180" t="s">
        <v>3450</v>
      </c>
      <c r="C224" s="236">
        <v>1</v>
      </c>
      <c r="F224" s="68"/>
      <c r="G224" s="68"/>
      <c r="H224" s="68"/>
    </row>
    <row r="225" spans="2:8" s="66" customFormat="1" ht="15" x14ac:dyDescent="0.25">
      <c r="B225" s="180" t="s">
        <v>2699</v>
      </c>
      <c r="C225" s="236">
        <v>4</v>
      </c>
      <c r="F225" s="68"/>
      <c r="G225" s="68"/>
      <c r="H225" s="68"/>
    </row>
    <row r="226" spans="2:8" s="66" customFormat="1" ht="15" x14ac:dyDescent="0.25">
      <c r="B226" s="180" t="s">
        <v>2748</v>
      </c>
      <c r="C226" s="236">
        <v>3</v>
      </c>
      <c r="F226" s="68"/>
      <c r="G226" s="68"/>
      <c r="H226" s="68"/>
    </row>
    <row r="227" spans="2:8" s="66" customFormat="1" ht="15" x14ac:dyDescent="0.25">
      <c r="B227" s="180" t="s">
        <v>3476</v>
      </c>
      <c r="C227" s="236">
        <v>1</v>
      </c>
      <c r="F227" s="68"/>
      <c r="G227" s="68"/>
      <c r="H227" s="68"/>
    </row>
    <row r="228" spans="2:8" s="66" customFormat="1" ht="15" x14ac:dyDescent="0.25">
      <c r="B228" s="180" t="s">
        <v>2770</v>
      </c>
      <c r="C228" s="236">
        <v>1</v>
      </c>
      <c r="F228" s="68"/>
      <c r="G228" s="68"/>
      <c r="H228" s="68"/>
    </row>
    <row r="229" spans="2:8" s="66" customFormat="1" ht="15" x14ac:dyDescent="0.25">
      <c r="B229" s="180" t="s">
        <v>2798</v>
      </c>
      <c r="C229" s="236">
        <v>4</v>
      </c>
      <c r="F229" s="68"/>
      <c r="G229" s="68"/>
      <c r="H229" s="68"/>
    </row>
    <row r="230" spans="2:8" s="66" customFormat="1" ht="15" x14ac:dyDescent="0.25">
      <c r="B230" s="180" t="s">
        <v>2820</v>
      </c>
      <c r="C230" s="236">
        <v>1</v>
      </c>
      <c r="F230" s="68"/>
      <c r="G230" s="68"/>
      <c r="H230" s="68"/>
    </row>
    <row r="231" spans="2:8" s="66" customFormat="1" ht="15" x14ac:dyDescent="0.25">
      <c r="B231" s="180" t="s">
        <v>2827</v>
      </c>
      <c r="C231" s="236">
        <v>3</v>
      </c>
      <c r="F231" s="68"/>
      <c r="G231" s="68"/>
      <c r="H231" s="68"/>
    </row>
    <row r="232" spans="2:8" s="66" customFormat="1" ht="15" x14ac:dyDescent="0.25">
      <c r="B232" s="180" t="s">
        <v>3527</v>
      </c>
      <c r="C232" s="236">
        <v>1</v>
      </c>
      <c r="F232" s="68"/>
      <c r="G232" s="68"/>
      <c r="H232" s="68"/>
    </row>
    <row r="233" spans="2:8" s="66" customFormat="1" ht="15" x14ac:dyDescent="0.25">
      <c r="B233" s="180" t="s">
        <v>2868</v>
      </c>
      <c r="C233" s="236">
        <v>3</v>
      </c>
      <c r="F233" s="68"/>
      <c r="G233" s="68"/>
      <c r="H233" s="68"/>
    </row>
    <row r="234" spans="2:8" s="66" customFormat="1" ht="15" x14ac:dyDescent="0.25">
      <c r="B234" s="180" t="s">
        <v>2871</v>
      </c>
      <c r="C234" s="236">
        <v>1</v>
      </c>
      <c r="F234" s="68"/>
      <c r="G234" s="68"/>
      <c r="H234" s="68"/>
    </row>
    <row r="235" spans="2:8" s="66" customFormat="1" ht="15" x14ac:dyDescent="0.25">
      <c r="B235" s="180" t="s">
        <v>2888</v>
      </c>
      <c r="C235" s="236">
        <v>3</v>
      </c>
      <c r="F235" s="68"/>
      <c r="G235" s="68"/>
      <c r="H235" s="68"/>
    </row>
    <row r="236" spans="2:8" s="66" customFormat="1" ht="15" x14ac:dyDescent="0.25">
      <c r="B236" s="180" t="s">
        <v>2898</v>
      </c>
      <c r="C236" s="236">
        <v>2</v>
      </c>
      <c r="F236" s="68"/>
      <c r="G236" s="68"/>
      <c r="H236" s="68"/>
    </row>
    <row r="237" spans="2:8" s="66" customFormat="1" ht="15" x14ac:dyDescent="0.25">
      <c r="B237" s="180" t="s">
        <v>2900</v>
      </c>
      <c r="C237" s="236">
        <v>2</v>
      </c>
      <c r="F237" s="68"/>
      <c r="G237" s="68"/>
      <c r="H237" s="68"/>
    </row>
    <row r="238" spans="2:8" s="66" customFormat="1" ht="15" x14ac:dyDescent="0.25">
      <c r="B238" s="180" t="s">
        <v>3553</v>
      </c>
      <c r="C238" s="236">
        <v>2</v>
      </c>
      <c r="F238" s="68"/>
      <c r="G238" s="68"/>
      <c r="H238" s="68"/>
    </row>
    <row r="239" spans="2:8" s="66" customFormat="1" x14ac:dyDescent="0.2">
      <c r="C239" s="244"/>
      <c r="F239" s="68"/>
      <c r="G239" s="68"/>
      <c r="H239" s="68"/>
    </row>
    <row r="240" spans="2:8" s="66" customFormat="1" x14ac:dyDescent="0.2">
      <c r="C240" s="244"/>
      <c r="F240" s="68"/>
      <c r="G240" s="68"/>
      <c r="H240" s="68"/>
    </row>
    <row r="241" spans="2:8" s="178" customFormat="1" ht="15.75" x14ac:dyDescent="0.2">
      <c r="B241" s="259" t="s">
        <v>3555</v>
      </c>
      <c r="C241" s="260" t="s">
        <v>2921</v>
      </c>
      <c r="F241" s="179"/>
      <c r="G241" s="179"/>
      <c r="H241" s="179"/>
    </row>
    <row r="242" spans="2:8" s="66" customFormat="1" ht="15" x14ac:dyDescent="0.25">
      <c r="B242" s="180" t="s">
        <v>2929</v>
      </c>
      <c r="C242" s="236">
        <v>2</v>
      </c>
      <c r="F242" s="68"/>
      <c r="G242" s="68"/>
      <c r="H242" s="68"/>
    </row>
    <row r="243" spans="2:8" s="66" customFormat="1" ht="15" x14ac:dyDescent="0.25">
      <c r="B243" s="180" t="s">
        <v>2940</v>
      </c>
      <c r="C243" s="236">
        <v>7</v>
      </c>
      <c r="F243" s="68"/>
      <c r="G243" s="68"/>
      <c r="H243" s="68"/>
    </row>
    <row r="244" spans="2:8" s="66" customFormat="1" ht="15" x14ac:dyDescent="0.25">
      <c r="B244" s="394" t="s">
        <v>2946</v>
      </c>
      <c r="C244" s="236">
        <v>2</v>
      </c>
      <c r="F244" s="68"/>
      <c r="G244" s="68"/>
      <c r="H244" s="68"/>
    </row>
    <row r="245" spans="2:8" s="66" customFormat="1" ht="15" x14ac:dyDescent="0.25">
      <c r="B245" s="180" t="s">
        <v>2947</v>
      </c>
      <c r="C245" s="236">
        <v>1</v>
      </c>
      <c r="F245" s="68"/>
      <c r="G245" s="68"/>
      <c r="H245" s="68"/>
    </row>
    <row r="246" spans="2:8" s="66" customFormat="1" ht="15" x14ac:dyDescent="0.25">
      <c r="B246" s="180" t="s">
        <v>2948</v>
      </c>
      <c r="C246" s="236">
        <v>2</v>
      </c>
      <c r="F246" s="68"/>
      <c r="G246" s="68"/>
      <c r="H246" s="68"/>
    </row>
    <row r="247" spans="2:8" s="66" customFormat="1" ht="15" x14ac:dyDescent="0.25">
      <c r="B247" s="180" t="s">
        <v>2950</v>
      </c>
      <c r="C247" s="236">
        <v>1</v>
      </c>
      <c r="F247" s="68"/>
      <c r="G247" s="68"/>
      <c r="H247" s="68"/>
    </row>
    <row r="248" spans="2:8" s="66" customFormat="1" ht="15" x14ac:dyDescent="0.25">
      <c r="B248" s="180" t="s">
        <v>2960</v>
      </c>
      <c r="C248" s="236">
        <v>5</v>
      </c>
      <c r="F248" s="68"/>
      <c r="G248" s="68"/>
      <c r="H248" s="68"/>
    </row>
    <row r="249" spans="2:8" s="66" customFormat="1" ht="15" x14ac:dyDescent="0.25">
      <c r="B249" s="180" t="s">
        <v>2980</v>
      </c>
      <c r="C249" s="236">
        <v>2</v>
      </c>
      <c r="F249" s="68"/>
      <c r="G249" s="68"/>
      <c r="H249" s="68"/>
    </row>
    <row r="250" spans="2:8" s="66" customFormat="1" ht="15" x14ac:dyDescent="0.25">
      <c r="B250" s="180" t="s">
        <v>2992</v>
      </c>
      <c r="C250" s="236">
        <v>1</v>
      </c>
      <c r="F250" s="68"/>
      <c r="G250" s="68"/>
      <c r="H250" s="68"/>
    </row>
    <row r="251" spans="2:8" s="66" customFormat="1" ht="15" x14ac:dyDescent="0.25">
      <c r="B251" s="180" t="s">
        <v>2999</v>
      </c>
      <c r="C251" s="236">
        <v>2</v>
      </c>
      <c r="F251" s="68"/>
      <c r="G251" s="68"/>
      <c r="H251" s="68"/>
    </row>
    <row r="252" spans="2:8" s="66" customFormat="1" ht="15" x14ac:dyDescent="0.25">
      <c r="B252" s="180" t="s">
        <v>3001</v>
      </c>
      <c r="C252" s="236">
        <v>2</v>
      </c>
      <c r="F252" s="68"/>
      <c r="G252" s="68"/>
      <c r="H252" s="68"/>
    </row>
    <row r="253" spans="2:8" s="66" customFormat="1" ht="15" x14ac:dyDescent="0.25">
      <c r="B253" s="180" t="s">
        <v>3002</v>
      </c>
      <c r="C253" s="236">
        <v>4</v>
      </c>
      <c r="F253" s="68"/>
      <c r="G253" s="68"/>
      <c r="H253" s="68"/>
    </row>
    <row r="254" spans="2:8" s="66" customFormat="1" ht="15" x14ac:dyDescent="0.25">
      <c r="B254" s="180" t="s">
        <v>3008</v>
      </c>
      <c r="C254" s="236">
        <v>1</v>
      </c>
      <c r="F254" s="68"/>
      <c r="G254" s="68"/>
      <c r="H254" s="68"/>
    </row>
    <row r="255" spans="2:8" s="66" customFormat="1" ht="15" x14ac:dyDescent="0.25">
      <c r="B255" s="180" t="s">
        <v>3010</v>
      </c>
      <c r="C255" s="236">
        <v>2</v>
      </c>
      <c r="F255" s="68"/>
      <c r="G255" s="68"/>
      <c r="H255" s="68"/>
    </row>
    <row r="256" spans="2:8" s="66" customFormat="1" ht="15" x14ac:dyDescent="0.25">
      <c r="B256" s="180" t="s">
        <v>3011</v>
      </c>
      <c r="C256" s="236">
        <v>1</v>
      </c>
      <c r="F256" s="68"/>
      <c r="G256" s="68"/>
      <c r="H256" s="68"/>
    </row>
    <row r="257" spans="2:8" s="66" customFormat="1" ht="15" x14ac:dyDescent="0.25">
      <c r="B257" s="180" t="s">
        <v>3012</v>
      </c>
      <c r="C257" s="236">
        <v>1</v>
      </c>
      <c r="F257" s="68"/>
      <c r="G257" s="68"/>
      <c r="H257" s="68"/>
    </row>
    <row r="258" spans="2:8" s="66" customFormat="1" ht="15" x14ac:dyDescent="0.25">
      <c r="B258" s="180" t="s">
        <v>3036</v>
      </c>
      <c r="C258" s="236">
        <v>2</v>
      </c>
      <c r="F258" s="68"/>
      <c r="G258" s="68"/>
      <c r="H258" s="68"/>
    </row>
    <row r="259" spans="2:8" s="66" customFormat="1" ht="15" x14ac:dyDescent="0.25">
      <c r="B259" s="180" t="s">
        <v>3040</v>
      </c>
      <c r="C259" s="236">
        <v>1</v>
      </c>
      <c r="F259" s="68"/>
      <c r="G259" s="68"/>
      <c r="H259" s="68"/>
    </row>
    <row r="260" spans="2:8" s="66" customFormat="1" ht="15" x14ac:dyDescent="0.25">
      <c r="B260" s="180" t="s">
        <v>3041</v>
      </c>
      <c r="C260" s="236">
        <v>1</v>
      </c>
      <c r="F260" s="68"/>
      <c r="G260" s="68"/>
      <c r="H260" s="68"/>
    </row>
    <row r="261" spans="2:8" s="66" customFormat="1" ht="15" x14ac:dyDescent="0.25">
      <c r="B261" s="180" t="s">
        <v>3042</v>
      </c>
      <c r="C261" s="236">
        <v>1</v>
      </c>
      <c r="F261" s="68"/>
      <c r="G261" s="68"/>
      <c r="H261" s="68"/>
    </row>
    <row r="262" spans="2:8" s="66" customFormat="1" ht="15" x14ac:dyDescent="0.25">
      <c r="B262" s="180" t="s">
        <v>3060</v>
      </c>
      <c r="C262" s="236">
        <v>2</v>
      </c>
      <c r="F262" s="68"/>
      <c r="G262" s="68"/>
      <c r="H262" s="68"/>
    </row>
    <row r="263" spans="2:8" s="66" customFormat="1" ht="15" x14ac:dyDescent="0.25">
      <c r="B263" s="180" t="s">
        <v>3070</v>
      </c>
      <c r="C263" s="236">
        <v>1</v>
      </c>
      <c r="F263" s="68"/>
      <c r="G263" s="68"/>
      <c r="H263" s="68"/>
    </row>
    <row r="264" spans="2:8" s="66" customFormat="1" ht="15" x14ac:dyDescent="0.25">
      <c r="B264" s="180" t="s">
        <v>3095</v>
      </c>
      <c r="C264" s="236">
        <v>1</v>
      </c>
      <c r="F264" s="68"/>
      <c r="G264" s="68"/>
      <c r="H264" s="68"/>
    </row>
    <row r="265" spans="2:8" s="66" customFormat="1" ht="15" x14ac:dyDescent="0.25">
      <c r="B265" s="180" t="s">
        <v>3135</v>
      </c>
      <c r="C265" s="236">
        <v>1</v>
      </c>
      <c r="F265" s="68"/>
      <c r="G265" s="68"/>
      <c r="H265" s="68"/>
    </row>
    <row r="266" spans="2:8" s="66" customFormat="1" ht="15" x14ac:dyDescent="0.25">
      <c r="B266" s="180" t="s">
        <v>3142</v>
      </c>
      <c r="C266" s="236">
        <v>1</v>
      </c>
      <c r="F266" s="68"/>
      <c r="G266" s="68"/>
      <c r="H266" s="68"/>
    </row>
    <row r="267" spans="2:8" s="66" customFormat="1" ht="15" x14ac:dyDescent="0.25">
      <c r="B267" s="180" t="s">
        <v>3057</v>
      </c>
      <c r="C267" s="236">
        <v>1</v>
      </c>
      <c r="F267" s="68"/>
      <c r="G267" s="68"/>
      <c r="H267" s="68"/>
    </row>
    <row r="268" spans="2:8" s="66" customFormat="1" ht="15" x14ac:dyDescent="0.25">
      <c r="B268" s="180" t="s">
        <v>3161</v>
      </c>
      <c r="C268" s="236">
        <v>1</v>
      </c>
      <c r="F268" s="68"/>
      <c r="G268" s="68"/>
      <c r="H268" s="68"/>
    </row>
    <row r="269" spans="2:8" s="66" customFormat="1" ht="15" x14ac:dyDescent="0.25">
      <c r="B269" s="180" t="s">
        <v>3165</v>
      </c>
      <c r="C269" s="236">
        <v>4</v>
      </c>
      <c r="F269" s="68"/>
      <c r="G269" s="68"/>
      <c r="H269" s="68"/>
    </row>
    <row r="270" spans="2:8" s="66" customFormat="1" ht="15" x14ac:dyDescent="0.25">
      <c r="B270" s="180" t="s">
        <v>3171</v>
      </c>
      <c r="C270" s="236">
        <v>3</v>
      </c>
      <c r="F270" s="68"/>
      <c r="G270" s="68"/>
      <c r="H270" s="68"/>
    </row>
    <row r="271" spans="2:8" s="66" customFormat="1" ht="15" x14ac:dyDescent="0.25">
      <c r="B271" s="180" t="s">
        <v>3203</v>
      </c>
      <c r="C271" s="236">
        <v>2</v>
      </c>
      <c r="F271" s="68"/>
      <c r="G271" s="68"/>
      <c r="H271" s="68"/>
    </row>
    <row r="272" spans="2:8" s="66" customFormat="1" ht="15" x14ac:dyDescent="0.25">
      <c r="B272" s="180" t="s">
        <v>3070</v>
      </c>
      <c r="C272" s="236">
        <v>4</v>
      </c>
      <c r="F272" s="68"/>
      <c r="G272" s="68"/>
      <c r="H272" s="68"/>
    </row>
    <row r="273" spans="2:8" s="66" customFormat="1" ht="15" x14ac:dyDescent="0.25">
      <c r="B273" s="180" t="s">
        <v>3234</v>
      </c>
      <c r="C273" s="236">
        <v>2</v>
      </c>
      <c r="F273" s="68"/>
      <c r="G273" s="68"/>
      <c r="H273" s="68"/>
    </row>
    <row r="274" spans="2:8" s="66" customFormat="1" ht="15" x14ac:dyDescent="0.25">
      <c r="B274" s="180" t="s">
        <v>3075</v>
      </c>
      <c r="C274" s="236">
        <v>1</v>
      </c>
      <c r="F274" s="68"/>
      <c r="G274" s="68"/>
      <c r="H274" s="68"/>
    </row>
    <row r="275" spans="2:8" s="66" customFormat="1" ht="15" x14ac:dyDescent="0.25">
      <c r="B275" s="180" t="s">
        <v>3253</v>
      </c>
      <c r="C275" s="236">
        <v>2</v>
      </c>
      <c r="F275" s="68"/>
      <c r="G275" s="68"/>
      <c r="H275" s="68"/>
    </row>
    <row r="276" spans="2:8" s="66" customFormat="1" ht="15" x14ac:dyDescent="0.25">
      <c r="B276" s="180" t="s">
        <v>3255</v>
      </c>
      <c r="C276" s="236">
        <v>1</v>
      </c>
      <c r="F276" s="68"/>
      <c r="G276" s="68"/>
      <c r="H276" s="68"/>
    </row>
    <row r="277" spans="2:8" s="66" customFormat="1" ht="15" x14ac:dyDescent="0.25">
      <c r="B277" s="180" t="s">
        <v>3256</v>
      </c>
      <c r="C277" s="236">
        <v>2</v>
      </c>
      <c r="F277" s="68"/>
      <c r="G277" s="68"/>
      <c r="H277" s="68"/>
    </row>
    <row r="278" spans="2:8" s="66" customFormat="1" ht="15" x14ac:dyDescent="0.25">
      <c r="B278" s="180" t="s">
        <v>3094</v>
      </c>
      <c r="C278" s="236">
        <v>1</v>
      </c>
      <c r="F278" s="68"/>
      <c r="G278" s="68"/>
      <c r="H278" s="68"/>
    </row>
    <row r="279" spans="2:8" s="66" customFormat="1" ht="15" x14ac:dyDescent="0.25">
      <c r="B279" s="180" t="s">
        <v>3134</v>
      </c>
      <c r="C279" s="236">
        <v>3</v>
      </c>
      <c r="F279" s="68"/>
      <c r="G279" s="68"/>
      <c r="H279" s="68"/>
    </row>
    <row r="280" spans="2:8" s="66" customFormat="1" ht="15" x14ac:dyDescent="0.25">
      <c r="B280" s="180" t="s">
        <v>3141</v>
      </c>
      <c r="C280" s="236">
        <v>2</v>
      </c>
      <c r="F280" s="68"/>
      <c r="G280" s="68"/>
      <c r="H280" s="68"/>
    </row>
    <row r="281" spans="2:8" s="66" customFormat="1" ht="15" x14ac:dyDescent="0.25">
      <c r="B281" s="180" t="s">
        <v>3144</v>
      </c>
      <c r="C281" s="236">
        <v>1</v>
      </c>
      <c r="F281" s="68"/>
      <c r="G281" s="68"/>
      <c r="H281" s="68"/>
    </row>
    <row r="282" spans="2:8" s="66" customFormat="1" ht="15" x14ac:dyDescent="0.25">
      <c r="B282" s="180" t="s">
        <v>3160</v>
      </c>
      <c r="C282" s="236">
        <v>1</v>
      </c>
      <c r="F282" s="68"/>
      <c r="G282" s="68"/>
      <c r="H282" s="68"/>
    </row>
    <row r="283" spans="2:8" s="66" customFormat="1" ht="15" x14ac:dyDescent="0.25">
      <c r="B283" s="180" t="s">
        <v>3164</v>
      </c>
      <c r="C283" s="236">
        <v>2</v>
      </c>
      <c r="F283" s="68"/>
      <c r="G283" s="68"/>
      <c r="H283" s="68"/>
    </row>
    <row r="284" spans="2:8" s="66" customFormat="1" ht="15" x14ac:dyDescent="0.25">
      <c r="B284" s="180" t="s">
        <v>3232</v>
      </c>
      <c r="C284" s="236">
        <v>1</v>
      </c>
      <c r="F284" s="68"/>
      <c r="G284" s="68"/>
      <c r="H284" s="68"/>
    </row>
    <row r="285" spans="2:8" s="66" customFormat="1" ht="15" x14ac:dyDescent="0.25">
      <c r="B285" s="180" t="s">
        <v>3302</v>
      </c>
      <c r="C285" s="236">
        <v>2</v>
      </c>
      <c r="F285" s="68"/>
      <c r="G285" s="68"/>
      <c r="H285" s="68"/>
    </row>
    <row r="286" spans="2:8" s="66" customFormat="1" ht="15" x14ac:dyDescent="0.25">
      <c r="B286" s="180" t="s">
        <v>3255</v>
      </c>
      <c r="C286" s="236">
        <v>1</v>
      </c>
      <c r="F286" s="68"/>
      <c r="G286" s="68"/>
      <c r="H286" s="68"/>
    </row>
    <row r="287" spans="2:8" s="66" customFormat="1" ht="15" x14ac:dyDescent="0.25">
      <c r="B287" s="180" t="s">
        <v>3307</v>
      </c>
      <c r="C287" s="236">
        <v>3</v>
      </c>
      <c r="F287" s="68"/>
      <c r="G287" s="68"/>
      <c r="H287" s="68"/>
    </row>
    <row r="288" spans="2:8" s="66" customFormat="1" ht="15" x14ac:dyDescent="0.25">
      <c r="B288" s="180" t="s">
        <v>3309</v>
      </c>
      <c r="C288" s="236">
        <v>2</v>
      </c>
      <c r="F288" s="68"/>
      <c r="G288" s="68"/>
      <c r="H288" s="68"/>
    </row>
    <row r="289" spans="2:8" s="66" customFormat="1" ht="15" x14ac:dyDescent="0.25">
      <c r="B289" s="180" t="s">
        <v>3317</v>
      </c>
      <c r="C289" s="236">
        <v>1</v>
      </c>
      <c r="F289" s="68"/>
      <c r="G289" s="68"/>
      <c r="H289" s="68"/>
    </row>
    <row r="290" spans="2:8" s="66" customFormat="1" ht="15" x14ac:dyDescent="0.25">
      <c r="B290" s="180" t="s">
        <v>3332</v>
      </c>
      <c r="C290" s="236">
        <v>1</v>
      </c>
      <c r="F290" s="68"/>
      <c r="G290" s="68"/>
      <c r="H290" s="68"/>
    </row>
    <row r="291" spans="2:8" s="66" customFormat="1" ht="15" x14ac:dyDescent="0.25">
      <c r="B291" s="180" t="s">
        <v>3339</v>
      </c>
      <c r="C291" s="236">
        <v>2</v>
      </c>
      <c r="F291" s="68"/>
      <c r="G291" s="68"/>
      <c r="H291" s="68"/>
    </row>
    <row r="292" spans="2:8" s="66" customFormat="1" ht="15" x14ac:dyDescent="0.25">
      <c r="B292" s="180" t="s">
        <v>3349</v>
      </c>
      <c r="C292" s="236">
        <v>3</v>
      </c>
      <c r="F292" s="68"/>
      <c r="G292" s="68"/>
      <c r="H292" s="68"/>
    </row>
    <row r="293" spans="2:8" s="66" customFormat="1" ht="15" x14ac:dyDescent="0.25">
      <c r="B293" s="180" t="s">
        <v>3361</v>
      </c>
      <c r="C293" s="236">
        <v>1</v>
      </c>
      <c r="F293" s="68"/>
      <c r="G293" s="68"/>
      <c r="H293" s="68"/>
    </row>
    <row r="294" spans="2:8" s="66" customFormat="1" ht="15" x14ac:dyDescent="0.25">
      <c r="B294" s="180" t="s">
        <v>3365</v>
      </c>
      <c r="C294" s="236">
        <v>2</v>
      </c>
      <c r="F294" s="68"/>
      <c r="G294" s="68"/>
      <c r="H294" s="68"/>
    </row>
    <row r="295" spans="2:8" s="66" customFormat="1" ht="15" x14ac:dyDescent="0.25">
      <c r="B295" s="180" t="s">
        <v>3384</v>
      </c>
      <c r="C295" s="236">
        <v>1</v>
      </c>
      <c r="F295" s="68"/>
      <c r="G295" s="68"/>
      <c r="H295" s="68"/>
    </row>
    <row r="296" spans="2:8" s="66" customFormat="1" ht="15" x14ac:dyDescent="0.25">
      <c r="B296" s="180" t="s">
        <v>3386</v>
      </c>
      <c r="C296" s="236">
        <v>2</v>
      </c>
      <c r="F296" s="68"/>
      <c r="G296" s="68"/>
      <c r="H296" s="68"/>
    </row>
    <row r="297" spans="2:8" s="66" customFormat="1" ht="15" x14ac:dyDescent="0.25">
      <c r="B297" s="180" t="s">
        <v>3394</v>
      </c>
      <c r="C297" s="236">
        <v>1</v>
      </c>
      <c r="F297" s="68"/>
      <c r="G297" s="68"/>
      <c r="H297" s="68"/>
    </row>
    <row r="298" spans="2:8" s="66" customFormat="1" ht="15" x14ac:dyDescent="0.25">
      <c r="B298" s="180" t="s">
        <v>3399</v>
      </c>
      <c r="C298" s="236">
        <v>1</v>
      </c>
      <c r="F298" s="68"/>
      <c r="G298" s="68"/>
      <c r="H298" s="68"/>
    </row>
    <row r="299" spans="2:8" s="66" customFormat="1" ht="15" x14ac:dyDescent="0.25">
      <c r="B299" s="180" t="s">
        <v>3416</v>
      </c>
      <c r="C299" s="236">
        <v>1</v>
      </c>
      <c r="F299" s="68"/>
      <c r="G299" s="68"/>
      <c r="H299" s="68"/>
    </row>
    <row r="300" spans="2:8" s="66" customFormat="1" ht="15" x14ac:dyDescent="0.25">
      <c r="B300" s="180" t="s">
        <v>3418</v>
      </c>
      <c r="C300" s="236">
        <v>2</v>
      </c>
      <c r="F300" s="68"/>
      <c r="G300" s="68"/>
      <c r="H300" s="68"/>
    </row>
    <row r="301" spans="2:8" s="66" customFormat="1" ht="15" x14ac:dyDescent="0.25">
      <c r="B301" s="180" t="s">
        <v>3426</v>
      </c>
      <c r="C301" s="236">
        <v>2</v>
      </c>
      <c r="F301" s="68"/>
      <c r="G301" s="68"/>
      <c r="H301" s="68"/>
    </row>
    <row r="302" spans="2:8" s="66" customFormat="1" ht="15" x14ac:dyDescent="0.25">
      <c r="B302" s="180" t="s">
        <v>3433</v>
      </c>
      <c r="C302" s="236">
        <v>1</v>
      </c>
      <c r="F302" s="68"/>
      <c r="G302" s="68"/>
      <c r="H302" s="68"/>
    </row>
    <row r="303" spans="2:8" s="66" customFormat="1" ht="15" x14ac:dyDescent="0.25">
      <c r="B303" s="180" t="s">
        <v>2683</v>
      </c>
      <c r="C303" s="236">
        <v>2</v>
      </c>
      <c r="F303" s="68"/>
      <c r="G303" s="68"/>
      <c r="H303" s="68"/>
    </row>
    <row r="304" spans="2:8" s="66" customFormat="1" ht="15" x14ac:dyDescent="0.25">
      <c r="B304" s="180" t="s">
        <v>2698</v>
      </c>
      <c r="C304" s="236">
        <v>1</v>
      </c>
      <c r="F304" s="68"/>
      <c r="G304" s="68"/>
      <c r="H304" s="68"/>
    </row>
    <row r="305" spans="2:8" s="66" customFormat="1" ht="15" x14ac:dyDescent="0.25">
      <c r="B305" s="180" t="s">
        <v>2747</v>
      </c>
      <c r="C305" s="236">
        <v>1</v>
      </c>
      <c r="F305" s="68"/>
      <c r="G305" s="68"/>
      <c r="H305" s="68"/>
    </row>
    <row r="306" spans="2:8" s="66" customFormat="1" ht="15" x14ac:dyDescent="0.25">
      <c r="B306" s="180" t="s">
        <v>2752</v>
      </c>
      <c r="C306" s="236">
        <v>2</v>
      </c>
      <c r="F306" s="68"/>
      <c r="G306" s="68"/>
      <c r="H306" s="68"/>
    </row>
    <row r="307" spans="2:8" s="66" customFormat="1" ht="15" x14ac:dyDescent="0.25">
      <c r="B307" s="180" t="s">
        <v>2763</v>
      </c>
      <c r="C307" s="236">
        <v>2</v>
      </c>
      <c r="F307" s="68"/>
      <c r="G307" s="68"/>
      <c r="H307" s="68"/>
    </row>
    <row r="308" spans="2:8" s="66" customFormat="1" ht="15" x14ac:dyDescent="0.25">
      <c r="B308" s="180" t="s">
        <v>2769</v>
      </c>
      <c r="C308" s="236">
        <v>3</v>
      </c>
      <c r="F308" s="68"/>
      <c r="G308" s="68"/>
      <c r="H308" s="68"/>
    </row>
    <row r="309" spans="2:8" s="66" customFormat="1" ht="15" x14ac:dyDescent="0.25">
      <c r="B309" s="180" t="s">
        <v>2797</v>
      </c>
      <c r="C309" s="236">
        <v>2</v>
      </c>
      <c r="F309" s="68"/>
      <c r="G309" s="68"/>
      <c r="H309" s="68"/>
    </row>
    <row r="310" spans="2:8" s="66" customFormat="1" ht="15" x14ac:dyDescent="0.25">
      <c r="B310" s="180" t="s">
        <v>2811</v>
      </c>
      <c r="C310" s="236">
        <v>1</v>
      </c>
      <c r="F310" s="68"/>
      <c r="G310" s="68"/>
      <c r="H310" s="68"/>
    </row>
    <row r="311" spans="2:8" s="66" customFormat="1" ht="15" x14ac:dyDescent="0.25">
      <c r="B311" s="180" t="s">
        <v>2826</v>
      </c>
      <c r="C311" s="236">
        <v>2</v>
      </c>
      <c r="F311" s="68"/>
      <c r="G311" s="68"/>
      <c r="H311" s="68"/>
    </row>
    <row r="312" spans="2:8" s="66" customFormat="1" ht="15" x14ac:dyDescent="0.25">
      <c r="B312" s="180" t="s">
        <v>2867</v>
      </c>
      <c r="C312" s="236">
        <v>1</v>
      </c>
      <c r="F312" s="68"/>
      <c r="G312" s="68"/>
      <c r="H312" s="68"/>
    </row>
    <row r="313" spans="2:8" s="66" customFormat="1" ht="15" x14ac:dyDescent="0.25">
      <c r="B313" s="180" t="s">
        <v>2868</v>
      </c>
      <c r="C313" s="236">
        <v>1</v>
      </c>
      <c r="F313" s="68"/>
      <c r="G313" s="68"/>
      <c r="H313" s="68"/>
    </row>
    <row r="314" spans="2:8" s="66" customFormat="1" ht="15" x14ac:dyDescent="0.25">
      <c r="B314" s="180" t="s">
        <v>2870</v>
      </c>
      <c r="C314" s="236">
        <v>3</v>
      </c>
      <c r="F314" s="68"/>
      <c r="G314" s="68"/>
      <c r="H314" s="68"/>
    </row>
    <row r="315" spans="2:8" s="66" customFormat="1" ht="15" x14ac:dyDescent="0.25">
      <c r="B315" s="180" t="s">
        <v>2871</v>
      </c>
      <c r="C315" s="236">
        <v>1</v>
      </c>
      <c r="F315" s="68"/>
      <c r="G315" s="68"/>
      <c r="H315" s="68"/>
    </row>
    <row r="316" spans="2:8" s="66" customFormat="1" ht="15" x14ac:dyDescent="0.25">
      <c r="B316" s="180" t="s">
        <v>2887</v>
      </c>
      <c r="C316" s="236">
        <v>2</v>
      </c>
      <c r="F316" s="68"/>
      <c r="G316" s="68"/>
      <c r="H316" s="68"/>
    </row>
    <row r="317" spans="2:8" s="66" customFormat="1" ht="15" x14ac:dyDescent="0.25">
      <c r="B317" s="180" t="s">
        <v>2888</v>
      </c>
      <c r="C317" s="236">
        <v>1</v>
      </c>
      <c r="F317" s="68"/>
      <c r="G317" s="68"/>
      <c r="H317" s="68"/>
    </row>
    <row r="318" spans="2:8" s="66" customFormat="1" ht="15" x14ac:dyDescent="0.25">
      <c r="B318" s="180" t="s">
        <v>2891</v>
      </c>
      <c r="C318" s="236">
        <v>3</v>
      </c>
      <c r="F318" s="68"/>
      <c r="G318" s="68"/>
      <c r="H318" s="68"/>
    </row>
    <row r="319" spans="2:8" s="66" customFormat="1" ht="15" x14ac:dyDescent="0.25">
      <c r="B319" s="180" t="s">
        <v>2897</v>
      </c>
      <c r="C319" s="236">
        <v>1</v>
      </c>
      <c r="F319" s="68"/>
      <c r="G319" s="68"/>
      <c r="H319" s="68"/>
    </row>
    <row r="320" spans="2:8" s="66" customFormat="1" ht="15" x14ac:dyDescent="0.25">
      <c r="B320" s="180" t="s">
        <v>2899</v>
      </c>
      <c r="C320" s="236">
        <v>1</v>
      </c>
      <c r="F320" s="68"/>
      <c r="G320" s="68"/>
      <c r="H320" s="68"/>
    </row>
    <row r="321" spans="2:8" s="66" customFormat="1" ht="15" x14ac:dyDescent="0.25">
      <c r="B321" s="180" t="s">
        <v>2901</v>
      </c>
      <c r="C321" s="236">
        <v>1</v>
      </c>
      <c r="F321" s="68"/>
      <c r="G321" s="68"/>
      <c r="H321" s="68"/>
    </row>
    <row r="322" spans="2:8" s="66" customFormat="1" ht="15" x14ac:dyDescent="0.25">
      <c r="B322" s="180" t="s">
        <v>3450</v>
      </c>
      <c r="C322" s="236">
        <v>1</v>
      </c>
      <c r="F322" s="68"/>
      <c r="G322" s="68"/>
      <c r="H322" s="68"/>
    </row>
    <row r="323" spans="2:8" s="66" customFormat="1" ht="15" x14ac:dyDescent="0.25">
      <c r="B323" s="180" t="s">
        <v>2699</v>
      </c>
      <c r="C323" s="236">
        <v>4</v>
      </c>
      <c r="F323" s="68"/>
      <c r="G323" s="68"/>
      <c r="H323" s="68"/>
    </row>
    <row r="324" spans="2:8" s="66" customFormat="1" ht="15" x14ac:dyDescent="0.25">
      <c r="B324" s="180" t="s">
        <v>2748</v>
      </c>
      <c r="C324" s="236">
        <v>3</v>
      </c>
      <c r="F324" s="68"/>
      <c r="G324" s="68"/>
      <c r="H324" s="68"/>
    </row>
    <row r="325" spans="2:8" s="66" customFormat="1" ht="15" x14ac:dyDescent="0.25">
      <c r="B325" s="180" t="s">
        <v>3476</v>
      </c>
      <c r="C325" s="236">
        <v>1</v>
      </c>
      <c r="F325" s="68"/>
      <c r="G325" s="68"/>
      <c r="H325" s="68"/>
    </row>
    <row r="326" spans="2:8" s="66" customFormat="1" ht="15" x14ac:dyDescent="0.25">
      <c r="B326" s="180" t="s">
        <v>2770</v>
      </c>
      <c r="C326" s="236">
        <v>1</v>
      </c>
      <c r="F326" s="68"/>
      <c r="G326" s="68"/>
      <c r="H326" s="68"/>
    </row>
    <row r="327" spans="2:8" s="66" customFormat="1" ht="15" x14ac:dyDescent="0.25">
      <c r="B327" s="180" t="s">
        <v>2798</v>
      </c>
      <c r="C327" s="236">
        <v>4</v>
      </c>
      <c r="F327" s="68"/>
      <c r="G327" s="68"/>
      <c r="H327" s="68"/>
    </row>
    <row r="328" spans="2:8" s="66" customFormat="1" ht="15" x14ac:dyDescent="0.25">
      <c r="B328" s="180" t="s">
        <v>2820</v>
      </c>
      <c r="C328" s="236">
        <v>1</v>
      </c>
      <c r="F328" s="68"/>
      <c r="G328" s="68"/>
      <c r="H328" s="68"/>
    </row>
    <row r="329" spans="2:8" s="66" customFormat="1" ht="15" x14ac:dyDescent="0.25">
      <c r="B329" s="180" t="s">
        <v>2827</v>
      </c>
      <c r="C329" s="236">
        <v>3</v>
      </c>
      <c r="F329" s="68"/>
      <c r="G329" s="68"/>
      <c r="H329" s="68"/>
    </row>
    <row r="330" spans="2:8" s="66" customFormat="1" ht="15" x14ac:dyDescent="0.25">
      <c r="B330" s="180" t="s">
        <v>3527</v>
      </c>
      <c r="C330" s="236">
        <v>1</v>
      </c>
      <c r="F330" s="68"/>
      <c r="G330" s="68"/>
      <c r="H330" s="68"/>
    </row>
    <row r="331" spans="2:8" s="66" customFormat="1" ht="15" x14ac:dyDescent="0.25">
      <c r="B331" s="180" t="s">
        <v>2868</v>
      </c>
      <c r="C331" s="236">
        <v>3</v>
      </c>
      <c r="F331" s="68"/>
      <c r="G331" s="68"/>
      <c r="H331" s="68"/>
    </row>
    <row r="332" spans="2:8" s="66" customFormat="1" ht="15" x14ac:dyDescent="0.25">
      <c r="B332" s="180" t="s">
        <v>2871</v>
      </c>
      <c r="C332" s="236">
        <v>1</v>
      </c>
      <c r="F332" s="68"/>
      <c r="G332" s="68"/>
      <c r="H332" s="68"/>
    </row>
    <row r="333" spans="2:8" s="66" customFormat="1" ht="15" x14ac:dyDescent="0.25">
      <c r="B333" s="180" t="s">
        <v>2888</v>
      </c>
      <c r="C333" s="236">
        <v>3</v>
      </c>
      <c r="F333" s="68"/>
      <c r="G333" s="68"/>
      <c r="H333" s="68"/>
    </row>
    <row r="334" spans="2:8" s="66" customFormat="1" ht="15" x14ac:dyDescent="0.25">
      <c r="B334" s="180" t="s">
        <v>2898</v>
      </c>
      <c r="C334" s="236">
        <v>2</v>
      </c>
      <c r="F334" s="68"/>
      <c r="G334" s="68"/>
      <c r="H334" s="68"/>
    </row>
    <row r="335" spans="2:8" s="66" customFormat="1" ht="15" x14ac:dyDescent="0.25">
      <c r="B335" s="180" t="s">
        <v>2900</v>
      </c>
      <c r="C335" s="236">
        <v>2</v>
      </c>
      <c r="F335" s="68"/>
      <c r="G335" s="68"/>
      <c r="H335" s="68"/>
    </row>
    <row r="336" spans="2:8" s="66" customFormat="1" ht="15" x14ac:dyDescent="0.25">
      <c r="B336" s="180" t="s">
        <v>3553</v>
      </c>
      <c r="C336" s="236">
        <v>2</v>
      </c>
      <c r="F336" s="68"/>
      <c r="G336" s="68"/>
      <c r="H336" s="68"/>
    </row>
    <row r="337" spans="2:8" s="66" customFormat="1" x14ac:dyDescent="0.2">
      <c r="C337" s="244"/>
      <c r="F337" s="68"/>
      <c r="G337" s="68"/>
      <c r="H337" s="68"/>
    </row>
    <row r="338" spans="2:8" s="66" customFormat="1" x14ac:dyDescent="0.2">
      <c r="C338" s="244"/>
      <c r="F338" s="68"/>
      <c r="G338" s="68"/>
      <c r="H338" s="68"/>
    </row>
    <row r="339" spans="2:8" s="178" customFormat="1" ht="15.75" x14ac:dyDescent="0.25">
      <c r="B339" s="234" t="s">
        <v>2912</v>
      </c>
      <c r="C339" s="260" t="s">
        <v>2923</v>
      </c>
      <c r="F339" s="179"/>
      <c r="G339" s="179"/>
      <c r="H339" s="179"/>
    </row>
    <row r="340" spans="2:8" s="66" customFormat="1" ht="15" x14ac:dyDescent="0.25">
      <c r="B340" s="180" t="s">
        <v>2929</v>
      </c>
      <c r="C340" s="241">
        <v>8310810.1500000004</v>
      </c>
      <c r="F340" s="68"/>
      <c r="G340" s="68"/>
      <c r="H340" s="68"/>
    </row>
    <row r="341" spans="2:8" s="66" customFormat="1" ht="15" x14ac:dyDescent="0.25">
      <c r="B341" s="180" t="s">
        <v>2940</v>
      </c>
      <c r="C341" s="241">
        <v>29994000.030000001</v>
      </c>
      <c r="F341" s="68"/>
      <c r="G341" s="68"/>
      <c r="H341" s="68"/>
    </row>
    <row r="342" spans="2:8" s="66" customFormat="1" ht="15" x14ac:dyDescent="0.25">
      <c r="B342" s="180" t="s">
        <v>2946</v>
      </c>
      <c r="C342" s="241">
        <v>9230606.25</v>
      </c>
      <c r="F342" s="68"/>
      <c r="G342" s="68"/>
      <c r="H342" s="68"/>
    </row>
    <row r="343" spans="2:8" s="66" customFormat="1" ht="15" x14ac:dyDescent="0.25">
      <c r="B343" s="180" t="s">
        <v>2947</v>
      </c>
      <c r="C343" s="241">
        <v>2834187.5</v>
      </c>
      <c r="F343" s="68"/>
      <c r="G343" s="68"/>
      <c r="H343" s="68"/>
    </row>
    <row r="344" spans="2:8" s="66" customFormat="1" ht="15" x14ac:dyDescent="0.25">
      <c r="B344" s="180" t="s">
        <v>2948</v>
      </c>
      <c r="C344" s="241">
        <v>39579160.079999998</v>
      </c>
      <c r="F344" s="68"/>
      <c r="G344" s="68"/>
      <c r="H344" s="68"/>
    </row>
    <row r="345" spans="2:8" s="66" customFormat="1" ht="15" x14ac:dyDescent="0.25">
      <c r="B345" s="180" t="s">
        <v>2950</v>
      </c>
      <c r="C345" s="241">
        <v>6670492.6399999997</v>
      </c>
      <c r="F345" s="68"/>
      <c r="G345" s="68"/>
      <c r="H345" s="68"/>
    </row>
    <row r="346" spans="2:8" s="66" customFormat="1" ht="15" x14ac:dyDescent="0.25">
      <c r="B346" s="180" t="s">
        <v>2960</v>
      </c>
      <c r="C346" s="241">
        <v>31436502.57</v>
      </c>
      <c r="F346" s="68"/>
      <c r="G346" s="68"/>
      <c r="H346" s="68"/>
    </row>
    <row r="347" spans="2:8" s="66" customFormat="1" ht="15" x14ac:dyDescent="0.25">
      <c r="B347" s="180" t="s">
        <v>2980</v>
      </c>
      <c r="C347" s="241">
        <v>70609749.5</v>
      </c>
      <c r="F347" s="68"/>
      <c r="G347" s="68"/>
      <c r="H347" s="68"/>
    </row>
    <row r="348" spans="2:8" s="66" customFormat="1" ht="15" x14ac:dyDescent="0.25">
      <c r="B348" s="180" t="s">
        <v>2992</v>
      </c>
      <c r="C348" s="241">
        <v>5326387.8</v>
      </c>
      <c r="F348" s="68"/>
      <c r="G348" s="68"/>
      <c r="H348" s="68"/>
    </row>
    <row r="349" spans="2:8" s="66" customFormat="1" ht="15" x14ac:dyDescent="0.25">
      <c r="B349" s="180" t="s">
        <v>2999</v>
      </c>
      <c r="C349" s="241">
        <v>11165562.5</v>
      </c>
      <c r="F349" s="68"/>
      <c r="G349" s="68"/>
      <c r="H349" s="68"/>
    </row>
    <row r="350" spans="2:8" s="66" customFormat="1" ht="15" x14ac:dyDescent="0.25">
      <c r="B350" s="180" t="s">
        <v>3001</v>
      </c>
      <c r="C350" s="241">
        <v>21324089.760000002</v>
      </c>
      <c r="F350" s="68"/>
      <c r="G350" s="68"/>
      <c r="H350" s="68"/>
    </row>
    <row r="351" spans="2:8" s="66" customFormat="1" ht="15" x14ac:dyDescent="0.25">
      <c r="B351" s="180" t="s">
        <v>3002</v>
      </c>
      <c r="C351" s="241">
        <v>27534360.359999999</v>
      </c>
      <c r="F351" s="68"/>
      <c r="G351" s="68"/>
      <c r="H351" s="68"/>
    </row>
    <row r="352" spans="2:8" s="66" customFormat="1" ht="15" x14ac:dyDescent="0.25">
      <c r="B352" s="180" t="s">
        <v>3008</v>
      </c>
      <c r="C352" s="241">
        <v>43552202.399999999</v>
      </c>
      <c r="F352" s="68"/>
      <c r="G352" s="68"/>
      <c r="H352" s="68"/>
    </row>
    <row r="353" spans="2:8" s="66" customFormat="1" ht="15" x14ac:dyDescent="0.25">
      <c r="B353" s="180" t="s">
        <v>3010</v>
      </c>
      <c r="C353" s="241">
        <v>42839992</v>
      </c>
      <c r="F353" s="68"/>
      <c r="G353" s="68"/>
      <c r="H353" s="68"/>
    </row>
    <row r="354" spans="2:8" s="66" customFormat="1" ht="15" x14ac:dyDescent="0.25">
      <c r="B354" s="180" t="s">
        <v>3011</v>
      </c>
      <c r="C354" s="241">
        <v>5085540</v>
      </c>
      <c r="F354" s="68"/>
      <c r="G354" s="68"/>
      <c r="H354" s="68"/>
    </row>
    <row r="355" spans="2:8" s="66" customFormat="1" ht="15" x14ac:dyDescent="0.25">
      <c r="B355" s="180" t="s">
        <v>3012</v>
      </c>
      <c r="C355" s="241">
        <v>19226350.649999999</v>
      </c>
      <c r="F355" s="68"/>
      <c r="G355" s="68"/>
      <c r="H355" s="68"/>
    </row>
    <row r="356" spans="2:8" s="66" customFormat="1" ht="15" x14ac:dyDescent="0.25">
      <c r="B356" s="180" t="s">
        <v>3036</v>
      </c>
      <c r="C356" s="241">
        <v>27542060</v>
      </c>
      <c r="F356" s="68"/>
      <c r="G356" s="68"/>
      <c r="H356" s="68"/>
    </row>
    <row r="357" spans="2:8" s="66" customFormat="1" ht="15" x14ac:dyDescent="0.25">
      <c r="B357" s="180" t="s">
        <v>3040</v>
      </c>
      <c r="C357" s="241">
        <v>33607725.579999998</v>
      </c>
      <c r="F357" s="68"/>
      <c r="G357" s="68"/>
      <c r="H357" s="68"/>
    </row>
    <row r="358" spans="2:8" s="66" customFormat="1" ht="15" x14ac:dyDescent="0.25">
      <c r="B358" s="180" t="s">
        <v>3041</v>
      </c>
      <c r="C358" s="241">
        <v>32081200.199999999</v>
      </c>
      <c r="F358" s="68"/>
      <c r="G358" s="68"/>
      <c r="H358" s="68"/>
    </row>
    <row r="359" spans="2:8" s="66" customFormat="1" ht="15" x14ac:dyDescent="0.25">
      <c r="B359" s="180" t="s">
        <v>3042</v>
      </c>
      <c r="C359" s="241">
        <v>9053275.2799999993</v>
      </c>
      <c r="F359" s="68"/>
      <c r="G359" s="68"/>
      <c r="H359" s="68"/>
    </row>
    <row r="360" spans="2:8" s="66" customFormat="1" ht="15" x14ac:dyDescent="0.25">
      <c r="B360" s="180" t="s">
        <v>3060</v>
      </c>
      <c r="C360" s="241">
        <v>36940293.600000001</v>
      </c>
      <c r="F360" s="68"/>
      <c r="G360" s="68"/>
      <c r="H360" s="68"/>
    </row>
    <row r="361" spans="2:8" s="66" customFormat="1" ht="15" x14ac:dyDescent="0.25">
      <c r="B361" s="180" t="s">
        <v>3070</v>
      </c>
      <c r="C361" s="241">
        <v>20749651.649999999</v>
      </c>
      <c r="F361" s="68"/>
      <c r="G361" s="68"/>
      <c r="H361" s="68"/>
    </row>
    <row r="362" spans="2:8" s="66" customFormat="1" ht="15" x14ac:dyDescent="0.25">
      <c r="B362" s="180" t="s">
        <v>3095</v>
      </c>
      <c r="C362" s="241">
        <v>48533115.410000004</v>
      </c>
      <c r="F362" s="68"/>
      <c r="G362" s="68"/>
      <c r="H362" s="68"/>
    </row>
    <row r="363" spans="2:8" s="66" customFormat="1" ht="15" x14ac:dyDescent="0.25">
      <c r="B363" s="180" t="s">
        <v>3135</v>
      </c>
      <c r="C363" s="182">
        <v>32220942.77</v>
      </c>
      <c r="F363" s="68"/>
      <c r="G363" s="68"/>
      <c r="H363" s="68"/>
    </row>
    <row r="364" spans="2:8" s="66" customFormat="1" ht="15" x14ac:dyDescent="0.25">
      <c r="B364" s="180" t="s">
        <v>3142</v>
      </c>
      <c r="C364" s="182">
        <v>13431797.83</v>
      </c>
      <c r="F364" s="68"/>
      <c r="G364" s="68"/>
      <c r="H364" s="68"/>
    </row>
    <row r="365" spans="2:8" s="66" customFormat="1" ht="15" x14ac:dyDescent="0.25">
      <c r="B365" s="180" t="s">
        <v>3057</v>
      </c>
      <c r="C365" s="182">
        <v>3858221.71</v>
      </c>
      <c r="F365" s="68"/>
      <c r="G365" s="68"/>
      <c r="H365" s="68"/>
    </row>
    <row r="366" spans="2:8" s="66" customFormat="1" ht="15" x14ac:dyDescent="0.25">
      <c r="B366" s="180" t="s">
        <v>3161</v>
      </c>
      <c r="C366" s="182">
        <v>43752852.400000006</v>
      </c>
      <c r="F366" s="68"/>
      <c r="G366" s="68"/>
      <c r="H366" s="68"/>
    </row>
    <row r="367" spans="2:8" s="66" customFormat="1" ht="15" x14ac:dyDescent="0.25">
      <c r="B367" s="180" t="s">
        <v>3165</v>
      </c>
      <c r="C367" s="182">
        <v>28231517.280000001</v>
      </c>
      <c r="F367" s="68"/>
      <c r="G367" s="68"/>
      <c r="H367" s="68"/>
    </row>
    <row r="368" spans="2:8" s="66" customFormat="1" ht="15" x14ac:dyDescent="0.25">
      <c r="B368" s="180" t="s">
        <v>3171</v>
      </c>
      <c r="C368" s="182">
        <v>39833809.799999997</v>
      </c>
      <c r="F368" s="68"/>
      <c r="G368" s="68"/>
      <c r="H368" s="68"/>
    </row>
    <row r="369" spans="2:8" s="66" customFormat="1" ht="15" x14ac:dyDescent="0.25">
      <c r="B369" s="180" t="s">
        <v>3203</v>
      </c>
      <c r="C369" s="182">
        <v>65769490.25</v>
      </c>
      <c r="F369" s="68"/>
      <c r="G369" s="68"/>
      <c r="H369" s="68"/>
    </row>
    <row r="370" spans="2:8" s="66" customFormat="1" ht="15" x14ac:dyDescent="0.25">
      <c r="B370" s="180" t="s">
        <v>3070</v>
      </c>
      <c r="C370" s="182">
        <v>40751250.909999996</v>
      </c>
      <c r="F370" s="68"/>
      <c r="G370" s="68"/>
      <c r="H370" s="68"/>
    </row>
    <row r="371" spans="2:8" s="66" customFormat="1" ht="15" x14ac:dyDescent="0.25">
      <c r="B371" s="180" t="s">
        <v>3234</v>
      </c>
      <c r="C371" s="182">
        <v>46250023.530000001</v>
      </c>
      <c r="F371" s="68"/>
      <c r="G371" s="68"/>
      <c r="H371" s="68"/>
    </row>
    <row r="372" spans="2:8" s="66" customFormat="1" ht="15" x14ac:dyDescent="0.25">
      <c r="B372" s="180" t="s">
        <v>3075</v>
      </c>
      <c r="C372" s="182">
        <v>10967507.16</v>
      </c>
      <c r="F372" s="68"/>
      <c r="G372" s="68"/>
      <c r="H372" s="68"/>
    </row>
    <row r="373" spans="2:8" s="66" customFormat="1" ht="15" x14ac:dyDescent="0.25">
      <c r="B373" s="180" t="s">
        <v>3253</v>
      </c>
      <c r="C373" s="182">
        <v>49415054.329999998</v>
      </c>
      <c r="F373" s="68"/>
      <c r="G373" s="68"/>
      <c r="H373" s="68"/>
    </row>
    <row r="374" spans="2:8" s="66" customFormat="1" ht="15" x14ac:dyDescent="0.25">
      <c r="B374" s="180" t="s">
        <v>3255</v>
      </c>
      <c r="C374" s="182">
        <v>1597066.07</v>
      </c>
      <c r="F374" s="68"/>
      <c r="G374" s="68"/>
      <c r="H374" s="68"/>
    </row>
    <row r="375" spans="2:8" s="66" customFormat="1" ht="15" x14ac:dyDescent="0.25">
      <c r="B375" s="180" t="s">
        <v>3256</v>
      </c>
      <c r="C375" s="182">
        <v>13689394.550000001</v>
      </c>
      <c r="F375" s="68"/>
      <c r="G375" s="68"/>
      <c r="H375" s="68"/>
    </row>
    <row r="376" spans="2:8" s="66" customFormat="1" ht="15" x14ac:dyDescent="0.25">
      <c r="B376" s="180" t="s">
        <v>3094</v>
      </c>
      <c r="C376" s="182">
        <v>8812101.4399999995</v>
      </c>
      <c r="F376" s="68"/>
      <c r="G376" s="68"/>
      <c r="H376" s="68"/>
    </row>
    <row r="377" spans="2:8" s="66" customFormat="1" ht="15" x14ac:dyDescent="0.25">
      <c r="B377" s="180" t="s">
        <v>3134</v>
      </c>
      <c r="C377" s="182">
        <v>14201723.379999999</v>
      </c>
      <c r="F377" s="68"/>
      <c r="G377" s="68"/>
      <c r="H377" s="68"/>
    </row>
    <row r="378" spans="2:8" s="66" customFormat="1" ht="15" x14ac:dyDescent="0.25">
      <c r="B378" s="180" t="s">
        <v>3141</v>
      </c>
      <c r="C378" s="182">
        <v>4850477.09</v>
      </c>
      <c r="F378" s="68"/>
      <c r="G378" s="68"/>
      <c r="H378" s="68"/>
    </row>
    <row r="379" spans="2:8" s="66" customFormat="1" ht="15" x14ac:dyDescent="0.25">
      <c r="B379" s="180" t="s">
        <v>3144</v>
      </c>
      <c r="C379" s="182">
        <v>2174844.9</v>
      </c>
      <c r="F379" s="68"/>
      <c r="G379" s="68"/>
      <c r="H379" s="68"/>
    </row>
    <row r="380" spans="2:8" s="66" customFormat="1" ht="15" x14ac:dyDescent="0.25">
      <c r="B380" s="180" t="s">
        <v>3160</v>
      </c>
      <c r="C380" s="182">
        <v>4305129.3</v>
      </c>
      <c r="F380" s="68"/>
      <c r="G380" s="68"/>
      <c r="H380" s="68"/>
    </row>
    <row r="381" spans="2:8" s="66" customFormat="1" ht="15" x14ac:dyDescent="0.25">
      <c r="B381" s="180" t="s">
        <v>3164</v>
      </c>
      <c r="C381" s="182">
        <v>9396534.8800000008</v>
      </c>
      <c r="F381" s="68"/>
      <c r="G381" s="68"/>
      <c r="H381" s="68"/>
    </row>
    <row r="382" spans="2:8" s="66" customFormat="1" ht="15" x14ac:dyDescent="0.25">
      <c r="B382" s="180" t="s">
        <v>3232</v>
      </c>
      <c r="C382" s="182">
        <v>706504.91</v>
      </c>
      <c r="F382" s="68"/>
      <c r="G382" s="68"/>
      <c r="H382" s="68"/>
    </row>
    <row r="383" spans="2:8" s="66" customFormat="1" ht="15" x14ac:dyDescent="0.25">
      <c r="B383" s="180" t="s">
        <v>3302</v>
      </c>
      <c r="C383" s="182">
        <v>9465639.209999999</v>
      </c>
      <c r="F383" s="68"/>
      <c r="G383" s="68"/>
      <c r="H383" s="68"/>
    </row>
    <row r="384" spans="2:8" s="66" customFormat="1" ht="15" x14ac:dyDescent="0.25">
      <c r="B384" s="180" t="s">
        <v>3255</v>
      </c>
      <c r="C384" s="182">
        <v>8137587.8600000003</v>
      </c>
      <c r="F384" s="68"/>
      <c r="G384" s="68"/>
      <c r="H384" s="68"/>
    </row>
    <row r="385" spans="2:8" s="66" customFormat="1" ht="15" x14ac:dyDescent="0.25">
      <c r="B385" s="180" t="s">
        <v>3307</v>
      </c>
      <c r="C385" s="182">
        <v>30523367.699999999</v>
      </c>
      <c r="F385" s="68"/>
      <c r="G385" s="68"/>
      <c r="H385" s="68"/>
    </row>
    <row r="386" spans="2:8" s="66" customFormat="1" ht="15" x14ac:dyDescent="0.25">
      <c r="B386" s="180" t="s">
        <v>3309</v>
      </c>
      <c r="C386" s="182">
        <v>37210355.909999996</v>
      </c>
      <c r="F386" s="68"/>
      <c r="G386" s="68"/>
      <c r="H386" s="68"/>
    </row>
    <row r="387" spans="2:8" s="66" customFormat="1" ht="15" x14ac:dyDescent="0.25">
      <c r="B387" s="180" t="s">
        <v>3317</v>
      </c>
      <c r="C387" s="182">
        <v>2980625</v>
      </c>
      <c r="F387" s="68"/>
      <c r="G387" s="68"/>
      <c r="H387" s="68"/>
    </row>
    <row r="388" spans="2:8" s="66" customFormat="1" ht="15" x14ac:dyDescent="0.25">
      <c r="B388" s="180" t="s">
        <v>3332</v>
      </c>
      <c r="C388" s="182">
        <v>7837028.9100000001</v>
      </c>
      <c r="F388" s="68"/>
      <c r="G388" s="68"/>
      <c r="H388" s="68"/>
    </row>
    <row r="389" spans="2:8" s="66" customFormat="1" ht="15" x14ac:dyDescent="0.25">
      <c r="B389" s="180" t="s">
        <v>3339</v>
      </c>
      <c r="C389" s="182">
        <v>37522275.149999999</v>
      </c>
      <c r="F389" s="68"/>
      <c r="G389" s="68"/>
      <c r="H389" s="68"/>
    </row>
    <row r="390" spans="2:8" s="66" customFormat="1" ht="15" x14ac:dyDescent="0.25">
      <c r="B390" s="180" t="s">
        <v>3349</v>
      </c>
      <c r="C390" s="182">
        <v>24020440</v>
      </c>
      <c r="F390" s="68"/>
      <c r="G390" s="68"/>
      <c r="H390" s="68"/>
    </row>
    <row r="391" spans="2:8" s="66" customFormat="1" ht="15" x14ac:dyDescent="0.25">
      <c r="B391" s="180" t="s">
        <v>3361</v>
      </c>
      <c r="C391" s="182">
        <v>54058748.630000003</v>
      </c>
      <c r="F391" s="68"/>
      <c r="G391" s="68"/>
      <c r="H391" s="68"/>
    </row>
    <row r="392" spans="2:8" s="66" customFormat="1" ht="15" x14ac:dyDescent="0.25">
      <c r="B392" s="180" t="s">
        <v>3365</v>
      </c>
      <c r="C392" s="182">
        <v>51337364.579999998</v>
      </c>
      <c r="F392" s="68"/>
      <c r="G392" s="68"/>
      <c r="H392" s="68"/>
    </row>
    <row r="393" spans="2:8" s="66" customFormat="1" ht="15" x14ac:dyDescent="0.25">
      <c r="B393" s="180" t="s">
        <v>3384</v>
      </c>
      <c r="C393" s="182">
        <v>30325800.600000001</v>
      </c>
      <c r="F393" s="68"/>
      <c r="G393" s="68"/>
      <c r="H393" s="68"/>
    </row>
    <row r="394" spans="2:8" s="66" customFormat="1" ht="15" x14ac:dyDescent="0.25">
      <c r="B394" s="180" t="s">
        <v>3386</v>
      </c>
      <c r="C394" s="182">
        <v>30096657.52</v>
      </c>
      <c r="F394" s="68"/>
      <c r="G394" s="68"/>
      <c r="H394" s="68"/>
    </row>
    <row r="395" spans="2:8" s="66" customFormat="1" ht="15" x14ac:dyDescent="0.25">
      <c r="B395" s="180" t="s">
        <v>3394</v>
      </c>
      <c r="C395" s="182">
        <v>7150115</v>
      </c>
      <c r="F395" s="68"/>
      <c r="G395" s="68"/>
      <c r="H395" s="68"/>
    </row>
    <row r="396" spans="2:8" s="66" customFormat="1" ht="15" x14ac:dyDescent="0.25">
      <c r="B396" s="180" t="s">
        <v>3399</v>
      </c>
      <c r="C396" s="182">
        <v>10823874.75</v>
      </c>
      <c r="F396" s="68"/>
      <c r="G396" s="68"/>
      <c r="H396" s="68"/>
    </row>
    <row r="397" spans="2:8" s="66" customFormat="1" ht="15" x14ac:dyDescent="0.25">
      <c r="B397" s="180" t="s">
        <v>3416</v>
      </c>
      <c r="C397" s="182">
        <v>917901.25</v>
      </c>
      <c r="F397" s="68"/>
      <c r="G397" s="68"/>
      <c r="H397" s="68"/>
    </row>
    <row r="398" spans="2:8" s="66" customFormat="1" ht="15" x14ac:dyDescent="0.25">
      <c r="B398" s="180" t="s">
        <v>3418</v>
      </c>
      <c r="C398" s="182">
        <v>46004464.480000004</v>
      </c>
      <c r="F398" s="68"/>
      <c r="G398" s="68"/>
      <c r="H398" s="68"/>
    </row>
    <row r="399" spans="2:8" s="66" customFormat="1" ht="15" x14ac:dyDescent="0.25">
      <c r="B399" s="180" t="s">
        <v>3426</v>
      </c>
      <c r="C399" s="182">
        <v>38468640.32</v>
      </c>
      <c r="F399" s="68"/>
      <c r="G399" s="68"/>
      <c r="H399" s="68"/>
    </row>
    <row r="400" spans="2:8" s="66" customFormat="1" ht="15" x14ac:dyDescent="0.25">
      <c r="B400" s="180" t="s">
        <v>3433</v>
      </c>
      <c r="C400" s="182">
        <v>11113760</v>
      </c>
      <c r="F400" s="68"/>
      <c r="G400" s="68"/>
      <c r="H400" s="68"/>
    </row>
    <row r="401" spans="2:8" s="66" customFormat="1" ht="15" x14ac:dyDescent="0.25">
      <c r="B401" s="180" t="s">
        <v>2683</v>
      </c>
      <c r="C401" s="182">
        <v>54734937.5</v>
      </c>
      <c r="F401" s="68"/>
      <c r="G401" s="68"/>
      <c r="H401" s="68"/>
    </row>
    <row r="402" spans="2:8" s="66" customFormat="1" ht="15" x14ac:dyDescent="0.25">
      <c r="B402" s="180" t="s">
        <v>2698</v>
      </c>
      <c r="C402" s="182">
        <v>30087945.940000001</v>
      </c>
      <c r="F402" s="68"/>
      <c r="G402" s="68"/>
      <c r="H402" s="68"/>
    </row>
    <row r="403" spans="2:8" s="66" customFormat="1" ht="15" x14ac:dyDescent="0.25">
      <c r="B403" s="180" t="s">
        <v>2747</v>
      </c>
      <c r="C403" s="182">
        <v>20413860.18</v>
      </c>
      <c r="F403" s="68"/>
      <c r="G403" s="68"/>
      <c r="H403" s="68"/>
    </row>
    <row r="404" spans="2:8" s="66" customFormat="1" ht="15" x14ac:dyDescent="0.25">
      <c r="B404" s="180" t="s">
        <v>2752</v>
      </c>
      <c r="C404" s="182">
        <v>7392210</v>
      </c>
      <c r="F404" s="68"/>
      <c r="G404" s="68"/>
      <c r="H404" s="68"/>
    </row>
    <row r="405" spans="2:8" s="66" customFormat="1" ht="15" x14ac:dyDescent="0.25">
      <c r="B405" s="180" t="s">
        <v>2763</v>
      </c>
      <c r="C405" s="182">
        <v>4975791.25</v>
      </c>
      <c r="F405" s="68"/>
      <c r="G405" s="68"/>
      <c r="H405" s="68"/>
    </row>
    <row r="406" spans="2:8" s="66" customFormat="1" ht="15" x14ac:dyDescent="0.25">
      <c r="B406" s="180" t="s">
        <v>2769</v>
      </c>
      <c r="C406" s="182">
        <v>12084345.280000001</v>
      </c>
      <c r="F406" s="68"/>
      <c r="G406" s="68"/>
      <c r="H406" s="68"/>
    </row>
    <row r="407" spans="2:8" s="66" customFormat="1" ht="15" x14ac:dyDescent="0.25">
      <c r="B407" s="180" t="s">
        <v>2797</v>
      </c>
      <c r="C407" s="182">
        <v>40583687.359999999</v>
      </c>
      <c r="F407" s="68"/>
      <c r="G407" s="68"/>
      <c r="H407" s="68"/>
    </row>
    <row r="408" spans="2:8" s="66" customFormat="1" ht="15" x14ac:dyDescent="0.25">
      <c r="B408" s="180" t="s">
        <v>2811</v>
      </c>
      <c r="C408" s="182">
        <v>917843.75</v>
      </c>
      <c r="F408" s="68"/>
      <c r="G408" s="68"/>
      <c r="H408" s="68"/>
    </row>
    <row r="409" spans="2:8" s="66" customFormat="1" ht="15" x14ac:dyDescent="0.25">
      <c r="B409" s="180" t="s">
        <v>2826</v>
      </c>
      <c r="C409" s="182">
        <v>16585312.5</v>
      </c>
      <c r="F409" s="68"/>
      <c r="G409" s="68"/>
      <c r="H409" s="68"/>
    </row>
    <row r="410" spans="2:8" s="66" customFormat="1" ht="15" x14ac:dyDescent="0.25">
      <c r="B410" s="180" t="s">
        <v>2867</v>
      </c>
      <c r="C410" s="182">
        <v>5027850</v>
      </c>
      <c r="F410" s="68"/>
      <c r="G410" s="68"/>
      <c r="H410" s="68"/>
    </row>
    <row r="411" spans="2:8" s="66" customFormat="1" ht="15" x14ac:dyDescent="0.25">
      <c r="B411" s="180" t="s">
        <v>2868</v>
      </c>
      <c r="C411" s="182">
        <v>1772287.5</v>
      </c>
      <c r="F411" s="68"/>
      <c r="G411" s="68"/>
      <c r="H411" s="68"/>
    </row>
    <row r="412" spans="2:8" s="66" customFormat="1" ht="15" x14ac:dyDescent="0.25">
      <c r="B412" s="180" t="s">
        <v>2870</v>
      </c>
      <c r="C412" s="182">
        <v>36019353</v>
      </c>
      <c r="F412" s="68"/>
      <c r="G412" s="68"/>
      <c r="H412" s="68"/>
    </row>
    <row r="413" spans="2:8" s="66" customFormat="1" ht="15" x14ac:dyDescent="0.25">
      <c r="B413" s="180" t="s">
        <v>2871</v>
      </c>
      <c r="C413" s="182">
        <v>20479948.800000001</v>
      </c>
      <c r="F413" s="68"/>
      <c r="G413" s="68"/>
      <c r="H413" s="68"/>
    </row>
    <row r="414" spans="2:8" s="66" customFormat="1" ht="15" x14ac:dyDescent="0.25">
      <c r="B414" s="180" t="s">
        <v>2887</v>
      </c>
      <c r="C414" s="182">
        <v>56206419.069999993</v>
      </c>
      <c r="F414" s="68"/>
      <c r="G414" s="68"/>
      <c r="H414" s="68"/>
    </row>
    <row r="415" spans="2:8" s="66" customFormat="1" ht="15" x14ac:dyDescent="0.25">
      <c r="B415" s="180" t="s">
        <v>2888</v>
      </c>
      <c r="C415" s="182">
        <v>19749027.84</v>
      </c>
      <c r="F415" s="68"/>
      <c r="G415" s="68"/>
      <c r="H415" s="68"/>
    </row>
    <row r="416" spans="2:8" s="66" customFormat="1" ht="15" x14ac:dyDescent="0.25">
      <c r="B416" s="180" t="s">
        <v>2891</v>
      </c>
      <c r="C416" s="182">
        <v>34442249.159999996</v>
      </c>
      <c r="F416" s="68"/>
      <c r="G416" s="68"/>
      <c r="H416" s="68"/>
    </row>
    <row r="417" spans="2:8" s="66" customFormat="1" ht="15" x14ac:dyDescent="0.25">
      <c r="B417" s="180" t="s">
        <v>2897</v>
      </c>
      <c r="C417" s="182">
        <v>26841420</v>
      </c>
      <c r="F417" s="68"/>
      <c r="G417" s="68"/>
      <c r="H417" s="68"/>
    </row>
    <row r="418" spans="2:8" s="66" customFormat="1" ht="15" x14ac:dyDescent="0.25">
      <c r="B418" s="180" t="s">
        <v>2899</v>
      </c>
      <c r="C418" s="182">
        <v>45132491.039999999</v>
      </c>
      <c r="F418" s="68"/>
      <c r="G418" s="68"/>
      <c r="H418" s="68"/>
    </row>
    <row r="419" spans="2:8" s="66" customFormat="1" ht="15" x14ac:dyDescent="0.25">
      <c r="B419" s="180" t="s">
        <v>2901</v>
      </c>
      <c r="C419" s="241">
        <v>31369052.52</v>
      </c>
      <c r="F419" s="68"/>
      <c r="G419" s="68"/>
      <c r="H419" s="68"/>
    </row>
    <row r="420" spans="2:8" s="66" customFormat="1" ht="15" x14ac:dyDescent="0.25">
      <c r="B420" s="180" t="s">
        <v>3450</v>
      </c>
      <c r="C420" s="241">
        <v>55419688.25</v>
      </c>
      <c r="F420" s="68"/>
      <c r="G420" s="68"/>
      <c r="H420" s="68"/>
    </row>
    <row r="421" spans="2:8" s="66" customFormat="1" ht="15" x14ac:dyDescent="0.25">
      <c r="B421" s="180" t="s">
        <v>2699</v>
      </c>
      <c r="C421" s="241">
        <v>45288588.219999999</v>
      </c>
      <c r="F421" s="68"/>
      <c r="G421" s="68"/>
      <c r="H421" s="68"/>
    </row>
    <row r="422" spans="2:8" s="66" customFormat="1" ht="15" x14ac:dyDescent="0.25">
      <c r="B422" s="180" t="s">
        <v>2748</v>
      </c>
      <c r="C422" s="241">
        <v>34099600.019999996</v>
      </c>
      <c r="F422" s="68"/>
      <c r="G422" s="68"/>
      <c r="H422" s="68"/>
    </row>
    <row r="423" spans="2:8" s="66" customFormat="1" ht="15" x14ac:dyDescent="0.25">
      <c r="B423" s="180" t="s">
        <v>3476</v>
      </c>
      <c r="C423" s="241">
        <v>9160707.6899999995</v>
      </c>
      <c r="F423" s="68"/>
      <c r="G423" s="68"/>
      <c r="H423" s="68"/>
    </row>
    <row r="424" spans="2:8" s="66" customFormat="1" ht="15" x14ac:dyDescent="0.25">
      <c r="B424" s="180" t="s">
        <v>2770</v>
      </c>
      <c r="C424" s="241">
        <v>4321450</v>
      </c>
      <c r="F424" s="68"/>
      <c r="G424" s="68"/>
      <c r="H424" s="68"/>
    </row>
    <row r="425" spans="2:8" s="66" customFormat="1" ht="15" x14ac:dyDescent="0.25">
      <c r="B425" s="180" t="s">
        <v>2798</v>
      </c>
      <c r="C425" s="241">
        <v>53678566.079999998</v>
      </c>
      <c r="F425" s="68"/>
      <c r="G425" s="68"/>
      <c r="H425" s="68"/>
    </row>
    <row r="426" spans="2:8" s="66" customFormat="1" ht="15" x14ac:dyDescent="0.25">
      <c r="B426" s="180" t="s">
        <v>2820</v>
      </c>
      <c r="C426" s="241">
        <v>11261670</v>
      </c>
      <c r="F426" s="68"/>
      <c r="G426" s="68"/>
      <c r="H426" s="68"/>
    </row>
    <row r="427" spans="2:8" s="66" customFormat="1" ht="15" x14ac:dyDescent="0.25">
      <c r="B427" s="180" t="s">
        <v>2827</v>
      </c>
      <c r="C427" s="241">
        <v>33889937.129999995</v>
      </c>
      <c r="F427" s="68"/>
      <c r="G427" s="68"/>
      <c r="H427" s="68"/>
    </row>
    <row r="428" spans="2:8" s="66" customFormat="1" ht="15" x14ac:dyDescent="0.25">
      <c r="B428" s="180" t="s">
        <v>3527</v>
      </c>
      <c r="C428" s="241">
        <v>25845851.73</v>
      </c>
      <c r="F428" s="68"/>
      <c r="G428" s="68"/>
      <c r="H428" s="68"/>
    </row>
    <row r="429" spans="2:8" s="66" customFormat="1" ht="15" x14ac:dyDescent="0.25">
      <c r="B429" s="180" t="s">
        <v>2868</v>
      </c>
      <c r="C429" s="241">
        <v>15519337.73</v>
      </c>
      <c r="F429" s="68"/>
      <c r="G429" s="68"/>
      <c r="H429" s="68"/>
    </row>
    <row r="430" spans="2:8" s="66" customFormat="1" ht="15" x14ac:dyDescent="0.25">
      <c r="B430" s="180" t="s">
        <v>2871</v>
      </c>
      <c r="C430" s="241">
        <v>17430675.600000001</v>
      </c>
      <c r="F430" s="68"/>
      <c r="G430" s="68"/>
      <c r="H430" s="68"/>
    </row>
    <row r="431" spans="2:8" s="66" customFormat="1" ht="15" x14ac:dyDescent="0.25">
      <c r="B431" s="180" t="s">
        <v>2888</v>
      </c>
      <c r="C431" s="241">
        <v>31275665.68</v>
      </c>
      <c r="F431" s="68"/>
      <c r="G431" s="68"/>
      <c r="H431" s="68"/>
    </row>
    <row r="432" spans="2:8" s="66" customFormat="1" ht="15" x14ac:dyDescent="0.25">
      <c r="B432" s="180" t="s">
        <v>2898</v>
      </c>
      <c r="C432" s="241">
        <v>35119909.93</v>
      </c>
      <c r="F432" s="68"/>
      <c r="G432" s="68"/>
      <c r="H432" s="68"/>
    </row>
    <row r="433" spans="2:8" s="66" customFormat="1" ht="15" x14ac:dyDescent="0.25">
      <c r="B433" s="180" t="s">
        <v>2900</v>
      </c>
      <c r="C433" s="241">
        <v>45338020.520000003</v>
      </c>
      <c r="F433" s="68"/>
      <c r="G433" s="68"/>
      <c r="H433" s="68"/>
    </row>
    <row r="434" spans="2:8" s="66" customFormat="1" ht="15" x14ac:dyDescent="0.25">
      <c r="B434" s="180" t="s">
        <v>3553</v>
      </c>
      <c r="C434" s="241">
        <v>32698486.899999999</v>
      </c>
      <c r="F434" s="68"/>
      <c r="G434" s="68"/>
      <c r="H434" s="68"/>
    </row>
    <row r="435" spans="2:8" s="178" customFormat="1" ht="15.75" x14ac:dyDescent="0.25">
      <c r="C435" s="243">
        <f>SUM(C340:C434)</f>
        <v>2370602395.4399996</v>
      </c>
      <c r="F435" s="179"/>
      <c r="G435" s="179"/>
      <c r="H435" s="179"/>
    </row>
    <row r="436" spans="2:8" s="66" customFormat="1" x14ac:dyDescent="0.2">
      <c r="C436" s="244"/>
      <c r="F436" s="68"/>
      <c r="G436" s="68"/>
      <c r="H436" s="68"/>
    </row>
    <row r="437" spans="2:8" s="178" customFormat="1" ht="15.75" x14ac:dyDescent="0.25">
      <c r="B437" s="234" t="s">
        <v>2914</v>
      </c>
      <c r="C437" s="260" t="s">
        <v>2923</v>
      </c>
      <c r="F437" s="179"/>
      <c r="G437" s="179"/>
      <c r="H437" s="179"/>
    </row>
    <row r="438" spans="2:8" s="66" customFormat="1" ht="15" x14ac:dyDescent="0.25">
      <c r="B438" s="180" t="s">
        <v>2929</v>
      </c>
      <c r="C438" s="396">
        <v>7976251.3899999997</v>
      </c>
      <c r="F438" s="68"/>
      <c r="G438" s="68"/>
      <c r="H438" s="68"/>
    </row>
    <row r="439" spans="2:8" s="66" customFormat="1" ht="15" x14ac:dyDescent="0.25">
      <c r="B439" s="180" t="s">
        <v>2940</v>
      </c>
      <c r="C439" s="396">
        <v>30091622.68</v>
      </c>
      <c r="F439" s="68"/>
      <c r="G439" s="68"/>
      <c r="H439" s="68"/>
    </row>
    <row r="440" spans="2:8" s="66" customFormat="1" ht="15" x14ac:dyDescent="0.25">
      <c r="B440" s="180" t="s">
        <v>2946</v>
      </c>
      <c r="C440" s="396">
        <v>8800110.5700000003</v>
      </c>
      <c r="F440" s="68"/>
      <c r="G440" s="68"/>
      <c r="H440" s="68"/>
    </row>
    <row r="441" spans="2:8" s="66" customFormat="1" ht="15" x14ac:dyDescent="0.25">
      <c r="B441" s="180" t="s">
        <v>2947</v>
      </c>
      <c r="C441" s="396">
        <v>2781161</v>
      </c>
      <c r="F441" s="68"/>
      <c r="G441" s="68"/>
      <c r="H441" s="68"/>
    </row>
    <row r="442" spans="2:8" s="66" customFormat="1" ht="15" x14ac:dyDescent="0.25">
      <c r="B442" s="180" t="s">
        <v>2948</v>
      </c>
      <c r="C442" s="396">
        <v>35889424.039999999</v>
      </c>
      <c r="F442" s="68"/>
      <c r="G442" s="68"/>
      <c r="H442" s="68"/>
    </row>
    <row r="443" spans="2:8" s="66" customFormat="1" ht="15" x14ac:dyDescent="0.25">
      <c r="B443" s="180" t="s">
        <v>2950</v>
      </c>
      <c r="C443" s="396">
        <v>6577352.1599999992</v>
      </c>
      <c r="F443" s="68"/>
      <c r="G443" s="68"/>
      <c r="H443" s="68"/>
    </row>
    <row r="444" spans="2:8" s="66" customFormat="1" ht="15" x14ac:dyDescent="0.25">
      <c r="B444" s="180" t="s">
        <v>2960</v>
      </c>
      <c r="C444" s="396">
        <v>31976702.980000004</v>
      </c>
      <c r="F444" s="68"/>
      <c r="G444" s="68"/>
      <c r="H444" s="68"/>
    </row>
    <row r="445" spans="2:8" s="66" customFormat="1" ht="15" x14ac:dyDescent="0.25">
      <c r="B445" s="180" t="s">
        <v>2980</v>
      </c>
      <c r="C445" s="396">
        <v>67184001.25</v>
      </c>
      <c r="F445" s="68"/>
      <c r="G445" s="68"/>
      <c r="H445" s="68"/>
    </row>
    <row r="446" spans="2:8" s="66" customFormat="1" ht="15" x14ac:dyDescent="0.25">
      <c r="B446" s="180" t="s">
        <v>2992</v>
      </c>
      <c r="C446" s="396">
        <v>5455776.8799999999</v>
      </c>
      <c r="F446" s="68"/>
      <c r="G446" s="68"/>
      <c r="H446" s="68"/>
    </row>
    <row r="447" spans="2:8" s="66" customFormat="1" ht="15" x14ac:dyDescent="0.25">
      <c r="B447" s="180" t="s">
        <v>2999</v>
      </c>
      <c r="C447" s="396">
        <v>11610561.75</v>
      </c>
      <c r="F447" s="68"/>
      <c r="G447" s="68"/>
      <c r="H447" s="68"/>
    </row>
    <row r="448" spans="2:8" s="66" customFormat="1" ht="15" x14ac:dyDescent="0.25">
      <c r="B448" s="180" t="s">
        <v>3001</v>
      </c>
      <c r="C448" s="396">
        <v>21765234.880000003</v>
      </c>
      <c r="F448" s="68"/>
      <c r="G448" s="68"/>
      <c r="H448" s="68"/>
    </row>
    <row r="449" spans="2:8" s="66" customFormat="1" ht="15" x14ac:dyDescent="0.25">
      <c r="B449" s="180" t="s">
        <v>3002</v>
      </c>
      <c r="C449" s="396">
        <v>27886509.380000003</v>
      </c>
      <c r="F449" s="68"/>
      <c r="G449" s="68"/>
      <c r="H449" s="68"/>
    </row>
    <row r="450" spans="2:8" s="66" customFormat="1" ht="15" x14ac:dyDescent="0.25">
      <c r="B450" s="180" t="s">
        <v>3008</v>
      </c>
      <c r="C450" s="396">
        <v>45640068.579999998</v>
      </c>
      <c r="F450" s="68"/>
      <c r="G450" s="68"/>
      <c r="H450" s="68"/>
    </row>
    <row r="451" spans="2:8" s="66" customFormat="1" ht="15" x14ac:dyDescent="0.25">
      <c r="B451" s="180" t="s">
        <v>3010</v>
      </c>
      <c r="C451" s="396">
        <v>45637632.710000001</v>
      </c>
      <c r="F451" s="68"/>
      <c r="G451" s="68"/>
      <c r="H451" s="68"/>
    </row>
    <row r="452" spans="2:8" s="66" customFormat="1" ht="15" x14ac:dyDescent="0.25">
      <c r="B452" s="180" t="s">
        <v>3011</v>
      </c>
      <c r="C452" s="396">
        <v>5166933.71</v>
      </c>
      <c r="F452" s="68"/>
      <c r="G452" s="68"/>
      <c r="H452" s="68"/>
    </row>
    <row r="453" spans="2:8" s="66" customFormat="1" ht="15" x14ac:dyDescent="0.25">
      <c r="B453" s="180" t="s">
        <v>3012</v>
      </c>
      <c r="C453" s="396">
        <v>18198726.629999999</v>
      </c>
      <c r="F453" s="68"/>
      <c r="G453" s="68"/>
      <c r="H453" s="68"/>
    </row>
    <row r="454" spans="2:8" s="66" customFormat="1" ht="15" x14ac:dyDescent="0.25">
      <c r="B454" s="180" t="s">
        <v>3036</v>
      </c>
      <c r="C454" s="396">
        <v>29408606.629999999</v>
      </c>
      <c r="F454" s="68"/>
      <c r="G454" s="68"/>
      <c r="H454" s="68"/>
    </row>
    <row r="455" spans="2:8" s="66" customFormat="1" ht="15" x14ac:dyDescent="0.25">
      <c r="B455" s="180" t="s">
        <v>3040</v>
      </c>
      <c r="C455" s="396">
        <v>31378790.549999997</v>
      </c>
      <c r="F455" s="68"/>
      <c r="G455" s="68"/>
      <c r="H455" s="68"/>
    </row>
    <row r="456" spans="2:8" s="66" customFormat="1" ht="15" x14ac:dyDescent="0.25">
      <c r="B456" s="180" t="s">
        <v>3041</v>
      </c>
      <c r="C456" s="396">
        <v>30071913.48</v>
      </c>
      <c r="F456" s="68"/>
      <c r="G456" s="68"/>
      <c r="H456" s="68"/>
    </row>
    <row r="457" spans="2:8" s="66" customFormat="1" ht="15" x14ac:dyDescent="0.25">
      <c r="B457" s="180" t="s">
        <v>3042</v>
      </c>
      <c r="C457" s="396">
        <v>9909846.75</v>
      </c>
      <c r="F457" s="68"/>
      <c r="G457" s="68"/>
      <c r="H457" s="68"/>
    </row>
    <row r="458" spans="2:8" s="66" customFormat="1" ht="15" x14ac:dyDescent="0.25">
      <c r="B458" s="180" t="s">
        <v>3060</v>
      </c>
      <c r="C458" s="396">
        <v>32177056.079999998</v>
      </c>
      <c r="F458" s="68"/>
      <c r="G458" s="68"/>
      <c r="H458" s="68"/>
    </row>
    <row r="459" spans="2:8" s="66" customFormat="1" ht="15" x14ac:dyDescent="0.25">
      <c r="B459" s="180" t="s">
        <v>3070</v>
      </c>
      <c r="C459" s="396">
        <v>20293509.68</v>
      </c>
      <c r="F459" s="68"/>
      <c r="G459" s="68"/>
      <c r="H459" s="68"/>
    </row>
    <row r="460" spans="2:8" s="66" customFormat="1" ht="15" x14ac:dyDescent="0.25">
      <c r="B460" s="180" t="s">
        <v>3095</v>
      </c>
      <c r="C460" s="396">
        <v>46763143.700000003</v>
      </c>
      <c r="F460" s="68"/>
      <c r="G460" s="68"/>
      <c r="H460" s="68"/>
    </row>
    <row r="461" spans="2:8" s="66" customFormat="1" ht="15" x14ac:dyDescent="0.25">
      <c r="B461" s="180" t="s">
        <v>3135</v>
      </c>
      <c r="C461" s="396">
        <v>30329670.34</v>
      </c>
      <c r="F461" s="68"/>
      <c r="G461" s="68"/>
      <c r="H461" s="68"/>
    </row>
    <row r="462" spans="2:8" s="66" customFormat="1" ht="15" x14ac:dyDescent="0.25">
      <c r="B462" s="180" t="s">
        <v>3142</v>
      </c>
      <c r="C462" s="396">
        <v>12626757.57</v>
      </c>
      <c r="F462" s="68"/>
      <c r="G462" s="68"/>
      <c r="H462" s="68"/>
    </row>
    <row r="463" spans="2:8" s="66" customFormat="1" ht="15" x14ac:dyDescent="0.25">
      <c r="B463" s="180" t="s">
        <v>3057</v>
      </c>
      <c r="C463" s="396">
        <v>3939555</v>
      </c>
      <c r="F463" s="68"/>
      <c r="G463" s="68"/>
      <c r="H463" s="68"/>
    </row>
    <row r="464" spans="2:8" s="66" customFormat="1" ht="15" x14ac:dyDescent="0.25">
      <c r="B464" s="180" t="s">
        <v>3161</v>
      </c>
      <c r="C464" s="396">
        <v>38328395.670000002</v>
      </c>
      <c r="F464" s="68"/>
      <c r="G464" s="68"/>
      <c r="H464" s="68"/>
    </row>
    <row r="465" spans="2:8" s="66" customFormat="1" ht="15" x14ac:dyDescent="0.25">
      <c r="B465" s="180" t="s">
        <v>3165</v>
      </c>
      <c r="C465" s="396">
        <v>27937665.630000003</v>
      </c>
      <c r="F465" s="68"/>
      <c r="G465" s="68"/>
      <c r="H465" s="68"/>
    </row>
    <row r="466" spans="2:8" s="66" customFormat="1" ht="15" x14ac:dyDescent="0.25">
      <c r="B466" s="180" t="s">
        <v>3171</v>
      </c>
      <c r="C466" s="396">
        <v>39064320</v>
      </c>
      <c r="F466" s="68"/>
      <c r="G466" s="68"/>
      <c r="H466" s="68"/>
    </row>
    <row r="467" spans="2:8" s="66" customFormat="1" ht="15" x14ac:dyDescent="0.25">
      <c r="B467" s="180" t="s">
        <v>3203</v>
      </c>
      <c r="C467" s="396">
        <v>61797875</v>
      </c>
      <c r="F467" s="68"/>
      <c r="G467" s="68"/>
      <c r="H467" s="68"/>
    </row>
    <row r="468" spans="2:8" s="66" customFormat="1" ht="15" x14ac:dyDescent="0.25">
      <c r="B468" s="180" t="s">
        <v>3070</v>
      </c>
      <c r="C468" s="396">
        <v>37173829.200000003</v>
      </c>
      <c r="F468" s="68"/>
      <c r="G468" s="68"/>
      <c r="H468" s="68"/>
    </row>
    <row r="469" spans="2:8" s="66" customFormat="1" ht="15" x14ac:dyDescent="0.25">
      <c r="B469" s="180" t="s">
        <v>3234</v>
      </c>
      <c r="C469" s="396">
        <v>39994802.519999996</v>
      </c>
      <c r="F469" s="68"/>
      <c r="G469" s="68"/>
      <c r="H469" s="68"/>
    </row>
    <row r="470" spans="2:8" s="66" customFormat="1" ht="15" x14ac:dyDescent="0.25">
      <c r="B470" s="180" t="s">
        <v>3075</v>
      </c>
      <c r="C470" s="396">
        <v>10601820</v>
      </c>
      <c r="F470" s="68"/>
      <c r="G470" s="68"/>
      <c r="H470" s="68"/>
    </row>
    <row r="471" spans="2:8" s="66" customFormat="1" ht="15" x14ac:dyDescent="0.25">
      <c r="B471" s="180" t="s">
        <v>3253</v>
      </c>
      <c r="C471" s="396">
        <v>39736319.219999999</v>
      </c>
      <c r="F471" s="68"/>
      <c r="G471" s="68"/>
      <c r="H471" s="68"/>
    </row>
    <row r="472" spans="2:8" s="66" customFormat="1" ht="15" x14ac:dyDescent="0.25">
      <c r="B472" s="180" t="s">
        <v>3255</v>
      </c>
      <c r="C472" s="396">
        <v>1521375</v>
      </c>
      <c r="F472" s="68"/>
      <c r="G472" s="68"/>
      <c r="H472" s="68"/>
    </row>
    <row r="473" spans="2:8" s="66" customFormat="1" ht="15" x14ac:dyDescent="0.25">
      <c r="B473" s="180" t="s">
        <v>3256</v>
      </c>
      <c r="C473" s="396">
        <v>12765250</v>
      </c>
      <c r="F473" s="68"/>
      <c r="G473" s="68"/>
      <c r="H473" s="68"/>
    </row>
    <row r="474" spans="2:8" s="66" customFormat="1" ht="15" x14ac:dyDescent="0.25">
      <c r="B474" s="180" t="s">
        <v>3094</v>
      </c>
      <c r="C474" s="396">
        <v>9439527.8300000001</v>
      </c>
      <c r="F474" s="68"/>
      <c r="G474" s="68"/>
      <c r="H474" s="68"/>
    </row>
    <row r="475" spans="2:8" s="66" customFormat="1" ht="15" x14ac:dyDescent="0.25">
      <c r="B475" s="180" t="s">
        <v>3134</v>
      </c>
      <c r="C475" s="396">
        <v>13689960.060000001</v>
      </c>
      <c r="F475" s="68"/>
      <c r="G475" s="68"/>
      <c r="H475" s="68"/>
    </row>
    <row r="476" spans="2:8" s="66" customFormat="1" ht="15" x14ac:dyDescent="0.25">
      <c r="B476" s="180" t="s">
        <v>3141</v>
      </c>
      <c r="C476" s="396">
        <v>4689545</v>
      </c>
      <c r="F476" s="68"/>
      <c r="G476" s="68"/>
      <c r="H476" s="68"/>
    </row>
    <row r="477" spans="2:8" s="66" customFormat="1" ht="15" x14ac:dyDescent="0.25">
      <c r="B477" s="180" t="s">
        <v>3144</v>
      </c>
      <c r="C477" s="396">
        <v>2076818.8</v>
      </c>
      <c r="F477" s="68"/>
      <c r="G477" s="68"/>
      <c r="H477" s="68"/>
    </row>
    <row r="478" spans="2:8" s="66" customFormat="1" ht="15" x14ac:dyDescent="0.25">
      <c r="B478" s="180" t="s">
        <v>3160</v>
      </c>
      <c r="C478" s="396">
        <v>4039875</v>
      </c>
      <c r="F478" s="68"/>
      <c r="G478" s="68"/>
      <c r="H478" s="68"/>
    </row>
    <row r="479" spans="2:8" s="66" customFormat="1" ht="15" x14ac:dyDescent="0.25">
      <c r="B479" s="180" t="s">
        <v>3164</v>
      </c>
      <c r="C479" s="396">
        <v>9300655</v>
      </c>
      <c r="F479" s="68"/>
      <c r="G479" s="68"/>
      <c r="H479" s="68"/>
    </row>
    <row r="480" spans="2:8" s="66" customFormat="1" ht="15" x14ac:dyDescent="0.25">
      <c r="B480" s="180" t="s">
        <v>3232</v>
      </c>
      <c r="C480" s="396">
        <v>649200</v>
      </c>
      <c r="F480" s="68"/>
      <c r="G480" s="68"/>
      <c r="H480" s="68"/>
    </row>
    <row r="481" spans="2:8" s="66" customFormat="1" ht="15" x14ac:dyDescent="0.25">
      <c r="B481" s="180" t="s">
        <v>3302</v>
      </c>
      <c r="C481" s="396">
        <v>9181319.6400000006</v>
      </c>
      <c r="F481" s="68"/>
      <c r="G481" s="68"/>
      <c r="H481" s="68"/>
    </row>
    <row r="482" spans="2:8" s="66" customFormat="1" ht="15" x14ac:dyDescent="0.25">
      <c r="B482" s="180" t="s">
        <v>3255</v>
      </c>
      <c r="C482" s="396">
        <v>7683000</v>
      </c>
      <c r="F482" s="68"/>
      <c r="G482" s="68"/>
      <c r="H482" s="68"/>
    </row>
    <row r="483" spans="2:8" s="66" customFormat="1" ht="15" x14ac:dyDescent="0.25">
      <c r="B483" s="180" t="s">
        <v>3307</v>
      </c>
      <c r="C483" s="397">
        <v>30975480.130000003</v>
      </c>
      <c r="F483" s="68"/>
      <c r="G483" s="68"/>
      <c r="H483" s="68"/>
    </row>
    <row r="484" spans="2:8" s="66" customFormat="1" ht="15" x14ac:dyDescent="0.25">
      <c r="B484" s="180" t="s">
        <v>3309</v>
      </c>
      <c r="C484" s="397">
        <v>37361506.630000003</v>
      </c>
      <c r="F484" s="68"/>
      <c r="G484" s="68"/>
      <c r="H484" s="68"/>
    </row>
    <row r="485" spans="2:8" s="66" customFormat="1" ht="15" x14ac:dyDescent="0.25">
      <c r="B485" s="180" t="s">
        <v>3317</v>
      </c>
      <c r="C485" s="397">
        <v>2861551.1</v>
      </c>
      <c r="F485" s="68"/>
      <c r="G485" s="68"/>
      <c r="H485" s="68"/>
    </row>
    <row r="486" spans="2:8" s="66" customFormat="1" ht="15" x14ac:dyDescent="0.25">
      <c r="B486" s="180" t="s">
        <v>3332</v>
      </c>
      <c r="C486" s="397">
        <v>8000519.7199999997</v>
      </c>
      <c r="F486" s="68"/>
      <c r="G486" s="68"/>
      <c r="H486" s="68"/>
    </row>
    <row r="487" spans="2:8" s="66" customFormat="1" ht="15" x14ac:dyDescent="0.25">
      <c r="B487" s="180" t="s">
        <v>3339</v>
      </c>
      <c r="C487" s="397">
        <v>36291624.450000003</v>
      </c>
      <c r="F487" s="68"/>
      <c r="G487" s="68"/>
      <c r="H487" s="68"/>
    </row>
    <row r="488" spans="2:8" s="66" customFormat="1" ht="15" x14ac:dyDescent="0.25">
      <c r="B488" s="180" t="s">
        <v>3349</v>
      </c>
      <c r="C488" s="397">
        <v>21155625.240000002</v>
      </c>
      <c r="F488" s="68"/>
      <c r="G488" s="68"/>
      <c r="H488" s="68"/>
    </row>
    <row r="489" spans="2:8" s="66" customFormat="1" ht="15" x14ac:dyDescent="0.25">
      <c r="B489" s="180" t="s">
        <v>3361</v>
      </c>
      <c r="C489" s="397">
        <v>60864732.5</v>
      </c>
      <c r="F489" s="68"/>
      <c r="G489" s="68"/>
      <c r="H489" s="68"/>
    </row>
    <row r="490" spans="2:8" s="66" customFormat="1" ht="15" x14ac:dyDescent="0.25">
      <c r="B490" s="180" t="s">
        <v>3365</v>
      </c>
      <c r="C490" s="397">
        <v>44352173.200000003</v>
      </c>
      <c r="F490" s="68"/>
      <c r="G490" s="68"/>
      <c r="H490" s="68"/>
    </row>
    <row r="491" spans="2:8" s="66" customFormat="1" ht="15" x14ac:dyDescent="0.25">
      <c r="B491" s="180" t="s">
        <v>3384</v>
      </c>
      <c r="C491" s="397">
        <v>28600927.240000002</v>
      </c>
      <c r="F491" s="68"/>
      <c r="G491" s="68"/>
      <c r="H491" s="68"/>
    </row>
    <row r="492" spans="2:8" s="66" customFormat="1" ht="15" x14ac:dyDescent="0.25">
      <c r="B492" s="180" t="s">
        <v>3386</v>
      </c>
      <c r="C492" s="397">
        <v>29731835.399999999</v>
      </c>
      <c r="F492" s="68"/>
      <c r="G492" s="68"/>
      <c r="H492" s="68"/>
    </row>
    <row r="493" spans="2:8" s="66" customFormat="1" ht="15" x14ac:dyDescent="0.25">
      <c r="B493" s="180" t="s">
        <v>3394</v>
      </c>
      <c r="C493" s="397">
        <v>7552803.7199999997</v>
      </c>
      <c r="F493" s="68"/>
      <c r="G493" s="68"/>
      <c r="H493" s="68"/>
    </row>
    <row r="494" spans="2:8" s="66" customFormat="1" ht="15" x14ac:dyDescent="0.25">
      <c r="B494" s="180" t="s">
        <v>3399</v>
      </c>
      <c r="C494" s="397">
        <v>10812443.49</v>
      </c>
      <c r="F494" s="68"/>
      <c r="G494" s="68"/>
      <c r="H494" s="68"/>
    </row>
    <row r="495" spans="2:8" s="66" customFormat="1" ht="15" x14ac:dyDescent="0.25">
      <c r="B495" s="180" t="s">
        <v>3416</v>
      </c>
      <c r="C495" s="397">
        <v>859850.02</v>
      </c>
      <c r="F495" s="68"/>
      <c r="G495" s="68"/>
      <c r="H495" s="68"/>
    </row>
    <row r="496" spans="2:8" s="66" customFormat="1" ht="15" x14ac:dyDescent="0.25">
      <c r="B496" s="180" t="s">
        <v>3418</v>
      </c>
      <c r="C496" s="397">
        <v>43640810.600000001</v>
      </c>
      <c r="F496" s="68"/>
      <c r="G496" s="68"/>
      <c r="H496" s="68"/>
    </row>
    <row r="497" spans="2:8" s="66" customFormat="1" ht="15" x14ac:dyDescent="0.25">
      <c r="B497" s="180" t="s">
        <v>3426</v>
      </c>
      <c r="C497" s="397">
        <v>38185180.32</v>
      </c>
      <c r="F497" s="68"/>
      <c r="G497" s="68"/>
      <c r="H497" s="68"/>
    </row>
    <row r="498" spans="2:8" s="66" customFormat="1" ht="15" x14ac:dyDescent="0.25">
      <c r="B498" s="180" t="s">
        <v>3433</v>
      </c>
      <c r="C498" s="397">
        <v>11038307.039999999</v>
      </c>
      <c r="F498" s="68"/>
      <c r="G498" s="68"/>
      <c r="H498" s="68"/>
    </row>
    <row r="499" spans="2:8" s="66" customFormat="1" ht="15" x14ac:dyDescent="0.25">
      <c r="B499" s="180" t="s">
        <v>2683</v>
      </c>
      <c r="C499" s="397">
        <v>54298359.5</v>
      </c>
      <c r="F499" s="68"/>
      <c r="G499" s="68"/>
      <c r="H499" s="68"/>
    </row>
    <row r="500" spans="2:8" s="66" customFormat="1" ht="15" x14ac:dyDescent="0.25">
      <c r="B500" s="180" t="s">
        <v>2698</v>
      </c>
      <c r="C500" s="397">
        <v>41519289.020000003</v>
      </c>
      <c r="F500" s="68"/>
      <c r="G500" s="68"/>
      <c r="H500" s="68"/>
    </row>
    <row r="501" spans="2:8" s="66" customFormat="1" ht="15" x14ac:dyDescent="0.25">
      <c r="B501" s="180" t="s">
        <v>2747</v>
      </c>
      <c r="C501" s="397">
        <v>20282187.559999999</v>
      </c>
      <c r="F501" s="68"/>
      <c r="G501" s="68"/>
      <c r="H501" s="68"/>
    </row>
    <row r="502" spans="2:8" s="66" customFormat="1" ht="15" x14ac:dyDescent="0.25">
      <c r="B502" s="180" t="s">
        <v>2752</v>
      </c>
      <c r="C502" s="397">
        <v>7129119.9500000002</v>
      </c>
      <c r="F502" s="68"/>
      <c r="G502" s="68"/>
      <c r="H502" s="68"/>
    </row>
    <row r="503" spans="2:8" s="66" customFormat="1" ht="15" x14ac:dyDescent="0.25">
      <c r="B503" s="180" t="s">
        <v>2763</v>
      </c>
      <c r="C503" s="397">
        <v>5215804.9800000004</v>
      </c>
      <c r="F503" s="68"/>
      <c r="G503" s="68"/>
      <c r="H503" s="68"/>
    </row>
    <row r="504" spans="2:8" s="66" customFormat="1" ht="15" x14ac:dyDescent="0.25">
      <c r="B504" s="180" t="s">
        <v>2769</v>
      </c>
      <c r="C504" s="397">
        <v>11154000.699999999</v>
      </c>
      <c r="F504" s="68"/>
      <c r="G504" s="68"/>
      <c r="H504" s="68"/>
    </row>
    <row r="505" spans="2:8" s="66" customFormat="1" ht="15" x14ac:dyDescent="0.25">
      <c r="B505" s="180" t="s">
        <v>2797</v>
      </c>
      <c r="C505" s="397">
        <v>40692269.520000003</v>
      </c>
      <c r="F505" s="68"/>
      <c r="G505" s="68"/>
      <c r="H505" s="68"/>
    </row>
    <row r="506" spans="2:8" s="66" customFormat="1" ht="15" x14ac:dyDescent="0.25">
      <c r="B506" s="180" t="s">
        <v>2811</v>
      </c>
      <c r="C506" s="397">
        <v>921362.86</v>
      </c>
      <c r="F506" s="68"/>
      <c r="G506" s="68"/>
      <c r="H506" s="68"/>
    </row>
    <row r="507" spans="2:8" s="66" customFormat="1" ht="15" x14ac:dyDescent="0.25">
      <c r="B507" s="180" t="s">
        <v>2826</v>
      </c>
      <c r="C507" s="397">
        <v>15727516.369999999</v>
      </c>
      <c r="F507" s="68"/>
      <c r="G507" s="68"/>
      <c r="H507" s="68"/>
    </row>
    <row r="508" spans="2:8" s="66" customFormat="1" ht="15" x14ac:dyDescent="0.25">
      <c r="B508" s="180" t="s">
        <v>2867</v>
      </c>
      <c r="C508" s="397">
        <v>5107595.5999999996</v>
      </c>
      <c r="F508" s="68"/>
      <c r="G508" s="68"/>
      <c r="H508" s="68"/>
    </row>
    <row r="509" spans="2:8" s="66" customFormat="1" ht="15" x14ac:dyDescent="0.25">
      <c r="B509" s="180" t="s">
        <v>2868</v>
      </c>
      <c r="C509" s="397">
        <v>1681664.52</v>
      </c>
      <c r="F509" s="68"/>
      <c r="G509" s="68"/>
      <c r="H509" s="68"/>
    </row>
    <row r="510" spans="2:8" s="66" customFormat="1" ht="15" x14ac:dyDescent="0.25">
      <c r="B510" s="180" t="s">
        <v>2870</v>
      </c>
      <c r="C510" s="397">
        <v>37662323.700000003</v>
      </c>
      <c r="F510" s="68"/>
      <c r="G510" s="68"/>
      <c r="H510" s="68"/>
    </row>
    <row r="511" spans="2:8" s="66" customFormat="1" ht="15" x14ac:dyDescent="0.25">
      <c r="B511" s="180" t="s">
        <v>2871</v>
      </c>
      <c r="C511" s="397">
        <v>19566284.970000003</v>
      </c>
      <c r="F511" s="68"/>
      <c r="G511" s="68"/>
      <c r="H511" s="68"/>
    </row>
    <row r="512" spans="2:8" s="66" customFormat="1" ht="15" x14ac:dyDescent="0.25">
      <c r="B512" s="180" t="s">
        <v>2887</v>
      </c>
      <c r="C512" s="397">
        <v>51534194.809999995</v>
      </c>
      <c r="F512" s="68"/>
      <c r="G512" s="68"/>
      <c r="H512" s="68"/>
    </row>
    <row r="513" spans="2:8" s="66" customFormat="1" ht="15" x14ac:dyDescent="0.25">
      <c r="B513" s="180" t="s">
        <v>2888</v>
      </c>
      <c r="C513" s="397">
        <v>19109179.640000001</v>
      </c>
      <c r="F513" s="68"/>
      <c r="G513" s="68"/>
      <c r="H513" s="68"/>
    </row>
    <row r="514" spans="2:8" s="66" customFormat="1" ht="15" x14ac:dyDescent="0.25">
      <c r="B514" s="180" t="s">
        <v>2891</v>
      </c>
      <c r="C514" s="397">
        <v>30421541.900000002</v>
      </c>
      <c r="F514" s="68"/>
      <c r="G514" s="68"/>
      <c r="H514" s="68"/>
    </row>
    <row r="515" spans="2:8" s="66" customFormat="1" ht="15" x14ac:dyDescent="0.25">
      <c r="B515" s="180" t="s">
        <v>2897</v>
      </c>
      <c r="C515" s="397">
        <v>27154113.68</v>
      </c>
      <c r="F515" s="68"/>
      <c r="G515" s="68"/>
      <c r="H515" s="68"/>
    </row>
    <row r="516" spans="2:8" s="66" customFormat="1" ht="15" x14ac:dyDescent="0.25">
      <c r="B516" s="180" t="s">
        <v>2899</v>
      </c>
      <c r="C516" s="397">
        <v>51153593.460000001</v>
      </c>
      <c r="F516" s="68"/>
      <c r="G516" s="68"/>
      <c r="H516" s="68"/>
    </row>
    <row r="517" spans="2:8" s="66" customFormat="1" ht="15" x14ac:dyDescent="0.25">
      <c r="B517" s="180" t="s">
        <v>2901</v>
      </c>
      <c r="C517" s="397">
        <v>30206962.84</v>
      </c>
      <c r="F517" s="68"/>
      <c r="G517" s="68"/>
      <c r="H517" s="68"/>
    </row>
    <row r="518" spans="2:8" s="66" customFormat="1" ht="15" x14ac:dyDescent="0.25">
      <c r="B518" s="180" t="s">
        <v>3450</v>
      </c>
      <c r="C518" s="397">
        <v>51398989.149999999</v>
      </c>
      <c r="F518" s="68"/>
      <c r="G518" s="68"/>
      <c r="H518" s="68"/>
    </row>
    <row r="519" spans="2:8" s="66" customFormat="1" ht="15" x14ac:dyDescent="0.25">
      <c r="B519" s="180" t="s">
        <v>2699</v>
      </c>
      <c r="C519" s="397">
        <v>43045634.859999999</v>
      </c>
      <c r="F519" s="68"/>
      <c r="G519" s="68"/>
      <c r="H519" s="68"/>
    </row>
    <row r="520" spans="2:8" s="66" customFormat="1" ht="15" x14ac:dyDescent="0.25">
      <c r="B520" s="180" t="s">
        <v>2748</v>
      </c>
      <c r="C520" s="397">
        <v>32904061.979999997</v>
      </c>
      <c r="F520" s="68"/>
      <c r="G520" s="68"/>
      <c r="H520" s="68"/>
    </row>
    <row r="521" spans="2:8" s="66" customFormat="1" ht="15" x14ac:dyDescent="0.25">
      <c r="B521" s="180" t="s">
        <v>3476</v>
      </c>
      <c r="C521" s="397">
        <v>8462551.4699999988</v>
      </c>
      <c r="F521" s="68"/>
      <c r="G521" s="68"/>
      <c r="H521" s="68"/>
    </row>
    <row r="522" spans="2:8" s="66" customFormat="1" ht="15" x14ac:dyDescent="0.25">
      <c r="B522" s="180" t="s">
        <v>2770</v>
      </c>
      <c r="C522" s="397">
        <v>4109321.2</v>
      </c>
      <c r="F522" s="68"/>
      <c r="G522" s="68"/>
      <c r="H522" s="68"/>
    </row>
    <row r="523" spans="2:8" s="66" customFormat="1" ht="15" x14ac:dyDescent="0.25">
      <c r="B523" s="180" t="s">
        <v>2798</v>
      </c>
      <c r="C523" s="397">
        <v>46774577.960000001</v>
      </c>
      <c r="F523" s="68"/>
      <c r="G523" s="68"/>
      <c r="H523" s="68"/>
    </row>
    <row r="524" spans="2:8" s="66" customFormat="1" ht="15" x14ac:dyDescent="0.25">
      <c r="B524" s="180" t="s">
        <v>2820</v>
      </c>
      <c r="C524" s="397">
        <v>11110867.289999999</v>
      </c>
      <c r="F524" s="68"/>
      <c r="G524" s="68"/>
      <c r="H524" s="68"/>
    </row>
    <row r="525" spans="2:8" s="66" customFormat="1" ht="15" x14ac:dyDescent="0.25">
      <c r="B525" s="180" t="s">
        <v>2827</v>
      </c>
      <c r="C525" s="397">
        <v>29445473.5</v>
      </c>
      <c r="F525" s="68"/>
      <c r="G525" s="68"/>
      <c r="H525" s="68"/>
    </row>
    <row r="526" spans="2:8" s="66" customFormat="1" ht="15" x14ac:dyDescent="0.25">
      <c r="B526" s="180" t="s">
        <v>3527</v>
      </c>
      <c r="C526" s="397">
        <v>25681353.580000002</v>
      </c>
      <c r="F526" s="68"/>
      <c r="G526" s="68"/>
      <c r="H526" s="68"/>
    </row>
    <row r="527" spans="2:8" s="66" customFormat="1" ht="15" x14ac:dyDescent="0.25">
      <c r="B527" s="180" t="s">
        <v>2868</v>
      </c>
      <c r="C527" s="397">
        <v>14914621.02</v>
      </c>
      <c r="F527" s="68"/>
      <c r="G527" s="68"/>
      <c r="H527" s="68"/>
    </row>
    <row r="528" spans="2:8" s="66" customFormat="1" ht="15" x14ac:dyDescent="0.25">
      <c r="B528" s="180" t="s">
        <v>2871</v>
      </c>
      <c r="C528" s="397">
        <v>15897528.530000001</v>
      </c>
      <c r="F528" s="68"/>
      <c r="G528" s="68"/>
      <c r="H528" s="68"/>
    </row>
    <row r="529" spans="2:8" s="66" customFormat="1" ht="15" x14ac:dyDescent="0.25">
      <c r="B529" s="180" t="s">
        <v>2888</v>
      </c>
      <c r="C529" s="397">
        <v>33441570.129999999</v>
      </c>
      <c r="F529" s="68"/>
      <c r="G529" s="68"/>
      <c r="H529" s="68"/>
    </row>
    <row r="530" spans="2:8" s="66" customFormat="1" ht="15" x14ac:dyDescent="0.25">
      <c r="B530" s="180" t="s">
        <v>2898</v>
      </c>
      <c r="C530" s="397">
        <v>34599639.630000003</v>
      </c>
      <c r="F530" s="68"/>
      <c r="G530" s="68"/>
      <c r="H530" s="68"/>
    </row>
    <row r="531" spans="2:8" s="66" customFormat="1" ht="15" x14ac:dyDescent="0.25">
      <c r="B531" s="180" t="s">
        <v>2900</v>
      </c>
      <c r="C531" s="397">
        <v>45261934.799999997</v>
      </c>
      <c r="F531" s="68"/>
      <c r="G531" s="68"/>
      <c r="H531" s="68"/>
    </row>
    <row r="532" spans="2:8" s="66" customFormat="1" ht="15" x14ac:dyDescent="0.25">
      <c r="B532" s="180" t="s">
        <v>3553</v>
      </c>
      <c r="C532" s="397">
        <v>31466431.629999999</v>
      </c>
      <c r="F532" s="68"/>
      <c r="G532" s="68"/>
      <c r="H532" s="68"/>
    </row>
    <row r="533" spans="2:8" s="178" customFormat="1" ht="15.75" x14ac:dyDescent="0.25">
      <c r="C533" s="243">
        <f>SUM(C438:C532)</f>
        <v>2300545767.0500007</v>
      </c>
      <c r="F533" s="179"/>
      <c r="G533" s="179"/>
      <c r="H533" s="179"/>
    </row>
    <row r="534" spans="2:8" s="66" customFormat="1" x14ac:dyDescent="0.2">
      <c r="C534" s="244"/>
      <c r="F534" s="68"/>
      <c r="G534" s="68"/>
      <c r="H534" s="68"/>
    </row>
    <row r="535" spans="2:8" s="178" customFormat="1" ht="15.75" x14ac:dyDescent="0.25">
      <c r="B535" s="275" t="s">
        <v>3556</v>
      </c>
      <c r="C535" s="243">
        <f>+C533-C435</f>
        <v>-70056628.389998913</v>
      </c>
      <c r="F535" s="179"/>
      <c r="G535" s="179"/>
      <c r="H535" s="179"/>
    </row>
    <row r="536" spans="2:8" s="66" customFormat="1" x14ac:dyDescent="0.2">
      <c r="C536" s="244"/>
      <c r="F536" s="68"/>
      <c r="G536" s="68"/>
      <c r="H536" s="68"/>
    </row>
    <row r="537" spans="2:8" s="66" customFormat="1" x14ac:dyDescent="0.2">
      <c r="C537" s="244"/>
      <c r="F537" s="68"/>
      <c r="G537" s="68"/>
      <c r="H537" s="68"/>
    </row>
    <row r="538" spans="2:8" s="66" customFormat="1" ht="15" x14ac:dyDescent="0.25">
      <c r="B538" s="165" t="s">
        <v>2917</v>
      </c>
      <c r="C538" s="264">
        <v>44469</v>
      </c>
      <c r="D538" s="149"/>
      <c r="E538" s="245"/>
      <c r="F538" s="246"/>
      <c r="G538" s="68"/>
      <c r="H538" s="68"/>
    </row>
    <row r="539" spans="2:8" s="66" customFormat="1" ht="51" x14ac:dyDescent="0.2">
      <c r="B539" s="247" t="s">
        <v>2523</v>
      </c>
      <c r="C539" s="247" t="s">
        <v>2918</v>
      </c>
      <c r="D539" s="152" t="s">
        <v>2525</v>
      </c>
      <c r="E539" s="248" t="s">
        <v>2526</v>
      </c>
      <c r="F539" s="221" t="s">
        <v>2527</v>
      </c>
      <c r="G539" s="68"/>
      <c r="H539" s="68"/>
    </row>
    <row r="540" spans="2:8" s="251" customFormat="1" x14ac:dyDescent="0.2">
      <c r="B540" s="249" t="s">
        <v>120</v>
      </c>
      <c r="C540" s="250" t="s">
        <v>120</v>
      </c>
      <c r="D540" s="155" t="s">
        <v>120</v>
      </c>
      <c r="E540" s="155" t="s">
        <v>120</v>
      </c>
      <c r="F540" s="155" t="s">
        <v>120</v>
      </c>
      <c r="G540" s="67"/>
      <c r="H540" s="67"/>
    </row>
    <row r="541" spans="2:8" s="66" customFormat="1" x14ac:dyDescent="0.2">
      <c r="B541" s="252"/>
      <c r="C541" s="220"/>
      <c r="D541" s="220"/>
      <c r="E541" s="220"/>
      <c r="F541" s="246"/>
      <c r="G541" s="68"/>
      <c r="H541" s="68"/>
    </row>
    <row r="542" spans="2:8" s="66" customFormat="1" x14ac:dyDescent="0.2">
      <c r="B542" s="220"/>
      <c r="C542" s="220"/>
      <c r="D542" s="220"/>
      <c r="E542" s="220"/>
      <c r="F542" s="246"/>
      <c r="G542" s="68"/>
      <c r="H542" s="68"/>
    </row>
    <row r="543" spans="2:8" s="66" customFormat="1" x14ac:dyDescent="0.2">
      <c r="B543" s="66" t="s">
        <v>2919</v>
      </c>
      <c r="C543" s="250" t="s">
        <v>120</v>
      </c>
      <c r="D543" s="220"/>
      <c r="E543" s="220"/>
      <c r="F543" s="246"/>
      <c r="G543" s="68"/>
      <c r="H543" s="68"/>
    </row>
    <row r="544" spans="2:8" s="66" customFormat="1" x14ac:dyDescent="0.2">
      <c r="B544" s="220"/>
      <c r="C544" s="220"/>
      <c r="D544" s="220"/>
      <c r="E544" s="220"/>
      <c r="F544" s="246"/>
      <c r="G544" s="68"/>
      <c r="H544" s="68"/>
    </row>
    <row r="545" spans="2:8" s="66" customFormat="1" ht="15" x14ac:dyDescent="0.25">
      <c r="B545" s="196" t="s">
        <v>2926</v>
      </c>
      <c r="C545" s="220"/>
      <c r="E545" s="220"/>
      <c r="F545" s="246"/>
      <c r="G545" s="68"/>
      <c r="H545" s="68"/>
    </row>
    <row r="546" spans="2:8" s="66" customFormat="1" x14ac:dyDescent="0.2">
      <c r="B546" s="220"/>
      <c r="C546" s="220"/>
      <c r="E546" s="220"/>
      <c r="F546" s="246"/>
      <c r="G546" s="68"/>
      <c r="H546" s="68"/>
    </row>
    <row r="547" spans="2:8" s="66" customFormat="1" ht="15" x14ac:dyDescent="0.25">
      <c r="B547" s="253" t="s">
        <v>2920</v>
      </c>
      <c r="C547" s="158" t="s">
        <v>2921</v>
      </c>
      <c r="E547" s="220"/>
      <c r="F547" s="246"/>
      <c r="G547" s="68"/>
      <c r="H547" s="68"/>
    </row>
    <row r="548" spans="2:8" s="66" customFormat="1" ht="15" x14ac:dyDescent="0.25">
      <c r="B548" s="253"/>
      <c r="C548" s="158"/>
      <c r="E548" s="220"/>
      <c r="F548" s="246"/>
      <c r="G548" s="68"/>
      <c r="H548" s="68"/>
    </row>
    <row r="549" spans="2:8" s="66" customFormat="1" ht="15" x14ac:dyDescent="0.25">
      <c r="B549" s="399" t="s">
        <v>3791</v>
      </c>
      <c r="C549" s="395">
        <v>1</v>
      </c>
      <c r="E549" s="220"/>
      <c r="F549" s="246"/>
      <c r="G549" s="68"/>
      <c r="H549" s="68"/>
    </row>
    <row r="550" spans="2:8" s="66" customFormat="1" ht="15" x14ac:dyDescent="0.25">
      <c r="B550" s="399" t="s">
        <v>3913</v>
      </c>
      <c r="C550" s="236">
        <v>1</v>
      </c>
      <c r="F550" s="68"/>
      <c r="G550" s="68"/>
      <c r="H550" s="68"/>
    </row>
    <row r="551" spans="2:8" s="66" customFormat="1" ht="15" x14ac:dyDescent="0.25">
      <c r="B551" s="399" t="s">
        <v>3914</v>
      </c>
      <c r="C551" s="236">
        <v>1</v>
      </c>
      <c r="F551" s="68"/>
      <c r="G551" s="68"/>
      <c r="H551" s="68"/>
    </row>
    <row r="552" spans="2:8" s="66" customFormat="1" x14ac:dyDescent="0.2">
      <c r="E552" s="220"/>
      <c r="F552" s="246"/>
      <c r="G552" s="68"/>
      <c r="H552" s="68"/>
    </row>
    <row r="553" spans="2:8" s="66" customFormat="1" ht="15" x14ac:dyDescent="0.2">
      <c r="B553" s="256" t="s">
        <v>2911</v>
      </c>
      <c r="C553" s="161" t="s">
        <v>2921</v>
      </c>
      <c r="E553" s="220"/>
      <c r="F553" s="246"/>
      <c r="G553" s="68"/>
      <c r="H553" s="68"/>
    </row>
    <row r="554" spans="2:8" s="66" customFormat="1" ht="15" x14ac:dyDescent="0.25">
      <c r="B554" s="399" t="s">
        <v>3791</v>
      </c>
      <c r="C554" s="398">
        <v>1</v>
      </c>
      <c r="E554" s="220"/>
      <c r="F554" s="246"/>
      <c r="G554" s="68"/>
      <c r="H554" s="68"/>
    </row>
    <row r="555" spans="2:8" s="66" customFormat="1" ht="15" x14ac:dyDescent="0.25">
      <c r="B555" s="399" t="s">
        <v>3913</v>
      </c>
      <c r="C555" s="236">
        <v>1</v>
      </c>
      <c r="F555" s="68"/>
      <c r="G555" s="68"/>
      <c r="H555" s="68"/>
    </row>
    <row r="556" spans="2:8" s="66" customFormat="1" ht="15" x14ac:dyDescent="0.25">
      <c r="B556" s="399" t="s">
        <v>3914</v>
      </c>
      <c r="C556" s="236">
        <v>1</v>
      </c>
      <c r="F556" s="68"/>
      <c r="G556" s="68"/>
      <c r="H556" s="68"/>
    </row>
    <row r="557" spans="2:8" s="66" customFormat="1" ht="15" x14ac:dyDescent="0.25">
      <c r="B557" s="277"/>
      <c r="C557" s="278"/>
      <c r="E557" s="220"/>
      <c r="F557" s="246"/>
      <c r="G557" s="68"/>
      <c r="H557" s="68"/>
    </row>
    <row r="558" spans="2:8" s="66" customFormat="1" x14ac:dyDescent="0.2">
      <c r="C558" s="251"/>
      <c r="E558" s="220"/>
      <c r="F558" s="246"/>
      <c r="G558" s="68"/>
      <c r="H558" s="68"/>
    </row>
    <row r="559" spans="2:8" s="66" customFormat="1" ht="15" x14ac:dyDescent="0.25">
      <c r="B559" s="253" t="s">
        <v>2922</v>
      </c>
      <c r="C559" s="158" t="s">
        <v>2923</v>
      </c>
      <c r="E559" s="220"/>
      <c r="F559" s="246"/>
      <c r="G559" s="68"/>
      <c r="H559" s="68"/>
    </row>
    <row r="560" spans="2:8" s="66" customFormat="1" ht="15" x14ac:dyDescent="0.25">
      <c r="B560" s="399" t="s">
        <v>3791</v>
      </c>
      <c r="C560" s="400">
        <v>10132442.17</v>
      </c>
      <c r="E560" s="220"/>
      <c r="F560" s="246"/>
      <c r="G560" s="68"/>
      <c r="H560" s="68"/>
    </row>
    <row r="561" spans="2:8" s="66" customFormat="1" ht="15" x14ac:dyDescent="0.25">
      <c r="B561" s="399" t="s">
        <v>3913</v>
      </c>
      <c r="C561" s="241">
        <v>10226248.74</v>
      </c>
      <c r="E561" s="220"/>
      <c r="F561" s="246"/>
      <c r="G561" s="68"/>
      <c r="H561" s="68"/>
    </row>
    <row r="562" spans="2:8" s="66" customFormat="1" ht="15" x14ac:dyDescent="0.25">
      <c r="B562" s="399" t="s">
        <v>3914</v>
      </c>
      <c r="C562" s="241">
        <v>9737403.6500000004</v>
      </c>
      <c r="F562" s="68"/>
      <c r="G562" s="68"/>
      <c r="H562" s="68"/>
    </row>
    <row r="563" spans="2:8" s="66" customFormat="1" ht="15.75" x14ac:dyDescent="0.25">
      <c r="B563" s="277"/>
      <c r="C563" s="279">
        <f>SUM(C560:C562)</f>
        <v>30096094.560000002</v>
      </c>
      <c r="E563" s="220"/>
      <c r="F563" s="246"/>
      <c r="G563" s="68"/>
      <c r="H563" s="68"/>
    </row>
    <row r="564" spans="2:8" s="66" customFormat="1" x14ac:dyDescent="0.2">
      <c r="C564" s="251"/>
      <c r="F564" s="68"/>
      <c r="G564" s="68"/>
      <c r="H564" s="68"/>
    </row>
    <row r="565" spans="2:8" s="66" customFormat="1" ht="15" x14ac:dyDescent="0.25">
      <c r="B565" s="256" t="s">
        <v>2924</v>
      </c>
      <c r="C565" s="162" t="s">
        <v>2923</v>
      </c>
      <c r="F565" s="68"/>
      <c r="G565" s="68"/>
      <c r="H565" s="68"/>
    </row>
    <row r="566" spans="2:8" s="66" customFormat="1" ht="15" x14ac:dyDescent="0.25">
      <c r="B566" s="399" t="s">
        <v>3791</v>
      </c>
      <c r="C566" s="397">
        <v>10524810.01</v>
      </c>
      <c r="F566" s="68"/>
      <c r="G566" s="68"/>
      <c r="H566" s="68"/>
    </row>
    <row r="567" spans="2:8" s="66" customFormat="1" ht="15" x14ac:dyDescent="0.25">
      <c r="B567" s="399" t="s">
        <v>3913</v>
      </c>
      <c r="C567" s="396">
        <v>10740771</v>
      </c>
      <c r="F567" s="68"/>
      <c r="G567" s="68"/>
      <c r="H567" s="68"/>
    </row>
    <row r="568" spans="2:8" s="66" customFormat="1" ht="15" x14ac:dyDescent="0.25">
      <c r="B568" s="399" t="s">
        <v>3914</v>
      </c>
      <c r="C568" s="397">
        <v>9851912.5099999998</v>
      </c>
      <c r="F568" s="68"/>
      <c r="G568" s="68"/>
      <c r="H568" s="68"/>
    </row>
    <row r="569" spans="2:8" s="66" customFormat="1" ht="15.75" x14ac:dyDescent="0.25">
      <c r="B569" s="277"/>
      <c r="C569" s="279">
        <f>SUM(C566:C568)</f>
        <v>31117493.519999996</v>
      </c>
      <c r="F569" s="68"/>
      <c r="G569" s="68"/>
      <c r="H569" s="68"/>
    </row>
    <row r="570" spans="2:8" s="66" customFormat="1" x14ac:dyDescent="0.2">
      <c r="C570" s="251"/>
      <c r="F570" s="68"/>
      <c r="G570" s="68"/>
      <c r="H570" s="68"/>
    </row>
    <row r="571" spans="2:8" s="66" customFormat="1" ht="15.75" x14ac:dyDescent="0.25">
      <c r="B571" s="257" t="s">
        <v>2925</v>
      </c>
      <c r="C571" s="280">
        <f>+C569-C563</f>
        <v>1021398.9599999934</v>
      </c>
      <c r="F571" s="68"/>
      <c r="G571" s="68"/>
      <c r="H571" s="68"/>
    </row>
    <row r="572" spans="2:8" s="66" customFormat="1" x14ac:dyDescent="0.2">
      <c r="F572" s="68"/>
      <c r="G572" s="68"/>
      <c r="H572" s="68"/>
    </row>
    <row r="573" spans="2:8" s="66" customFormat="1" x14ac:dyDescent="0.2">
      <c r="C573" s="244"/>
      <c r="F573" s="68"/>
      <c r="G573" s="68"/>
      <c r="H573" s="68"/>
    </row>
    <row r="574" spans="2:8" s="66" customFormat="1" x14ac:dyDescent="0.2">
      <c r="C574" s="244"/>
      <c r="F574" s="68"/>
      <c r="G574" s="68"/>
      <c r="H574" s="68"/>
    </row>
    <row r="575" spans="2:8" s="66" customFormat="1" x14ac:dyDescent="0.2">
      <c r="C575" s="244"/>
      <c r="F575" s="68"/>
      <c r="G575" s="68"/>
      <c r="H575" s="68"/>
    </row>
    <row r="576" spans="2:8" s="66" customFormat="1" x14ac:dyDescent="0.2">
      <c r="C576" s="244"/>
      <c r="F576" s="68"/>
      <c r="G576" s="68"/>
      <c r="H576" s="68"/>
    </row>
    <row r="577" spans="3:8" s="66" customFormat="1" x14ac:dyDescent="0.2">
      <c r="C577" s="67"/>
      <c r="F577" s="68"/>
      <c r="G577" s="68"/>
      <c r="H577" s="68"/>
    </row>
    <row r="578" spans="3:8" s="66" customFormat="1" x14ac:dyDescent="0.2">
      <c r="C578" s="67"/>
      <c r="F578" s="68"/>
      <c r="G578" s="68"/>
      <c r="H578" s="68"/>
    </row>
    <row r="579" spans="3:8" s="66" customFormat="1" x14ac:dyDescent="0.2">
      <c r="C579" s="67"/>
      <c r="F579" s="68"/>
      <c r="G579" s="68"/>
      <c r="H579" s="68"/>
    </row>
    <row r="580" spans="3:8" s="66" customFormat="1" x14ac:dyDescent="0.2">
      <c r="C580" s="67"/>
      <c r="F580" s="68"/>
      <c r="G580" s="68"/>
      <c r="H580" s="68"/>
    </row>
    <row r="581" spans="3:8" s="66" customFormat="1" x14ac:dyDescent="0.2">
      <c r="C581" s="67"/>
      <c r="F581" s="68"/>
      <c r="G581" s="68"/>
      <c r="H581" s="68"/>
    </row>
    <row r="582" spans="3:8" s="66" customFormat="1" x14ac:dyDescent="0.2">
      <c r="C582" s="67"/>
      <c r="F582" s="68"/>
      <c r="G582" s="68"/>
      <c r="H582" s="68"/>
    </row>
    <row r="583" spans="3:8" s="66" customFormat="1" x14ac:dyDescent="0.2">
      <c r="C583" s="67"/>
      <c r="F583" s="68"/>
      <c r="G583" s="68"/>
      <c r="H583" s="68"/>
    </row>
    <row r="584" spans="3:8" s="66" customFormat="1" x14ac:dyDescent="0.2">
      <c r="C584" s="67"/>
      <c r="F584" s="68"/>
      <c r="G584" s="68"/>
      <c r="H584" s="68"/>
    </row>
    <row r="585" spans="3:8" s="66" customFormat="1" x14ac:dyDescent="0.2">
      <c r="C585" s="67"/>
      <c r="F585" s="68"/>
      <c r="G585" s="68"/>
      <c r="H585" s="68"/>
    </row>
  </sheetData>
  <mergeCells count="4">
    <mergeCell ref="B1:E1"/>
    <mergeCell ref="C3:C7"/>
    <mergeCell ref="F126:F138"/>
    <mergeCell ref="D3:D7"/>
  </mergeCells>
  <conditionalFormatting sqref="B120">
    <cfRule type="expression" dxfId="1108" priority="210">
      <formula>$A66358="Total"</formula>
    </cfRule>
  </conditionalFormatting>
  <conditionalFormatting sqref="C253 C244:C245">
    <cfRule type="expression" dxfId="1107" priority="209">
      <formula>#REF!="Total"</formula>
    </cfRule>
  </conditionalFormatting>
  <conditionalFormatting sqref="C242">
    <cfRule type="expression" dxfId="1106" priority="208">
      <formula>#REF!="Total"</formula>
    </cfRule>
  </conditionalFormatting>
  <conditionalFormatting sqref="C242:C244">
    <cfRule type="expression" dxfId="1105" priority="207">
      <formula>#REF!="Total"</formula>
    </cfRule>
  </conditionalFormatting>
  <conditionalFormatting sqref="C253 C250 C243">
    <cfRule type="expression" dxfId="1104" priority="206">
      <formula>#REF!="Total"</formula>
    </cfRule>
  </conditionalFormatting>
  <conditionalFormatting sqref="C252">
    <cfRule type="expression" dxfId="1103" priority="205">
      <formula>#REF!="Total"</formula>
    </cfRule>
  </conditionalFormatting>
  <conditionalFormatting sqref="C252 C250 C242 C244">
    <cfRule type="expression" dxfId="1102" priority="204">
      <formula>#REF!="Total"</formula>
    </cfRule>
  </conditionalFormatting>
  <conditionalFormatting sqref="C247">
    <cfRule type="expression" dxfId="1101" priority="203">
      <formula>$A245="Total"</formula>
    </cfRule>
  </conditionalFormatting>
  <conditionalFormatting sqref="C242 C244:C245">
    <cfRule type="expression" dxfId="1100" priority="202">
      <formula>#REF!="Total"</formula>
    </cfRule>
  </conditionalFormatting>
  <conditionalFormatting sqref="C242:C244">
    <cfRule type="expression" dxfId="1099" priority="201">
      <formula>$A241="Total"</formula>
    </cfRule>
  </conditionalFormatting>
  <conditionalFormatting sqref="C251">
    <cfRule type="expression" dxfId="1098" priority="199">
      <formula>$A247="Total"</formula>
    </cfRule>
  </conditionalFormatting>
  <conditionalFormatting sqref="C245">
    <cfRule type="expression" dxfId="1097" priority="200">
      <formula>$A238="Total"</formula>
    </cfRule>
  </conditionalFormatting>
  <conditionalFormatting sqref="C249">
    <cfRule type="expression" dxfId="1096" priority="198">
      <formula>$A244="Total"</formula>
    </cfRule>
  </conditionalFormatting>
  <conditionalFormatting sqref="C247">
    <cfRule type="expression" dxfId="1095" priority="197">
      <formula>$A242="Total"</formula>
    </cfRule>
  </conditionalFormatting>
  <conditionalFormatting sqref="C243 C251">
    <cfRule type="expression" dxfId="1094" priority="196">
      <formula>$A241="Total"</formula>
    </cfRule>
  </conditionalFormatting>
  <conditionalFormatting sqref="C249">
    <cfRule type="expression" dxfId="1093" priority="195">
      <formula>$A246="Total"</formula>
    </cfRule>
  </conditionalFormatting>
  <conditionalFormatting sqref="C343">
    <cfRule type="expression" dxfId="1092" priority="194">
      <formula>$A336="Total"</formula>
    </cfRule>
  </conditionalFormatting>
  <conditionalFormatting sqref="C351 C340:C341">
    <cfRule type="expression" dxfId="1091" priority="193">
      <formula>#REF!="Total"</formula>
    </cfRule>
  </conditionalFormatting>
  <conditionalFormatting sqref="C340">
    <cfRule type="expression" dxfId="1090" priority="192">
      <formula>#REF!="Total"</formula>
    </cfRule>
  </conditionalFormatting>
  <conditionalFormatting sqref="C340:C342">
    <cfRule type="expression" dxfId="1089" priority="191">
      <formula>#REF!="Total"</formula>
    </cfRule>
  </conditionalFormatting>
  <conditionalFormatting sqref="C351 C348 C341">
    <cfRule type="expression" dxfId="1088" priority="190">
      <formula>#REF!="Total"</formula>
    </cfRule>
  </conditionalFormatting>
  <conditionalFormatting sqref="C350">
    <cfRule type="expression" dxfId="1087" priority="189">
      <formula>#REF!="Total"</formula>
    </cfRule>
  </conditionalFormatting>
  <conditionalFormatting sqref="C350 C348 C340 C342">
    <cfRule type="expression" dxfId="1086" priority="188">
      <formula>#REF!="Total"</formula>
    </cfRule>
  </conditionalFormatting>
  <conditionalFormatting sqref="C345">
    <cfRule type="expression" dxfId="1085" priority="187">
      <formula>$A343="Total"</formula>
    </cfRule>
  </conditionalFormatting>
  <conditionalFormatting sqref="C350 C342:C343">
    <cfRule type="expression" dxfId="1084" priority="186">
      <formula>#REF!="Total"</formula>
    </cfRule>
  </conditionalFormatting>
  <conditionalFormatting sqref="C349">
    <cfRule type="expression" dxfId="1083" priority="185">
      <formula>$A345="Total"</formula>
    </cfRule>
  </conditionalFormatting>
  <conditionalFormatting sqref="C347">
    <cfRule type="expression" dxfId="1082" priority="184">
      <formula>$A342="Total"</formula>
    </cfRule>
  </conditionalFormatting>
  <conditionalFormatting sqref="C345">
    <cfRule type="expression" dxfId="1081" priority="183">
      <formula>$A340="Total"</formula>
    </cfRule>
  </conditionalFormatting>
  <conditionalFormatting sqref="C341 C349">
    <cfRule type="expression" dxfId="1080" priority="182">
      <formula>$A339="Total"</formula>
    </cfRule>
  </conditionalFormatting>
  <conditionalFormatting sqref="C347">
    <cfRule type="expression" dxfId="1079" priority="181">
      <formula>$A344="Total"</formula>
    </cfRule>
  </conditionalFormatting>
  <conditionalFormatting sqref="C490">
    <cfRule type="expression" dxfId="1078" priority="71">
      <formula>#REF!="Total"</formula>
    </cfRule>
  </conditionalFormatting>
  <conditionalFormatting sqref="C490">
    <cfRule type="expression" dxfId="1077" priority="70">
      <formula>#REF!="Total"</formula>
    </cfRule>
  </conditionalFormatting>
  <conditionalFormatting sqref="C490">
    <cfRule type="expression" dxfId="1076" priority="69">
      <formula>#REF!="Total"</formula>
    </cfRule>
  </conditionalFormatting>
  <conditionalFormatting sqref="C490">
    <cfRule type="expression" dxfId="1075" priority="68">
      <formula>#REF!="Total"</formula>
    </cfRule>
  </conditionalFormatting>
  <conditionalFormatting sqref="C490">
    <cfRule type="expression" dxfId="1074" priority="67">
      <formula>#REF!="Total"</formula>
    </cfRule>
  </conditionalFormatting>
  <conditionalFormatting sqref="C490">
    <cfRule type="expression" dxfId="1073" priority="66">
      <formula>#REF!="Total"</formula>
    </cfRule>
  </conditionalFormatting>
  <conditionalFormatting sqref="C490">
    <cfRule type="expression" dxfId="1072" priority="65">
      <formula>#REF!="Total"</formula>
    </cfRule>
  </conditionalFormatting>
  <conditionalFormatting sqref="C490">
    <cfRule type="expression" dxfId="1071" priority="64">
      <formula>#REF!="Total"</formula>
    </cfRule>
  </conditionalFormatting>
  <conditionalFormatting sqref="C490">
    <cfRule type="expression" dxfId="1070" priority="58">
      <formula>#REF!="Total"</formula>
    </cfRule>
  </conditionalFormatting>
  <conditionalFormatting sqref="C490">
    <cfRule type="expression" dxfId="1069" priority="63">
      <formula>$A488="Total"</formula>
    </cfRule>
  </conditionalFormatting>
  <conditionalFormatting sqref="C490">
    <cfRule type="expression" dxfId="1068" priority="62">
      <formula>$A487="Total"</formula>
    </cfRule>
  </conditionalFormatting>
  <conditionalFormatting sqref="C490">
    <cfRule type="expression" dxfId="1067" priority="61">
      <formula>$A490="Total"</formula>
    </cfRule>
  </conditionalFormatting>
  <conditionalFormatting sqref="C490">
    <cfRule type="expression" dxfId="1066" priority="60">
      <formula>$A493="Total"</formula>
    </cfRule>
  </conditionalFormatting>
  <conditionalFormatting sqref="C490">
    <cfRule type="expression" dxfId="1065" priority="59">
      <formula>$A490="Total"</formula>
    </cfRule>
  </conditionalFormatting>
  <conditionalFormatting sqref="C490">
    <cfRule type="expression" dxfId="1064" priority="57">
      <formula>$A488="Total"</formula>
    </cfRule>
  </conditionalFormatting>
  <conditionalFormatting sqref="C490">
    <cfRule type="expression" dxfId="1063" priority="56">
      <formula>$A487="Total"</formula>
    </cfRule>
  </conditionalFormatting>
  <conditionalFormatting sqref="C490">
    <cfRule type="expression" dxfId="1062" priority="55">
      <formula>$A490="Total"</formula>
    </cfRule>
  </conditionalFormatting>
  <conditionalFormatting sqref="C490">
    <cfRule type="expression" dxfId="1061" priority="54">
      <formula>$A493="Total"</formula>
    </cfRule>
  </conditionalFormatting>
  <conditionalFormatting sqref="C490">
    <cfRule type="expression" dxfId="1060" priority="72">
      <formula>#REF!="Total"</formula>
    </cfRule>
  </conditionalFormatting>
  <conditionalFormatting sqref="C490">
    <cfRule type="expression" dxfId="1059" priority="73">
      <formula>#REF!="Total"</formula>
    </cfRule>
  </conditionalFormatting>
  <conditionalFormatting sqref="C490">
    <cfRule type="expression" dxfId="1058" priority="53">
      <formula>#REF!="Total"</formula>
    </cfRule>
  </conditionalFormatting>
  <conditionalFormatting sqref="C490">
    <cfRule type="expression" dxfId="1057" priority="74">
      <formula>#REF!="Total"</formula>
    </cfRule>
  </conditionalFormatting>
  <conditionalFormatting sqref="C549">
    <cfRule type="expression" dxfId="1056" priority="52">
      <formula>#REF!="Total"</formula>
    </cfRule>
  </conditionalFormatting>
  <conditionalFormatting sqref="C549">
    <cfRule type="expression" dxfId="1055" priority="51">
      <formula>#REF!="Total"</formula>
    </cfRule>
  </conditionalFormatting>
  <conditionalFormatting sqref="C549">
    <cfRule type="expression" dxfId="1054" priority="50">
      <formula>#REF!="Total"</formula>
    </cfRule>
  </conditionalFormatting>
  <conditionalFormatting sqref="C549">
    <cfRule type="expression" dxfId="1053" priority="49">
      <formula>#REF!="Total"</formula>
    </cfRule>
  </conditionalFormatting>
  <conditionalFormatting sqref="C549">
    <cfRule type="expression" dxfId="1052" priority="48">
      <formula>#REF!="Total"</formula>
    </cfRule>
  </conditionalFormatting>
  <conditionalFormatting sqref="C549">
    <cfRule type="expression" dxfId="1051" priority="47">
      <formula>$A548="Total"</formula>
    </cfRule>
  </conditionalFormatting>
  <conditionalFormatting sqref="C549">
    <cfRule type="expression" dxfId="1050" priority="46">
      <formula>#REF!="Total"</formula>
    </cfRule>
  </conditionalFormatting>
  <conditionalFormatting sqref="C549">
    <cfRule type="expression" dxfId="1049" priority="45">
      <formula>#REF!="Total"</formula>
    </cfRule>
  </conditionalFormatting>
  <conditionalFormatting sqref="C549">
    <cfRule type="expression" dxfId="1048" priority="44">
      <formula>#REF!="Total"</formula>
    </cfRule>
  </conditionalFormatting>
  <conditionalFormatting sqref="C549">
    <cfRule type="expression" dxfId="1047" priority="43">
      <formula>#REF!="Total"</formula>
    </cfRule>
  </conditionalFormatting>
  <conditionalFormatting sqref="C549">
    <cfRule type="expression" dxfId="1046" priority="42">
      <formula>#REF!="Total"</formula>
    </cfRule>
  </conditionalFormatting>
  <conditionalFormatting sqref="C549">
    <cfRule type="expression" dxfId="1045" priority="41" stopIfTrue="1">
      <formula>#REF!="Total"</formula>
    </cfRule>
  </conditionalFormatting>
  <conditionalFormatting sqref="C549">
    <cfRule type="expression" dxfId="1044" priority="40">
      <formula>#REF!="Total"</formula>
    </cfRule>
  </conditionalFormatting>
  <conditionalFormatting sqref="C549">
    <cfRule type="expression" dxfId="1043" priority="39">
      <formula>#REF!="Total"</formula>
    </cfRule>
  </conditionalFormatting>
  <conditionalFormatting sqref="C549">
    <cfRule type="expression" dxfId="1042" priority="38">
      <formula>#REF!="Total"</formula>
    </cfRule>
  </conditionalFormatting>
  <conditionalFormatting sqref="C549">
    <cfRule type="expression" dxfId="1041" priority="37">
      <formula>#REF!="Total"</formula>
    </cfRule>
  </conditionalFormatting>
  <conditionalFormatting sqref="C549">
    <cfRule type="expression" dxfId="1040" priority="36" stopIfTrue="1">
      <formula>#REF!="Total"</formula>
    </cfRule>
  </conditionalFormatting>
  <conditionalFormatting sqref="C549">
    <cfRule type="expression" dxfId="1039" priority="35">
      <formula>#REF!="Total"</formula>
    </cfRule>
  </conditionalFormatting>
  <conditionalFormatting sqref="C549">
    <cfRule type="expression" dxfId="1038" priority="34">
      <formula>#REF!="Total"</formula>
    </cfRule>
  </conditionalFormatting>
  <conditionalFormatting sqref="C549">
    <cfRule type="expression" dxfId="1037" priority="33">
      <formula>#REF!="Total"</formula>
    </cfRule>
  </conditionalFormatting>
  <conditionalFormatting sqref="C549">
    <cfRule type="expression" dxfId="1036" priority="32">
      <formula>#REF!="Total"</formula>
    </cfRule>
  </conditionalFormatting>
  <conditionalFormatting sqref="C549">
    <cfRule type="expression" dxfId="1035" priority="31">
      <formula>#REF!="Total"</formula>
    </cfRule>
  </conditionalFormatting>
  <conditionalFormatting sqref="C549">
    <cfRule type="expression" dxfId="1034" priority="30">
      <formula>#REF!="Total"</formula>
    </cfRule>
  </conditionalFormatting>
  <conditionalFormatting sqref="C549">
    <cfRule type="expression" dxfId="1033" priority="29">
      <formula>#REF!="Total"</formula>
    </cfRule>
  </conditionalFormatting>
  <conditionalFormatting sqref="C549">
    <cfRule type="expression" dxfId="1032" priority="28">
      <formula>#REF!="Total"</formula>
    </cfRule>
  </conditionalFormatting>
  <conditionalFormatting sqref="C549">
    <cfRule type="expression" dxfId="1031" priority="27">
      <formula>#REF!="Total"</formula>
    </cfRule>
  </conditionalFormatting>
  <conditionalFormatting sqref="C554">
    <cfRule type="expression" dxfId="1030" priority="26">
      <formula>#REF!="Total"</formula>
    </cfRule>
  </conditionalFormatting>
  <conditionalFormatting sqref="C554">
    <cfRule type="expression" dxfId="1029" priority="25">
      <formula>#REF!="Total"</formula>
    </cfRule>
  </conditionalFormatting>
  <conditionalFormatting sqref="C554">
    <cfRule type="expression" dxfId="1028" priority="24">
      <formula>#REF!="Total"</formula>
    </cfRule>
  </conditionalFormatting>
  <conditionalFormatting sqref="C554">
    <cfRule type="expression" dxfId="1027" priority="23">
      <formula>#REF!="Total"</formula>
    </cfRule>
  </conditionalFormatting>
  <conditionalFormatting sqref="C554">
    <cfRule type="expression" dxfId="1026" priority="22">
      <formula>#REF!="Total"</formula>
    </cfRule>
  </conditionalFormatting>
  <conditionalFormatting sqref="C554">
    <cfRule type="expression" dxfId="1025" priority="21">
      <formula>$A553="Total"</formula>
    </cfRule>
  </conditionalFormatting>
  <conditionalFormatting sqref="C554">
    <cfRule type="expression" dxfId="1024" priority="20">
      <formula>#REF!="Total"</formula>
    </cfRule>
  </conditionalFormatting>
  <conditionalFormatting sqref="C554">
    <cfRule type="expression" dxfId="1023" priority="19">
      <formula>#REF!="Total"</formula>
    </cfRule>
  </conditionalFormatting>
  <conditionalFormatting sqref="C554">
    <cfRule type="expression" dxfId="1022" priority="18">
      <formula>#REF!="Total"</formula>
    </cfRule>
  </conditionalFormatting>
  <conditionalFormatting sqref="C554">
    <cfRule type="expression" dxfId="1021" priority="17">
      <formula>#REF!="Total"</formula>
    </cfRule>
  </conditionalFormatting>
  <conditionalFormatting sqref="C554">
    <cfRule type="expression" dxfId="1020" priority="16">
      <formula>#REF!="Total"</formula>
    </cfRule>
  </conditionalFormatting>
  <conditionalFormatting sqref="C554">
    <cfRule type="expression" dxfId="1019" priority="15" stopIfTrue="1">
      <formula>#REF!="Total"</formula>
    </cfRule>
  </conditionalFormatting>
  <conditionalFormatting sqref="C554">
    <cfRule type="expression" dxfId="1018" priority="14">
      <formula>#REF!="Total"</formula>
    </cfRule>
  </conditionalFormatting>
  <conditionalFormatting sqref="C554">
    <cfRule type="expression" dxfId="1017" priority="13">
      <formula>#REF!="Total"</formula>
    </cfRule>
  </conditionalFormatting>
  <conditionalFormatting sqref="C554">
    <cfRule type="expression" dxfId="1016" priority="12">
      <formula>#REF!="Total"</formula>
    </cfRule>
  </conditionalFormatting>
  <conditionalFormatting sqref="C554">
    <cfRule type="expression" dxfId="1015" priority="11">
      <formula>#REF!="Total"</formula>
    </cfRule>
  </conditionalFormatting>
  <conditionalFormatting sqref="C554">
    <cfRule type="expression" dxfId="1014" priority="10" stopIfTrue="1">
      <formula>#REF!="Total"</formula>
    </cfRule>
  </conditionalFormatting>
  <conditionalFormatting sqref="C554">
    <cfRule type="expression" dxfId="1013" priority="9">
      <formula>#REF!="Total"</formula>
    </cfRule>
  </conditionalFormatting>
  <conditionalFormatting sqref="C554">
    <cfRule type="expression" dxfId="1012" priority="8">
      <formula>#REF!="Total"</formula>
    </cfRule>
  </conditionalFormatting>
  <conditionalFormatting sqref="C554">
    <cfRule type="expression" dxfId="1011" priority="7">
      <formula>#REF!="Total"</formula>
    </cfRule>
  </conditionalFormatting>
  <conditionalFormatting sqref="C554">
    <cfRule type="expression" dxfId="1010" priority="6">
      <formula>#REF!="Total"</formula>
    </cfRule>
  </conditionalFormatting>
  <conditionalFormatting sqref="C554">
    <cfRule type="expression" dxfId="1009" priority="5">
      <formula>#REF!="Total"</formula>
    </cfRule>
  </conditionalFormatting>
  <conditionalFormatting sqref="C554">
    <cfRule type="expression" dxfId="1008" priority="4">
      <formula>#REF!="Total"</formula>
    </cfRule>
  </conditionalFormatting>
  <conditionalFormatting sqref="C554">
    <cfRule type="expression" dxfId="1007" priority="3">
      <formula>#REF!="Total"</formula>
    </cfRule>
  </conditionalFormatting>
  <conditionalFormatting sqref="C554">
    <cfRule type="expression" dxfId="1006" priority="2">
      <formula>#REF!="Total"</formula>
    </cfRule>
  </conditionalFormatting>
  <conditionalFormatting sqref="C554">
    <cfRule type="expression" dxfId="1005" priority="1">
      <formula>#REF!="Total"</formula>
    </cfRule>
  </conditionalFormatting>
  <hyperlinks>
    <hyperlink ref="A1" location="Index!A1" display="Index" xr:uid="{EC14F6DD-F50B-4916-87BD-63CE81439078}"/>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39168-01C5-4EF7-9262-81A7509AA66E}">
  <dimension ref="A1:L1381"/>
  <sheetViews>
    <sheetView workbookViewId="0">
      <selection activeCell="B1" sqref="B1:E1"/>
    </sheetView>
  </sheetViews>
  <sheetFormatPr defaultRowHeight="12.75" x14ac:dyDescent="0.2"/>
  <cols>
    <col min="1" max="1" width="5.42578125" style="1" bestFit="1" customWidth="1"/>
    <col min="2" max="2" width="75.140625" style="1" customWidth="1"/>
    <col min="3" max="3" width="25.7109375" style="62" customWidth="1"/>
    <col min="4" max="4" width="30.28515625" style="1" customWidth="1"/>
    <col min="5" max="5" width="14" style="1" bestFit="1" customWidth="1"/>
    <col min="6" max="6" width="10.5703125" style="4" bestFit="1" customWidth="1"/>
    <col min="7" max="7" width="18.140625" style="4" bestFit="1" customWidth="1"/>
    <col min="8" max="8" width="9.140625" style="4" bestFit="1" customWidth="1"/>
    <col min="9" max="9" width="9.140625" style="9"/>
    <col min="10" max="10" width="12.85546875" style="1" customWidth="1"/>
    <col min="11" max="255" width="9.140625" style="1"/>
    <col min="256" max="256" width="5.42578125" style="1" bestFit="1" customWidth="1"/>
    <col min="257" max="257" width="67" style="1" bestFit="1" customWidth="1"/>
    <col min="258" max="258" width="13.140625" style="1" bestFit="1" customWidth="1"/>
    <col min="259" max="259" width="30.28515625" style="1" bestFit="1" customWidth="1"/>
    <col min="260" max="260" width="14" style="1" bestFit="1" customWidth="1"/>
    <col min="261" max="261" width="10.5703125" style="1" bestFit="1" customWidth="1"/>
    <col min="262" max="262" width="18.140625" style="1" bestFit="1" customWidth="1"/>
    <col min="263" max="263" width="9.140625" style="1" bestFit="1"/>
    <col min="264" max="511" width="9.140625" style="1"/>
    <col min="512" max="512" width="5.42578125" style="1" bestFit="1" customWidth="1"/>
    <col min="513" max="513" width="67" style="1" bestFit="1" customWidth="1"/>
    <col min="514" max="514" width="13.140625" style="1" bestFit="1" customWidth="1"/>
    <col min="515" max="515" width="30.28515625" style="1" bestFit="1" customWidth="1"/>
    <col min="516" max="516" width="14" style="1" bestFit="1" customWidth="1"/>
    <col min="517" max="517" width="10.5703125" style="1" bestFit="1" customWidth="1"/>
    <col min="518" max="518" width="18.140625" style="1" bestFit="1" customWidth="1"/>
    <col min="519" max="519" width="9.140625" style="1" bestFit="1"/>
    <col min="520" max="767" width="9.140625" style="1"/>
    <col min="768" max="768" width="5.42578125" style="1" bestFit="1" customWidth="1"/>
    <col min="769" max="769" width="67" style="1" bestFit="1" customWidth="1"/>
    <col min="770" max="770" width="13.140625" style="1" bestFit="1" customWidth="1"/>
    <col min="771" max="771" width="30.28515625" style="1" bestFit="1" customWidth="1"/>
    <col min="772" max="772" width="14" style="1" bestFit="1" customWidth="1"/>
    <col min="773" max="773" width="10.5703125" style="1" bestFit="1" customWidth="1"/>
    <col min="774" max="774" width="18.140625" style="1" bestFit="1" customWidth="1"/>
    <col min="775" max="775" width="9.140625" style="1" bestFit="1"/>
    <col min="776" max="1023" width="9.140625" style="1"/>
    <col min="1024" max="1024" width="5.42578125" style="1" bestFit="1" customWidth="1"/>
    <col min="1025" max="1025" width="67" style="1" bestFit="1" customWidth="1"/>
    <col min="1026" max="1026" width="13.140625" style="1" bestFit="1" customWidth="1"/>
    <col min="1027" max="1027" width="30.28515625" style="1" bestFit="1" customWidth="1"/>
    <col min="1028" max="1028" width="14" style="1" bestFit="1" customWidth="1"/>
    <col min="1029" max="1029" width="10.5703125" style="1" bestFit="1" customWidth="1"/>
    <col min="1030" max="1030" width="18.140625" style="1" bestFit="1" customWidth="1"/>
    <col min="1031" max="1031" width="9.140625" style="1" bestFit="1"/>
    <col min="1032" max="1279" width="9.140625" style="1"/>
    <col min="1280" max="1280" width="5.42578125" style="1" bestFit="1" customWidth="1"/>
    <col min="1281" max="1281" width="67" style="1" bestFit="1" customWidth="1"/>
    <col min="1282" max="1282" width="13.140625" style="1" bestFit="1" customWidth="1"/>
    <col min="1283" max="1283" width="30.28515625" style="1" bestFit="1" customWidth="1"/>
    <col min="1284" max="1284" width="14" style="1" bestFit="1" customWidth="1"/>
    <col min="1285" max="1285" width="10.5703125" style="1" bestFit="1" customWidth="1"/>
    <col min="1286" max="1286" width="18.140625" style="1" bestFit="1" customWidth="1"/>
    <col min="1287" max="1287" width="9.140625" style="1" bestFit="1"/>
    <col min="1288" max="1535" width="9.140625" style="1"/>
    <col min="1536" max="1536" width="5.42578125" style="1" bestFit="1" customWidth="1"/>
    <col min="1537" max="1537" width="67" style="1" bestFit="1" customWidth="1"/>
    <col min="1538" max="1538" width="13.140625" style="1" bestFit="1" customWidth="1"/>
    <col min="1539" max="1539" width="30.28515625" style="1" bestFit="1" customWidth="1"/>
    <col min="1540" max="1540" width="14" style="1" bestFit="1" customWidth="1"/>
    <col min="1541" max="1541" width="10.5703125" style="1" bestFit="1" customWidth="1"/>
    <col min="1542" max="1542" width="18.140625" style="1" bestFit="1" customWidth="1"/>
    <col min="1543" max="1543" width="9.140625" style="1" bestFit="1"/>
    <col min="1544" max="1791" width="9.140625" style="1"/>
    <col min="1792" max="1792" width="5.42578125" style="1" bestFit="1" customWidth="1"/>
    <col min="1793" max="1793" width="67" style="1" bestFit="1" customWidth="1"/>
    <col min="1794" max="1794" width="13.140625" style="1" bestFit="1" customWidth="1"/>
    <col min="1795" max="1795" width="30.28515625" style="1" bestFit="1" customWidth="1"/>
    <col min="1796" max="1796" width="14" style="1" bestFit="1" customWidth="1"/>
    <col min="1797" max="1797" width="10.5703125" style="1" bestFit="1" customWidth="1"/>
    <col min="1798" max="1798" width="18.140625" style="1" bestFit="1" customWidth="1"/>
    <col min="1799" max="1799" width="9.140625" style="1" bestFit="1"/>
    <col min="1800" max="2047" width="9.140625" style="1"/>
    <col min="2048" max="2048" width="5.42578125" style="1" bestFit="1" customWidth="1"/>
    <col min="2049" max="2049" width="67" style="1" bestFit="1" customWidth="1"/>
    <col min="2050" max="2050" width="13.140625" style="1" bestFit="1" customWidth="1"/>
    <col min="2051" max="2051" width="30.28515625" style="1" bestFit="1" customWidth="1"/>
    <col min="2052" max="2052" width="14" style="1" bestFit="1" customWidth="1"/>
    <col min="2053" max="2053" width="10.5703125" style="1" bestFit="1" customWidth="1"/>
    <col min="2054" max="2054" width="18.140625" style="1" bestFit="1" customWidth="1"/>
    <col min="2055" max="2055" width="9.140625" style="1" bestFit="1"/>
    <col min="2056" max="2303" width="9.140625" style="1"/>
    <col min="2304" max="2304" width="5.42578125" style="1" bestFit="1" customWidth="1"/>
    <col min="2305" max="2305" width="67" style="1" bestFit="1" customWidth="1"/>
    <col min="2306" max="2306" width="13.140625" style="1" bestFit="1" customWidth="1"/>
    <col min="2307" max="2307" width="30.28515625" style="1" bestFit="1" customWidth="1"/>
    <col min="2308" max="2308" width="14" style="1" bestFit="1" customWidth="1"/>
    <col min="2309" max="2309" width="10.5703125" style="1" bestFit="1" customWidth="1"/>
    <col min="2310" max="2310" width="18.140625" style="1" bestFit="1" customWidth="1"/>
    <col min="2311" max="2311" width="9.140625" style="1" bestFit="1"/>
    <col min="2312" max="2559" width="9.140625" style="1"/>
    <col min="2560" max="2560" width="5.42578125" style="1" bestFit="1" customWidth="1"/>
    <col min="2561" max="2561" width="67" style="1" bestFit="1" customWidth="1"/>
    <col min="2562" max="2562" width="13.140625" style="1" bestFit="1" customWidth="1"/>
    <col min="2563" max="2563" width="30.28515625" style="1" bestFit="1" customWidth="1"/>
    <col min="2564" max="2564" width="14" style="1" bestFit="1" customWidth="1"/>
    <col min="2565" max="2565" width="10.5703125" style="1" bestFit="1" customWidth="1"/>
    <col min="2566" max="2566" width="18.140625" style="1" bestFit="1" customWidth="1"/>
    <col min="2567" max="2567" width="9.140625" style="1" bestFit="1"/>
    <col min="2568" max="2815" width="9.140625" style="1"/>
    <col min="2816" max="2816" width="5.42578125" style="1" bestFit="1" customWidth="1"/>
    <col min="2817" max="2817" width="67" style="1" bestFit="1" customWidth="1"/>
    <col min="2818" max="2818" width="13.140625" style="1" bestFit="1" customWidth="1"/>
    <col min="2819" max="2819" width="30.28515625" style="1" bestFit="1" customWidth="1"/>
    <col min="2820" max="2820" width="14" style="1" bestFit="1" customWidth="1"/>
    <col min="2821" max="2821" width="10.5703125" style="1" bestFit="1" customWidth="1"/>
    <col min="2822" max="2822" width="18.140625" style="1" bestFit="1" customWidth="1"/>
    <col min="2823" max="2823" width="9.140625" style="1" bestFit="1"/>
    <col min="2824" max="3071" width="9.140625" style="1"/>
    <col min="3072" max="3072" width="5.42578125" style="1" bestFit="1" customWidth="1"/>
    <col min="3073" max="3073" width="67" style="1" bestFit="1" customWidth="1"/>
    <col min="3074" max="3074" width="13.140625" style="1" bestFit="1" customWidth="1"/>
    <col min="3075" max="3075" width="30.28515625" style="1" bestFit="1" customWidth="1"/>
    <col min="3076" max="3076" width="14" style="1" bestFit="1" customWidth="1"/>
    <col min="3077" max="3077" width="10.5703125" style="1" bestFit="1" customWidth="1"/>
    <col min="3078" max="3078" width="18.140625" style="1" bestFit="1" customWidth="1"/>
    <col min="3079" max="3079" width="9.140625" style="1" bestFit="1"/>
    <col min="3080" max="3327" width="9.140625" style="1"/>
    <col min="3328" max="3328" width="5.42578125" style="1" bestFit="1" customWidth="1"/>
    <col min="3329" max="3329" width="67" style="1" bestFit="1" customWidth="1"/>
    <col min="3330" max="3330" width="13.140625" style="1" bestFit="1" customWidth="1"/>
    <col min="3331" max="3331" width="30.28515625" style="1" bestFit="1" customWidth="1"/>
    <col min="3332" max="3332" width="14" style="1" bestFit="1" customWidth="1"/>
    <col min="3333" max="3333" width="10.5703125" style="1" bestFit="1" customWidth="1"/>
    <col min="3334" max="3334" width="18.140625" style="1" bestFit="1" customWidth="1"/>
    <col min="3335" max="3335" width="9.140625" style="1" bestFit="1"/>
    <col min="3336" max="3583" width="9.140625" style="1"/>
    <col min="3584" max="3584" width="5.42578125" style="1" bestFit="1" customWidth="1"/>
    <col min="3585" max="3585" width="67" style="1" bestFit="1" customWidth="1"/>
    <col min="3586" max="3586" width="13.140625" style="1" bestFit="1" customWidth="1"/>
    <col min="3587" max="3587" width="30.28515625" style="1" bestFit="1" customWidth="1"/>
    <col min="3588" max="3588" width="14" style="1" bestFit="1" customWidth="1"/>
    <col min="3589" max="3589" width="10.5703125" style="1" bestFit="1" customWidth="1"/>
    <col min="3590" max="3590" width="18.140625" style="1" bestFit="1" customWidth="1"/>
    <col min="3591" max="3591" width="9.140625" style="1" bestFit="1"/>
    <col min="3592" max="3839" width="9.140625" style="1"/>
    <col min="3840" max="3840" width="5.42578125" style="1" bestFit="1" customWidth="1"/>
    <col min="3841" max="3841" width="67" style="1" bestFit="1" customWidth="1"/>
    <col min="3842" max="3842" width="13.140625" style="1" bestFit="1" customWidth="1"/>
    <col min="3843" max="3843" width="30.28515625" style="1" bestFit="1" customWidth="1"/>
    <col min="3844" max="3844" width="14" style="1" bestFit="1" customWidth="1"/>
    <col min="3845" max="3845" width="10.5703125" style="1" bestFit="1" customWidth="1"/>
    <col min="3846" max="3846" width="18.140625" style="1" bestFit="1" customWidth="1"/>
    <col min="3847" max="3847" width="9.140625" style="1" bestFit="1"/>
    <col min="3848" max="4095" width="9.140625" style="1"/>
    <col min="4096" max="4096" width="5.42578125" style="1" bestFit="1" customWidth="1"/>
    <col min="4097" max="4097" width="67" style="1" bestFit="1" customWidth="1"/>
    <col min="4098" max="4098" width="13.140625" style="1" bestFit="1" customWidth="1"/>
    <col min="4099" max="4099" width="30.28515625" style="1" bestFit="1" customWidth="1"/>
    <col min="4100" max="4100" width="14" style="1" bestFit="1" customWidth="1"/>
    <col min="4101" max="4101" width="10.5703125" style="1" bestFit="1" customWidth="1"/>
    <col min="4102" max="4102" width="18.140625" style="1" bestFit="1" customWidth="1"/>
    <col min="4103" max="4103" width="9.140625" style="1" bestFit="1"/>
    <col min="4104" max="4351" width="9.140625" style="1"/>
    <col min="4352" max="4352" width="5.42578125" style="1" bestFit="1" customWidth="1"/>
    <col min="4353" max="4353" width="67" style="1" bestFit="1" customWidth="1"/>
    <col min="4354" max="4354" width="13.140625" style="1" bestFit="1" customWidth="1"/>
    <col min="4355" max="4355" width="30.28515625" style="1" bestFit="1" customWidth="1"/>
    <col min="4356" max="4356" width="14" style="1" bestFit="1" customWidth="1"/>
    <col min="4357" max="4357" width="10.5703125" style="1" bestFit="1" customWidth="1"/>
    <col min="4358" max="4358" width="18.140625" style="1" bestFit="1" customWidth="1"/>
    <col min="4359" max="4359" width="9.140625" style="1" bestFit="1"/>
    <col min="4360" max="4607" width="9.140625" style="1"/>
    <col min="4608" max="4608" width="5.42578125" style="1" bestFit="1" customWidth="1"/>
    <col min="4609" max="4609" width="67" style="1" bestFit="1" customWidth="1"/>
    <col min="4610" max="4610" width="13.140625" style="1" bestFit="1" customWidth="1"/>
    <col min="4611" max="4611" width="30.28515625" style="1" bestFit="1" customWidth="1"/>
    <col min="4612" max="4612" width="14" style="1" bestFit="1" customWidth="1"/>
    <col min="4613" max="4613" width="10.5703125" style="1" bestFit="1" customWidth="1"/>
    <col min="4614" max="4614" width="18.140625" style="1" bestFit="1" customWidth="1"/>
    <col min="4615" max="4615" width="9.140625" style="1" bestFit="1"/>
    <col min="4616" max="4863" width="9.140625" style="1"/>
    <col min="4864" max="4864" width="5.42578125" style="1" bestFit="1" customWidth="1"/>
    <col min="4865" max="4865" width="67" style="1" bestFit="1" customWidth="1"/>
    <col min="4866" max="4866" width="13.140625" style="1" bestFit="1" customWidth="1"/>
    <col min="4867" max="4867" width="30.28515625" style="1" bestFit="1" customWidth="1"/>
    <col min="4868" max="4868" width="14" style="1" bestFit="1" customWidth="1"/>
    <col min="4869" max="4869" width="10.5703125" style="1" bestFit="1" customWidth="1"/>
    <col min="4870" max="4870" width="18.140625" style="1" bestFit="1" customWidth="1"/>
    <col min="4871" max="4871" width="9.140625" style="1" bestFit="1"/>
    <col min="4872" max="5119" width="9.140625" style="1"/>
    <col min="5120" max="5120" width="5.42578125" style="1" bestFit="1" customWidth="1"/>
    <col min="5121" max="5121" width="67" style="1" bestFit="1" customWidth="1"/>
    <col min="5122" max="5122" width="13.140625" style="1" bestFit="1" customWidth="1"/>
    <col min="5123" max="5123" width="30.28515625" style="1" bestFit="1" customWidth="1"/>
    <col min="5124" max="5124" width="14" style="1" bestFit="1" customWidth="1"/>
    <col min="5125" max="5125" width="10.5703125" style="1" bestFit="1" customWidth="1"/>
    <col min="5126" max="5126" width="18.140625" style="1" bestFit="1" customWidth="1"/>
    <col min="5127" max="5127" width="9.140625" style="1" bestFit="1"/>
    <col min="5128" max="5375" width="9.140625" style="1"/>
    <col min="5376" max="5376" width="5.42578125" style="1" bestFit="1" customWidth="1"/>
    <col min="5377" max="5377" width="67" style="1" bestFit="1" customWidth="1"/>
    <col min="5378" max="5378" width="13.140625" style="1" bestFit="1" customWidth="1"/>
    <col min="5379" max="5379" width="30.28515625" style="1" bestFit="1" customWidth="1"/>
    <col min="5380" max="5380" width="14" style="1" bestFit="1" customWidth="1"/>
    <col min="5381" max="5381" width="10.5703125" style="1" bestFit="1" customWidth="1"/>
    <col min="5382" max="5382" width="18.140625" style="1" bestFit="1" customWidth="1"/>
    <col min="5383" max="5383" width="9.140625" style="1" bestFit="1"/>
    <col min="5384" max="5631" width="9.140625" style="1"/>
    <col min="5632" max="5632" width="5.42578125" style="1" bestFit="1" customWidth="1"/>
    <col min="5633" max="5633" width="67" style="1" bestFit="1" customWidth="1"/>
    <col min="5634" max="5634" width="13.140625" style="1" bestFit="1" customWidth="1"/>
    <col min="5635" max="5635" width="30.28515625" style="1" bestFit="1" customWidth="1"/>
    <col min="5636" max="5636" width="14" style="1" bestFit="1" customWidth="1"/>
    <col min="5637" max="5637" width="10.5703125" style="1" bestFit="1" customWidth="1"/>
    <col min="5638" max="5638" width="18.140625" style="1" bestFit="1" customWidth="1"/>
    <col min="5639" max="5639" width="9.140625" style="1" bestFit="1"/>
    <col min="5640" max="5887" width="9.140625" style="1"/>
    <col min="5888" max="5888" width="5.42578125" style="1" bestFit="1" customWidth="1"/>
    <col min="5889" max="5889" width="67" style="1" bestFit="1" customWidth="1"/>
    <col min="5890" max="5890" width="13.140625" style="1" bestFit="1" customWidth="1"/>
    <col min="5891" max="5891" width="30.28515625" style="1" bestFit="1" customWidth="1"/>
    <col min="5892" max="5892" width="14" style="1" bestFit="1" customWidth="1"/>
    <col min="5893" max="5893" width="10.5703125" style="1" bestFit="1" customWidth="1"/>
    <col min="5894" max="5894" width="18.140625" style="1" bestFit="1" customWidth="1"/>
    <col min="5895" max="5895" width="9.140625" style="1" bestFit="1"/>
    <col min="5896" max="6143" width="9.140625" style="1"/>
    <col min="6144" max="6144" width="5.42578125" style="1" bestFit="1" customWidth="1"/>
    <col min="6145" max="6145" width="67" style="1" bestFit="1" customWidth="1"/>
    <col min="6146" max="6146" width="13.140625" style="1" bestFit="1" customWidth="1"/>
    <col min="6147" max="6147" width="30.28515625" style="1" bestFit="1" customWidth="1"/>
    <col min="6148" max="6148" width="14" style="1" bestFit="1" customWidth="1"/>
    <col min="6149" max="6149" width="10.5703125" style="1" bestFit="1" customWidth="1"/>
    <col min="6150" max="6150" width="18.140625" style="1" bestFit="1" customWidth="1"/>
    <col min="6151" max="6151" width="9.140625" style="1" bestFit="1"/>
    <col min="6152" max="6399" width="9.140625" style="1"/>
    <col min="6400" max="6400" width="5.42578125" style="1" bestFit="1" customWidth="1"/>
    <col min="6401" max="6401" width="67" style="1" bestFit="1" customWidth="1"/>
    <col min="6402" max="6402" width="13.140625" style="1" bestFit="1" customWidth="1"/>
    <col min="6403" max="6403" width="30.28515625" style="1" bestFit="1" customWidth="1"/>
    <col min="6404" max="6404" width="14" style="1" bestFit="1" customWidth="1"/>
    <col min="6405" max="6405" width="10.5703125" style="1" bestFit="1" customWidth="1"/>
    <col min="6406" max="6406" width="18.140625" style="1" bestFit="1" customWidth="1"/>
    <col min="6407" max="6407" width="9.140625" style="1" bestFit="1"/>
    <col min="6408" max="6655" width="9.140625" style="1"/>
    <col min="6656" max="6656" width="5.42578125" style="1" bestFit="1" customWidth="1"/>
    <col min="6657" max="6657" width="67" style="1" bestFit="1" customWidth="1"/>
    <col min="6658" max="6658" width="13.140625" style="1" bestFit="1" customWidth="1"/>
    <col min="6659" max="6659" width="30.28515625" style="1" bestFit="1" customWidth="1"/>
    <col min="6660" max="6660" width="14" style="1" bestFit="1" customWidth="1"/>
    <col min="6661" max="6661" width="10.5703125" style="1" bestFit="1" customWidth="1"/>
    <col min="6662" max="6662" width="18.140625" style="1" bestFit="1" customWidth="1"/>
    <col min="6663" max="6663" width="9.140625" style="1" bestFit="1"/>
    <col min="6664" max="6911" width="9.140625" style="1"/>
    <col min="6912" max="6912" width="5.42578125" style="1" bestFit="1" customWidth="1"/>
    <col min="6913" max="6913" width="67" style="1" bestFit="1" customWidth="1"/>
    <col min="6914" max="6914" width="13.140625" style="1" bestFit="1" customWidth="1"/>
    <col min="6915" max="6915" width="30.28515625" style="1" bestFit="1" customWidth="1"/>
    <col min="6916" max="6916" width="14" style="1" bestFit="1" customWidth="1"/>
    <col min="6917" max="6917" width="10.5703125" style="1" bestFit="1" customWidth="1"/>
    <col min="6918" max="6918" width="18.140625" style="1" bestFit="1" customWidth="1"/>
    <col min="6919" max="6919" width="9.140625" style="1" bestFit="1"/>
    <col min="6920" max="7167" width="9.140625" style="1"/>
    <col min="7168" max="7168" width="5.42578125" style="1" bestFit="1" customWidth="1"/>
    <col min="7169" max="7169" width="67" style="1" bestFit="1" customWidth="1"/>
    <col min="7170" max="7170" width="13.140625" style="1" bestFit="1" customWidth="1"/>
    <col min="7171" max="7171" width="30.28515625" style="1" bestFit="1" customWidth="1"/>
    <col min="7172" max="7172" width="14" style="1" bestFit="1" customWidth="1"/>
    <col min="7173" max="7173" width="10.5703125" style="1" bestFit="1" customWidth="1"/>
    <col min="7174" max="7174" width="18.140625" style="1" bestFit="1" customWidth="1"/>
    <col min="7175" max="7175" width="9.140625" style="1" bestFit="1"/>
    <col min="7176" max="7423" width="9.140625" style="1"/>
    <col min="7424" max="7424" width="5.42578125" style="1" bestFit="1" customWidth="1"/>
    <col min="7425" max="7425" width="67" style="1" bestFit="1" customWidth="1"/>
    <col min="7426" max="7426" width="13.140625" style="1" bestFit="1" customWidth="1"/>
    <col min="7427" max="7427" width="30.28515625" style="1" bestFit="1" customWidth="1"/>
    <col min="7428" max="7428" width="14" style="1" bestFit="1" customWidth="1"/>
    <col min="7429" max="7429" width="10.5703125" style="1" bestFit="1" customWidth="1"/>
    <col min="7430" max="7430" width="18.140625" style="1" bestFit="1" customWidth="1"/>
    <col min="7431" max="7431" width="9.140625" style="1" bestFit="1"/>
    <col min="7432" max="7679" width="9.140625" style="1"/>
    <col min="7680" max="7680" width="5.42578125" style="1" bestFit="1" customWidth="1"/>
    <col min="7681" max="7681" width="67" style="1" bestFit="1" customWidth="1"/>
    <col min="7682" max="7682" width="13.140625" style="1" bestFit="1" customWidth="1"/>
    <col min="7683" max="7683" width="30.28515625" style="1" bestFit="1" customWidth="1"/>
    <col min="7684" max="7684" width="14" style="1" bestFit="1" customWidth="1"/>
    <col min="7685" max="7685" width="10.5703125" style="1" bestFit="1" customWidth="1"/>
    <col min="7686" max="7686" width="18.140625" style="1" bestFit="1" customWidth="1"/>
    <col min="7687" max="7687" width="9.140625" style="1" bestFit="1"/>
    <col min="7688" max="7935" width="9.140625" style="1"/>
    <col min="7936" max="7936" width="5.42578125" style="1" bestFit="1" customWidth="1"/>
    <col min="7937" max="7937" width="67" style="1" bestFit="1" customWidth="1"/>
    <col min="7938" max="7938" width="13.140625" style="1" bestFit="1" customWidth="1"/>
    <col min="7939" max="7939" width="30.28515625" style="1" bestFit="1" customWidth="1"/>
    <col min="7940" max="7940" width="14" style="1" bestFit="1" customWidth="1"/>
    <col min="7941" max="7941" width="10.5703125" style="1" bestFit="1" customWidth="1"/>
    <col min="7942" max="7942" width="18.140625" style="1" bestFit="1" customWidth="1"/>
    <col min="7943" max="7943" width="9.140625" style="1" bestFit="1"/>
    <col min="7944" max="8191" width="9.140625" style="1"/>
    <col min="8192" max="8192" width="5.42578125" style="1" bestFit="1" customWidth="1"/>
    <col min="8193" max="8193" width="67" style="1" bestFit="1" customWidth="1"/>
    <col min="8194" max="8194" width="13.140625" style="1" bestFit="1" customWidth="1"/>
    <col min="8195" max="8195" width="30.28515625" style="1" bestFit="1" customWidth="1"/>
    <col min="8196" max="8196" width="14" style="1" bestFit="1" customWidth="1"/>
    <col min="8197" max="8197" width="10.5703125" style="1" bestFit="1" customWidth="1"/>
    <col min="8198" max="8198" width="18.140625" style="1" bestFit="1" customWidth="1"/>
    <col min="8199" max="8199" width="9.140625" style="1" bestFit="1"/>
    <col min="8200" max="8447" width="9.140625" style="1"/>
    <col min="8448" max="8448" width="5.42578125" style="1" bestFit="1" customWidth="1"/>
    <col min="8449" max="8449" width="67" style="1" bestFit="1" customWidth="1"/>
    <col min="8450" max="8450" width="13.140625" style="1" bestFit="1" customWidth="1"/>
    <col min="8451" max="8451" width="30.28515625" style="1" bestFit="1" customWidth="1"/>
    <col min="8452" max="8452" width="14" style="1" bestFit="1" customWidth="1"/>
    <col min="8453" max="8453" width="10.5703125" style="1" bestFit="1" customWidth="1"/>
    <col min="8454" max="8454" width="18.140625" style="1" bestFit="1" customWidth="1"/>
    <col min="8455" max="8455" width="9.140625" style="1" bestFit="1"/>
    <col min="8456" max="8703" width="9.140625" style="1"/>
    <col min="8704" max="8704" width="5.42578125" style="1" bestFit="1" customWidth="1"/>
    <col min="8705" max="8705" width="67" style="1" bestFit="1" customWidth="1"/>
    <col min="8706" max="8706" width="13.140625" style="1" bestFit="1" customWidth="1"/>
    <col min="8707" max="8707" width="30.28515625" style="1" bestFit="1" customWidth="1"/>
    <col min="8708" max="8708" width="14" style="1" bestFit="1" customWidth="1"/>
    <col min="8709" max="8709" width="10.5703125" style="1" bestFit="1" customWidth="1"/>
    <col min="8710" max="8710" width="18.140625" style="1" bestFit="1" customWidth="1"/>
    <col min="8711" max="8711" width="9.140625" style="1" bestFit="1"/>
    <col min="8712" max="8959" width="9.140625" style="1"/>
    <col min="8960" max="8960" width="5.42578125" style="1" bestFit="1" customWidth="1"/>
    <col min="8961" max="8961" width="67" style="1" bestFit="1" customWidth="1"/>
    <col min="8962" max="8962" width="13.140625" style="1" bestFit="1" customWidth="1"/>
    <col min="8963" max="8963" width="30.28515625" style="1" bestFit="1" customWidth="1"/>
    <col min="8964" max="8964" width="14" style="1" bestFit="1" customWidth="1"/>
    <col min="8965" max="8965" width="10.5703125" style="1" bestFit="1" customWidth="1"/>
    <col min="8966" max="8966" width="18.140625" style="1" bestFit="1" customWidth="1"/>
    <col min="8967" max="8967" width="9.140625" style="1" bestFit="1"/>
    <col min="8968" max="9215" width="9.140625" style="1"/>
    <col min="9216" max="9216" width="5.42578125" style="1" bestFit="1" customWidth="1"/>
    <col min="9217" max="9217" width="67" style="1" bestFit="1" customWidth="1"/>
    <col min="9218" max="9218" width="13.140625" style="1" bestFit="1" customWidth="1"/>
    <col min="9219" max="9219" width="30.28515625" style="1" bestFit="1" customWidth="1"/>
    <col min="9220" max="9220" width="14" style="1" bestFit="1" customWidth="1"/>
    <col min="9221" max="9221" width="10.5703125" style="1" bestFit="1" customWidth="1"/>
    <col min="9222" max="9222" width="18.140625" style="1" bestFit="1" customWidth="1"/>
    <col min="9223" max="9223" width="9.140625" style="1" bestFit="1"/>
    <col min="9224" max="9471" width="9.140625" style="1"/>
    <col min="9472" max="9472" width="5.42578125" style="1" bestFit="1" customWidth="1"/>
    <col min="9473" max="9473" width="67" style="1" bestFit="1" customWidth="1"/>
    <col min="9474" max="9474" width="13.140625" style="1" bestFit="1" customWidth="1"/>
    <col min="9475" max="9475" width="30.28515625" style="1" bestFit="1" customWidth="1"/>
    <col min="9476" max="9476" width="14" style="1" bestFit="1" customWidth="1"/>
    <col min="9477" max="9477" width="10.5703125" style="1" bestFit="1" customWidth="1"/>
    <col min="9478" max="9478" width="18.140625" style="1" bestFit="1" customWidth="1"/>
    <col min="9479" max="9479" width="9.140625" style="1" bestFit="1"/>
    <col min="9480" max="9727" width="9.140625" style="1"/>
    <col min="9728" max="9728" width="5.42578125" style="1" bestFit="1" customWidth="1"/>
    <col min="9729" max="9729" width="67" style="1" bestFit="1" customWidth="1"/>
    <col min="9730" max="9730" width="13.140625" style="1" bestFit="1" customWidth="1"/>
    <col min="9731" max="9731" width="30.28515625" style="1" bestFit="1" customWidth="1"/>
    <col min="9732" max="9732" width="14" style="1" bestFit="1" customWidth="1"/>
    <col min="9733" max="9733" width="10.5703125" style="1" bestFit="1" customWidth="1"/>
    <col min="9734" max="9734" width="18.140625" style="1" bestFit="1" customWidth="1"/>
    <col min="9735" max="9735" width="9.140625" style="1" bestFit="1"/>
    <col min="9736" max="9983" width="9.140625" style="1"/>
    <col min="9984" max="9984" width="5.42578125" style="1" bestFit="1" customWidth="1"/>
    <col min="9985" max="9985" width="67" style="1" bestFit="1" customWidth="1"/>
    <col min="9986" max="9986" width="13.140625" style="1" bestFit="1" customWidth="1"/>
    <col min="9987" max="9987" width="30.28515625" style="1" bestFit="1" customWidth="1"/>
    <col min="9988" max="9988" width="14" style="1" bestFit="1" customWidth="1"/>
    <col min="9989" max="9989" width="10.5703125" style="1" bestFit="1" customWidth="1"/>
    <col min="9990" max="9990" width="18.140625" style="1" bestFit="1" customWidth="1"/>
    <col min="9991" max="9991" width="9.140625" style="1" bestFit="1"/>
    <col min="9992" max="10239" width="9.140625" style="1"/>
    <col min="10240" max="10240" width="5.42578125" style="1" bestFit="1" customWidth="1"/>
    <col min="10241" max="10241" width="67" style="1" bestFit="1" customWidth="1"/>
    <col min="10242" max="10242" width="13.140625" style="1" bestFit="1" customWidth="1"/>
    <col min="10243" max="10243" width="30.28515625" style="1" bestFit="1" customWidth="1"/>
    <col min="10244" max="10244" width="14" style="1" bestFit="1" customWidth="1"/>
    <col min="10245" max="10245" width="10.5703125" style="1" bestFit="1" customWidth="1"/>
    <col min="10246" max="10246" width="18.140625" style="1" bestFit="1" customWidth="1"/>
    <col min="10247" max="10247" width="9.140625" style="1" bestFit="1"/>
    <col min="10248" max="10495" width="9.140625" style="1"/>
    <col min="10496" max="10496" width="5.42578125" style="1" bestFit="1" customWidth="1"/>
    <col min="10497" max="10497" width="67" style="1" bestFit="1" customWidth="1"/>
    <col min="10498" max="10498" width="13.140625" style="1" bestFit="1" customWidth="1"/>
    <col min="10499" max="10499" width="30.28515625" style="1" bestFit="1" customWidth="1"/>
    <col min="10500" max="10500" width="14" style="1" bestFit="1" customWidth="1"/>
    <col min="10501" max="10501" width="10.5703125" style="1" bestFit="1" customWidth="1"/>
    <col min="10502" max="10502" width="18.140625" style="1" bestFit="1" customWidth="1"/>
    <col min="10503" max="10503" width="9.140625" style="1" bestFit="1"/>
    <col min="10504" max="10751" width="9.140625" style="1"/>
    <col min="10752" max="10752" width="5.42578125" style="1" bestFit="1" customWidth="1"/>
    <col min="10753" max="10753" width="67" style="1" bestFit="1" customWidth="1"/>
    <col min="10754" max="10754" width="13.140625" style="1" bestFit="1" customWidth="1"/>
    <col min="10755" max="10755" width="30.28515625" style="1" bestFit="1" customWidth="1"/>
    <col min="10756" max="10756" width="14" style="1" bestFit="1" customWidth="1"/>
    <col min="10757" max="10757" width="10.5703125" style="1" bestFit="1" customWidth="1"/>
    <col min="10758" max="10758" width="18.140625" style="1" bestFit="1" customWidth="1"/>
    <col min="10759" max="10759" width="9.140625" style="1" bestFit="1"/>
    <col min="10760" max="11007" width="9.140625" style="1"/>
    <col min="11008" max="11008" width="5.42578125" style="1" bestFit="1" customWidth="1"/>
    <col min="11009" max="11009" width="67" style="1" bestFit="1" customWidth="1"/>
    <col min="11010" max="11010" width="13.140625" style="1" bestFit="1" customWidth="1"/>
    <col min="11011" max="11011" width="30.28515625" style="1" bestFit="1" customWidth="1"/>
    <col min="11012" max="11012" width="14" style="1" bestFit="1" customWidth="1"/>
    <col min="11013" max="11013" width="10.5703125" style="1" bestFit="1" customWidth="1"/>
    <col min="11014" max="11014" width="18.140625" style="1" bestFit="1" customWidth="1"/>
    <col min="11015" max="11015" width="9.140625" style="1" bestFit="1"/>
    <col min="11016" max="11263" width="9.140625" style="1"/>
    <col min="11264" max="11264" width="5.42578125" style="1" bestFit="1" customWidth="1"/>
    <col min="11265" max="11265" width="67" style="1" bestFit="1" customWidth="1"/>
    <col min="11266" max="11266" width="13.140625" style="1" bestFit="1" customWidth="1"/>
    <col min="11267" max="11267" width="30.28515625" style="1" bestFit="1" customWidth="1"/>
    <col min="11268" max="11268" width="14" style="1" bestFit="1" customWidth="1"/>
    <col min="11269" max="11269" width="10.5703125" style="1" bestFit="1" customWidth="1"/>
    <col min="11270" max="11270" width="18.140625" style="1" bestFit="1" customWidth="1"/>
    <col min="11271" max="11271" width="9.140625" style="1" bestFit="1"/>
    <col min="11272" max="11519" width="9.140625" style="1"/>
    <col min="11520" max="11520" width="5.42578125" style="1" bestFit="1" customWidth="1"/>
    <col min="11521" max="11521" width="67" style="1" bestFit="1" customWidth="1"/>
    <col min="11522" max="11522" width="13.140625" style="1" bestFit="1" customWidth="1"/>
    <col min="11523" max="11523" width="30.28515625" style="1" bestFit="1" customWidth="1"/>
    <col min="11524" max="11524" width="14" style="1" bestFit="1" customWidth="1"/>
    <col min="11525" max="11525" width="10.5703125" style="1" bestFit="1" customWidth="1"/>
    <col min="11526" max="11526" width="18.140625" style="1" bestFit="1" customWidth="1"/>
    <col min="11527" max="11527" width="9.140625" style="1" bestFit="1"/>
    <col min="11528" max="11775" width="9.140625" style="1"/>
    <col min="11776" max="11776" width="5.42578125" style="1" bestFit="1" customWidth="1"/>
    <col min="11777" max="11777" width="67" style="1" bestFit="1" customWidth="1"/>
    <col min="11778" max="11778" width="13.140625" style="1" bestFit="1" customWidth="1"/>
    <col min="11779" max="11779" width="30.28515625" style="1" bestFit="1" customWidth="1"/>
    <col min="11780" max="11780" width="14" style="1" bestFit="1" customWidth="1"/>
    <col min="11781" max="11781" width="10.5703125" style="1" bestFit="1" customWidth="1"/>
    <col min="11782" max="11782" width="18.140625" style="1" bestFit="1" customWidth="1"/>
    <col min="11783" max="11783" width="9.140625" style="1" bestFit="1"/>
    <col min="11784" max="12031" width="9.140625" style="1"/>
    <col min="12032" max="12032" width="5.42578125" style="1" bestFit="1" customWidth="1"/>
    <col min="12033" max="12033" width="67" style="1" bestFit="1" customWidth="1"/>
    <col min="12034" max="12034" width="13.140625" style="1" bestFit="1" customWidth="1"/>
    <col min="12035" max="12035" width="30.28515625" style="1" bestFit="1" customWidth="1"/>
    <col min="12036" max="12036" width="14" style="1" bestFit="1" customWidth="1"/>
    <col min="12037" max="12037" width="10.5703125" style="1" bestFit="1" customWidth="1"/>
    <col min="12038" max="12038" width="18.140625" style="1" bestFit="1" customWidth="1"/>
    <col min="12039" max="12039" width="9.140625" style="1" bestFit="1"/>
    <col min="12040" max="12287" width="9.140625" style="1"/>
    <col min="12288" max="12288" width="5.42578125" style="1" bestFit="1" customWidth="1"/>
    <col min="12289" max="12289" width="67" style="1" bestFit="1" customWidth="1"/>
    <col min="12290" max="12290" width="13.140625" style="1" bestFit="1" customWidth="1"/>
    <col min="12291" max="12291" width="30.28515625" style="1" bestFit="1" customWidth="1"/>
    <col min="12292" max="12292" width="14" style="1" bestFit="1" customWidth="1"/>
    <col min="12293" max="12293" width="10.5703125" style="1" bestFit="1" customWidth="1"/>
    <col min="12294" max="12294" width="18.140625" style="1" bestFit="1" customWidth="1"/>
    <col min="12295" max="12295" width="9.140625" style="1" bestFit="1"/>
    <col min="12296" max="12543" width="9.140625" style="1"/>
    <col min="12544" max="12544" width="5.42578125" style="1" bestFit="1" customWidth="1"/>
    <col min="12545" max="12545" width="67" style="1" bestFit="1" customWidth="1"/>
    <col min="12546" max="12546" width="13.140625" style="1" bestFit="1" customWidth="1"/>
    <col min="12547" max="12547" width="30.28515625" style="1" bestFit="1" customWidth="1"/>
    <col min="12548" max="12548" width="14" style="1" bestFit="1" customWidth="1"/>
    <col min="12549" max="12549" width="10.5703125" style="1" bestFit="1" customWidth="1"/>
    <col min="12550" max="12550" width="18.140625" style="1" bestFit="1" customWidth="1"/>
    <col min="12551" max="12551" width="9.140625" style="1" bestFit="1"/>
    <col min="12552" max="12799" width="9.140625" style="1"/>
    <col min="12800" max="12800" width="5.42578125" style="1" bestFit="1" customWidth="1"/>
    <col min="12801" max="12801" width="67" style="1" bestFit="1" customWidth="1"/>
    <col min="12802" max="12802" width="13.140625" style="1" bestFit="1" customWidth="1"/>
    <col min="12803" max="12803" width="30.28515625" style="1" bestFit="1" customWidth="1"/>
    <col min="12804" max="12804" width="14" style="1" bestFit="1" customWidth="1"/>
    <col min="12805" max="12805" width="10.5703125" style="1" bestFit="1" customWidth="1"/>
    <col min="12806" max="12806" width="18.140625" style="1" bestFit="1" customWidth="1"/>
    <col min="12807" max="12807" width="9.140625" style="1" bestFit="1"/>
    <col min="12808" max="13055" width="9.140625" style="1"/>
    <col min="13056" max="13056" width="5.42578125" style="1" bestFit="1" customWidth="1"/>
    <col min="13057" max="13057" width="67" style="1" bestFit="1" customWidth="1"/>
    <col min="13058" max="13058" width="13.140625" style="1" bestFit="1" customWidth="1"/>
    <col min="13059" max="13059" width="30.28515625" style="1" bestFit="1" customWidth="1"/>
    <col min="13060" max="13060" width="14" style="1" bestFit="1" customWidth="1"/>
    <col min="13061" max="13061" width="10.5703125" style="1" bestFit="1" customWidth="1"/>
    <col min="13062" max="13062" width="18.140625" style="1" bestFit="1" customWidth="1"/>
    <col min="13063" max="13063" width="9.140625" style="1" bestFit="1"/>
    <col min="13064" max="13311" width="9.140625" style="1"/>
    <col min="13312" max="13312" width="5.42578125" style="1" bestFit="1" customWidth="1"/>
    <col min="13313" max="13313" width="67" style="1" bestFit="1" customWidth="1"/>
    <col min="13314" max="13314" width="13.140625" style="1" bestFit="1" customWidth="1"/>
    <col min="13315" max="13315" width="30.28515625" style="1" bestFit="1" customWidth="1"/>
    <col min="13316" max="13316" width="14" style="1" bestFit="1" customWidth="1"/>
    <col min="13317" max="13317" width="10.5703125" style="1" bestFit="1" customWidth="1"/>
    <col min="13318" max="13318" width="18.140625" style="1" bestFit="1" customWidth="1"/>
    <col min="13319" max="13319" width="9.140625" style="1" bestFit="1"/>
    <col min="13320" max="13567" width="9.140625" style="1"/>
    <col min="13568" max="13568" width="5.42578125" style="1" bestFit="1" customWidth="1"/>
    <col min="13569" max="13569" width="67" style="1" bestFit="1" customWidth="1"/>
    <col min="13570" max="13570" width="13.140625" style="1" bestFit="1" customWidth="1"/>
    <col min="13571" max="13571" width="30.28515625" style="1" bestFit="1" customWidth="1"/>
    <col min="13572" max="13572" width="14" style="1" bestFit="1" customWidth="1"/>
    <col min="13573" max="13573" width="10.5703125" style="1" bestFit="1" customWidth="1"/>
    <col min="13574" max="13574" width="18.140625" style="1" bestFit="1" customWidth="1"/>
    <col min="13575" max="13575" width="9.140625" style="1" bestFit="1"/>
    <col min="13576" max="13823" width="9.140625" style="1"/>
    <col min="13824" max="13824" width="5.42578125" style="1" bestFit="1" customWidth="1"/>
    <col min="13825" max="13825" width="67" style="1" bestFit="1" customWidth="1"/>
    <col min="13826" max="13826" width="13.140625" style="1" bestFit="1" customWidth="1"/>
    <col min="13827" max="13827" width="30.28515625" style="1" bestFit="1" customWidth="1"/>
    <col min="13828" max="13828" width="14" style="1" bestFit="1" customWidth="1"/>
    <col min="13829" max="13829" width="10.5703125" style="1" bestFit="1" customWidth="1"/>
    <col min="13830" max="13830" width="18.140625" style="1" bestFit="1" customWidth="1"/>
    <col min="13831" max="13831" width="9.140625" style="1" bestFit="1"/>
    <col min="13832" max="14079" width="9.140625" style="1"/>
    <col min="14080" max="14080" width="5.42578125" style="1" bestFit="1" customWidth="1"/>
    <col min="14081" max="14081" width="67" style="1" bestFit="1" customWidth="1"/>
    <col min="14082" max="14082" width="13.140625" style="1" bestFit="1" customWidth="1"/>
    <col min="14083" max="14083" width="30.28515625" style="1" bestFit="1" customWidth="1"/>
    <col min="14084" max="14084" width="14" style="1" bestFit="1" customWidth="1"/>
    <col min="14085" max="14085" width="10.5703125" style="1" bestFit="1" customWidth="1"/>
    <col min="14086" max="14086" width="18.140625" style="1" bestFit="1" customWidth="1"/>
    <col min="14087" max="14087" width="9.140625" style="1" bestFit="1"/>
    <col min="14088" max="14335" width="9.140625" style="1"/>
    <col min="14336" max="14336" width="5.42578125" style="1" bestFit="1" customWidth="1"/>
    <col min="14337" max="14337" width="67" style="1" bestFit="1" customWidth="1"/>
    <col min="14338" max="14338" width="13.140625" style="1" bestFit="1" customWidth="1"/>
    <col min="14339" max="14339" width="30.28515625" style="1" bestFit="1" customWidth="1"/>
    <col min="14340" max="14340" width="14" style="1" bestFit="1" customWidth="1"/>
    <col min="14341" max="14341" width="10.5703125" style="1" bestFit="1" customWidth="1"/>
    <col min="14342" max="14342" width="18.140625" style="1" bestFit="1" customWidth="1"/>
    <col min="14343" max="14343" width="9.140625" style="1" bestFit="1"/>
    <col min="14344" max="14591" width="9.140625" style="1"/>
    <col min="14592" max="14592" width="5.42578125" style="1" bestFit="1" customWidth="1"/>
    <col min="14593" max="14593" width="67" style="1" bestFit="1" customWidth="1"/>
    <col min="14594" max="14594" width="13.140625" style="1" bestFit="1" customWidth="1"/>
    <col min="14595" max="14595" width="30.28515625" style="1" bestFit="1" customWidth="1"/>
    <col min="14596" max="14596" width="14" style="1" bestFit="1" customWidth="1"/>
    <col min="14597" max="14597" width="10.5703125" style="1" bestFit="1" customWidth="1"/>
    <col min="14598" max="14598" width="18.140625" style="1" bestFit="1" customWidth="1"/>
    <col min="14599" max="14599" width="9.140625" style="1" bestFit="1"/>
    <col min="14600" max="14847" width="9.140625" style="1"/>
    <col min="14848" max="14848" width="5.42578125" style="1" bestFit="1" customWidth="1"/>
    <col min="14849" max="14849" width="67" style="1" bestFit="1" customWidth="1"/>
    <col min="14850" max="14850" width="13.140625" style="1" bestFit="1" customWidth="1"/>
    <col min="14851" max="14851" width="30.28515625" style="1" bestFit="1" customWidth="1"/>
    <col min="14852" max="14852" width="14" style="1" bestFit="1" customWidth="1"/>
    <col min="14853" max="14853" width="10.5703125" style="1" bestFit="1" customWidth="1"/>
    <col min="14854" max="14854" width="18.140625" style="1" bestFit="1" customWidth="1"/>
    <col min="14855" max="14855" width="9.140625" style="1" bestFit="1"/>
    <col min="14856" max="15103" width="9.140625" style="1"/>
    <col min="15104" max="15104" width="5.42578125" style="1" bestFit="1" customWidth="1"/>
    <col min="15105" max="15105" width="67" style="1" bestFit="1" customWidth="1"/>
    <col min="15106" max="15106" width="13.140625" style="1" bestFit="1" customWidth="1"/>
    <col min="15107" max="15107" width="30.28515625" style="1" bestFit="1" customWidth="1"/>
    <col min="15108" max="15108" width="14" style="1" bestFit="1" customWidth="1"/>
    <col min="15109" max="15109" width="10.5703125" style="1" bestFit="1" customWidth="1"/>
    <col min="15110" max="15110" width="18.140625" style="1" bestFit="1" customWidth="1"/>
    <col min="15111" max="15111" width="9.140625" style="1" bestFit="1"/>
    <col min="15112" max="15359" width="9.140625" style="1"/>
    <col min="15360" max="15360" width="5.42578125" style="1" bestFit="1" customWidth="1"/>
    <col min="15361" max="15361" width="67" style="1" bestFit="1" customWidth="1"/>
    <col min="15362" max="15362" width="13.140625" style="1" bestFit="1" customWidth="1"/>
    <col min="15363" max="15363" width="30.28515625" style="1" bestFit="1" customWidth="1"/>
    <col min="15364" max="15364" width="14" style="1" bestFit="1" customWidth="1"/>
    <col min="15365" max="15365" width="10.5703125" style="1" bestFit="1" customWidth="1"/>
    <col min="15366" max="15366" width="18.140625" style="1" bestFit="1" customWidth="1"/>
    <col min="15367" max="15367" width="9.140625" style="1" bestFit="1"/>
    <col min="15368" max="15615" width="9.140625" style="1"/>
    <col min="15616" max="15616" width="5.42578125" style="1" bestFit="1" customWidth="1"/>
    <col min="15617" max="15617" width="67" style="1" bestFit="1" customWidth="1"/>
    <col min="15618" max="15618" width="13.140625" style="1" bestFit="1" customWidth="1"/>
    <col min="15619" max="15619" width="30.28515625" style="1" bestFit="1" customWidth="1"/>
    <col min="15620" max="15620" width="14" style="1" bestFit="1" customWidth="1"/>
    <col min="15621" max="15621" width="10.5703125" style="1" bestFit="1" customWidth="1"/>
    <col min="15622" max="15622" width="18.140625" style="1" bestFit="1" customWidth="1"/>
    <col min="15623" max="15623" width="9.140625" style="1" bestFit="1"/>
    <col min="15624" max="15871" width="9.140625" style="1"/>
    <col min="15872" max="15872" width="5.42578125" style="1" bestFit="1" customWidth="1"/>
    <col min="15873" max="15873" width="67" style="1" bestFit="1" customWidth="1"/>
    <col min="15874" max="15874" width="13.140625" style="1" bestFit="1" customWidth="1"/>
    <col min="15875" max="15875" width="30.28515625" style="1" bestFit="1" customWidth="1"/>
    <col min="15876" max="15876" width="14" style="1" bestFit="1" customWidth="1"/>
    <col min="15877" max="15877" width="10.5703125" style="1" bestFit="1" customWidth="1"/>
    <col min="15878" max="15878" width="18.140625" style="1" bestFit="1" customWidth="1"/>
    <col min="15879" max="15879" width="9.140625" style="1" bestFit="1"/>
    <col min="15880" max="16127" width="9.140625" style="1"/>
    <col min="16128" max="16128" width="5.42578125" style="1" bestFit="1" customWidth="1"/>
    <col min="16129" max="16129" width="67" style="1" bestFit="1" customWidth="1"/>
    <col min="16130" max="16130" width="13.140625" style="1" bestFit="1" customWidth="1"/>
    <col min="16131" max="16131" width="30.28515625" style="1" bestFit="1" customWidth="1"/>
    <col min="16132" max="16132" width="14" style="1" bestFit="1" customWidth="1"/>
    <col min="16133" max="16133" width="10.5703125" style="1" bestFit="1" customWidth="1"/>
    <col min="16134" max="16134" width="18.140625" style="1" bestFit="1" customWidth="1"/>
    <col min="16135" max="16135" width="9.140625" style="1" bestFit="1"/>
    <col min="16136" max="16384" width="9.140625" style="1"/>
  </cols>
  <sheetData>
    <row r="1" spans="1:9" x14ac:dyDescent="0.2">
      <c r="A1" s="3" t="s">
        <v>0</v>
      </c>
      <c r="B1" s="410" t="s">
        <v>75</v>
      </c>
      <c r="C1" s="410"/>
      <c r="D1" s="410"/>
      <c r="E1" s="410"/>
    </row>
    <row r="2" spans="1:9" ht="13.5" thickBot="1" x14ac:dyDescent="0.25"/>
    <row r="3" spans="1:9" ht="15" x14ac:dyDescent="0.2">
      <c r="B3" s="47" t="s">
        <v>994</v>
      </c>
      <c r="C3" s="411"/>
      <c r="D3" s="429"/>
    </row>
    <row r="4" spans="1:9" ht="30" x14ac:dyDescent="0.2">
      <c r="B4" s="50" t="s">
        <v>995</v>
      </c>
      <c r="C4" s="412"/>
      <c r="D4" s="430"/>
    </row>
    <row r="5" spans="1:9" ht="15" x14ac:dyDescent="0.2">
      <c r="B5" s="50" t="s">
        <v>983</v>
      </c>
      <c r="C5" s="412"/>
      <c r="D5" s="430"/>
    </row>
    <row r="6" spans="1:9" ht="15" x14ac:dyDescent="0.2">
      <c r="B6" s="50" t="s">
        <v>996</v>
      </c>
      <c r="C6" s="412"/>
      <c r="D6" s="430"/>
    </row>
    <row r="7" spans="1:9" ht="30.75" thickBot="1" x14ac:dyDescent="0.25">
      <c r="B7" s="51" t="s">
        <v>997</v>
      </c>
      <c r="C7" s="413"/>
      <c r="D7" s="431"/>
    </row>
    <row r="8" spans="1:9" x14ac:dyDescent="0.2">
      <c r="C8" s="64" t="s">
        <v>1631</v>
      </c>
      <c r="D8" s="64" t="s">
        <v>1630</v>
      </c>
      <c r="I8" s="1"/>
    </row>
    <row r="9" spans="1:9" s="66" customFormat="1" x14ac:dyDescent="0.2">
      <c r="C9" s="67"/>
      <c r="F9" s="68"/>
      <c r="G9" s="68"/>
      <c r="H9" s="68"/>
      <c r="I9" s="166"/>
    </row>
    <row r="10" spans="1:9" s="66" customFormat="1" x14ac:dyDescent="0.2">
      <c r="B10" s="66" t="s">
        <v>95</v>
      </c>
      <c r="C10" s="67"/>
      <c r="F10" s="68"/>
      <c r="G10" s="68"/>
      <c r="H10" s="68"/>
      <c r="I10" s="166"/>
    </row>
    <row r="11" spans="1:9" s="66" customFormat="1" x14ac:dyDescent="0.2">
      <c r="C11" s="67"/>
      <c r="F11" s="68"/>
      <c r="G11" s="68"/>
      <c r="H11" s="68"/>
      <c r="I11" s="166"/>
    </row>
    <row r="12" spans="1:9" s="66" customFormat="1" x14ac:dyDescent="0.2">
      <c r="B12" s="211" t="s">
        <v>96</v>
      </c>
      <c r="C12" s="212" t="s">
        <v>97</v>
      </c>
      <c r="D12" s="211" t="s">
        <v>125</v>
      </c>
      <c r="E12" s="211" t="s">
        <v>99</v>
      </c>
      <c r="F12" s="213" t="s">
        <v>100</v>
      </c>
      <c r="G12" s="213" t="s">
        <v>101</v>
      </c>
      <c r="H12" s="213" t="s">
        <v>102</v>
      </c>
      <c r="I12" s="166" t="s">
        <v>126</v>
      </c>
    </row>
    <row r="13" spans="1:9" s="66" customFormat="1" x14ac:dyDescent="0.2">
      <c r="B13" s="214" t="s">
        <v>127</v>
      </c>
      <c r="C13" s="67"/>
      <c r="F13" s="68"/>
      <c r="G13" s="68"/>
      <c r="H13" s="68"/>
      <c r="I13" s="166"/>
    </row>
    <row r="14" spans="1:9" s="66" customFormat="1" x14ac:dyDescent="0.2">
      <c r="B14" s="214" t="s">
        <v>104</v>
      </c>
      <c r="C14" s="67"/>
      <c r="F14" s="68"/>
      <c r="G14" s="68"/>
      <c r="H14" s="68"/>
      <c r="I14" s="166"/>
    </row>
    <row r="15" spans="1:9" s="66" customFormat="1" x14ac:dyDescent="0.2">
      <c r="B15" s="66" t="s">
        <v>1385</v>
      </c>
      <c r="C15" s="67" t="s">
        <v>128</v>
      </c>
      <c r="D15" s="66" t="s">
        <v>129</v>
      </c>
      <c r="E15" s="66" t="s">
        <v>130</v>
      </c>
      <c r="F15" s="68">
        <v>221350</v>
      </c>
      <c r="G15" s="68">
        <v>5576.36</v>
      </c>
      <c r="H15" s="68">
        <v>5.26</v>
      </c>
      <c r="I15" s="166"/>
    </row>
    <row r="16" spans="1:9" s="66" customFormat="1" x14ac:dyDescent="0.2">
      <c r="B16" s="66" t="s">
        <v>1111</v>
      </c>
      <c r="C16" s="67" t="s">
        <v>128</v>
      </c>
      <c r="D16" s="66" t="s">
        <v>131</v>
      </c>
      <c r="E16" s="66" t="s">
        <v>132</v>
      </c>
      <c r="F16" s="68">
        <v>693000</v>
      </c>
      <c r="G16" s="68">
        <v>4856.8900000000003</v>
      </c>
      <c r="H16" s="68">
        <v>4.58</v>
      </c>
      <c r="I16" s="166"/>
    </row>
    <row r="17" spans="2:9" s="66" customFormat="1" x14ac:dyDescent="0.2">
      <c r="B17" s="66" t="s">
        <v>1386</v>
      </c>
      <c r="C17" s="67" t="s">
        <v>128</v>
      </c>
      <c r="D17" s="66" t="s">
        <v>134</v>
      </c>
      <c r="E17" s="66" t="s">
        <v>135</v>
      </c>
      <c r="F17" s="68">
        <v>227600</v>
      </c>
      <c r="G17" s="68">
        <v>3812.76</v>
      </c>
      <c r="H17" s="68">
        <v>3.6</v>
      </c>
      <c r="I17" s="166"/>
    </row>
    <row r="18" spans="2:9" s="66" customFormat="1" x14ac:dyDescent="0.2">
      <c r="B18" s="66" t="s">
        <v>280</v>
      </c>
      <c r="C18" s="67" t="s">
        <v>128</v>
      </c>
      <c r="D18" s="66" t="s">
        <v>131</v>
      </c>
      <c r="E18" s="66" t="s">
        <v>281</v>
      </c>
      <c r="F18" s="68">
        <v>795000</v>
      </c>
      <c r="G18" s="68">
        <v>3601.35</v>
      </c>
      <c r="H18" s="68">
        <v>3.4</v>
      </c>
      <c r="I18" s="166"/>
    </row>
    <row r="19" spans="2:9" s="66" customFormat="1" x14ac:dyDescent="0.2">
      <c r="B19" s="66" t="s">
        <v>1200</v>
      </c>
      <c r="C19" s="67" t="s">
        <v>128</v>
      </c>
      <c r="D19" s="66" t="s">
        <v>142</v>
      </c>
      <c r="E19" s="66" t="s">
        <v>143</v>
      </c>
      <c r="F19" s="68">
        <v>511880</v>
      </c>
      <c r="G19" s="68">
        <v>3523.27</v>
      </c>
      <c r="H19" s="68">
        <v>3.32</v>
      </c>
      <c r="I19" s="166"/>
    </row>
    <row r="20" spans="2:9" s="66" customFormat="1" x14ac:dyDescent="0.2">
      <c r="B20" s="66" t="s">
        <v>1159</v>
      </c>
      <c r="C20" s="67" t="s">
        <v>128</v>
      </c>
      <c r="D20" s="66" t="s">
        <v>140</v>
      </c>
      <c r="E20" s="66" t="s">
        <v>141</v>
      </c>
      <c r="F20" s="68">
        <v>108200</v>
      </c>
      <c r="G20" s="68">
        <v>2980.15</v>
      </c>
      <c r="H20" s="68">
        <v>2.81</v>
      </c>
      <c r="I20" s="166"/>
    </row>
    <row r="21" spans="2:9" s="66" customFormat="1" x14ac:dyDescent="0.2">
      <c r="B21" s="66" t="s">
        <v>1100</v>
      </c>
      <c r="C21" s="67" t="s">
        <v>128</v>
      </c>
      <c r="D21" s="66" t="s">
        <v>134</v>
      </c>
      <c r="E21" s="66" t="s">
        <v>136</v>
      </c>
      <c r="F21" s="68">
        <v>76100</v>
      </c>
      <c r="G21" s="68">
        <v>2873.19</v>
      </c>
      <c r="H21" s="68">
        <v>2.71</v>
      </c>
      <c r="I21" s="166"/>
    </row>
    <row r="22" spans="2:9" s="66" customFormat="1" x14ac:dyDescent="0.2">
      <c r="B22" s="66" t="s">
        <v>1127</v>
      </c>
      <c r="C22" s="67" t="s">
        <v>128</v>
      </c>
      <c r="D22" s="66" t="s">
        <v>167</v>
      </c>
      <c r="E22" s="66" t="s">
        <v>168</v>
      </c>
      <c r="F22" s="68">
        <v>33600</v>
      </c>
      <c r="G22" s="68">
        <v>2485.09</v>
      </c>
      <c r="H22" s="68">
        <v>2.34</v>
      </c>
      <c r="I22" s="166"/>
    </row>
    <row r="23" spans="2:9" s="66" customFormat="1" x14ac:dyDescent="0.2">
      <c r="B23" s="66" t="s">
        <v>1171</v>
      </c>
      <c r="C23" s="67" t="s">
        <v>128</v>
      </c>
      <c r="D23" s="66" t="s">
        <v>131</v>
      </c>
      <c r="E23" s="66" t="s">
        <v>133</v>
      </c>
      <c r="F23" s="68">
        <v>154250</v>
      </c>
      <c r="G23" s="68">
        <v>2460.21</v>
      </c>
      <c r="H23" s="68">
        <v>2.3199999999999998</v>
      </c>
      <c r="I23" s="166"/>
    </row>
    <row r="24" spans="2:9" s="66" customFormat="1" x14ac:dyDescent="0.2">
      <c r="B24" s="66" t="s">
        <v>1387</v>
      </c>
      <c r="C24" s="67" t="s">
        <v>128</v>
      </c>
      <c r="D24" s="66" t="s">
        <v>134</v>
      </c>
      <c r="E24" s="66" t="s">
        <v>261</v>
      </c>
      <c r="F24" s="68">
        <v>133500</v>
      </c>
      <c r="G24" s="68">
        <v>1708.2</v>
      </c>
      <c r="H24" s="68">
        <v>1.61</v>
      </c>
      <c r="I24" s="166"/>
    </row>
    <row r="25" spans="2:9" s="66" customFormat="1" x14ac:dyDescent="0.2">
      <c r="B25" s="66" t="s">
        <v>1112</v>
      </c>
      <c r="C25" s="67" t="s">
        <v>128</v>
      </c>
      <c r="D25" s="66" t="s">
        <v>247</v>
      </c>
      <c r="E25" s="66" t="s">
        <v>358</v>
      </c>
      <c r="F25" s="68">
        <v>825000</v>
      </c>
      <c r="G25" s="68">
        <v>1309.69</v>
      </c>
      <c r="H25" s="68">
        <v>1.24</v>
      </c>
      <c r="I25" s="166"/>
    </row>
    <row r="26" spans="2:9" s="66" customFormat="1" x14ac:dyDescent="0.2">
      <c r="B26" s="66" t="s">
        <v>1114</v>
      </c>
      <c r="C26" s="67" t="s">
        <v>128</v>
      </c>
      <c r="D26" s="66" t="s">
        <v>165</v>
      </c>
      <c r="E26" s="66" t="s">
        <v>166</v>
      </c>
      <c r="F26" s="68">
        <v>73500</v>
      </c>
      <c r="G26" s="68">
        <v>1251.67</v>
      </c>
      <c r="H26" s="68">
        <v>1.18</v>
      </c>
      <c r="I26" s="166"/>
    </row>
    <row r="27" spans="2:9" s="66" customFormat="1" x14ac:dyDescent="0.2">
      <c r="B27" s="66" t="s">
        <v>432</v>
      </c>
      <c r="C27" s="67" t="s">
        <v>128</v>
      </c>
      <c r="D27" s="66" t="s">
        <v>131</v>
      </c>
      <c r="E27" s="66" t="s">
        <v>433</v>
      </c>
      <c r="F27" s="68">
        <v>1270000</v>
      </c>
      <c r="G27" s="68">
        <v>1038.23</v>
      </c>
      <c r="H27" s="68">
        <v>0.98</v>
      </c>
      <c r="I27" s="166"/>
    </row>
    <row r="28" spans="2:9" s="66" customFormat="1" x14ac:dyDescent="0.2">
      <c r="B28" s="66" t="s">
        <v>1110</v>
      </c>
      <c r="C28" s="67" t="s">
        <v>128</v>
      </c>
      <c r="D28" s="66" t="s">
        <v>239</v>
      </c>
      <c r="E28" s="66" t="s">
        <v>412</v>
      </c>
      <c r="F28" s="68">
        <v>14000</v>
      </c>
      <c r="G28" s="68">
        <v>1027.33</v>
      </c>
      <c r="H28" s="68">
        <v>0.97</v>
      </c>
      <c r="I28" s="166"/>
    </row>
    <row r="29" spans="2:9" s="66" customFormat="1" x14ac:dyDescent="0.2">
      <c r="B29" s="66" t="s">
        <v>1203</v>
      </c>
      <c r="C29" s="67" t="s">
        <v>128</v>
      </c>
      <c r="D29" s="66" t="s">
        <v>247</v>
      </c>
      <c r="E29" s="66" t="s">
        <v>263</v>
      </c>
      <c r="F29" s="68">
        <v>528666</v>
      </c>
      <c r="G29" s="68">
        <v>1003.94</v>
      </c>
      <c r="H29" s="68">
        <v>0.95</v>
      </c>
      <c r="I29" s="166"/>
    </row>
    <row r="30" spans="2:9" s="66" customFormat="1" x14ac:dyDescent="0.2">
      <c r="B30" s="66" t="s">
        <v>1106</v>
      </c>
      <c r="C30" s="67" t="s">
        <v>128</v>
      </c>
      <c r="D30" s="66" t="s">
        <v>216</v>
      </c>
      <c r="E30" s="66" t="s">
        <v>288</v>
      </c>
      <c r="F30" s="68">
        <v>22297</v>
      </c>
      <c r="G30" s="68">
        <v>999.26</v>
      </c>
      <c r="H30" s="68">
        <v>0.94</v>
      </c>
      <c r="I30" s="166"/>
    </row>
    <row r="31" spans="2:9" s="66" customFormat="1" x14ac:dyDescent="0.2">
      <c r="B31" s="66" t="s">
        <v>1154</v>
      </c>
      <c r="C31" s="67" t="s">
        <v>128</v>
      </c>
      <c r="D31" s="66" t="s">
        <v>146</v>
      </c>
      <c r="E31" s="66" t="s">
        <v>180</v>
      </c>
      <c r="F31" s="68">
        <v>178500</v>
      </c>
      <c r="G31" s="68">
        <v>977.29</v>
      </c>
      <c r="H31" s="68">
        <v>0.92</v>
      </c>
      <c r="I31" s="166"/>
    </row>
    <row r="32" spans="2:9" s="66" customFormat="1" x14ac:dyDescent="0.2">
      <c r="B32" s="66" t="s">
        <v>1195</v>
      </c>
      <c r="C32" s="67" t="s">
        <v>128</v>
      </c>
      <c r="D32" s="66" t="s">
        <v>173</v>
      </c>
      <c r="E32" s="66" t="s">
        <v>434</v>
      </c>
      <c r="F32" s="68">
        <v>98250</v>
      </c>
      <c r="G32" s="68">
        <v>974.59</v>
      </c>
      <c r="H32" s="68">
        <v>0.92</v>
      </c>
      <c r="I32" s="166"/>
    </row>
    <row r="33" spans="2:9" s="66" customFormat="1" x14ac:dyDescent="0.2">
      <c r="B33" s="66" t="s">
        <v>1145</v>
      </c>
      <c r="C33" s="67" t="s">
        <v>128</v>
      </c>
      <c r="D33" s="66" t="s">
        <v>167</v>
      </c>
      <c r="E33" s="66" t="s">
        <v>181</v>
      </c>
      <c r="F33" s="68">
        <v>42900</v>
      </c>
      <c r="G33" s="68">
        <v>967.18</v>
      </c>
      <c r="H33" s="68">
        <v>0.91</v>
      </c>
      <c r="I33" s="166"/>
    </row>
    <row r="34" spans="2:9" s="66" customFormat="1" x14ac:dyDescent="0.2">
      <c r="B34" s="66" t="s">
        <v>1196</v>
      </c>
      <c r="C34" s="67" t="s">
        <v>128</v>
      </c>
      <c r="D34" s="66" t="s">
        <v>339</v>
      </c>
      <c r="E34" s="66" t="s">
        <v>345</v>
      </c>
      <c r="F34" s="68">
        <v>1035000</v>
      </c>
      <c r="G34" s="68">
        <v>966.69</v>
      </c>
      <c r="H34" s="68">
        <v>0.91</v>
      </c>
      <c r="I34" s="166"/>
    </row>
    <row r="35" spans="2:9" s="66" customFormat="1" x14ac:dyDescent="0.2">
      <c r="B35" s="66" t="s">
        <v>1119</v>
      </c>
      <c r="C35" s="67" t="s">
        <v>128</v>
      </c>
      <c r="D35" s="66" t="s">
        <v>134</v>
      </c>
      <c r="E35" s="66" t="s">
        <v>383</v>
      </c>
      <c r="F35" s="68">
        <v>66000</v>
      </c>
      <c r="G35" s="68">
        <v>911.2</v>
      </c>
      <c r="H35" s="68">
        <v>0.86</v>
      </c>
      <c r="I35" s="166"/>
    </row>
    <row r="36" spans="2:9" s="66" customFormat="1" x14ac:dyDescent="0.2">
      <c r="B36" s="66" t="s">
        <v>1216</v>
      </c>
      <c r="C36" s="67" t="s">
        <v>128</v>
      </c>
      <c r="D36" s="66" t="s">
        <v>247</v>
      </c>
      <c r="E36" s="66" t="s">
        <v>415</v>
      </c>
      <c r="F36" s="68">
        <v>635000</v>
      </c>
      <c r="G36" s="68">
        <v>900.75</v>
      </c>
      <c r="H36" s="68">
        <v>0.85</v>
      </c>
      <c r="I36" s="166"/>
    </row>
    <row r="37" spans="2:9" s="66" customFormat="1" x14ac:dyDescent="0.2">
      <c r="B37" s="66" t="s">
        <v>1440</v>
      </c>
      <c r="C37" s="67" t="s">
        <v>128</v>
      </c>
      <c r="D37" s="66" t="s">
        <v>276</v>
      </c>
      <c r="E37" s="66" t="s">
        <v>435</v>
      </c>
      <c r="F37" s="68">
        <v>216000</v>
      </c>
      <c r="G37" s="68">
        <v>885.6</v>
      </c>
      <c r="H37" s="68">
        <v>0.84</v>
      </c>
      <c r="I37" s="166"/>
    </row>
    <row r="38" spans="2:9" s="66" customFormat="1" x14ac:dyDescent="0.2">
      <c r="B38" s="66" t="s">
        <v>1108</v>
      </c>
      <c r="C38" s="67" t="s">
        <v>128</v>
      </c>
      <c r="D38" s="66" t="s">
        <v>239</v>
      </c>
      <c r="E38" s="66" t="s">
        <v>413</v>
      </c>
      <c r="F38" s="68">
        <v>110000</v>
      </c>
      <c r="G38" s="68">
        <v>883.36</v>
      </c>
      <c r="H38" s="68">
        <v>0.83</v>
      </c>
      <c r="I38" s="166"/>
    </row>
    <row r="39" spans="2:9" s="66" customFormat="1" x14ac:dyDescent="0.2">
      <c r="B39" s="66" t="s">
        <v>1103</v>
      </c>
      <c r="C39" s="67" t="s">
        <v>128</v>
      </c>
      <c r="D39" s="66" t="s">
        <v>160</v>
      </c>
      <c r="E39" s="66" t="s">
        <v>175</v>
      </c>
      <c r="F39" s="68">
        <v>105000</v>
      </c>
      <c r="G39" s="68">
        <v>859.16</v>
      </c>
      <c r="H39" s="68">
        <v>0.81</v>
      </c>
      <c r="I39" s="166"/>
    </row>
    <row r="40" spans="2:9" s="66" customFormat="1" x14ac:dyDescent="0.2">
      <c r="B40" s="66" t="s">
        <v>1230</v>
      </c>
      <c r="C40" s="67" t="s">
        <v>128</v>
      </c>
      <c r="D40" s="66" t="s">
        <v>160</v>
      </c>
      <c r="E40" s="66" t="s">
        <v>162</v>
      </c>
      <c r="F40" s="68">
        <v>17550</v>
      </c>
      <c r="G40" s="68">
        <v>856.56</v>
      </c>
      <c r="H40" s="68">
        <v>0.81</v>
      </c>
      <c r="I40" s="166"/>
    </row>
    <row r="41" spans="2:9" s="66" customFormat="1" x14ac:dyDescent="0.2">
      <c r="B41" s="66" t="s">
        <v>1215</v>
      </c>
      <c r="C41" s="67" t="s">
        <v>128</v>
      </c>
      <c r="D41" s="66" t="s">
        <v>131</v>
      </c>
      <c r="E41" s="66" t="s">
        <v>405</v>
      </c>
      <c r="F41" s="68">
        <v>446583</v>
      </c>
      <c r="G41" s="68">
        <v>852.53</v>
      </c>
      <c r="H41" s="68">
        <v>0.8</v>
      </c>
      <c r="I41" s="166"/>
    </row>
    <row r="42" spans="2:9" s="66" customFormat="1" x14ac:dyDescent="0.2">
      <c r="B42" s="66" t="s">
        <v>1169</v>
      </c>
      <c r="C42" s="67" t="s">
        <v>128</v>
      </c>
      <c r="D42" s="66" t="s">
        <v>188</v>
      </c>
      <c r="E42" s="66" t="s">
        <v>359</v>
      </c>
      <c r="F42" s="68">
        <v>26200</v>
      </c>
      <c r="G42" s="68">
        <v>832.73</v>
      </c>
      <c r="H42" s="68">
        <v>0.79</v>
      </c>
      <c r="I42" s="166"/>
    </row>
    <row r="43" spans="2:9" s="66" customFormat="1" x14ac:dyDescent="0.2">
      <c r="B43" s="66" t="s">
        <v>1134</v>
      </c>
      <c r="C43" s="67" t="s">
        <v>128</v>
      </c>
      <c r="D43" s="66" t="s">
        <v>131</v>
      </c>
      <c r="E43" s="66" t="s">
        <v>145</v>
      </c>
      <c r="F43" s="68">
        <v>108300</v>
      </c>
      <c r="G43" s="68">
        <v>830.17</v>
      </c>
      <c r="H43" s="68">
        <v>0.78</v>
      </c>
      <c r="I43" s="166"/>
    </row>
    <row r="44" spans="2:9" s="66" customFormat="1" x14ac:dyDescent="0.2">
      <c r="B44" s="66" t="s">
        <v>1391</v>
      </c>
      <c r="C44" s="67" t="s">
        <v>128</v>
      </c>
      <c r="D44" s="66" t="s">
        <v>247</v>
      </c>
      <c r="E44" s="66" t="s">
        <v>436</v>
      </c>
      <c r="F44" s="68">
        <v>870000</v>
      </c>
      <c r="G44" s="68">
        <v>796.49</v>
      </c>
      <c r="H44" s="68">
        <v>0.75</v>
      </c>
      <c r="I44" s="166"/>
    </row>
    <row r="45" spans="2:9" s="66" customFormat="1" x14ac:dyDescent="0.2">
      <c r="B45" s="66" t="s">
        <v>1389</v>
      </c>
      <c r="C45" s="67" t="s">
        <v>128</v>
      </c>
      <c r="D45" s="66" t="s">
        <v>193</v>
      </c>
      <c r="E45" s="66" t="s">
        <v>385</v>
      </c>
      <c r="F45" s="68">
        <v>42000</v>
      </c>
      <c r="G45" s="68">
        <v>785.65</v>
      </c>
      <c r="H45" s="68">
        <v>0.74</v>
      </c>
      <c r="I45" s="166"/>
    </row>
    <row r="46" spans="2:9" s="66" customFormat="1" x14ac:dyDescent="0.2">
      <c r="B46" s="66" t="s">
        <v>1129</v>
      </c>
      <c r="C46" s="67" t="s">
        <v>128</v>
      </c>
      <c r="D46" s="66" t="s">
        <v>276</v>
      </c>
      <c r="E46" s="66" t="s">
        <v>437</v>
      </c>
      <c r="F46" s="68">
        <v>187000</v>
      </c>
      <c r="G46" s="68">
        <v>780.16</v>
      </c>
      <c r="H46" s="68">
        <v>0.74</v>
      </c>
      <c r="I46" s="166"/>
    </row>
    <row r="47" spans="2:9" s="66" customFormat="1" x14ac:dyDescent="0.2">
      <c r="B47" s="66" t="s">
        <v>1396</v>
      </c>
      <c r="C47" s="67" t="s">
        <v>128</v>
      </c>
      <c r="D47" s="66" t="s">
        <v>247</v>
      </c>
      <c r="E47" s="66" t="s">
        <v>438</v>
      </c>
      <c r="F47" s="68">
        <v>166000</v>
      </c>
      <c r="G47" s="68">
        <v>735.55</v>
      </c>
      <c r="H47" s="68">
        <v>0.69</v>
      </c>
      <c r="I47" s="166"/>
    </row>
    <row r="48" spans="2:9" s="66" customFormat="1" x14ac:dyDescent="0.2">
      <c r="B48" s="66" t="s">
        <v>1441</v>
      </c>
      <c r="C48" s="67" t="s">
        <v>128</v>
      </c>
      <c r="D48" s="66" t="s">
        <v>134</v>
      </c>
      <c r="E48" s="66" t="s">
        <v>439</v>
      </c>
      <c r="F48" s="68">
        <v>23156</v>
      </c>
      <c r="G48" s="68">
        <v>722.24</v>
      </c>
      <c r="H48" s="68">
        <v>0.68</v>
      </c>
      <c r="I48" s="166"/>
    </row>
    <row r="49" spans="2:9" s="66" customFormat="1" x14ac:dyDescent="0.2">
      <c r="B49" s="66" t="s">
        <v>1390</v>
      </c>
      <c r="C49" s="67" t="s">
        <v>128</v>
      </c>
      <c r="D49" s="66" t="s">
        <v>170</v>
      </c>
      <c r="E49" s="66" t="s">
        <v>171</v>
      </c>
      <c r="F49" s="68">
        <v>45000</v>
      </c>
      <c r="G49" s="68">
        <v>715.28</v>
      </c>
      <c r="H49" s="68">
        <v>0.67</v>
      </c>
      <c r="I49" s="166"/>
    </row>
    <row r="50" spans="2:9" s="66" customFormat="1" x14ac:dyDescent="0.2">
      <c r="B50" s="66" t="s">
        <v>1098</v>
      </c>
      <c r="C50" s="67" t="s">
        <v>128</v>
      </c>
      <c r="D50" s="66" t="s">
        <v>146</v>
      </c>
      <c r="E50" s="66" t="s">
        <v>148</v>
      </c>
      <c r="F50" s="68">
        <v>300000</v>
      </c>
      <c r="G50" s="68">
        <v>708.45</v>
      </c>
      <c r="H50" s="68">
        <v>0.67</v>
      </c>
      <c r="I50" s="166"/>
    </row>
    <row r="51" spans="2:9" s="66" customFormat="1" x14ac:dyDescent="0.2">
      <c r="B51" s="66" t="s">
        <v>1229</v>
      </c>
      <c r="C51" s="67" t="s">
        <v>128</v>
      </c>
      <c r="D51" s="66" t="s">
        <v>160</v>
      </c>
      <c r="E51" s="66" t="s">
        <v>421</v>
      </c>
      <c r="F51" s="68">
        <v>72000</v>
      </c>
      <c r="G51" s="68">
        <v>708.16</v>
      </c>
      <c r="H51" s="68">
        <v>0.67</v>
      </c>
      <c r="I51" s="166"/>
    </row>
    <row r="52" spans="2:9" s="66" customFormat="1" x14ac:dyDescent="0.2">
      <c r="B52" s="66" t="s">
        <v>1393</v>
      </c>
      <c r="C52" s="67" t="s">
        <v>128</v>
      </c>
      <c r="D52" s="66" t="s">
        <v>170</v>
      </c>
      <c r="E52" s="66" t="s">
        <v>272</v>
      </c>
      <c r="F52" s="68">
        <v>105000</v>
      </c>
      <c r="G52" s="68">
        <v>705.44</v>
      </c>
      <c r="H52" s="68">
        <v>0.67</v>
      </c>
      <c r="I52" s="166"/>
    </row>
    <row r="53" spans="2:9" s="66" customFormat="1" x14ac:dyDescent="0.2">
      <c r="B53" s="66" t="s">
        <v>1392</v>
      </c>
      <c r="C53" s="67" t="s">
        <v>128</v>
      </c>
      <c r="D53" s="66" t="s">
        <v>138</v>
      </c>
      <c r="E53" s="66" t="s">
        <v>440</v>
      </c>
      <c r="F53" s="68">
        <v>143000</v>
      </c>
      <c r="G53" s="68">
        <v>684.83</v>
      </c>
      <c r="H53" s="68">
        <v>0.65</v>
      </c>
      <c r="I53" s="166"/>
    </row>
    <row r="54" spans="2:9" s="66" customFormat="1" x14ac:dyDescent="0.2">
      <c r="B54" s="66" t="s">
        <v>1442</v>
      </c>
      <c r="C54" s="67" t="s">
        <v>128</v>
      </c>
      <c r="D54" s="66" t="s">
        <v>355</v>
      </c>
      <c r="E54" s="66" t="s">
        <v>356</v>
      </c>
      <c r="F54" s="68">
        <v>197372</v>
      </c>
      <c r="G54" s="68">
        <v>668.99</v>
      </c>
      <c r="H54" s="68">
        <v>0.63</v>
      </c>
      <c r="I54" s="166"/>
    </row>
    <row r="55" spans="2:9" s="66" customFormat="1" x14ac:dyDescent="0.2">
      <c r="B55" s="66" t="s">
        <v>1140</v>
      </c>
      <c r="C55" s="67" t="s">
        <v>128</v>
      </c>
      <c r="D55" s="66" t="s">
        <v>337</v>
      </c>
      <c r="E55" s="66" t="s">
        <v>338</v>
      </c>
      <c r="F55" s="68">
        <v>51000</v>
      </c>
      <c r="G55" s="68">
        <v>657.34</v>
      </c>
      <c r="H55" s="68">
        <v>0.62</v>
      </c>
      <c r="I55" s="166"/>
    </row>
    <row r="56" spans="2:9" s="66" customFormat="1" x14ac:dyDescent="0.2">
      <c r="B56" s="66" t="s">
        <v>1117</v>
      </c>
      <c r="C56" s="67" t="s">
        <v>128</v>
      </c>
      <c r="D56" s="66" t="s">
        <v>152</v>
      </c>
      <c r="E56" s="66" t="s">
        <v>441</v>
      </c>
      <c r="F56" s="68">
        <v>22500</v>
      </c>
      <c r="G56" s="68">
        <v>654.44000000000005</v>
      </c>
      <c r="H56" s="68">
        <v>0.62</v>
      </c>
      <c r="I56" s="166"/>
    </row>
    <row r="57" spans="2:9" s="66" customFormat="1" x14ac:dyDescent="0.2">
      <c r="B57" s="66" t="s">
        <v>1101</v>
      </c>
      <c r="C57" s="67" t="s">
        <v>128</v>
      </c>
      <c r="D57" s="66" t="s">
        <v>337</v>
      </c>
      <c r="E57" s="66" t="s">
        <v>416</v>
      </c>
      <c r="F57" s="68">
        <v>90450</v>
      </c>
      <c r="G57" s="68">
        <v>604.48</v>
      </c>
      <c r="H57" s="68">
        <v>0.56999999999999995</v>
      </c>
      <c r="I57" s="166"/>
    </row>
    <row r="58" spans="2:9" s="66" customFormat="1" x14ac:dyDescent="0.2">
      <c r="B58" s="66" t="s">
        <v>1137</v>
      </c>
      <c r="C58" s="67" t="s">
        <v>128</v>
      </c>
      <c r="D58" s="66" t="s">
        <v>346</v>
      </c>
      <c r="E58" s="66" t="s">
        <v>442</v>
      </c>
      <c r="F58" s="68">
        <v>420000</v>
      </c>
      <c r="G58" s="68">
        <v>600.6</v>
      </c>
      <c r="H58" s="68">
        <v>0.56999999999999995</v>
      </c>
      <c r="I58" s="166"/>
    </row>
    <row r="59" spans="2:9" s="66" customFormat="1" x14ac:dyDescent="0.2">
      <c r="B59" s="66" t="s">
        <v>1399</v>
      </c>
      <c r="C59" s="67" t="s">
        <v>128</v>
      </c>
      <c r="D59" s="66" t="s">
        <v>146</v>
      </c>
      <c r="E59" s="66" t="s">
        <v>218</v>
      </c>
      <c r="F59" s="68">
        <v>26200</v>
      </c>
      <c r="G59" s="68">
        <v>598.5</v>
      </c>
      <c r="H59" s="68">
        <v>0.56000000000000005</v>
      </c>
      <c r="I59" s="166"/>
    </row>
    <row r="60" spans="2:9" s="66" customFormat="1" x14ac:dyDescent="0.2">
      <c r="B60" s="66" t="s">
        <v>1130</v>
      </c>
      <c r="C60" s="67" t="s">
        <v>128</v>
      </c>
      <c r="D60" s="66" t="s">
        <v>129</v>
      </c>
      <c r="E60" s="66" t="s">
        <v>353</v>
      </c>
      <c r="F60" s="68">
        <v>138000</v>
      </c>
      <c r="G60" s="68">
        <v>596.44000000000005</v>
      </c>
      <c r="H60" s="68">
        <v>0.56000000000000005</v>
      </c>
      <c r="I60" s="166"/>
    </row>
    <row r="61" spans="2:9" s="66" customFormat="1" x14ac:dyDescent="0.2">
      <c r="B61" s="66" t="s">
        <v>1395</v>
      </c>
      <c r="C61" s="67" t="s">
        <v>128</v>
      </c>
      <c r="D61" s="66" t="s">
        <v>163</v>
      </c>
      <c r="E61" s="66" t="s">
        <v>219</v>
      </c>
      <c r="F61" s="68">
        <v>186500</v>
      </c>
      <c r="G61" s="68">
        <v>589.34</v>
      </c>
      <c r="H61" s="68">
        <v>0.56000000000000005</v>
      </c>
      <c r="I61" s="166"/>
    </row>
    <row r="62" spans="2:9" s="66" customFormat="1" x14ac:dyDescent="0.2">
      <c r="B62" s="66" t="s">
        <v>1232</v>
      </c>
      <c r="C62" s="67" t="s">
        <v>128</v>
      </c>
      <c r="D62" s="66" t="s">
        <v>154</v>
      </c>
      <c r="E62" s="66" t="s">
        <v>357</v>
      </c>
      <c r="F62" s="68">
        <v>14933</v>
      </c>
      <c r="G62" s="68">
        <v>550.24</v>
      </c>
      <c r="H62" s="68">
        <v>0.52</v>
      </c>
      <c r="I62" s="166"/>
    </row>
    <row r="63" spans="2:9" s="66" customFormat="1" x14ac:dyDescent="0.2">
      <c r="B63" s="66" t="s">
        <v>1218</v>
      </c>
      <c r="C63" s="67" t="s">
        <v>128</v>
      </c>
      <c r="D63" s="66" t="s">
        <v>173</v>
      </c>
      <c r="E63" s="66" t="s">
        <v>264</v>
      </c>
      <c r="F63" s="68">
        <v>23000</v>
      </c>
      <c r="G63" s="68">
        <v>549.47</v>
      </c>
      <c r="H63" s="68">
        <v>0.52</v>
      </c>
      <c r="I63" s="166"/>
    </row>
    <row r="64" spans="2:9" s="66" customFormat="1" x14ac:dyDescent="0.2">
      <c r="B64" s="66" t="s">
        <v>1116</v>
      </c>
      <c r="C64" s="67" t="s">
        <v>128</v>
      </c>
      <c r="D64" s="66" t="s">
        <v>160</v>
      </c>
      <c r="E64" s="66" t="s">
        <v>161</v>
      </c>
      <c r="F64" s="68">
        <v>11000</v>
      </c>
      <c r="G64" s="68">
        <v>527.86</v>
      </c>
      <c r="H64" s="68">
        <v>0.5</v>
      </c>
      <c r="I64" s="166"/>
    </row>
    <row r="65" spans="2:9" s="66" customFormat="1" x14ac:dyDescent="0.2">
      <c r="B65" s="66" t="s">
        <v>1104</v>
      </c>
      <c r="C65" s="67" t="s">
        <v>128</v>
      </c>
      <c r="D65" s="66" t="s">
        <v>182</v>
      </c>
      <c r="E65" s="66" t="s">
        <v>418</v>
      </c>
      <c r="F65" s="68">
        <v>71500</v>
      </c>
      <c r="G65" s="68">
        <v>527.6</v>
      </c>
      <c r="H65" s="68">
        <v>0.5</v>
      </c>
      <c r="I65" s="166"/>
    </row>
    <row r="66" spans="2:9" s="66" customFormat="1" x14ac:dyDescent="0.2">
      <c r="B66" s="66" t="s">
        <v>1443</v>
      </c>
      <c r="C66" s="67" t="s">
        <v>128</v>
      </c>
      <c r="D66" s="66" t="s">
        <v>193</v>
      </c>
      <c r="E66" s="66" t="s">
        <v>194</v>
      </c>
      <c r="F66" s="68">
        <v>37000</v>
      </c>
      <c r="G66" s="68">
        <v>503.09</v>
      </c>
      <c r="H66" s="68">
        <v>0.47</v>
      </c>
      <c r="I66" s="166"/>
    </row>
    <row r="67" spans="2:9" s="66" customFormat="1" x14ac:dyDescent="0.2">
      <c r="B67" s="66" t="s">
        <v>1138</v>
      </c>
      <c r="C67" s="67" t="s">
        <v>128</v>
      </c>
      <c r="D67" s="66" t="s">
        <v>173</v>
      </c>
      <c r="E67" s="66" t="s">
        <v>290</v>
      </c>
      <c r="F67" s="68">
        <v>66600</v>
      </c>
      <c r="G67" s="68">
        <v>491.14</v>
      </c>
      <c r="H67" s="68">
        <v>0.46</v>
      </c>
      <c r="I67" s="166"/>
    </row>
    <row r="68" spans="2:9" s="66" customFormat="1" x14ac:dyDescent="0.2">
      <c r="B68" s="66" t="s">
        <v>1401</v>
      </c>
      <c r="C68" s="67" t="s">
        <v>128</v>
      </c>
      <c r="D68" s="66" t="s">
        <v>146</v>
      </c>
      <c r="E68" s="66" t="s">
        <v>192</v>
      </c>
      <c r="F68" s="68">
        <v>1940</v>
      </c>
      <c r="G68" s="68">
        <v>481.75</v>
      </c>
      <c r="H68" s="68">
        <v>0.45</v>
      </c>
      <c r="I68" s="166"/>
    </row>
    <row r="69" spans="2:9" s="66" customFormat="1" x14ac:dyDescent="0.2">
      <c r="B69" s="66" t="s">
        <v>1219</v>
      </c>
      <c r="C69" s="67" t="s">
        <v>128</v>
      </c>
      <c r="D69" s="66" t="s">
        <v>134</v>
      </c>
      <c r="E69" s="66" t="s">
        <v>144</v>
      </c>
      <c r="F69" s="68">
        <v>73600</v>
      </c>
      <c r="G69" s="68">
        <v>466.7</v>
      </c>
      <c r="H69" s="68">
        <v>0.44</v>
      </c>
      <c r="I69" s="166"/>
    </row>
    <row r="70" spans="2:9" s="66" customFormat="1" x14ac:dyDescent="0.2">
      <c r="B70" s="66" t="s">
        <v>1199</v>
      </c>
      <c r="C70" s="67" t="s">
        <v>128</v>
      </c>
      <c r="D70" s="66" t="s">
        <v>146</v>
      </c>
      <c r="E70" s="66" t="s">
        <v>147</v>
      </c>
      <c r="F70" s="68">
        <v>16800</v>
      </c>
      <c r="G70" s="68">
        <v>453.9</v>
      </c>
      <c r="H70" s="68">
        <v>0.43</v>
      </c>
      <c r="I70" s="166"/>
    </row>
    <row r="71" spans="2:9" s="66" customFormat="1" x14ac:dyDescent="0.2">
      <c r="B71" s="66" t="s">
        <v>1444</v>
      </c>
      <c r="C71" s="67" t="s">
        <v>128</v>
      </c>
      <c r="D71" s="66" t="s">
        <v>237</v>
      </c>
      <c r="E71" s="66" t="s">
        <v>238</v>
      </c>
      <c r="F71" s="68">
        <v>65000</v>
      </c>
      <c r="G71" s="68">
        <v>318.05</v>
      </c>
      <c r="H71" s="68">
        <v>0.3</v>
      </c>
      <c r="I71" s="166"/>
    </row>
    <row r="72" spans="2:9" s="66" customFormat="1" x14ac:dyDescent="0.2">
      <c r="B72" s="66" t="s">
        <v>1153</v>
      </c>
      <c r="C72" s="67" t="s">
        <v>128</v>
      </c>
      <c r="D72" s="66" t="s">
        <v>160</v>
      </c>
      <c r="E72" s="66" t="s">
        <v>443</v>
      </c>
      <c r="F72" s="68">
        <v>24650</v>
      </c>
      <c r="G72" s="68">
        <v>234.57</v>
      </c>
      <c r="H72" s="68">
        <v>0.22</v>
      </c>
      <c r="I72" s="166"/>
    </row>
    <row r="73" spans="2:9" s="66" customFormat="1" x14ac:dyDescent="0.2">
      <c r="B73" s="66" t="s">
        <v>1403</v>
      </c>
      <c r="C73" s="67" t="s">
        <v>128</v>
      </c>
      <c r="D73" s="66" t="s">
        <v>142</v>
      </c>
      <c r="E73" s="66" t="s">
        <v>195</v>
      </c>
      <c r="F73" s="68">
        <v>36563</v>
      </c>
      <c r="G73" s="68">
        <v>56.05</v>
      </c>
      <c r="H73" s="68">
        <v>0.05</v>
      </c>
    </row>
    <row r="74" spans="2:9" s="66" customFormat="1" x14ac:dyDescent="0.2">
      <c r="B74" s="66" t="s">
        <v>1316</v>
      </c>
      <c r="C74" s="67" t="s">
        <v>128</v>
      </c>
      <c r="D74" s="66" t="s">
        <v>160</v>
      </c>
      <c r="E74" s="66" t="s">
        <v>443</v>
      </c>
      <c r="F74" s="68">
        <v>-24650</v>
      </c>
      <c r="G74" s="68">
        <v>-235.47</v>
      </c>
      <c r="H74" s="68">
        <v>-0.22</v>
      </c>
      <c r="I74" s="166"/>
    </row>
    <row r="75" spans="2:9" s="66" customFormat="1" x14ac:dyDescent="0.2">
      <c r="B75" s="66" t="s">
        <v>1269</v>
      </c>
      <c r="C75" s="67" t="s">
        <v>128</v>
      </c>
      <c r="D75" s="66" t="s">
        <v>146</v>
      </c>
      <c r="E75" s="66" t="s">
        <v>147</v>
      </c>
      <c r="F75" s="68">
        <v>-16800</v>
      </c>
      <c r="G75" s="68">
        <v>-452.84</v>
      </c>
      <c r="H75" s="68">
        <v>-0.43</v>
      </c>
      <c r="I75" s="166"/>
    </row>
    <row r="76" spans="2:9" s="66" customFormat="1" x14ac:dyDescent="0.2">
      <c r="B76" s="66" t="s">
        <v>1250</v>
      </c>
      <c r="C76" s="67" t="s">
        <v>128</v>
      </c>
      <c r="D76" s="66" t="s">
        <v>134</v>
      </c>
      <c r="E76" s="66" t="s">
        <v>144</v>
      </c>
      <c r="F76" s="68">
        <v>-73600</v>
      </c>
      <c r="G76" s="68">
        <v>-469.31</v>
      </c>
      <c r="H76" s="68">
        <v>-0.44</v>
      </c>
      <c r="I76" s="166"/>
    </row>
    <row r="77" spans="2:9" s="66" customFormat="1" x14ac:dyDescent="0.2">
      <c r="B77" s="66" t="s">
        <v>444</v>
      </c>
      <c r="C77" s="67" t="s">
        <v>128</v>
      </c>
      <c r="D77" s="66" t="s">
        <v>131</v>
      </c>
      <c r="E77" s="66" t="s">
        <v>281</v>
      </c>
      <c r="F77" s="68">
        <v>-132000</v>
      </c>
      <c r="G77" s="68">
        <v>-599.41</v>
      </c>
      <c r="H77" s="68">
        <v>-0.56999999999999995</v>
      </c>
      <c r="I77" s="166"/>
    </row>
    <row r="78" spans="2:9" s="66" customFormat="1" x14ac:dyDescent="0.2">
      <c r="B78" s="66" t="s">
        <v>1404</v>
      </c>
      <c r="C78" s="67" t="s">
        <v>128</v>
      </c>
      <c r="D78" s="66" t="s">
        <v>134</v>
      </c>
      <c r="E78" s="66" t="s">
        <v>135</v>
      </c>
      <c r="F78" s="68">
        <v>-36000</v>
      </c>
      <c r="G78" s="68">
        <v>-599.96</v>
      </c>
      <c r="H78" s="68">
        <v>-0.56999999999999995</v>
      </c>
      <c r="I78" s="166"/>
    </row>
    <row r="79" spans="2:9" s="66" customFormat="1" x14ac:dyDescent="0.2">
      <c r="B79" s="66" t="s">
        <v>1369</v>
      </c>
      <c r="C79" s="67" t="s">
        <v>128</v>
      </c>
      <c r="D79" s="66" t="s">
        <v>337</v>
      </c>
      <c r="E79" s="66" t="s">
        <v>416</v>
      </c>
      <c r="F79" s="68">
        <v>-90450</v>
      </c>
      <c r="G79" s="68">
        <v>-607.78</v>
      </c>
      <c r="H79" s="68">
        <v>-0.56999999999999995</v>
      </c>
      <c r="I79" s="166"/>
    </row>
    <row r="80" spans="2:9" s="66" customFormat="1" x14ac:dyDescent="0.2">
      <c r="B80" s="66" t="s">
        <v>1358</v>
      </c>
      <c r="C80" s="67" t="s">
        <v>128</v>
      </c>
      <c r="D80" s="66" t="s">
        <v>131</v>
      </c>
      <c r="E80" s="66" t="s">
        <v>132</v>
      </c>
      <c r="F80" s="68">
        <v>-88000</v>
      </c>
      <c r="G80" s="68">
        <v>-619.70000000000005</v>
      </c>
      <c r="H80" s="68">
        <v>-0.57999999999999996</v>
      </c>
      <c r="I80" s="166"/>
    </row>
    <row r="81" spans="2:12" s="66" customFormat="1" x14ac:dyDescent="0.2">
      <c r="B81" s="66" t="s">
        <v>1310</v>
      </c>
      <c r="C81" s="67" t="s">
        <v>128</v>
      </c>
      <c r="D81" s="66" t="s">
        <v>140</v>
      </c>
      <c r="E81" s="66" t="s">
        <v>141</v>
      </c>
      <c r="F81" s="68">
        <v>-37200</v>
      </c>
      <c r="G81" s="68">
        <v>-1027.3699999999999</v>
      </c>
      <c r="H81" s="68">
        <v>-0.97</v>
      </c>
      <c r="I81" s="166"/>
    </row>
    <row r="82" spans="2:12" s="66" customFormat="1" x14ac:dyDescent="0.2">
      <c r="B82" s="66" t="s">
        <v>1359</v>
      </c>
      <c r="C82" s="67" t="s">
        <v>128</v>
      </c>
      <c r="D82" s="66" t="s">
        <v>239</v>
      </c>
      <c r="E82" s="66" t="s">
        <v>412</v>
      </c>
      <c r="F82" s="68">
        <v>-14000</v>
      </c>
      <c r="G82" s="68">
        <v>-1029.6199999999999</v>
      </c>
      <c r="H82" s="68">
        <v>-0.97</v>
      </c>
      <c r="I82" s="166"/>
    </row>
    <row r="83" spans="2:12" s="66" customFormat="1" x14ac:dyDescent="0.2">
      <c r="B83" s="66" t="s">
        <v>1342</v>
      </c>
      <c r="C83" s="67" t="s">
        <v>128</v>
      </c>
      <c r="D83" s="66" t="s">
        <v>167</v>
      </c>
      <c r="E83" s="66" t="s">
        <v>168</v>
      </c>
      <c r="F83" s="68">
        <v>-15200</v>
      </c>
      <c r="G83" s="68">
        <v>-1127.54</v>
      </c>
      <c r="H83" s="68">
        <v>-1.06</v>
      </c>
      <c r="I83" s="166"/>
    </row>
    <row r="84" spans="2:12" s="66" customFormat="1" x14ac:dyDescent="0.2">
      <c r="B84" s="66" t="s">
        <v>1270</v>
      </c>
      <c r="C84" s="67" t="s">
        <v>128</v>
      </c>
      <c r="D84" s="66" t="s">
        <v>142</v>
      </c>
      <c r="E84" s="66" t="s">
        <v>143</v>
      </c>
      <c r="F84" s="68">
        <v>-167854</v>
      </c>
      <c r="G84" s="68">
        <v>-1160.71</v>
      </c>
      <c r="H84" s="68">
        <v>-1.1000000000000001</v>
      </c>
      <c r="I84" s="166"/>
    </row>
    <row r="85" spans="2:12" s="66" customFormat="1" x14ac:dyDescent="0.2">
      <c r="B85" s="66" t="s">
        <v>1406</v>
      </c>
      <c r="C85" s="67" t="s">
        <v>128</v>
      </c>
      <c r="D85" s="66" t="s">
        <v>129</v>
      </c>
      <c r="E85" s="66" t="s">
        <v>130</v>
      </c>
      <c r="F85" s="68">
        <v>-51250</v>
      </c>
      <c r="G85" s="68">
        <v>-1291.78</v>
      </c>
      <c r="H85" s="68">
        <v>-1.22</v>
      </c>
      <c r="I85" s="166"/>
    </row>
    <row r="86" spans="2:12" s="66" customFormat="1" x14ac:dyDescent="0.2">
      <c r="B86" s="66" t="s">
        <v>1368</v>
      </c>
      <c r="C86" s="67" t="s">
        <v>128</v>
      </c>
      <c r="D86" s="66" t="s">
        <v>134</v>
      </c>
      <c r="E86" s="66" t="s">
        <v>136</v>
      </c>
      <c r="F86" s="68">
        <v>-36600</v>
      </c>
      <c r="G86" s="68">
        <v>-1381.08</v>
      </c>
      <c r="H86" s="68">
        <v>-1.3</v>
      </c>
      <c r="I86" s="166"/>
    </row>
    <row r="87" spans="2:12" s="66" customFormat="1" x14ac:dyDescent="0.2">
      <c r="B87" s="214" t="s">
        <v>196</v>
      </c>
      <c r="C87" s="215"/>
      <c r="D87" s="214"/>
      <c r="E87" s="214"/>
      <c r="F87" s="78"/>
      <c r="G87" s="78">
        <f>SUM(G15:G73)</f>
        <v>69678.200000000012</v>
      </c>
      <c r="H87" s="78">
        <f>SUM(H15:H73)</f>
        <v>65.720000000000013</v>
      </c>
      <c r="I87" s="166"/>
    </row>
    <row r="88" spans="2:12" s="66" customFormat="1" x14ac:dyDescent="0.2">
      <c r="B88" s="165" t="s">
        <v>3566</v>
      </c>
      <c r="C88" s="67"/>
      <c r="F88" s="68"/>
      <c r="G88" s="68"/>
      <c r="H88" s="68"/>
      <c r="I88" s="166"/>
    </row>
    <row r="89" spans="2:12" s="66" customFormat="1" x14ac:dyDescent="0.2">
      <c r="B89" s="165" t="s">
        <v>3567</v>
      </c>
      <c r="C89" s="67"/>
      <c r="F89" s="68"/>
      <c r="G89" s="68"/>
      <c r="H89" s="68"/>
      <c r="I89" s="166"/>
    </row>
    <row r="90" spans="2:12" s="66" customFormat="1" x14ac:dyDescent="0.2">
      <c r="B90" s="66" t="s">
        <v>427</v>
      </c>
      <c r="C90" s="67" t="s">
        <v>128</v>
      </c>
      <c r="D90" s="66" t="s">
        <v>428</v>
      </c>
      <c r="E90" s="66" t="s">
        <v>429</v>
      </c>
      <c r="F90" s="68">
        <v>474</v>
      </c>
      <c r="G90" s="68">
        <v>2200.73</v>
      </c>
      <c r="H90" s="68">
        <v>2.08</v>
      </c>
      <c r="I90" s="166"/>
    </row>
    <row r="91" spans="2:12" s="66" customFormat="1" x14ac:dyDescent="0.2">
      <c r="B91" s="66" t="s">
        <v>430</v>
      </c>
      <c r="C91" s="67" t="s">
        <v>128</v>
      </c>
      <c r="D91" s="66" t="s">
        <v>428</v>
      </c>
      <c r="E91" s="66" t="s">
        <v>431</v>
      </c>
      <c r="F91" s="68">
        <v>2656</v>
      </c>
      <c r="G91" s="68">
        <v>1589.7</v>
      </c>
      <c r="H91" s="68">
        <v>1.5</v>
      </c>
      <c r="I91" s="166"/>
    </row>
    <row r="92" spans="2:12" s="66" customFormat="1" x14ac:dyDescent="0.2">
      <c r="B92" s="165" t="s">
        <v>3568</v>
      </c>
      <c r="C92" s="67"/>
      <c r="F92" s="68"/>
      <c r="G92" s="78">
        <f>SUM(G90:G91)</f>
        <v>3790.4300000000003</v>
      </c>
      <c r="H92" s="78">
        <f>SUM(H90:H91)</f>
        <v>3.58</v>
      </c>
      <c r="I92" s="166"/>
    </row>
    <row r="93" spans="2:12" s="66" customFormat="1" x14ac:dyDescent="0.2">
      <c r="B93" s="66" t="s">
        <v>3581</v>
      </c>
      <c r="C93" s="67" t="s">
        <v>128</v>
      </c>
      <c r="D93" s="66" t="s">
        <v>3838</v>
      </c>
      <c r="F93" s="68">
        <v>124</v>
      </c>
      <c r="G93" s="68">
        <v>577.35640000000001</v>
      </c>
      <c r="H93" s="68">
        <v>0.54473171598663361</v>
      </c>
      <c r="K93" s="166"/>
    </row>
    <row r="94" spans="2:12" s="66" customFormat="1" x14ac:dyDescent="0.2">
      <c r="B94" s="66" t="s">
        <v>3582</v>
      </c>
      <c r="C94" s="67" t="s">
        <v>128</v>
      </c>
      <c r="D94" s="66" t="s">
        <v>3838</v>
      </c>
      <c r="F94" s="68">
        <v>-821</v>
      </c>
      <c r="G94" s="68">
        <v>-3811.8209000000002</v>
      </c>
      <c r="H94" s="68">
        <v>-3.5964262973281564</v>
      </c>
      <c r="I94" s="166"/>
      <c r="K94" s="244"/>
    </row>
    <row r="95" spans="2:12" s="66" customFormat="1" x14ac:dyDescent="0.2">
      <c r="B95" s="66" t="s">
        <v>3583</v>
      </c>
      <c r="C95" s="67" t="s">
        <v>128</v>
      </c>
      <c r="D95" s="66" t="s">
        <v>3838</v>
      </c>
      <c r="F95" s="68">
        <v>230</v>
      </c>
      <c r="G95" s="68">
        <v>1063.0830000000001</v>
      </c>
      <c r="H95" s="68">
        <v>1.0030113580211779</v>
      </c>
      <c r="I95" s="166"/>
      <c r="L95" s="281"/>
    </row>
    <row r="96" spans="2:12" s="66" customFormat="1" x14ac:dyDescent="0.2">
      <c r="B96" s="66" t="s">
        <v>3579</v>
      </c>
      <c r="C96" s="67" t="s">
        <v>128</v>
      </c>
      <c r="D96" s="66" t="s">
        <v>3838</v>
      </c>
      <c r="F96" s="68">
        <v>74</v>
      </c>
      <c r="G96" s="68">
        <v>3442.5540000000001</v>
      </c>
      <c r="H96" s="68">
        <v>3.2480255658318664</v>
      </c>
      <c r="I96" s="166"/>
      <c r="K96" s="281"/>
      <c r="L96" s="244"/>
    </row>
    <row r="97" spans="2:12" s="66" customFormat="1" x14ac:dyDescent="0.2">
      <c r="B97" s="66" t="s">
        <v>3580</v>
      </c>
      <c r="C97" s="67" t="s">
        <v>128</v>
      </c>
      <c r="D97" s="66" t="s">
        <v>3838</v>
      </c>
      <c r="F97" s="68">
        <v>-13</v>
      </c>
      <c r="G97" s="68">
        <v>-607.32100000000003</v>
      </c>
      <c r="H97" s="68">
        <v>-0.57300310602726201</v>
      </c>
      <c r="I97" s="166"/>
      <c r="K97" s="281"/>
      <c r="L97" s="281"/>
    </row>
    <row r="98" spans="2:12" s="66" customFormat="1" x14ac:dyDescent="0.2">
      <c r="B98" s="66" t="s">
        <v>3597</v>
      </c>
      <c r="C98" s="67" t="s">
        <v>128</v>
      </c>
      <c r="D98" s="66" t="s">
        <v>3840</v>
      </c>
      <c r="F98" s="68">
        <v>250</v>
      </c>
      <c r="G98" s="68">
        <v>4471.2749999999996</v>
      </c>
      <c r="H98" s="68">
        <v>4.2186166177392934</v>
      </c>
      <c r="I98" s="166"/>
      <c r="K98" s="281"/>
      <c r="L98" s="281"/>
    </row>
    <row r="99" spans="2:12" s="66" customFormat="1" x14ac:dyDescent="0.2">
      <c r="B99" s="66" t="s">
        <v>3598</v>
      </c>
      <c r="C99" s="67" t="s">
        <v>128</v>
      </c>
      <c r="D99" s="66" t="s">
        <v>3840</v>
      </c>
      <c r="F99" s="68">
        <v>-165</v>
      </c>
      <c r="G99" s="68">
        <v>-2974.9005000000002</v>
      </c>
      <c r="H99" s="68">
        <v>-2.8067977669503521</v>
      </c>
      <c r="I99" s="166"/>
      <c r="K99" s="281"/>
      <c r="L99" s="281"/>
    </row>
    <row r="100" spans="2:12" s="66" customFormat="1" x14ac:dyDescent="0.2">
      <c r="B100" s="66" t="s">
        <v>3599</v>
      </c>
      <c r="C100" s="67" t="s">
        <v>128</v>
      </c>
      <c r="D100" s="66" t="s">
        <v>3840</v>
      </c>
      <c r="F100" s="68">
        <v>578</v>
      </c>
      <c r="G100" s="68">
        <v>349.72467999999998</v>
      </c>
      <c r="H100" s="68">
        <v>0.32996278392216022</v>
      </c>
      <c r="I100" s="166"/>
      <c r="K100" s="281"/>
      <c r="L100" s="281"/>
    </row>
    <row r="101" spans="2:12" s="66" customFormat="1" x14ac:dyDescent="0.2">
      <c r="B101" s="66" t="s">
        <v>3600</v>
      </c>
      <c r="C101" s="67" t="s">
        <v>128</v>
      </c>
      <c r="D101" s="66" t="s">
        <v>3840</v>
      </c>
      <c r="F101" s="68">
        <v>-2656</v>
      </c>
      <c r="G101" s="68">
        <v>-1589.69568</v>
      </c>
      <c r="H101" s="68">
        <v>-1.4998667299140329</v>
      </c>
      <c r="I101" s="166"/>
      <c r="K101" s="244"/>
      <c r="L101" s="281"/>
    </row>
    <row r="102" spans="2:12" s="66" customFormat="1" x14ac:dyDescent="0.2">
      <c r="B102" s="66" t="s">
        <v>3601</v>
      </c>
      <c r="C102" s="67" t="s">
        <v>128</v>
      </c>
      <c r="D102" s="66" t="s">
        <v>3840</v>
      </c>
      <c r="F102" s="68">
        <v>-187</v>
      </c>
      <c r="G102" s="68">
        <v>-565.82460000000003</v>
      </c>
      <c r="H102" s="68">
        <v>-0.53385154352744779</v>
      </c>
      <c r="I102" s="166"/>
      <c r="K102" s="244"/>
      <c r="L102" s="281"/>
    </row>
    <row r="103" spans="2:12" s="66" customFormat="1" x14ac:dyDescent="0.2">
      <c r="B103" s="66" t="s">
        <v>3602</v>
      </c>
      <c r="C103" s="67" t="s">
        <v>128</v>
      </c>
      <c r="D103" s="66" t="s">
        <v>3840</v>
      </c>
      <c r="F103" s="68">
        <v>187</v>
      </c>
      <c r="G103" s="68">
        <v>559.70034999999996</v>
      </c>
      <c r="H103" s="68">
        <v>0.52807335658497834</v>
      </c>
      <c r="I103" s="166"/>
      <c r="K103" s="244"/>
      <c r="L103" s="281"/>
    </row>
    <row r="104" spans="2:12" s="66" customFormat="1" x14ac:dyDescent="0.2">
      <c r="B104" s="66" t="s">
        <v>3569</v>
      </c>
      <c r="C104" s="67" t="s">
        <v>128</v>
      </c>
      <c r="D104" s="66" t="s">
        <v>3834</v>
      </c>
      <c r="F104" s="68">
        <v>-11</v>
      </c>
      <c r="G104" s="68">
        <v>-125.4825</v>
      </c>
      <c r="H104" s="68">
        <v>-0.11839185908616022</v>
      </c>
      <c r="I104" s="166"/>
      <c r="K104" s="281"/>
      <c r="L104" s="281"/>
    </row>
    <row r="105" spans="2:12" s="66" customFormat="1" x14ac:dyDescent="0.2">
      <c r="B105" s="66" t="s">
        <v>3570</v>
      </c>
      <c r="C105" s="67" t="s">
        <v>128</v>
      </c>
      <c r="D105" s="66" t="s">
        <v>3834</v>
      </c>
      <c r="F105" s="68">
        <v>11</v>
      </c>
      <c r="G105" s="68">
        <v>125.345</v>
      </c>
      <c r="H105" s="68">
        <v>0.11826212880006975</v>
      </c>
      <c r="I105" s="166"/>
      <c r="K105" s="281"/>
      <c r="L105" s="281"/>
    </row>
    <row r="106" spans="2:12" s="66" customFormat="1" x14ac:dyDescent="0.2">
      <c r="B106" s="66" t="s">
        <v>3571</v>
      </c>
      <c r="C106" s="67" t="s">
        <v>128</v>
      </c>
      <c r="D106" s="66" t="s">
        <v>3835</v>
      </c>
      <c r="F106" s="68">
        <v>-13</v>
      </c>
      <c r="G106" s="68">
        <v>-226.785</v>
      </c>
      <c r="H106" s="68">
        <v>-0.21397005768019323</v>
      </c>
      <c r="I106" s="166"/>
      <c r="K106" s="281"/>
      <c r="L106" s="281"/>
    </row>
    <row r="107" spans="2:12" s="66" customFormat="1" x14ac:dyDescent="0.2">
      <c r="B107" s="66" t="s">
        <v>3572</v>
      </c>
      <c r="C107" s="67" t="s">
        <v>128</v>
      </c>
      <c r="D107" s="66" t="s">
        <v>3835</v>
      </c>
      <c r="F107" s="68">
        <v>13</v>
      </c>
      <c r="G107" s="68">
        <v>227.25624999999999</v>
      </c>
      <c r="H107" s="68">
        <v>0.21441467875161235</v>
      </c>
      <c r="I107" s="166"/>
      <c r="L107" s="281"/>
    </row>
    <row r="108" spans="2:12" s="66" customFormat="1" x14ac:dyDescent="0.2">
      <c r="B108" s="66" t="s">
        <v>3573</v>
      </c>
      <c r="C108" s="67" t="s">
        <v>128</v>
      </c>
      <c r="D108" s="66" t="s">
        <v>3836</v>
      </c>
      <c r="F108" s="68">
        <v>-20</v>
      </c>
      <c r="G108" s="68">
        <v>-140.69999999999999</v>
      </c>
      <c r="H108" s="68">
        <v>-0.13274946365766335</v>
      </c>
      <c r="I108" s="166"/>
      <c r="L108" s="281"/>
    </row>
    <row r="109" spans="2:12" s="66" customFormat="1" x14ac:dyDescent="0.2">
      <c r="B109" s="66" t="s">
        <v>3574</v>
      </c>
      <c r="C109" s="67" t="s">
        <v>128</v>
      </c>
      <c r="D109" s="66" t="s">
        <v>3836</v>
      </c>
      <c r="F109" s="68">
        <v>20</v>
      </c>
      <c r="G109" s="68">
        <v>138.25</v>
      </c>
      <c r="H109" s="68">
        <v>0.13043790583277867</v>
      </c>
      <c r="I109" s="166"/>
      <c r="L109" s="281"/>
    </row>
    <row r="110" spans="2:12" s="66" customFormat="1" x14ac:dyDescent="0.2">
      <c r="B110" s="66" t="s">
        <v>3575</v>
      </c>
      <c r="C110" s="67" t="s">
        <v>128</v>
      </c>
      <c r="D110" s="66" t="s">
        <v>3843</v>
      </c>
      <c r="F110" s="68">
        <v>30</v>
      </c>
      <c r="G110" s="68">
        <v>75.209999999999994</v>
      </c>
      <c r="H110" s="68">
        <v>7.0960107759011085E-2</v>
      </c>
      <c r="I110" s="166"/>
      <c r="L110" s="281"/>
    </row>
    <row r="111" spans="2:12" s="66" customFormat="1" x14ac:dyDescent="0.2">
      <c r="B111" s="66" t="s">
        <v>3576</v>
      </c>
      <c r="C111" s="67" t="s">
        <v>128</v>
      </c>
      <c r="D111" s="66" t="s">
        <v>3843</v>
      </c>
      <c r="F111" s="68">
        <v>-30</v>
      </c>
      <c r="G111" s="68">
        <v>-75.09</v>
      </c>
      <c r="H111" s="68">
        <v>-7.0846888600241242E-2</v>
      </c>
      <c r="I111" s="166"/>
      <c r="L111" s="281"/>
    </row>
    <row r="112" spans="2:12" s="66" customFormat="1" x14ac:dyDescent="0.2">
      <c r="B112" s="66" t="s">
        <v>3577</v>
      </c>
      <c r="C112" s="67" t="s">
        <v>128</v>
      </c>
      <c r="D112" s="66" t="s">
        <v>3837</v>
      </c>
      <c r="F112" s="68">
        <v>40</v>
      </c>
      <c r="G112" s="68">
        <v>222.64</v>
      </c>
      <c r="H112" s="68">
        <v>0.21005927923768422</v>
      </c>
      <c r="I112" s="166"/>
      <c r="L112" s="281"/>
    </row>
    <row r="113" spans="2:12" s="66" customFormat="1" x14ac:dyDescent="0.2">
      <c r="B113" s="66" t="s">
        <v>3578</v>
      </c>
      <c r="C113" s="67" t="s">
        <v>128</v>
      </c>
      <c r="D113" s="66" t="s">
        <v>3837</v>
      </c>
      <c r="F113" s="68">
        <v>-40</v>
      </c>
      <c r="G113" s="68">
        <v>-222.84</v>
      </c>
      <c r="H113" s="68">
        <v>-0.21024797783563398</v>
      </c>
      <c r="I113" s="166"/>
      <c r="K113" s="166"/>
      <c r="L113" s="166"/>
    </row>
    <row r="114" spans="2:12" s="66" customFormat="1" x14ac:dyDescent="0.2">
      <c r="B114" s="66" t="s">
        <v>3584</v>
      </c>
      <c r="C114" s="67" t="s">
        <v>128</v>
      </c>
      <c r="D114" s="66" t="s">
        <v>3844</v>
      </c>
      <c r="F114" s="68">
        <v>15</v>
      </c>
      <c r="G114" s="68">
        <v>75.915000000000006</v>
      </c>
      <c r="H114" s="68">
        <v>7.1625270316784034E-2</v>
      </c>
      <c r="I114" s="166"/>
    </row>
    <row r="115" spans="2:12" s="66" customFormat="1" x14ac:dyDescent="0.2">
      <c r="B115" s="66" t="s">
        <v>3585</v>
      </c>
      <c r="C115" s="67" t="s">
        <v>128</v>
      </c>
      <c r="D115" s="66" t="s">
        <v>3844</v>
      </c>
      <c r="F115" s="68">
        <v>-15</v>
      </c>
      <c r="G115" s="68">
        <v>-75.209999999999994</v>
      </c>
      <c r="H115" s="68">
        <v>-7.0960107759011085E-2</v>
      </c>
      <c r="I115" s="166"/>
    </row>
    <row r="116" spans="2:12" s="66" customFormat="1" x14ac:dyDescent="0.2">
      <c r="B116" s="66" t="s">
        <v>3586</v>
      </c>
      <c r="C116" s="67" t="s">
        <v>128</v>
      </c>
      <c r="D116" s="66" t="s">
        <v>3845</v>
      </c>
      <c r="F116" s="68">
        <v>15</v>
      </c>
      <c r="G116" s="68">
        <v>44.25</v>
      </c>
      <c r="H116" s="68">
        <v>4.1749564796386661E-2</v>
      </c>
      <c r="I116" s="166"/>
    </row>
    <row r="117" spans="2:12" s="66" customFormat="1" x14ac:dyDescent="0.2">
      <c r="B117" s="66" t="s">
        <v>3587</v>
      </c>
      <c r="C117" s="67" t="s">
        <v>128</v>
      </c>
      <c r="D117" s="66" t="s">
        <v>3845</v>
      </c>
      <c r="F117" s="68">
        <v>-15</v>
      </c>
      <c r="G117" s="68">
        <v>-44.265000000000001</v>
      </c>
      <c r="H117" s="68">
        <v>-4.1763717191232896E-2</v>
      </c>
      <c r="I117" s="166"/>
    </row>
    <row r="118" spans="2:12" s="66" customFormat="1" x14ac:dyDescent="0.2">
      <c r="B118" s="66" t="s">
        <v>3588</v>
      </c>
      <c r="C118" s="67" t="s">
        <v>128</v>
      </c>
      <c r="D118" s="66" t="s">
        <v>3839</v>
      </c>
      <c r="F118" s="68">
        <v>20</v>
      </c>
      <c r="G118" s="68">
        <v>88.44</v>
      </c>
      <c r="H118" s="68">
        <v>8.3442520013388394E-2</v>
      </c>
      <c r="I118" s="166"/>
    </row>
    <row r="119" spans="2:12" s="66" customFormat="1" x14ac:dyDescent="0.2">
      <c r="B119" s="66" t="s">
        <v>3589</v>
      </c>
      <c r="C119" s="67" t="s">
        <v>128</v>
      </c>
      <c r="D119" s="66" t="s">
        <v>3839</v>
      </c>
      <c r="F119" s="68">
        <v>-20</v>
      </c>
      <c r="G119" s="68">
        <v>-87.78</v>
      </c>
      <c r="H119" s="68">
        <v>-8.2819814640154157E-2</v>
      </c>
      <c r="I119" s="166"/>
    </row>
    <row r="120" spans="2:12" s="66" customFormat="1" x14ac:dyDescent="0.2">
      <c r="B120" s="66" t="s">
        <v>3590</v>
      </c>
      <c r="C120" s="67" t="s">
        <v>128</v>
      </c>
      <c r="D120" s="66" t="s">
        <v>3846</v>
      </c>
      <c r="F120" s="68">
        <v>9500</v>
      </c>
      <c r="G120" s="68">
        <v>1307.96</v>
      </c>
      <c r="H120" s="68">
        <v>1.2340510908719073</v>
      </c>
      <c r="I120" s="166"/>
    </row>
    <row r="121" spans="2:12" s="66" customFormat="1" x14ac:dyDescent="0.2">
      <c r="B121" s="66" t="s">
        <v>3591</v>
      </c>
      <c r="C121" s="67" t="s">
        <v>128</v>
      </c>
      <c r="D121" s="66" t="s">
        <v>3847</v>
      </c>
      <c r="F121" s="68">
        <v>40</v>
      </c>
      <c r="G121" s="68">
        <v>314.62</v>
      </c>
      <c r="H121" s="68">
        <v>0.29684176443478355</v>
      </c>
      <c r="I121" s="166"/>
    </row>
    <row r="122" spans="2:12" s="66" customFormat="1" x14ac:dyDescent="0.2">
      <c r="B122" s="66" t="s">
        <v>3592</v>
      </c>
      <c r="C122" s="67" t="s">
        <v>128</v>
      </c>
      <c r="D122" s="66" t="s">
        <v>3848</v>
      </c>
      <c r="F122" s="68">
        <v>-20</v>
      </c>
      <c r="G122" s="68">
        <v>-109.65</v>
      </c>
      <c r="H122" s="68">
        <v>-0.10345400632596152</v>
      </c>
      <c r="I122" s="166"/>
    </row>
    <row r="123" spans="2:12" s="66" customFormat="1" x14ac:dyDescent="0.2">
      <c r="B123" s="66" t="s">
        <v>3593</v>
      </c>
      <c r="C123" s="67" t="s">
        <v>128</v>
      </c>
      <c r="D123" s="66" t="s">
        <v>3848</v>
      </c>
      <c r="F123" s="68">
        <v>20</v>
      </c>
      <c r="G123" s="68">
        <v>107.2</v>
      </c>
      <c r="H123" s="68">
        <v>0.10114244850107684</v>
      </c>
      <c r="I123" s="166"/>
    </row>
    <row r="124" spans="2:12" s="66" customFormat="1" x14ac:dyDescent="0.2">
      <c r="B124" s="66" t="s">
        <v>3594</v>
      </c>
      <c r="C124" s="67" t="s">
        <v>128</v>
      </c>
      <c r="D124" s="66" t="s">
        <v>3849</v>
      </c>
      <c r="F124" s="68">
        <v>10</v>
      </c>
      <c r="G124" s="68">
        <v>84.25</v>
      </c>
      <c r="H124" s="68">
        <v>7.9489284386340703E-2</v>
      </c>
      <c r="I124" s="166"/>
    </row>
    <row r="125" spans="2:12" s="66" customFormat="1" x14ac:dyDescent="0.2">
      <c r="B125" s="66" t="s">
        <v>3595</v>
      </c>
      <c r="C125" s="67" t="s">
        <v>128</v>
      </c>
      <c r="D125" s="66" t="s">
        <v>3849</v>
      </c>
      <c r="F125" s="68">
        <v>24</v>
      </c>
      <c r="G125" s="68">
        <v>200.71199999999999</v>
      </c>
      <c r="H125" s="68">
        <v>0.1893703649584714</v>
      </c>
      <c r="I125" s="166"/>
    </row>
    <row r="126" spans="2:12" s="66" customFormat="1" x14ac:dyDescent="0.2">
      <c r="B126" s="66" t="s">
        <v>3596</v>
      </c>
      <c r="C126" s="67" t="s">
        <v>128</v>
      </c>
      <c r="D126" s="66" t="s">
        <v>3849</v>
      </c>
      <c r="F126" s="68">
        <v>-24</v>
      </c>
      <c r="G126" s="68">
        <v>-202.512</v>
      </c>
      <c r="H126" s="68">
        <v>-0.19106865234001935</v>
      </c>
      <c r="I126" s="166"/>
    </row>
    <row r="127" spans="2:12" s="66" customFormat="1" x14ac:dyDescent="0.2">
      <c r="B127" s="66" t="s">
        <v>3603</v>
      </c>
      <c r="C127" s="67" t="s">
        <v>128</v>
      </c>
      <c r="D127" s="66" t="s">
        <v>3841</v>
      </c>
      <c r="F127" s="68">
        <v>30</v>
      </c>
      <c r="G127" s="68">
        <v>83.745000000000005</v>
      </c>
      <c r="H127" s="68">
        <v>7.9012820426517541E-2</v>
      </c>
      <c r="I127" s="166"/>
    </row>
    <row r="128" spans="2:12" s="66" customFormat="1" x14ac:dyDescent="0.2">
      <c r="B128" s="66" t="s">
        <v>3604</v>
      </c>
      <c r="C128" s="67" t="s">
        <v>128</v>
      </c>
      <c r="D128" s="66" t="s">
        <v>3841</v>
      </c>
      <c r="F128" s="68">
        <v>5</v>
      </c>
      <c r="G128" s="68">
        <v>14.057499999999999</v>
      </c>
      <c r="H128" s="68">
        <v>1.3263152703394475E-2</v>
      </c>
      <c r="I128" s="166"/>
    </row>
    <row r="129" spans="2:10" s="66" customFormat="1" x14ac:dyDescent="0.2">
      <c r="B129" s="66" t="s">
        <v>3605</v>
      </c>
      <c r="C129" s="67" t="s">
        <v>128</v>
      </c>
      <c r="D129" s="66" t="s">
        <v>3842</v>
      </c>
      <c r="F129" s="68">
        <v>10</v>
      </c>
      <c r="G129" s="68">
        <v>36.590000000000003</v>
      </c>
      <c r="H129" s="68">
        <v>3.4522408494910464E-2</v>
      </c>
      <c r="I129" s="166"/>
    </row>
    <row r="130" spans="2:10" s="214" customFormat="1" x14ac:dyDescent="0.2">
      <c r="B130" s="282" t="s">
        <v>3606</v>
      </c>
      <c r="C130" s="215"/>
      <c r="E130" s="66"/>
      <c r="F130" s="68"/>
      <c r="G130" s="78">
        <f>SUMIF(G93:G129,"&gt;0",G93:G129)+SUM(G90:G91)</f>
        <v>17400.564180000001</v>
      </c>
      <c r="H130" s="78">
        <f>SUMIF(H93:H129,"&gt;0",H93:H129)+SUM(H90:H91)</f>
        <v>16.421066188371228</v>
      </c>
      <c r="I130" s="166"/>
      <c r="J130" s="283"/>
    </row>
    <row r="131" spans="2:10" s="66" customFormat="1" x14ac:dyDescent="0.2">
      <c r="B131" s="211" t="s">
        <v>96</v>
      </c>
      <c r="C131" s="212" t="s">
        <v>97</v>
      </c>
      <c r="D131" s="211" t="s">
        <v>98</v>
      </c>
      <c r="E131" s="211" t="s">
        <v>99</v>
      </c>
      <c r="F131" s="213" t="s">
        <v>100</v>
      </c>
      <c r="G131" s="213" t="s">
        <v>101</v>
      </c>
      <c r="H131" s="213" t="s">
        <v>102</v>
      </c>
      <c r="I131" s="166"/>
    </row>
    <row r="132" spans="2:10" s="66" customFormat="1" x14ac:dyDescent="0.2">
      <c r="B132" s="214" t="s">
        <v>103</v>
      </c>
      <c r="C132" s="67"/>
      <c r="F132" s="68"/>
      <c r="G132" s="68"/>
      <c r="H132" s="68"/>
      <c r="I132" s="166"/>
    </row>
    <row r="133" spans="2:10" s="66" customFormat="1" x14ac:dyDescent="0.2">
      <c r="B133" s="214" t="s">
        <v>104</v>
      </c>
      <c r="C133" s="67"/>
      <c r="F133" s="68"/>
      <c r="G133" s="68"/>
      <c r="H133" s="68"/>
      <c r="I133" s="166"/>
    </row>
    <row r="134" spans="2:10" s="66" customFormat="1" x14ac:dyDescent="0.2">
      <c r="B134" s="214" t="s">
        <v>105</v>
      </c>
      <c r="C134" s="67"/>
      <c r="F134" s="68"/>
      <c r="G134" s="68"/>
      <c r="H134" s="68"/>
      <c r="I134" s="166"/>
    </row>
    <row r="135" spans="2:10" s="66" customFormat="1" x14ac:dyDescent="0.2">
      <c r="B135" s="66" t="s">
        <v>296</v>
      </c>
      <c r="C135" s="67">
        <v>5.7</v>
      </c>
      <c r="D135" s="66" t="s">
        <v>107</v>
      </c>
      <c r="E135" s="66" t="s">
        <v>297</v>
      </c>
      <c r="F135" s="68">
        <v>1800000</v>
      </c>
      <c r="G135" s="68">
        <v>1911.14</v>
      </c>
      <c r="H135" s="68">
        <v>1.8</v>
      </c>
      <c r="I135" s="166"/>
    </row>
    <row r="136" spans="2:10" s="66" customFormat="1" x14ac:dyDescent="0.2">
      <c r="B136" s="66" t="s">
        <v>447</v>
      </c>
      <c r="C136" s="67">
        <v>4.6900000000000004</v>
      </c>
      <c r="D136" s="66" t="s">
        <v>107</v>
      </c>
      <c r="E136" s="66" t="s">
        <v>448</v>
      </c>
      <c r="F136" s="68">
        <v>1500000</v>
      </c>
      <c r="G136" s="68">
        <v>1585.64</v>
      </c>
      <c r="H136" s="68">
        <v>1.5</v>
      </c>
      <c r="I136" s="166"/>
    </row>
    <row r="137" spans="2:10" s="66" customFormat="1" x14ac:dyDescent="0.2">
      <c r="B137" s="66" t="s">
        <v>449</v>
      </c>
      <c r="C137" s="67">
        <v>6.2</v>
      </c>
      <c r="D137" s="66" t="s">
        <v>107</v>
      </c>
      <c r="E137" s="66" t="s">
        <v>450</v>
      </c>
      <c r="F137" s="68">
        <v>79500</v>
      </c>
      <c r="G137" s="68">
        <v>77.17</v>
      </c>
      <c r="H137" s="68">
        <v>7.0000000000000007E-2</v>
      </c>
      <c r="I137" s="166"/>
    </row>
    <row r="138" spans="2:10" s="66" customFormat="1" x14ac:dyDescent="0.2">
      <c r="B138" s="214" t="s">
        <v>109</v>
      </c>
      <c r="C138" s="215"/>
      <c r="D138" s="214"/>
      <c r="E138" s="214"/>
      <c r="F138" s="78"/>
      <c r="G138" s="78">
        <f>SUM(G131:G137)</f>
        <v>3573.9500000000003</v>
      </c>
      <c r="H138" s="78">
        <f>SUM(H131:H137)</f>
        <v>3.3699999999999997</v>
      </c>
      <c r="I138" s="166"/>
    </row>
    <row r="139" spans="2:10" s="66" customFormat="1" x14ac:dyDescent="0.2">
      <c r="B139" s="214" t="s">
        <v>304</v>
      </c>
      <c r="C139" s="67"/>
      <c r="F139" s="68"/>
      <c r="G139" s="68"/>
      <c r="H139" s="68"/>
      <c r="I139" s="166"/>
    </row>
    <row r="140" spans="2:10" s="66" customFormat="1" x14ac:dyDescent="0.2">
      <c r="B140" s="66" t="s">
        <v>451</v>
      </c>
      <c r="C140" s="67">
        <v>4.6500000000000004</v>
      </c>
      <c r="D140" s="66" t="s">
        <v>317</v>
      </c>
      <c r="E140" s="66" t="s">
        <v>452</v>
      </c>
      <c r="F140" s="68">
        <v>250</v>
      </c>
      <c r="G140" s="68">
        <v>2510.94</v>
      </c>
      <c r="H140" s="68">
        <v>2.37</v>
      </c>
      <c r="I140" s="166"/>
    </row>
    <row r="141" spans="2:10" s="66" customFormat="1" x14ac:dyDescent="0.2">
      <c r="B141" s="66" t="s">
        <v>1445</v>
      </c>
      <c r="C141" s="67">
        <v>6.44</v>
      </c>
      <c r="D141" s="66" t="s">
        <v>305</v>
      </c>
      <c r="E141" s="66" t="s">
        <v>453</v>
      </c>
      <c r="F141" s="68">
        <v>250</v>
      </c>
      <c r="G141" s="68">
        <v>2499.87</v>
      </c>
      <c r="H141" s="68">
        <v>2.36</v>
      </c>
      <c r="I141" s="166"/>
    </row>
    <row r="142" spans="2:10" s="66" customFormat="1" x14ac:dyDescent="0.2">
      <c r="B142" s="66" t="s">
        <v>454</v>
      </c>
      <c r="C142" s="67">
        <v>4.54</v>
      </c>
      <c r="D142" s="66" t="s">
        <v>305</v>
      </c>
      <c r="E142" s="66" t="s">
        <v>455</v>
      </c>
      <c r="F142" s="68">
        <v>50</v>
      </c>
      <c r="G142" s="68">
        <v>524.88</v>
      </c>
      <c r="H142" s="68">
        <v>0.5</v>
      </c>
      <c r="I142" s="166"/>
    </row>
    <row r="143" spans="2:10" s="66" customFormat="1" x14ac:dyDescent="0.2">
      <c r="B143" s="66" t="s">
        <v>1446</v>
      </c>
      <c r="C143" s="67">
        <v>6.43</v>
      </c>
      <c r="D143" s="66" t="s">
        <v>305</v>
      </c>
      <c r="E143" s="66" t="s">
        <v>308</v>
      </c>
      <c r="F143" s="68">
        <v>50</v>
      </c>
      <c r="G143" s="68">
        <v>500.23</v>
      </c>
      <c r="H143" s="68">
        <v>0.47</v>
      </c>
      <c r="I143" s="166"/>
    </row>
    <row r="144" spans="2:10" s="66" customFormat="1" x14ac:dyDescent="0.2">
      <c r="B144" s="66" t="s">
        <v>456</v>
      </c>
      <c r="C144" s="67">
        <v>4.71</v>
      </c>
      <c r="D144" s="66" t="s">
        <v>305</v>
      </c>
      <c r="E144" s="66" t="s">
        <v>457</v>
      </c>
      <c r="F144" s="68">
        <v>30</v>
      </c>
      <c r="G144" s="68">
        <v>308.66000000000003</v>
      </c>
      <c r="H144" s="68">
        <v>0.28999999999999998</v>
      </c>
      <c r="I144" s="166"/>
    </row>
    <row r="145" spans="2:9" s="66" customFormat="1" x14ac:dyDescent="0.2">
      <c r="B145" s="214" t="s">
        <v>325</v>
      </c>
      <c r="C145" s="215"/>
      <c r="D145" s="214"/>
      <c r="E145" s="214"/>
      <c r="F145" s="78"/>
      <c r="G145" s="78">
        <f>SUM(G139:G144)</f>
        <v>6344.58</v>
      </c>
      <c r="H145" s="78">
        <f>SUM(H139:H144)</f>
        <v>5.99</v>
      </c>
      <c r="I145" s="166"/>
    </row>
    <row r="146" spans="2:9" s="66" customFormat="1" x14ac:dyDescent="0.2">
      <c r="B146" s="214" t="s">
        <v>1081</v>
      </c>
      <c r="C146" s="215"/>
      <c r="D146" s="214"/>
      <c r="E146" s="214"/>
      <c r="F146" s="78"/>
      <c r="G146" s="78"/>
      <c r="H146" s="78"/>
      <c r="I146" s="166"/>
    </row>
    <row r="147" spans="2:9" s="66" customFormat="1" x14ac:dyDescent="0.2">
      <c r="B147" s="66" t="s">
        <v>94</v>
      </c>
      <c r="C147" s="67" t="s">
        <v>128</v>
      </c>
      <c r="D147" s="66" t="s">
        <v>445</v>
      </c>
      <c r="E147" s="66" t="s">
        <v>446</v>
      </c>
      <c r="F147" s="68">
        <v>67099.751999999993</v>
      </c>
      <c r="G147" s="68">
        <v>2215.0700000000002</v>
      </c>
      <c r="H147" s="68">
        <v>2.09</v>
      </c>
      <c r="I147" s="166"/>
    </row>
    <row r="148" spans="2:9" s="66" customFormat="1" x14ac:dyDescent="0.2">
      <c r="B148" s="214" t="s">
        <v>1082</v>
      </c>
      <c r="C148" s="215"/>
      <c r="D148" s="214"/>
      <c r="E148" s="214"/>
      <c r="F148" s="78"/>
      <c r="G148" s="78">
        <f>SUM(G147)</f>
        <v>2215.0700000000002</v>
      </c>
      <c r="H148" s="78">
        <f>SUM(H147)</f>
        <v>2.09</v>
      </c>
      <c r="I148" s="166"/>
    </row>
    <row r="149" spans="2:9" s="66" customFormat="1" x14ac:dyDescent="0.2">
      <c r="B149" s="214" t="s">
        <v>458</v>
      </c>
      <c r="C149" s="215"/>
      <c r="D149" s="214"/>
      <c r="E149" s="214"/>
      <c r="F149" s="78"/>
      <c r="G149" s="78">
        <v>10000</v>
      </c>
      <c r="H149" s="78">
        <v>9.43</v>
      </c>
      <c r="I149" s="166"/>
    </row>
    <row r="150" spans="2:9" s="66" customFormat="1" x14ac:dyDescent="0.2">
      <c r="B150" s="214" t="s">
        <v>332</v>
      </c>
      <c r="C150" s="215"/>
      <c r="D150" s="214"/>
      <c r="E150" s="214"/>
      <c r="F150" s="78"/>
      <c r="G150" s="78">
        <v>5593.07</v>
      </c>
      <c r="H150" s="78">
        <v>5.28</v>
      </c>
      <c r="I150" s="166"/>
    </row>
    <row r="151" spans="2:9" s="66" customFormat="1" x14ac:dyDescent="0.2">
      <c r="B151" s="214" t="s">
        <v>114</v>
      </c>
      <c r="C151" s="215"/>
      <c r="D151" s="214"/>
      <c r="E151" s="214"/>
      <c r="F151" s="78"/>
      <c r="G151" s="78">
        <f>SUM(G87,G130,G138,G145,G148,G149:G150)</f>
        <v>114805.43418000001</v>
      </c>
      <c r="H151" s="78">
        <f>(G151/G153)*100</f>
        <v>108.31812233390315</v>
      </c>
      <c r="I151" s="166"/>
    </row>
    <row r="152" spans="2:9" s="66" customFormat="1" x14ac:dyDescent="0.2">
      <c r="B152" s="214" t="s">
        <v>198</v>
      </c>
      <c r="C152" s="215"/>
      <c r="D152" s="214"/>
      <c r="E152" s="214"/>
      <c r="F152" s="78"/>
      <c r="G152" s="78">
        <f>+G153-G151</f>
        <v>-8816.3053931300092</v>
      </c>
      <c r="H152" s="78">
        <f>(G152/G153)*100</f>
        <v>-8.3181223339031529</v>
      </c>
      <c r="I152" s="166"/>
    </row>
    <row r="153" spans="2:9" s="66" customFormat="1" x14ac:dyDescent="0.2">
      <c r="B153" s="214" t="s">
        <v>116</v>
      </c>
      <c r="C153" s="215"/>
      <c r="D153" s="214"/>
      <c r="E153" s="214"/>
      <c r="F153" s="78"/>
      <c r="G153" s="78">
        <v>105989.12878687</v>
      </c>
      <c r="H153" s="78">
        <v>100</v>
      </c>
      <c r="I153" s="166"/>
    </row>
    <row r="154" spans="2:9" s="66" customFormat="1" x14ac:dyDescent="0.2">
      <c r="B154" s="66" t="s">
        <v>117</v>
      </c>
      <c r="C154" s="67"/>
      <c r="F154" s="68"/>
      <c r="G154" s="68"/>
      <c r="H154" s="68"/>
      <c r="I154" s="166"/>
    </row>
    <row r="155" spans="2:9" s="66" customFormat="1" x14ac:dyDescent="0.2">
      <c r="B155" s="66" t="s">
        <v>118</v>
      </c>
      <c r="C155" s="67"/>
      <c r="F155" s="68"/>
      <c r="G155" s="68"/>
      <c r="H155" s="68"/>
      <c r="I155" s="166"/>
    </row>
    <row r="156" spans="2:9" s="66" customFormat="1" x14ac:dyDescent="0.2">
      <c r="C156" s="67"/>
      <c r="F156" s="68"/>
      <c r="G156" s="68"/>
      <c r="H156" s="68"/>
      <c r="I156" s="166"/>
    </row>
    <row r="157" spans="2:9" s="66" customFormat="1" ht="25.5" x14ac:dyDescent="0.2">
      <c r="B157" s="218" t="s">
        <v>119</v>
      </c>
      <c r="C157" s="67" t="s">
        <v>120</v>
      </c>
      <c r="F157" s="68"/>
      <c r="G157" s="68"/>
      <c r="H157" s="68"/>
      <c r="I157" s="166"/>
    </row>
    <row r="158" spans="2:9" s="66" customFormat="1" x14ac:dyDescent="0.2">
      <c r="B158" s="214"/>
      <c r="C158" s="67"/>
      <c r="F158" s="68"/>
      <c r="G158" s="68"/>
      <c r="H158" s="68"/>
      <c r="I158" s="166"/>
    </row>
    <row r="159" spans="2:9" s="66" customFormat="1" x14ac:dyDescent="0.2">
      <c r="B159" s="214" t="s">
        <v>121</v>
      </c>
      <c r="C159" s="67"/>
      <c r="F159" s="68"/>
      <c r="G159" s="68"/>
      <c r="H159" s="68"/>
      <c r="I159" s="166"/>
    </row>
    <row r="160" spans="2:9" s="66" customFormat="1" x14ac:dyDescent="0.2">
      <c r="B160" s="214" t="s">
        <v>199</v>
      </c>
      <c r="C160" s="67"/>
      <c r="F160" s="68"/>
      <c r="G160" s="68"/>
      <c r="H160" s="68"/>
      <c r="I160" s="166"/>
    </row>
    <row r="161" spans="2:9" s="66" customFormat="1" x14ac:dyDescent="0.2">
      <c r="B161" s="214" t="s">
        <v>3857</v>
      </c>
      <c r="C161" s="67"/>
      <c r="F161" s="68"/>
      <c r="G161" s="68"/>
      <c r="H161" s="68"/>
      <c r="I161" s="166"/>
    </row>
    <row r="162" spans="2:9" s="66" customFormat="1" x14ac:dyDescent="0.2">
      <c r="B162" s="214" t="s">
        <v>459</v>
      </c>
      <c r="C162" s="215"/>
      <c r="F162" s="68"/>
      <c r="G162" s="68"/>
      <c r="H162" s="68"/>
      <c r="I162" s="166"/>
    </row>
    <row r="163" spans="2:9" s="66" customFormat="1" x14ac:dyDescent="0.2">
      <c r="B163" s="214" t="s">
        <v>460</v>
      </c>
      <c r="C163" s="215"/>
      <c r="F163" s="68"/>
      <c r="G163" s="68"/>
      <c r="H163" s="68"/>
      <c r="I163" s="166"/>
    </row>
    <row r="164" spans="2:9" s="66" customFormat="1" x14ac:dyDescent="0.2">
      <c r="B164" s="214" t="s">
        <v>461</v>
      </c>
      <c r="C164" s="215"/>
      <c r="F164" s="68"/>
      <c r="G164" s="68"/>
      <c r="H164" s="68"/>
      <c r="I164" s="166"/>
    </row>
    <row r="165" spans="2:9" s="66" customFormat="1" x14ac:dyDescent="0.2">
      <c r="B165" s="214" t="s">
        <v>462</v>
      </c>
      <c r="C165" s="215"/>
      <c r="F165" s="68"/>
      <c r="G165" s="68"/>
      <c r="H165" s="68"/>
      <c r="I165" s="166"/>
    </row>
    <row r="166" spans="2:9" s="66" customFormat="1" x14ac:dyDescent="0.2">
      <c r="B166" s="214" t="s">
        <v>463</v>
      </c>
      <c r="C166" s="215"/>
      <c r="F166" s="68"/>
      <c r="G166" s="68"/>
      <c r="H166" s="68"/>
      <c r="I166" s="166"/>
    </row>
    <row r="167" spans="2:9" s="66" customFormat="1" x14ac:dyDescent="0.2">
      <c r="B167" s="214" t="s">
        <v>464</v>
      </c>
      <c r="C167" s="215"/>
      <c r="F167" s="68"/>
      <c r="G167" s="68"/>
      <c r="H167" s="68"/>
      <c r="I167" s="166"/>
    </row>
    <row r="168" spans="2:9" s="66" customFormat="1" x14ac:dyDescent="0.2">
      <c r="B168" s="214" t="s">
        <v>465</v>
      </c>
      <c r="C168" s="215"/>
      <c r="F168" s="68"/>
      <c r="G168" s="68"/>
      <c r="H168" s="68"/>
      <c r="I168" s="166"/>
    </row>
    <row r="169" spans="2:9" s="66" customFormat="1" x14ac:dyDescent="0.2">
      <c r="B169" s="214" t="s">
        <v>466</v>
      </c>
      <c r="C169" s="215"/>
      <c r="F169" s="68"/>
      <c r="G169" s="68"/>
      <c r="H169" s="68"/>
      <c r="I169" s="166"/>
    </row>
    <row r="170" spans="2:9" s="66" customFormat="1" x14ac:dyDescent="0.2">
      <c r="B170" s="203" t="s">
        <v>3825</v>
      </c>
      <c r="C170" s="215"/>
      <c r="F170" s="68"/>
      <c r="G170" s="68"/>
      <c r="H170" s="68"/>
      <c r="I170" s="166"/>
    </row>
    <row r="171" spans="2:9" s="66" customFormat="1" x14ac:dyDescent="0.2">
      <c r="B171" s="203" t="s">
        <v>123</v>
      </c>
      <c r="C171" s="67"/>
      <c r="F171" s="68"/>
      <c r="G171" s="68"/>
      <c r="H171" s="68"/>
      <c r="I171" s="166"/>
    </row>
    <row r="172" spans="2:9" s="66" customFormat="1" x14ac:dyDescent="0.2">
      <c r="B172" s="165" t="s">
        <v>3829</v>
      </c>
      <c r="C172" s="67"/>
      <c r="F172" s="68"/>
      <c r="G172" s="68"/>
      <c r="H172" s="68"/>
      <c r="I172" s="166"/>
    </row>
    <row r="173" spans="2:9" s="66" customFormat="1" x14ac:dyDescent="0.2">
      <c r="B173" s="165" t="s">
        <v>124</v>
      </c>
      <c r="C173" s="67"/>
      <c r="F173" s="68"/>
      <c r="G173" s="68"/>
      <c r="H173" s="68"/>
      <c r="I173" s="166"/>
    </row>
    <row r="174" spans="2:9" s="66" customFormat="1" x14ac:dyDescent="0.2">
      <c r="C174" s="67"/>
      <c r="F174" s="68"/>
      <c r="G174" s="68"/>
      <c r="H174" s="68"/>
      <c r="I174" s="166"/>
    </row>
    <row r="175" spans="2:9" s="66" customFormat="1" x14ac:dyDescent="0.2">
      <c r="C175" s="67"/>
      <c r="F175" s="68"/>
      <c r="G175" s="68"/>
      <c r="H175" s="68"/>
      <c r="I175" s="166"/>
    </row>
    <row r="176" spans="2:9" s="66" customFormat="1" ht="14.25" x14ac:dyDescent="0.2">
      <c r="B176" s="219" t="s">
        <v>2521</v>
      </c>
      <c r="C176" s="220"/>
      <c r="F176" s="68"/>
      <c r="G176" s="68"/>
      <c r="H176" s="68"/>
      <c r="I176" s="166"/>
    </row>
    <row r="177" spans="2:9" s="66" customFormat="1" ht="25.5" x14ac:dyDescent="0.2">
      <c r="B177" s="221" t="s">
        <v>2513</v>
      </c>
      <c r="C177" s="221" t="s">
        <v>2514</v>
      </c>
      <c r="F177" s="68"/>
      <c r="G177" s="68"/>
      <c r="H177" s="68"/>
      <c r="I177" s="166"/>
    </row>
    <row r="178" spans="2:9" s="66" customFormat="1" x14ac:dyDescent="0.2">
      <c r="B178" s="222" t="s">
        <v>2515</v>
      </c>
      <c r="C178" s="223">
        <v>4756</v>
      </c>
      <c r="F178" s="68"/>
      <c r="G178" s="68"/>
      <c r="H178" s="68"/>
      <c r="I178" s="166"/>
    </row>
    <row r="179" spans="2:9" s="66" customFormat="1" x14ac:dyDescent="0.2">
      <c r="B179" s="222" t="s">
        <v>2516</v>
      </c>
      <c r="C179" s="223">
        <v>0</v>
      </c>
      <c r="F179" s="68"/>
      <c r="G179" s="68"/>
      <c r="H179" s="68"/>
      <c r="I179" s="166"/>
    </row>
    <row r="180" spans="2:9" s="66" customFormat="1" x14ac:dyDescent="0.2">
      <c r="B180" s="222" t="s">
        <v>2517</v>
      </c>
      <c r="C180" s="223">
        <v>0</v>
      </c>
      <c r="F180" s="68"/>
      <c r="G180" s="68"/>
      <c r="H180" s="68"/>
      <c r="I180" s="166"/>
    </row>
    <row r="181" spans="2:9" s="66" customFormat="1" x14ac:dyDescent="0.2">
      <c r="B181" s="222" t="s">
        <v>2518</v>
      </c>
      <c r="C181" s="223">
        <v>0</v>
      </c>
      <c r="F181" s="68"/>
      <c r="G181" s="68"/>
      <c r="H181" s="68"/>
      <c r="I181" s="166"/>
    </row>
    <row r="182" spans="2:9" s="66" customFormat="1" x14ac:dyDescent="0.2">
      <c r="B182" s="224" t="s">
        <v>2519</v>
      </c>
      <c r="C182" s="223">
        <v>2200</v>
      </c>
      <c r="F182" s="68"/>
      <c r="G182" s="68"/>
      <c r="H182" s="68"/>
      <c r="I182" s="166"/>
    </row>
    <row r="183" spans="2:9" s="66" customFormat="1" x14ac:dyDescent="0.2">
      <c r="B183" s="225" t="s">
        <v>2520</v>
      </c>
      <c r="C183" s="226">
        <f>SUM(C178:C182)</f>
        <v>6956</v>
      </c>
      <c r="F183" s="68"/>
      <c r="G183" s="68"/>
      <c r="H183" s="68"/>
      <c r="I183" s="166"/>
    </row>
    <row r="184" spans="2:9" s="66" customFormat="1" x14ac:dyDescent="0.2">
      <c r="C184" s="67"/>
      <c r="F184" s="68"/>
      <c r="G184" s="68"/>
      <c r="H184" s="68"/>
      <c r="I184" s="166"/>
    </row>
    <row r="185" spans="2:9" s="66" customFormat="1" x14ac:dyDescent="0.2">
      <c r="C185" s="67"/>
      <c r="F185" s="68"/>
      <c r="G185" s="68"/>
      <c r="H185" s="68"/>
      <c r="I185" s="166"/>
    </row>
    <row r="186" spans="2:9" s="66" customFormat="1" ht="15" x14ac:dyDescent="0.2">
      <c r="B186" s="227" t="s">
        <v>2522</v>
      </c>
      <c r="C186" s="228">
        <v>44469</v>
      </c>
      <c r="F186" s="68"/>
      <c r="G186" s="68"/>
      <c r="H186" s="68"/>
      <c r="I186" s="166"/>
    </row>
    <row r="187" spans="2:9" s="66" customFormat="1" ht="60" x14ac:dyDescent="0.2">
      <c r="B187" s="229" t="s">
        <v>2523</v>
      </c>
      <c r="C187" s="229" t="s">
        <v>2524</v>
      </c>
      <c r="D187" s="143" t="s">
        <v>2525</v>
      </c>
      <c r="E187" s="229" t="s">
        <v>2526</v>
      </c>
      <c r="F187" s="230" t="s">
        <v>2527</v>
      </c>
      <c r="G187" s="68"/>
      <c r="H187" s="68"/>
      <c r="I187" s="166"/>
    </row>
    <row r="188" spans="2:9" s="66" customFormat="1" x14ac:dyDescent="0.2">
      <c r="B188" s="206" t="s">
        <v>2554</v>
      </c>
      <c r="C188" s="231">
        <v>-167854</v>
      </c>
      <c r="D188" s="232">
        <v>720.71820000000002</v>
      </c>
      <c r="E188" s="233">
        <v>691.5</v>
      </c>
      <c r="F188" s="426" t="s">
        <v>2673</v>
      </c>
      <c r="G188" s="68"/>
      <c r="H188" s="68"/>
      <c r="I188" s="166"/>
    </row>
    <row r="189" spans="2:9" s="66" customFormat="1" x14ac:dyDescent="0.2">
      <c r="B189" s="206" t="s">
        <v>2590</v>
      </c>
      <c r="C189" s="231">
        <v>-16800</v>
      </c>
      <c r="D189" s="232">
        <v>2720.0273000000002</v>
      </c>
      <c r="E189" s="233">
        <v>2695.45</v>
      </c>
      <c r="F189" s="427"/>
      <c r="G189" s="68"/>
      <c r="H189" s="68"/>
      <c r="I189" s="166"/>
    </row>
    <row r="190" spans="2:9" s="66" customFormat="1" x14ac:dyDescent="0.2">
      <c r="B190" s="206" t="s">
        <v>2591</v>
      </c>
      <c r="C190" s="231">
        <v>-37200</v>
      </c>
      <c r="D190" s="232">
        <v>2863.7251999999999</v>
      </c>
      <c r="E190" s="233">
        <v>2761.75</v>
      </c>
      <c r="F190" s="427"/>
      <c r="G190" s="68"/>
      <c r="H190" s="68"/>
      <c r="I190" s="166"/>
    </row>
    <row r="191" spans="2:9" s="66" customFormat="1" x14ac:dyDescent="0.2">
      <c r="B191" s="206" t="s">
        <v>2592</v>
      </c>
      <c r="C191" s="231">
        <v>-88000</v>
      </c>
      <c r="D191" s="232">
        <v>729.74789999999996</v>
      </c>
      <c r="E191" s="233">
        <v>704.2</v>
      </c>
      <c r="F191" s="427"/>
      <c r="G191" s="68"/>
      <c r="H191" s="68"/>
      <c r="I191" s="166"/>
    </row>
    <row r="192" spans="2:9" s="66" customFormat="1" x14ac:dyDescent="0.2">
      <c r="B192" s="206" t="s">
        <v>2671</v>
      </c>
      <c r="C192" s="231">
        <v>-36000</v>
      </c>
      <c r="D192" s="232">
        <v>1717.7564</v>
      </c>
      <c r="E192" s="233">
        <v>1666.55</v>
      </c>
      <c r="F192" s="427"/>
      <c r="G192" s="68"/>
      <c r="H192" s="68"/>
      <c r="I192" s="166"/>
    </row>
    <row r="193" spans="2:9" s="66" customFormat="1" x14ac:dyDescent="0.2">
      <c r="B193" s="206" t="s">
        <v>2605</v>
      </c>
      <c r="C193" s="231">
        <v>-90450</v>
      </c>
      <c r="D193" s="232">
        <v>654.39970000000005</v>
      </c>
      <c r="E193" s="233">
        <v>671.95</v>
      </c>
      <c r="F193" s="427"/>
      <c r="G193" s="68"/>
      <c r="H193" s="68"/>
      <c r="I193" s="166"/>
    </row>
    <row r="194" spans="2:9" s="66" customFormat="1" x14ac:dyDescent="0.2">
      <c r="B194" s="206" t="s">
        <v>2611</v>
      </c>
      <c r="C194" s="231">
        <v>-24650</v>
      </c>
      <c r="D194" s="232">
        <v>942.67700000000002</v>
      </c>
      <c r="E194" s="233">
        <v>955.25</v>
      </c>
      <c r="F194" s="427"/>
      <c r="G194" s="68"/>
      <c r="H194" s="68"/>
      <c r="I194" s="166"/>
    </row>
    <row r="195" spans="2:9" s="66" customFormat="1" x14ac:dyDescent="0.2">
      <c r="B195" s="206" t="s">
        <v>2617</v>
      </c>
      <c r="C195" s="231">
        <v>-14000</v>
      </c>
      <c r="D195" s="232">
        <v>7404.5252</v>
      </c>
      <c r="E195" s="233">
        <v>7354.4</v>
      </c>
      <c r="F195" s="427"/>
      <c r="G195" s="68"/>
      <c r="H195" s="68"/>
      <c r="I195" s="166"/>
    </row>
    <row r="196" spans="2:9" s="66" customFormat="1" x14ac:dyDescent="0.2">
      <c r="B196" s="206" t="s">
        <v>2672</v>
      </c>
      <c r="C196" s="231">
        <v>-51250</v>
      </c>
      <c r="D196" s="232">
        <v>2526.9717000000001</v>
      </c>
      <c r="E196" s="233">
        <v>2520.5500000000002</v>
      </c>
      <c r="F196" s="427"/>
      <c r="G196" s="68"/>
      <c r="H196" s="68"/>
      <c r="I196" s="166"/>
    </row>
    <row r="197" spans="2:9" s="66" customFormat="1" x14ac:dyDescent="0.2">
      <c r="B197" s="206" t="s">
        <v>2647</v>
      </c>
      <c r="C197" s="231">
        <v>-132000</v>
      </c>
      <c r="D197" s="232">
        <v>449.55669999999998</v>
      </c>
      <c r="E197" s="233">
        <v>454.1</v>
      </c>
      <c r="F197" s="427"/>
      <c r="G197" s="68"/>
      <c r="H197" s="68"/>
      <c r="I197" s="166"/>
    </row>
    <row r="198" spans="2:9" s="66" customFormat="1" x14ac:dyDescent="0.2">
      <c r="B198" s="206" t="s">
        <v>2652</v>
      </c>
      <c r="C198" s="231">
        <v>-36600</v>
      </c>
      <c r="D198" s="232">
        <v>3838.5936999999999</v>
      </c>
      <c r="E198" s="233">
        <v>3773.45</v>
      </c>
      <c r="F198" s="427"/>
      <c r="G198" s="68"/>
      <c r="H198" s="68"/>
      <c r="I198" s="166"/>
    </row>
    <row r="199" spans="2:9" s="66" customFormat="1" x14ac:dyDescent="0.2">
      <c r="B199" s="206" t="s">
        <v>2662</v>
      </c>
      <c r="C199" s="231">
        <v>-15200</v>
      </c>
      <c r="D199" s="232">
        <v>7670.6133</v>
      </c>
      <c r="E199" s="233">
        <v>7418.05</v>
      </c>
      <c r="F199" s="427"/>
      <c r="G199" s="68"/>
      <c r="H199" s="68"/>
      <c r="I199" s="166"/>
    </row>
    <row r="200" spans="2:9" s="66" customFormat="1" x14ac:dyDescent="0.2">
      <c r="B200" s="206" t="s">
        <v>2668</v>
      </c>
      <c r="C200" s="231">
        <v>-73600</v>
      </c>
      <c r="D200" s="232">
        <v>659.24429999999995</v>
      </c>
      <c r="E200" s="233">
        <v>637.65</v>
      </c>
      <c r="F200" s="428"/>
      <c r="G200" s="68"/>
      <c r="H200" s="68"/>
      <c r="I200" s="166"/>
    </row>
    <row r="201" spans="2:9" s="66" customFormat="1" x14ac:dyDescent="0.2">
      <c r="C201" s="67"/>
      <c r="F201" s="68"/>
      <c r="G201" s="68"/>
      <c r="H201" s="68"/>
      <c r="I201" s="166"/>
    </row>
    <row r="202" spans="2:9" s="66" customFormat="1" x14ac:dyDescent="0.2">
      <c r="C202" s="67"/>
      <c r="F202" s="68"/>
      <c r="G202" s="68"/>
      <c r="H202" s="68"/>
      <c r="I202" s="166"/>
    </row>
    <row r="203" spans="2:9" s="66" customFormat="1" x14ac:dyDescent="0.2">
      <c r="B203" s="284" t="s">
        <v>3607</v>
      </c>
      <c r="C203" s="285">
        <v>0.1</v>
      </c>
      <c r="F203" s="68"/>
      <c r="G203" s="68"/>
      <c r="H203" s="68"/>
    </row>
    <row r="204" spans="2:9" s="66" customFormat="1" x14ac:dyDescent="0.2">
      <c r="C204" s="67"/>
      <c r="F204" s="68"/>
      <c r="G204" s="68"/>
      <c r="H204" s="68"/>
    </row>
    <row r="205" spans="2:9" s="178" customFormat="1" ht="15" x14ac:dyDescent="0.25">
      <c r="B205" s="286" t="s">
        <v>2927</v>
      </c>
      <c r="C205" s="285"/>
      <c r="F205" s="179"/>
      <c r="G205" s="179"/>
      <c r="H205" s="179"/>
    </row>
    <row r="206" spans="2:9" s="178" customFormat="1" ht="15" x14ac:dyDescent="0.25">
      <c r="B206" s="286"/>
      <c r="C206" s="285"/>
      <c r="F206" s="179"/>
      <c r="G206" s="179"/>
      <c r="H206" s="179"/>
    </row>
    <row r="207" spans="2:9" s="203" customFormat="1" ht="15.75" customHeight="1" x14ac:dyDescent="0.2">
      <c r="B207" s="259" t="s">
        <v>2675</v>
      </c>
      <c r="C207" s="260" t="s">
        <v>3608</v>
      </c>
      <c r="F207" s="287"/>
      <c r="G207" s="287"/>
      <c r="H207" s="287"/>
    </row>
    <row r="208" spans="2:9" s="178" customFormat="1" ht="15.75" customHeight="1" x14ac:dyDescent="0.25">
      <c r="B208" s="180" t="s">
        <v>2937</v>
      </c>
      <c r="C208" s="181">
        <v>1</v>
      </c>
      <c r="F208" s="179"/>
      <c r="G208" s="179"/>
      <c r="H208" s="179"/>
    </row>
    <row r="209" spans="2:8" s="178" customFormat="1" ht="15.75" customHeight="1" x14ac:dyDescent="0.25">
      <c r="B209" s="180" t="s">
        <v>2959</v>
      </c>
      <c r="C209" s="181">
        <v>1</v>
      </c>
      <c r="F209" s="179"/>
      <c r="G209" s="179"/>
      <c r="H209" s="179"/>
    </row>
    <row r="210" spans="2:8" s="178" customFormat="1" ht="15.75" customHeight="1" x14ac:dyDescent="0.25">
      <c r="B210" s="180" t="s">
        <v>2961</v>
      </c>
      <c r="C210" s="181">
        <v>1</v>
      </c>
      <c r="F210" s="179"/>
      <c r="G210" s="179"/>
      <c r="H210" s="179"/>
    </row>
    <row r="211" spans="2:8" s="178" customFormat="1" ht="15.75" customHeight="1" x14ac:dyDescent="0.25">
      <c r="B211" s="180" t="s">
        <v>3163</v>
      </c>
      <c r="C211" s="181">
        <v>1</v>
      </c>
      <c r="F211" s="179"/>
      <c r="G211" s="179"/>
      <c r="H211" s="179"/>
    </row>
    <row r="212" spans="2:8" s="178" customFormat="1" ht="15.75" customHeight="1" x14ac:dyDescent="0.25">
      <c r="B212" s="180" t="s">
        <v>2965</v>
      </c>
      <c r="C212" s="181">
        <v>1</v>
      </c>
      <c r="F212" s="179"/>
      <c r="G212" s="179"/>
      <c r="H212" s="179"/>
    </row>
    <row r="213" spans="2:8" s="178" customFormat="1" ht="15.75" customHeight="1" x14ac:dyDescent="0.25">
      <c r="B213" s="180" t="s">
        <v>3055</v>
      </c>
      <c r="C213" s="181">
        <v>1</v>
      </c>
      <c r="F213" s="179"/>
      <c r="G213" s="179"/>
      <c r="H213" s="179"/>
    </row>
    <row r="214" spans="2:8" s="178" customFormat="1" ht="15.75" customHeight="1" x14ac:dyDescent="0.25">
      <c r="B214" s="180" t="s">
        <v>3001</v>
      </c>
      <c r="C214" s="181">
        <v>1</v>
      </c>
      <c r="F214" s="179"/>
      <c r="G214" s="179"/>
      <c r="H214" s="179"/>
    </row>
    <row r="215" spans="2:8" s="178" customFormat="1" ht="15.75" customHeight="1" x14ac:dyDescent="0.25">
      <c r="B215" s="180" t="s">
        <v>2972</v>
      </c>
      <c r="C215" s="181">
        <v>1</v>
      </c>
      <c r="F215" s="179"/>
      <c r="G215" s="179"/>
      <c r="H215" s="179"/>
    </row>
    <row r="216" spans="2:8" s="178" customFormat="1" ht="15.75" customHeight="1" x14ac:dyDescent="0.25">
      <c r="B216" s="180" t="s">
        <v>3667</v>
      </c>
      <c r="C216" s="181">
        <v>1</v>
      </c>
      <c r="F216" s="179"/>
      <c r="G216" s="179"/>
      <c r="H216" s="179"/>
    </row>
    <row r="217" spans="2:8" s="178" customFormat="1" ht="15.75" customHeight="1" x14ac:dyDescent="0.25">
      <c r="B217" s="180" t="s">
        <v>3668</v>
      </c>
      <c r="C217" s="181">
        <v>2</v>
      </c>
      <c r="F217" s="179"/>
      <c r="G217" s="179"/>
      <c r="H217" s="179"/>
    </row>
    <row r="218" spans="2:8" s="178" customFormat="1" ht="15.75" customHeight="1" x14ac:dyDescent="0.25">
      <c r="B218" s="180" t="s">
        <v>2996</v>
      </c>
      <c r="C218" s="181">
        <v>1</v>
      </c>
      <c r="F218" s="179"/>
      <c r="G218" s="179"/>
      <c r="H218" s="179"/>
    </row>
    <row r="219" spans="2:8" s="178" customFormat="1" ht="15.75" customHeight="1" x14ac:dyDescent="0.25">
      <c r="B219" s="180" t="s">
        <v>3043</v>
      </c>
      <c r="C219" s="181">
        <v>1</v>
      </c>
      <c r="F219" s="179"/>
      <c r="G219" s="179"/>
      <c r="H219" s="179"/>
    </row>
    <row r="220" spans="2:8" s="178" customFormat="1" ht="15.75" customHeight="1" x14ac:dyDescent="0.25">
      <c r="B220" s="180" t="s">
        <v>3028</v>
      </c>
      <c r="C220" s="181">
        <v>1</v>
      </c>
      <c r="F220" s="179"/>
      <c r="G220" s="179"/>
      <c r="H220" s="179"/>
    </row>
    <row r="221" spans="2:8" s="178" customFormat="1" ht="15.75" customHeight="1" x14ac:dyDescent="0.25">
      <c r="B221" s="288" t="s">
        <v>3111</v>
      </c>
      <c r="C221" s="176">
        <v>9</v>
      </c>
      <c r="F221" s="179"/>
      <c r="G221" s="179"/>
      <c r="H221" s="179"/>
    </row>
    <row r="222" spans="2:8" s="178" customFormat="1" ht="15.75" customHeight="1" x14ac:dyDescent="0.25">
      <c r="B222" s="288" t="s">
        <v>3088</v>
      </c>
      <c r="C222" s="176">
        <v>14</v>
      </c>
      <c r="F222" s="179"/>
      <c r="G222" s="179"/>
      <c r="H222" s="179"/>
    </row>
    <row r="223" spans="2:8" s="178" customFormat="1" ht="15.75" customHeight="1" x14ac:dyDescent="0.25">
      <c r="B223" s="288" t="s">
        <v>3163</v>
      </c>
      <c r="C223" s="176">
        <v>28</v>
      </c>
      <c r="F223" s="179"/>
      <c r="G223" s="179"/>
      <c r="H223" s="179"/>
    </row>
    <row r="224" spans="2:8" s="178" customFormat="1" ht="15.75" customHeight="1" x14ac:dyDescent="0.25">
      <c r="B224" s="288" t="s">
        <v>3173</v>
      </c>
      <c r="C224" s="176">
        <v>60</v>
      </c>
      <c r="F224" s="179"/>
      <c r="G224" s="179"/>
      <c r="H224" s="179"/>
    </row>
    <row r="225" spans="2:8" s="178" customFormat="1" ht="15.75" customHeight="1" x14ac:dyDescent="0.25">
      <c r="B225" s="288" t="s">
        <v>3058</v>
      </c>
      <c r="C225" s="176">
        <v>22</v>
      </c>
      <c r="F225" s="179"/>
      <c r="G225" s="179"/>
      <c r="H225" s="179"/>
    </row>
    <row r="226" spans="2:8" s="178" customFormat="1" ht="15.75" customHeight="1" x14ac:dyDescent="0.25">
      <c r="B226" s="288" t="s">
        <v>3074</v>
      </c>
      <c r="C226" s="176">
        <v>53</v>
      </c>
      <c r="F226" s="179"/>
      <c r="G226" s="179"/>
      <c r="H226" s="179"/>
    </row>
    <row r="227" spans="2:8" s="178" customFormat="1" ht="15.75" customHeight="1" x14ac:dyDescent="0.25">
      <c r="B227" s="288" t="s">
        <v>3254</v>
      </c>
      <c r="C227" s="176">
        <v>9</v>
      </c>
      <c r="F227" s="179"/>
      <c r="G227" s="179"/>
      <c r="H227" s="179"/>
    </row>
    <row r="228" spans="2:8" s="178" customFormat="1" ht="15.75" customHeight="1" x14ac:dyDescent="0.25">
      <c r="B228" s="288" t="s">
        <v>3077</v>
      </c>
      <c r="C228" s="176">
        <v>23</v>
      </c>
      <c r="F228" s="179"/>
      <c r="G228" s="179"/>
      <c r="H228" s="179"/>
    </row>
    <row r="229" spans="2:8" s="178" customFormat="1" ht="15.75" customHeight="1" x14ac:dyDescent="0.25">
      <c r="B229" s="288" t="s">
        <v>3242</v>
      </c>
      <c r="C229" s="176">
        <v>1</v>
      </c>
      <c r="F229" s="179"/>
      <c r="G229" s="179"/>
      <c r="H229" s="179"/>
    </row>
    <row r="230" spans="2:8" s="178" customFormat="1" ht="15.75" customHeight="1" x14ac:dyDescent="0.25">
      <c r="B230" s="180" t="s">
        <v>3348</v>
      </c>
      <c r="C230" s="181">
        <v>1</v>
      </c>
      <c r="F230" s="179"/>
      <c r="G230" s="179"/>
      <c r="H230" s="179"/>
    </row>
    <row r="231" spans="2:8" s="178" customFormat="1" ht="15.75" customHeight="1" x14ac:dyDescent="0.25">
      <c r="B231" s="180" t="s">
        <v>3341</v>
      </c>
      <c r="C231" s="181">
        <v>1</v>
      </c>
      <c r="F231" s="179"/>
      <c r="G231" s="179"/>
      <c r="H231" s="179"/>
    </row>
    <row r="232" spans="2:8" s="178" customFormat="1" ht="15.75" customHeight="1" x14ac:dyDescent="0.25">
      <c r="B232" s="180" t="s">
        <v>3377</v>
      </c>
      <c r="C232" s="181">
        <v>1</v>
      </c>
      <c r="F232" s="179"/>
      <c r="G232" s="179"/>
      <c r="H232" s="179"/>
    </row>
    <row r="233" spans="2:8" s="178" customFormat="1" ht="15.75" customHeight="1" x14ac:dyDescent="0.25">
      <c r="B233" s="180" t="s">
        <v>3378</v>
      </c>
      <c r="C233" s="181">
        <v>1</v>
      </c>
      <c r="F233" s="179"/>
      <c r="G233" s="179"/>
      <c r="H233" s="179"/>
    </row>
    <row r="234" spans="2:8" s="178" customFormat="1" ht="15.75" customHeight="1" x14ac:dyDescent="0.25">
      <c r="B234" s="180" t="s">
        <v>3415</v>
      </c>
      <c r="C234" s="181">
        <v>1</v>
      </c>
      <c r="F234" s="179"/>
      <c r="G234" s="179"/>
      <c r="H234" s="179"/>
    </row>
    <row r="235" spans="2:8" s="178" customFormat="1" ht="15.75" customHeight="1" x14ac:dyDescent="0.25">
      <c r="B235" s="180" t="s">
        <v>3346</v>
      </c>
      <c r="C235" s="181">
        <v>1</v>
      </c>
      <c r="F235" s="179"/>
      <c r="G235" s="179"/>
      <c r="H235" s="179"/>
    </row>
    <row r="236" spans="2:8" s="178" customFormat="1" ht="15.75" customHeight="1" x14ac:dyDescent="0.25">
      <c r="B236" s="180" t="s">
        <v>3374</v>
      </c>
      <c r="C236" s="181">
        <v>1</v>
      </c>
      <c r="F236" s="179"/>
      <c r="G236" s="179"/>
      <c r="H236" s="179"/>
    </row>
    <row r="237" spans="2:8" s="178" customFormat="1" ht="15.75" customHeight="1" x14ac:dyDescent="0.25">
      <c r="B237" s="180" t="s">
        <v>3434</v>
      </c>
      <c r="C237" s="181">
        <v>1</v>
      </c>
      <c r="F237" s="179"/>
      <c r="G237" s="179"/>
      <c r="H237" s="179"/>
    </row>
    <row r="238" spans="2:8" s="178" customFormat="1" ht="15.75" customHeight="1" x14ac:dyDescent="0.25">
      <c r="B238" s="180" t="s">
        <v>3424</v>
      </c>
      <c r="C238" s="181">
        <v>1</v>
      </c>
      <c r="F238" s="179"/>
      <c r="G238" s="179"/>
      <c r="H238" s="179"/>
    </row>
    <row r="239" spans="2:8" s="178" customFormat="1" ht="15.75" customHeight="1" x14ac:dyDescent="0.25">
      <c r="B239" s="180" t="s">
        <v>3326</v>
      </c>
      <c r="C239" s="181">
        <v>1</v>
      </c>
      <c r="F239" s="179"/>
      <c r="G239" s="179"/>
      <c r="H239" s="179"/>
    </row>
    <row r="240" spans="2:8" s="178" customFormat="1" ht="15.75" customHeight="1" x14ac:dyDescent="0.25">
      <c r="B240" s="180" t="s">
        <v>2718</v>
      </c>
      <c r="C240" s="181">
        <v>1</v>
      </c>
      <c r="F240" s="179"/>
      <c r="G240" s="179"/>
      <c r="H240" s="179"/>
    </row>
    <row r="241" spans="2:8" s="178" customFormat="1" ht="15.75" customHeight="1" x14ac:dyDescent="0.25">
      <c r="B241" s="180" t="s">
        <v>2774</v>
      </c>
      <c r="C241" s="181">
        <v>1</v>
      </c>
      <c r="F241" s="179"/>
      <c r="G241" s="179"/>
      <c r="H241" s="179"/>
    </row>
    <row r="242" spans="2:8" s="178" customFormat="1" ht="15.75" customHeight="1" x14ac:dyDescent="0.25">
      <c r="B242" s="180" t="s">
        <v>2782</v>
      </c>
      <c r="C242" s="181">
        <v>1</v>
      </c>
      <c r="F242" s="179"/>
      <c r="G242" s="179"/>
      <c r="H242" s="179"/>
    </row>
    <row r="243" spans="2:8" s="178" customFormat="1" ht="15.75" customHeight="1" x14ac:dyDescent="0.25">
      <c r="B243" s="180" t="s">
        <v>2786</v>
      </c>
      <c r="C243" s="181">
        <v>1</v>
      </c>
      <c r="F243" s="179"/>
      <c r="G243" s="179"/>
      <c r="H243" s="179"/>
    </row>
    <row r="244" spans="2:8" s="178" customFormat="1" ht="15.75" customHeight="1" x14ac:dyDescent="0.25">
      <c r="B244" s="180" t="s">
        <v>2794</v>
      </c>
      <c r="C244" s="181">
        <v>1</v>
      </c>
      <c r="F244" s="179"/>
      <c r="G244" s="179"/>
      <c r="H244" s="179"/>
    </row>
    <row r="245" spans="2:8" s="178" customFormat="1" ht="15.75" customHeight="1" x14ac:dyDescent="0.25">
      <c r="B245" s="180" t="s">
        <v>2815</v>
      </c>
      <c r="C245" s="181">
        <v>1</v>
      </c>
      <c r="F245" s="179"/>
      <c r="G245" s="179"/>
      <c r="H245" s="179"/>
    </row>
    <row r="246" spans="2:8" s="178" customFormat="1" ht="15.75" customHeight="1" x14ac:dyDescent="0.25">
      <c r="B246" s="180" t="s">
        <v>2821</v>
      </c>
      <c r="C246" s="181">
        <v>1</v>
      </c>
      <c r="F246" s="179"/>
      <c r="G246" s="179"/>
      <c r="H246" s="179"/>
    </row>
    <row r="247" spans="2:8" s="178" customFormat="1" ht="15.75" customHeight="1" x14ac:dyDescent="0.25">
      <c r="B247" s="180" t="s">
        <v>2865</v>
      </c>
      <c r="C247" s="181">
        <v>2</v>
      </c>
      <c r="F247" s="179"/>
      <c r="G247" s="179"/>
      <c r="H247" s="179"/>
    </row>
    <row r="248" spans="2:8" s="178" customFormat="1" ht="15.75" customHeight="1" x14ac:dyDescent="0.25">
      <c r="B248" s="180" t="s">
        <v>2889</v>
      </c>
      <c r="C248" s="181">
        <v>1</v>
      </c>
      <c r="F248" s="179"/>
      <c r="G248" s="179"/>
      <c r="H248" s="179"/>
    </row>
    <row r="249" spans="2:8" s="178" customFormat="1" ht="15.75" customHeight="1" x14ac:dyDescent="0.25">
      <c r="B249" s="180" t="s">
        <v>2897</v>
      </c>
      <c r="C249" s="181">
        <v>1</v>
      </c>
      <c r="F249" s="179"/>
      <c r="G249" s="179"/>
      <c r="H249" s="179"/>
    </row>
    <row r="250" spans="2:8" s="178" customFormat="1" ht="15.75" customHeight="1" x14ac:dyDescent="0.25">
      <c r="B250" s="180" t="s">
        <v>2904</v>
      </c>
      <c r="C250" s="181">
        <v>1</v>
      </c>
      <c r="F250" s="179"/>
      <c r="G250" s="179"/>
      <c r="H250" s="179"/>
    </row>
    <row r="251" spans="2:8" s="178" customFormat="1" ht="15.75" customHeight="1" x14ac:dyDescent="0.2">
      <c r="B251" s="224" t="s">
        <v>2719</v>
      </c>
      <c r="C251" s="289">
        <v>2</v>
      </c>
      <c r="F251" s="179"/>
      <c r="G251" s="179"/>
      <c r="H251" s="179"/>
    </row>
    <row r="252" spans="2:8" s="178" customFormat="1" ht="15.75" customHeight="1" x14ac:dyDescent="0.2">
      <c r="B252" s="224" t="s">
        <v>2775</v>
      </c>
      <c r="C252" s="289">
        <v>1</v>
      </c>
      <c r="F252" s="179"/>
      <c r="G252" s="179"/>
      <c r="H252" s="179"/>
    </row>
    <row r="253" spans="2:8" s="178" customFormat="1" ht="15.75" customHeight="1" x14ac:dyDescent="0.2">
      <c r="B253" s="224" t="s">
        <v>2783</v>
      </c>
      <c r="C253" s="289">
        <v>1</v>
      </c>
      <c r="F253" s="179"/>
      <c r="G253" s="179"/>
      <c r="H253" s="179"/>
    </row>
    <row r="254" spans="2:8" s="178" customFormat="1" ht="15.75" customHeight="1" x14ac:dyDescent="0.2">
      <c r="B254" s="224" t="s">
        <v>2787</v>
      </c>
      <c r="C254" s="289">
        <v>1</v>
      </c>
      <c r="F254" s="179"/>
      <c r="G254" s="179"/>
      <c r="H254" s="179"/>
    </row>
    <row r="255" spans="2:8" s="178" customFormat="1" ht="15.75" customHeight="1" x14ac:dyDescent="0.2">
      <c r="B255" s="224" t="s">
        <v>3491</v>
      </c>
      <c r="C255" s="289">
        <v>1</v>
      </c>
      <c r="F255" s="179"/>
      <c r="G255" s="179"/>
      <c r="H255" s="179"/>
    </row>
    <row r="256" spans="2:8" s="178" customFormat="1" ht="15.75" customHeight="1" x14ac:dyDescent="0.2">
      <c r="B256" s="224" t="s">
        <v>2816</v>
      </c>
      <c r="C256" s="289">
        <v>1</v>
      </c>
      <c r="F256" s="179"/>
      <c r="G256" s="179"/>
      <c r="H256" s="179"/>
    </row>
    <row r="257" spans="2:8" s="178" customFormat="1" ht="15.75" customHeight="1" x14ac:dyDescent="0.2">
      <c r="B257" s="224" t="s">
        <v>2822</v>
      </c>
      <c r="C257" s="289">
        <v>1</v>
      </c>
      <c r="F257" s="179"/>
      <c r="G257" s="179"/>
      <c r="H257" s="179"/>
    </row>
    <row r="258" spans="2:8" s="178" customFormat="1" ht="15.75" customHeight="1" x14ac:dyDescent="0.2">
      <c r="B258" s="224" t="s">
        <v>2866</v>
      </c>
      <c r="C258" s="289">
        <v>1</v>
      </c>
      <c r="F258" s="179"/>
      <c r="G258" s="179"/>
      <c r="H258" s="179"/>
    </row>
    <row r="259" spans="2:8" s="178" customFormat="1" ht="15.75" customHeight="1" x14ac:dyDescent="0.2">
      <c r="B259" s="224" t="s">
        <v>2890</v>
      </c>
      <c r="C259" s="289">
        <v>1</v>
      </c>
      <c r="F259" s="179"/>
      <c r="G259" s="179"/>
      <c r="H259" s="179"/>
    </row>
    <row r="260" spans="2:8" s="178" customFormat="1" ht="15.75" customHeight="1" x14ac:dyDescent="0.2">
      <c r="B260" s="224" t="s">
        <v>2898</v>
      </c>
      <c r="C260" s="289">
        <v>1</v>
      </c>
      <c r="F260" s="179"/>
      <c r="G260" s="179"/>
      <c r="H260" s="179"/>
    </row>
    <row r="261" spans="2:8" s="178" customFormat="1" ht="15.75" customHeight="1" x14ac:dyDescent="0.2">
      <c r="B261" s="224" t="s">
        <v>2905</v>
      </c>
      <c r="C261" s="289">
        <v>1</v>
      </c>
      <c r="F261" s="179"/>
      <c r="G261" s="179"/>
      <c r="H261" s="179"/>
    </row>
    <row r="262" spans="2:8" s="66" customFormat="1" ht="12.75" customHeight="1" x14ac:dyDescent="0.25">
      <c r="B262" s="237"/>
      <c r="C262" s="290"/>
      <c r="F262" s="68"/>
      <c r="G262" s="68"/>
      <c r="H262" s="68"/>
    </row>
    <row r="263" spans="2:8" s="203" customFormat="1" ht="15.75" customHeight="1" x14ac:dyDescent="0.2">
      <c r="B263" s="259" t="s">
        <v>3555</v>
      </c>
      <c r="C263" s="260" t="s">
        <v>3608</v>
      </c>
      <c r="F263" s="287"/>
      <c r="G263" s="287"/>
      <c r="H263" s="287"/>
    </row>
    <row r="264" spans="2:8" s="178" customFormat="1" ht="15.75" customHeight="1" x14ac:dyDescent="0.25">
      <c r="B264" s="180" t="s">
        <v>2937</v>
      </c>
      <c r="C264" s="181">
        <v>1</v>
      </c>
      <c r="F264" s="179"/>
      <c r="G264" s="179"/>
      <c r="H264" s="179"/>
    </row>
    <row r="265" spans="2:8" s="178" customFormat="1" ht="15.75" customHeight="1" x14ac:dyDescent="0.25">
      <c r="B265" s="180" t="s">
        <v>2959</v>
      </c>
      <c r="C265" s="181">
        <v>1</v>
      </c>
      <c r="F265" s="179"/>
      <c r="G265" s="179"/>
      <c r="H265" s="179"/>
    </row>
    <row r="266" spans="2:8" s="178" customFormat="1" ht="15.75" customHeight="1" x14ac:dyDescent="0.25">
      <c r="B266" s="180" t="s">
        <v>2961</v>
      </c>
      <c r="C266" s="181">
        <v>1</v>
      </c>
      <c r="F266" s="179"/>
      <c r="G266" s="179"/>
      <c r="H266" s="179"/>
    </row>
    <row r="267" spans="2:8" s="178" customFormat="1" ht="15.75" customHeight="1" x14ac:dyDescent="0.25">
      <c r="B267" s="180" t="s">
        <v>3163</v>
      </c>
      <c r="C267" s="181">
        <v>1</v>
      </c>
      <c r="F267" s="179"/>
      <c r="G267" s="179"/>
      <c r="H267" s="179"/>
    </row>
    <row r="268" spans="2:8" s="178" customFormat="1" ht="15.75" customHeight="1" x14ac:dyDescent="0.25">
      <c r="B268" s="180" t="s">
        <v>2965</v>
      </c>
      <c r="C268" s="181">
        <v>1</v>
      </c>
      <c r="F268" s="179"/>
      <c r="G268" s="179"/>
      <c r="H268" s="179"/>
    </row>
    <row r="269" spans="2:8" s="178" customFormat="1" ht="15.75" customHeight="1" x14ac:dyDescent="0.25">
      <c r="B269" s="180" t="s">
        <v>3055</v>
      </c>
      <c r="C269" s="181">
        <v>1</v>
      </c>
      <c r="F269" s="179"/>
      <c r="G269" s="179"/>
      <c r="H269" s="179"/>
    </row>
    <row r="270" spans="2:8" s="178" customFormat="1" ht="15.75" customHeight="1" x14ac:dyDescent="0.25">
      <c r="B270" s="180" t="s">
        <v>3001</v>
      </c>
      <c r="C270" s="181">
        <v>1</v>
      </c>
      <c r="F270" s="179"/>
      <c r="G270" s="179"/>
      <c r="H270" s="179"/>
    </row>
    <row r="271" spans="2:8" s="178" customFormat="1" ht="15.75" customHeight="1" x14ac:dyDescent="0.25">
      <c r="B271" s="180" t="s">
        <v>2972</v>
      </c>
      <c r="C271" s="181">
        <v>1</v>
      </c>
      <c r="F271" s="179"/>
      <c r="G271" s="179"/>
      <c r="H271" s="179"/>
    </row>
    <row r="272" spans="2:8" s="178" customFormat="1" ht="15.75" customHeight="1" x14ac:dyDescent="0.25">
      <c r="B272" s="180" t="s">
        <v>3667</v>
      </c>
      <c r="C272" s="181">
        <v>1</v>
      </c>
      <c r="F272" s="179"/>
      <c r="G272" s="179"/>
      <c r="H272" s="179"/>
    </row>
    <row r="273" spans="2:8" s="178" customFormat="1" ht="15.75" customHeight="1" x14ac:dyDescent="0.25">
      <c r="B273" s="180" t="s">
        <v>3668</v>
      </c>
      <c r="C273" s="181">
        <v>2</v>
      </c>
      <c r="F273" s="179"/>
      <c r="G273" s="179"/>
      <c r="H273" s="179"/>
    </row>
    <row r="274" spans="2:8" s="178" customFormat="1" ht="15.75" customHeight="1" x14ac:dyDescent="0.25">
      <c r="B274" s="180" t="s">
        <v>2996</v>
      </c>
      <c r="C274" s="181">
        <v>1</v>
      </c>
      <c r="F274" s="179"/>
      <c r="G274" s="179"/>
      <c r="H274" s="179"/>
    </row>
    <row r="275" spans="2:8" s="178" customFormat="1" ht="15.75" customHeight="1" x14ac:dyDescent="0.25">
      <c r="B275" s="180" t="s">
        <v>3043</v>
      </c>
      <c r="C275" s="181">
        <v>1</v>
      </c>
      <c r="F275" s="179"/>
      <c r="G275" s="179"/>
      <c r="H275" s="179"/>
    </row>
    <row r="276" spans="2:8" s="178" customFormat="1" ht="15.75" customHeight="1" x14ac:dyDescent="0.25">
      <c r="B276" s="180" t="s">
        <v>3028</v>
      </c>
      <c r="C276" s="181">
        <v>1</v>
      </c>
      <c r="F276" s="179"/>
      <c r="G276" s="179"/>
      <c r="H276" s="179"/>
    </row>
    <row r="277" spans="2:8" s="178" customFormat="1" ht="15.75" customHeight="1" x14ac:dyDescent="0.25">
      <c r="B277" s="288" t="s">
        <v>3111</v>
      </c>
      <c r="C277" s="176">
        <v>9</v>
      </c>
      <c r="F277" s="179"/>
      <c r="G277" s="179"/>
      <c r="H277" s="179"/>
    </row>
    <row r="278" spans="2:8" s="178" customFormat="1" ht="15.75" customHeight="1" x14ac:dyDescent="0.25">
      <c r="B278" s="288" t="s">
        <v>3088</v>
      </c>
      <c r="C278" s="176">
        <v>14</v>
      </c>
      <c r="F278" s="179"/>
      <c r="G278" s="179"/>
      <c r="H278" s="179"/>
    </row>
    <row r="279" spans="2:8" s="178" customFormat="1" ht="15.75" customHeight="1" x14ac:dyDescent="0.25">
      <c r="B279" s="288" t="s">
        <v>3163</v>
      </c>
      <c r="C279" s="176">
        <v>28</v>
      </c>
      <c r="F279" s="179"/>
      <c r="G279" s="179"/>
      <c r="H279" s="179"/>
    </row>
    <row r="280" spans="2:8" s="178" customFormat="1" ht="15.75" customHeight="1" x14ac:dyDescent="0.25">
      <c r="B280" s="288" t="s">
        <v>3173</v>
      </c>
      <c r="C280" s="176">
        <v>60</v>
      </c>
      <c r="F280" s="179"/>
      <c r="G280" s="179"/>
      <c r="H280" s="179"/>
    </row>
    <row r="281" spans="2:8" s="178" customFormat="1" ht="15.75" customHeight="1" x14ac:dyDescent="0.25">
      <c r="B281" s="288" t="s">
        <v>3058</v>
      </c>
      <c r="C281" s="176">
        <v>22</v>
      </c>
      <c r="F281" s="179"/>
      <c r="G281" s="179"/>
      <c r="H281" s="179"/>
    </row>
    <row r="282" spans="2:8" s="178" customFormat="1" ht="15.75" customHeight="1" x14ac:dyDescent="0.25">
      <c r="B282" s="288" t="s">
        <v>3074</v>
      </c>
      <c r="C282" s="176">
        <v>53</v>
      </c>
      <c r="F282" s="179"/>
      <c r="G282" s="179"/>
      <c r="H282" s="179"/>
    </row>
    <row r="283" spans="2:8" s="178" customFormat="1" ht="15.75" customHeight="1" x14ac:dyDescent="0.25">
      <c r="B283" s="288" t="s">
        <v>3254</v>
      </c>
      <c r="C283" s="176">
        <v>9</v>
      </c>
      <c r="F283" s="179"/>
      <c r="G283" s="179"/>
      <c r="H283" s="179"/>
    </row>
    <row r="284" spans="2:8" s="178" customFormat="1" ht="15.75" customHeight="1" x14ac:dyDescent="0.25">
      <c r="B284" s="288" t="s">
        <v>3077</v>
      </c>
      <c r="C284" s="176">
        <v>23</v>
      </c>
      <c r="F284" s="179"/>
      <c r="G284" s="179"/>
      <c r="H284" s="179"/>
    </row>
    <row r="285" spans="2:8" s="178" customFormat="1" ht="15.75" customHeight="1" x14ac:dyDescent="0.25">
      <c r="B285" s="288" t="s">
        <v>3242</v>
      </c>
      <c r="C285" s="176">
        <v>1</v>
      </c>
      <c r="F285" s="179"/>
      <c r="G285" s="179"/>
      <c r="H285" s="179"/>
    </row>
    <row r="286" spans="2:8" s="178" customFormat="1" ht="15.75" customHeight="1" x14ac:dyDescent="0.25">
      <c r="B286" s="180" t="s">
        <v>3348</v>
      </c>
      <c r="C286" s="181">
        <v>1</v>
      </c>
      <c r="F286" s="179"/>
      <c r="G286" s="179"/>
      <c r="H286" s="179"/>
    </row>
    <row r="287" spans="2:8" s="178" customFormat="1" ht="15.75" customHeight="1" x14ac:dyDescent="0.25">
      <c r="B287" s="180" t="s">
        <v>3341</v>
      </c>
      <c r="C287" s="181">
        <v>1</v>
      </c>
      <c r="F287" s="179"/>
      <c r="G287" s="179"/>
      <c r="H287" s="179"/>
    </row>
    <row r="288" spans="2:8" s="178" customFormat="1" ht="15.75" customHeight="1" x14ac:dyDescent="0.25">
      <c r="B288" s="180" t="s">
        <v>3377</v>
      </c>
      <c r="C288" s="181">
        <v>1</v>
      </c>
      <c r="F288" s="179"/>
      <c r="G288" s="179"/>
      <c r="H288" s="179"/>
    </row>
    <row r="289" spans="2:8" s="178" customFormat="1" ht="15.75" customHeight="1" x14ac:dyDescent="0.25">
      <c r="B289" s="180" t="s">
        <v>3378</v>
      </c>
      <c r="C289" s="181">
        <v>1</v>
      </c>
      <c r="F289" s="179"/>
      <c r="G289" s="179"/>
      <c r="H289" s="179"/>
    </row>
    <row r="290" spans="2:8" s="178" customFormat="1" ht="15.75" customHeight="1" x14ac:dyDescent="0.25">
      <c r="B290" s="180" t="s">
        <v>3415</v>
      </c>
      <c r="C290" s="181">
        <v>1</v>
      </c>
      <c r="F290" s="179"/>
      <c r="G290" s="179"/>
      <c r="H290" s="179"/>
    </row>
    <row r="291" spans="2:8" s="178" customFormat="1" ht="15.75" customHeight="1" x14ac:dyDescent="0.25">
      <c r="B291" s="180" t="s">
        <v>3346</v>
      </c>
      <c r="C291" s="181">
        <v>1</v>
      </c>
      <c r="F291" s="179"/>
      <c r="G291" s="179"/>
      <c r="H291" s="179"/>
    </row>
    <row r="292" spans="2:8" s="178" customFormat="1" ht="15.75" customHeight="1" x14ac:dyDescent="0.25">
      <c r="B292" s="180" t="s">
        <v>3374</v>
      </c>
      <c r="C292" s="181">
        <v>1</v>
      </c>
      <c r="F292" s="179"/>
      <c r="G292" s="179"/>
      <c r="H292" s="179"/>
    </row>
    <row r="293" spans="2:8" s="178" customFormat="1" ht="15.75" customHeight="1" x14ac:dyDescent="0.25">
      <c r="B293" s="180" t="s">
        <v>3434</v>
      </c>
      <c r="C293" s="181">
        <v>1</v>
      </c>
      <c r="F293" s="179"/>
      <c r="G293" s="179"/>
      <c r="H293" s="179"/>
    </row>
    <row r="294" spans="2:8" s="178" customFormat="1" ht="15.75" customHeight="1" x14ac:dyDescent="0.25">
      <c r="B294" s="180" t="s">
        <v>3424</v>
      </c>
      <c r="C294" s="181">
        <v>1</v>
      </c>
      <c r="F294" s="179"/>
      <c r="G294" s="179"/>
      <c r="H294" s="179"/>
    </row>
    <row r="295" spans="2:8" s="178" customFormat="1" ht="15.75" customHeight="1" x14ac:dyDescent="0.25">
      <c r="B295" s="180" t="s">
        <v>3326</v>
      </c>
      <c r="C295" s="181">
        <v>1</v>
      </c>
      <c r="F295" s="179"/>
      <c r="G295" s="179"/>
      <c r="H295" s="179"/>
    </row>
    <row r="296" spans="2:8" s="178" customFormat="1" ht="15.75" customHeight="1" x14ac:dyDescent="0.25">
      <c r="B296" s="180" t="s">
        <v>2718</v>
      </c>
      <c r="C296" s="181">
        <v>1</v>
      </c>
      <c r="F296" s="179"/>
      <c r="G296" s="179"/>
      <c r="H296" s="179"/>
    </row>
    <row r="297" spans="2:8" s="178" customFormat="1" ht="15.75" customHeight="1" x14ac:dyDescent="0.25">
      <c r="B297" s="180" t="s">
        <v>2774</v>
      </c>
      <c r="C297" s="181">
        <v>1</v>
      </c>
      <c r="F297" s="179"/>
      <c r="G297" s="179"/>
      <c r="H297" s="179"/>
    </row>
    <row r="298" spans="2:8" s="178" customFormat="1" ht="15.75" customHeight="1" x14ac:dyDescent="0.25">
      <c r="B298" s="180" t="s">
        <v>2782</v>
      </c>
      <c r="C298" s="181">
        <v>1</v>
      </c>
      <c r="F298" s="179"/>
      <c r="G298" s="179"/>
      <c r="H298" s="179"/>
    </row>
    <row r="299" spans="2:8" s="178" customFormat="1" ht="15.75" customHeight="1" x14ac:dyDescent="0.25">
      <c r="B299" s="180" t="s">
        <v>2786</v>
      </c>
      <c r="C299" s="181">
        <v>1</v>
      </c>
      <c r="F299" s="179"/>
      <c r="G299" s="179"/>
      <c r="H299" s="179"/>
    </row>
    <row r="300" spans="2:8" s="178" customFormat="1" ht="15.75" customHeight="1" x14ac:dyDescent="0.25">
      <c r="B300" s="180" t="s">
        <v>2794</v>
      </c>
      <c r="C300" s="181">
        <v>1</v>
      </c>
      <c r="F300" s="179"/>
      <c r="G300" s="179"/>
      <c r="H300" s="179"/>
    </row>
    <row r="301" spans="2:8" s="178" customFormat="1" ht="15.75" customHeight="1" x14ac:dyDescent="0.25">
      <c r="B301" s="180" t="s">
        <v>2815</v>
      </c>
      <c r="C301" s="181">
        <v>1</v>
      </c>
      <c r="F301" s="179"/>
      <c r="G301" s="179"/>
      <c r="H301" s="179"/>
    </row>
    <row r="302" spans="2:8" s="178" customFormat="1" ht="15.75" customHeight="1" x14ac:dyDescent="0.25">
      <c r="B302" s="180" t="s">
        <v>2821</v>
      </c>
      <c r="C302" s="181">
        <v>1</v>
      </c>
      <c r="F302" s="179"/>
      <c r="G302" s="179"/>
      <c r="H302" s="179"/>
    </row>
    <row r="303" spans="2:8" s="178" customFormat="1" ht="15.75" customHeight="1" x14ac:dyDescent="0.25">
      <c r="B303" s="180" t="s">
        <v>2865</v>
      </c>
      <c r="C303" s="181">
        <v>2</v>
      </c>
      <c r="F303" s="179"/>
      <c r="G303" s="179"/>
      <c r="H303" s="179"/>
    </row>
    <row r="304" spans="2:8" s="178" customFormat="1" ht="15.75" customHeight="1" x14ac:dyDescent="0.25">
      <c r="B304" s="180" t="s">
        <v>2889</v>
      </c>
      <c r="C304" s="181">
        <v>1</v>
      </c>
      <c r="F304" s="179"/>
      <c r="G304" s="179"/>
      <c r="H304" s="179"/>
    </row>
    <row r="305" spans="2:8" s="178" customFormat="1" ht="15.75" customHeight="1" x14ac:dyDescent="0.25">
      <c r="B305" s="180" t="s">
        <v>2897</v>
      </c>
      <c r="C305" s="181">
        <v>1</v>
      </c>
      <c r="F305" s="179"/>
      <c r="G305" s="179"/>
      <c r="H305" s="179"/>
    </row>
    <row r="306" spans="2:8" s="178" customFormat="1" ht="15.75" customHeight="1" x14ac:dyDescent="0.25">
      <c r="B306" s="180" t="s">
        <v>2904</v>
      </c>
      <c r="C306" s="181">
        <v>1</v>
      </c>
      <c r="F306" s="179"/>
      <c r="G306" s="179"/>
      <c r="H306" s="179"/>
    </row>
    <row r="307" spans="2:8" s="178" customFormat="1" ht="15.75" customHeight="1" x14ac:dyDescent="0.2">
      <c r="B307" s="224" t="s">
        <v>2719</v>
      </c>
      <c r="C307" s="289">
        <v>2</v>
      </c>
      <c r="F307" s="179"/>
      <c r="G307" s="179"/>
      <c r="H307" s="179"/>
    </row>
    <row r="308" spans="2:8" s="178" customFormat="1" ht="15.75" customHeight="1" x14ac:dyDescent="0.2">
      <c r="B308" s="224" t="s">
        <v>2775</v>
      </c>
      <c r="C308" s="289">
        <v>1</v>
      </c>
      <c r="F308" s="179"/>
      <c r="G308" s="179"/>
      <c r="H308" s="179"/>
    </row>
    <row r="309" spans="2:8" s="178" customFormat="1" ht="15.75" customHeight="1" x14ac:dyDescent="0.2">
      <c r="B309" s="224" t="s">
        <v>2783</v>
      </c>
      <c r="C309" s="289">
        <v>1</v>
      </c>
      <c r="F309" s="179"/>
      <c r="G309" s="179"/>
      <c r="H309" s="179"/>
    </row>
    <row r="310" spans="2:8" s="178" customFormat="1" ht="15.75" customHeight="1" x14ac:dyDescent="0.2">
      <c r="B310" s="224" t="s">
        <v>2787</v>
      </c>
      <c r="C310" s="289">
        <v>1</v>
      </c>
      <c r="F310" s="179"/>
      <c r="G310" s="179"/>
      <c r="H310" s="179"/>
    </row>
    <row r="311" spans="2:8" s="178" customFormat="1" ht="15.75" customHeight="1" x14ac:dyDescent="0.2">
      <c r="B311" s="224" t="s">
        <v>3491</v>
      </c>
      <c r="C311" s="289">
        <v>1</v>
      </c>
      <c r="F311" s="179"/>
      <c r="G311" s="179"/>
      <c r="H311" s="179"/>
    </row>
    <row r="312" spans="2:8" s="178" customFormat="1" ht="15.75" customHeight="1" x14ac:dyDescent="0.2">
      <c r="B312" s="224" t="s">
        <v>2816</v>
      </c>
      <c r="C312" s="289">
        <v>1</v>
      </c>
      <c r="F312" s="179"/>
      <c r="G312" s="179"/>
      <c r="H312" s="179"/>
    </row>
    <row r="313" spans="2:8" s="178" customFormat="1" ht="15.75" customHeight="1" x14ac:dyDescent="0.2">
      <c r="B313" s="224" t="s">
        <v>2822</v>
      </c>
      <c r="C313" s="289">
        <v>1</v>
      </c>
      <c r="F313" s="179"/>
      <c r="G313" s="179"/>
      <c r="H313" s="179"/>
    </row>
    <row r="314" spans="2:8" s="178" customFormat="1" ht="15.75" customHeight="1" x14ac:dyDescent="0.2">
      <c r="B314" s="224" t="s">
        <v>2866</v>
      </c>
      <c r="C314" s="289">
        <v>1</v>
      </c>
      <c r="F314" s="179"/>
      <c r="G314" s="179"/>
      <c r="H314" s="179"/>
    </row>
    <row r="315" spans="2:8" s="178" customFormat="1" ht="15.75" customHeight="1" x14ac:dyDescent="0.2">
      <c r="B315" s="224" t="s">
        <v>2890</v>
      </c>
      <c r="C315" s="289">
        <v>1</v>
      </c>
      <c r="F315" s="179"/>
      <c r="G315" s="179"/>
      <c r="H315" s="179"/>
    </row>
    <row r="316" spans="2:8" s="178" customFormat="1" ht="15.75" customHeight="1" x14ac:dyDescent="0.2">
      <c r="B316" s="224" t="s">
        <v>2898</v>
      </c>
      <c r="C316" s="289">
        <v>1</v>
      </c>
      <c r="F316" s="179"/>
      <c r="G316" s="179"/>
      <c r="H316" s="179"/>
    </row>
    <row r="317" spans="2:8" s="178" customFormat="1" ht="15.75" customHeight="1" x14ac:dyDescent="0.2">
      <c r="B317" s="224" t="s">
        <v>2905</v>
      </c>
      <c r="C317" s="289">
        <v>1</v>
      </c>
      <c r="F317" s="179"/>
      <c r="G317" s="179"/>
      <c r="H317" s="179"/>
    </row>
    <row r="318" spans="2:8" s="178" customFormat="1" ht="15.75" customHeight="1" x14ac:dyDescent="0.2">
      <c r="B318" s="291"/>
      <c r="C318" s="167"/>
      <c r="F318" s="179"/>
      <c r="G318" s="179"/>
      <c r="H318" s="179"/>
    </row>
    <row r="319" spans="2:8" s="66" customFormat="1" ht="12.75" customHeight="1" x14ac:dyDescent="0.2">
      <c r="C319" s="67"/>
      <c r="F319" s="68"/>
      <c r="G319" s="68"/>
      <c r="H319" s="68"/>
    </row>
    <row r="320" spans="2:8" s="203" customFormat="1" ht="15.75" customHeight="1" x14ac:dyDescent="0.25">
      <c r="B320" s="234" t="s">
        <v>2912</v>
      </c>
      <c r="C320" s="292" t="s">
        <v>2923</v>
      </c>
      <c r="F320" s="287"/>
      <c r="G320" s="287"/>
      <c r="H320" s="287"/>
    </row>
    <row r="321" spans="2:8" s="178" customFormat="1" ht="15.75" customHeight="1" x14ac:dyDescent="0.25">
      <c r="B321" s="180" t="s">
        <v>2937</v>
      </c>
      <c r="C321" s="182">
        <v>8817701.9900000002</v>
      </c>
      <c r="F321" s="179"/>
      <c r="G321" s="179"/>
      <c r="H321" s="179"/>
    </row>
    <row r="322" spans="2:8" s="178" customFormat="1" ht="15.75" customHeight="1" x14ac:dyDescent="0.25">
      <c r="B322" s="180" t="s">
        <v>2959</v>
      </c>
      <c r="C322" s="182">
        <v>53478932.960000001</v>
      </c>
      <c r="F322" s="179"/>
      <c r="G322" s="179"/>
      <c r="H322" s="179"/>
    </row>
    <row r="323" spans="2:8" s="178" customFormat="1" ht="15.75" customHeight="1" x14ac:dyDescent="0.25">
      <c r="B323" s="180" t="s">
        <v>2961</v>
      </c>
      <c r="C323" s="182">
        <v>19143108.859999999</v>
      </c>
      <c r="F323" s="179"/>
      <c r="G323" s="179"/>
      <c r="H323" s="179"/>
    </row>
    <row r="324" spans="2:8" s="178" customFormat="1" ht="15.75" customHeight="1" x14ac:dyDescent="0.25">
      <c r="B324" s="180" t="s">
        <v>3163</v>
      </c>
      <c r="C324" s="182">
        <v>7027245.96</v>
      </c>
      <c r="F324" s="179"/>
      <c r="G324" s="179"/>
      <c r="H324" s="179"/>
    </row>
    <row r="325" spans="2:8" s="178" customFormat="1" ht="15.75" customHeight="1" x14ac:dyDescent="0.25">
      <c r="B325" s="180" t="s">
        <v>2965</v>
      </c>
      <c r="C325" s="182">
        <v>10826008.57</v>
      </c>
      <c r="F325" s="179"/>
      <c r="G325" s="179"/>
      <c r="H325" s="179"/>
    </row>
    <row r="326" spans="2:8" s="178" customFormat="1" ht="15.75" customHeight="1" x14ac:dyDescent="0.25">
      <c r="B326" s="180" t="s">
        <v>3055</v>
      </c>
      <c r="C326" s="182">
        <v>2501324.3199999998</v>
      </c>
      <c r="F326" s="179"/>
      <c r="G326" s="179"/>
      <c r="H326" s="179"/>
    </row>
    <row r="327" spans="2:8" s="178" customFormat="1" ht="15.75" customHeight="1" x14ac:dyDescent="0.25">
      <c r="B327" s="180" t="s">
        <v>3001</v>
      </c>
      <c r="C327" s="182">
        <v>268260558.02000001</v>
      </c>
      <c r="F327" s="179"/>
      <c r="G327" s="179"/>
      <c r="H327" s="179"/>
    </row>
    <row r="328" spans="2:8" s="178" customFormat="1" ht="15.75" customHeight="1" x14ac:dyDescent="0.25">
      <c r="B328" s="180" t="s">
        <v>2972</v>
      </c>
      <c r="C328" s="182">
        <v>14008439.83</v>
      </c>
      <c r="F328" s="179"/>
      <c r="G328" s="179"/>
      <c r="H328" s="179"/>
    </row>
    <row r="329" spans="2:8" s="178" customFormat="1" ht="15.75" customHeight="1" x14ac:dyDescent="0.25">
      <c r="B329" s="180" t="s">
        <v>3667</v>
      </c>
      <c r="C329" s="182">
        <v>81756502.273000002</v>
      </c>
      <c r="F329" s="179"/>
      <c r="G329" s="179"/>
      <c r="H329" s="179"/>
    </row>
    <row r="330" spans="2:8" s="178" customFormat="1" ht="15.75" customHeight="1" x14ac:dyDescent="0.25">
      <c r="B330" s="180" t="s">
        <v>3668</v>
      </c>
      <c r="C330" s="182">
        <v>156337076.18000001</v>
      </c>
      <c r="F330" s="179"/>
      <c r="G330" s="179"/>
      <c r="H330" s="179"/>
    </row>
    <row r="331" spans="2:8" s="178" customFormat="1" ht="15.75" customHeight="1" x14ac:dyDescent="0.25">
      <c r="B331" s="180" t="s">
        <v>2996</v>
      </c>
      <c r="C331" s="182">
        <v>10918600.550000001</v>
      </c>
      <c r="F331" s="179"/>
      <c r="G331" s="179"/>
      <c r="H331" s="179"/>
    </row>
    <row r="332" spans="2:8" s="178" customFormat="1" ht="15.75" customHeight="1" x14ac:dyDescent="0.25">
      <c r="B332" s="180" t="s">
        <v>3043</v>
      </c>
      <c r="C332" s="182">
        <v>3802400</v>
      </c>
      <c r="F332" s="179"/>
      <c r="G332" s="179"/>
      <c r="H332" s="179"/>
    </row>
    <row r="333" spans="2:8" s="178" customFormat="1" ht="15.75" customHeight="1" x14ac:dyDescent="0.25">
      <c r="B333" s="180" t="s">
        <v>3028</v>
      </c>
      <c r="C333" s="182">
        <v>9640695.0899999999</v>
      </c>
      <c r="F333" s="179"/>
      <c r="G333" s="179"/>
      <c r="H333" s="179"/>
    </row>
    <row r="334" spans="2:8" s="178" customFormat="1" ht="15.75" customHeight="1" x14ac:dyDescent="0.25">
      <c r="B334" s="288" t="s">
        <v>3111</v>
      </c>
      <c r="C334" s="241">
        <v>8752140.2300000004</v>
      </c>
      <c r="F334" s="179"/>
      <c r="G334" s="179"/>
      <c r="H334" s="179"/>
    </row>
    <row r="335" spans="2:8" s="178" customFormat="1" ht="15.75" customHeight="1" x14ac:dyDescent="0.25">
      <c r="B335" s="288" t="s">
        <v>3088</v>
      </c>
      <c r="C335" s="241">
        <v>9746079.3399999999</v>
      </c>
      <c r="F335" s="179"/>
      <c r="G335" s="179"/>
      <c r="H335" s="179"/>
    </row>
    <row r="336" spans="2:8" s="178" customFormat="1" ht="15.75" customHeight="1" x14ac:dyDescent="0.25">
      <c r="B336" s="288" t="s">
        <v>3163</v>
      </c>
      <c r="C336" s="241">
        <v>21590234.93</v>
      </c>
      <c r="F336" s="179"/>
      <c r="G336" s="179"/>
      <c r="H336" s="179"/>
    </row>
    <row r="337" spans="2:8" s="178" customFormat="1" ht="15.75" customHeight="1" x14ac:dyDescent="0.25">
      <c r="B337" s="288" t="s">
        <v>3173</v>
      </c>
      <c r="C337" s="241">
        <v>49259303</v>
      </c>
      <c r="F337" s="179"/>
      <c r="G337" s="179"/>
      <c r="H337" s="179"/>
    </row>
    <row r="338" spans="2:8" s="178" customFormat="1" ht="15.75" customHeight="1" x14ac:dyDescent="0.25">
      <c r="B338" s="288" t="s">
        <v>3058</v>
      </c>
      <c r="C338" s="241">
        <v>26145775.75</v>
      </c>
      <c r="F338" s="179"/>
      <c r="G338" s="179"/>
      <c r="H338" s="179"/>
    </row>
    <row r="339" spans="2:8" s="178" customFormat="1" ht="15.75" customHeight="1" x14ac:dyDescent="0.25">
      <c r="B339" s="288" t="s">
        <v>3074</v>
      </c>
      <c r="C339" s="241">
        <v>48165780.669999994</v>
      </c>
      <c r="F339" s="179"/>
      <c r="G339" s="179"/>
      <c r="H339" s="179"/>
    </row>
    <row r="340" spans="2:8" s="178" customFormat="1" ht="15.75" customHeight="1" x14ac:dyDescent="0.25">
      <c r="B340" s="288" t="s">
        <v>3254</v>
      </c>
      <c r="C340" s="241">
        <v>12295376.940000001</v>
      </c>
      <c r="F340" s="179"/>
      <c r="G340" s="179"/>
      <c r="H340" s="179"/>
    </row>
    <row r="341" spans="2:8" s="178" customFormat="1" ht="15.75" customHeight="1" x14ac:dyDescent="0.25">
      <c r="B341" s="288" t="s">
        <v>3077</v>
      </c>
      <c r="C341" s="241">
        <v>40538453.880000003</v>
      </c>
      <c r="F341" s="179"/>
      <c r="G341" s="179"/>
      <c r="H341" s="179"/>
    </row>
    <row r="342" spans="2:8" s="178" customFormat="1" ht="15.75" customHeight="1" x14ac:dyDescent="0.25">
      <c r="B342" s="288" t="s">
        <v>3242</v>
      </c>
      <c r="C342" s="241">
        <v>55095551.400000006</v>
      </c>
      <c r="F342" s="179"/>
      <c r="G342" s="179"/>
      <c r="H342" s="179"/>
    </row>
    <row r="343" spans="2:8" s="178" customFormat="1" ht="15.75" customHeight="1" x14ac:dyDescent="0.25">
      <c r="B343" s="180" t="s">
        <v>3348</v>
      </c>
      <c r="C343" s="182">
        <v>90717879.459999993</v>
      </c>
      <c r="F343" s="179"/>
      <c r="G343" s="179"/>
      <c r="H343" s="179"/>
    </row>
    <row r="344" spans="2:8" s="178" customFormat="1" ht="15.75" customHeight="1" x14ac:dyDescent="0.25">
      <c r="B344" s="180" t="s">
        <v>3341</v>
      </c>
      <c r="C344" s="182">
        <v>39508455.840000004</v>
      </c>
      <c r="F344" s="179"/>
      <c r="G344" s="179"/>
      <c r="H344" s="179"/>
    </row>
    <row r="345" spans="2:8" s="178" customFormat="1" ht="15.75" customHeight="1" x14ac:dyDescent="0.25">
      <c r="B345" s="180" t="s">
        <v>3377</v>
      </c>
      <c r="C345" s="182">
        <v>91973038.200000003</v>
      </c>
      <c r="F345" s="179"/>
      <c r="G345" s="179"/>
      <c r="H345" s="179"/>
    </row>
    <row r="346" spans="2:8" s="178" customFormat="1" ht="15.75" customHeight="1" x14ac:dyDescent="0.25">
      <c r="B346" s="180" t="s">
        <v>3378</v>
      </c>
      <c r="C346" s="182">
        <v>57924000</v>
      </c>
      <c r="F346" s="179"/>
      <c r="G346" s="179"/>
      <c r="H346" s="179"/>
    </row>
    <row r="347" spans="2:8" s="178" customFormat="1" ht="15.75" customHeight="1" x14ac:dyDescent="0.25">
      <c r="B347" s="180" t="s">
        <v>3415</v>
      </c>
      <c r="C347" s="182">
        <v>28943731.739999998</v>
      </c>
      <c r="F347" s="179"/>
      <c r="G347" s="179"/>
      <c r="H347" s="179"/>
    </row>
    <row r="348" spans="2:8" s="178" customFormat="1" ht="15.75" customHeight="1" x14ac:dyDescent="0.25">
      <c r="B348" s="180" t="s">
        <v>3346</v>
      </c>
      <c r="C348" s="182">
        <v>26639735.079999998</v>
      </c>
      <c r="F348" s="179"/>
      <c r="G348" s="179"/>
      <c r="H348" s="179"/>
    </row>
    <row r="349" spans="2:8" s="178" customFormat="1" ht="15.75" customHeight="1" x14ac:dyDescent="0.25">
      <c r="B349" s="180" t="s">
        <v>3374</v>
      </c>
      <c r="C349" s="182">
        <v>136141325.78</v>
      </c>
      <c r="F349" s="179"/>
      <c r="G349" s="179"/>
      <c r="H349" s="179"/>
    </row>
    <row r="350" spans="2:8" s="178" customFormat="1" ht="15.75" customHeight="1" x14ac:dyDescent="0.25">
      <c r="B350" s="180" t="s">
        <v>3434</v>
      </c>
      <c r="C350" s="182">
        <v>50997599.579999998</v>
      </c>
      <c r="F350" s="179"/>
      <c r="G350" s="179"/>
      <c r="H350" s="179"/>
    </row>
    <row r="351" spans="2:8" s="178" customFormat="1" ht="15.75" customHeight="1" x14ac:dyDescent="0.25">
      <c r="B351" s="180" t="s">
        <v>3424</v>
      </c>
      <c r="C351" s="182">
        <v>13570054.92</v>
      </c>
      <c r="F351" s="179"/>
      <c r="G351" s="179"/>
      <c r="H351" s="179"/>
    </row>
    <row r="352" spans="2:8" s="178" customFormat="1" ht="15.75" customHeight="1" x14ac:dyDescent="0.25">
      <c r="B352" s="180" t="s">
        <v>3326</v>
      </c>
      <c r="C352" s="182">
        <v>43605998.079999998</v>
      </c>
      <c r="F352" s="179"/>
      <c r="G352" s="179"/>
      <c r="H352" s="179"/>
    </row>
    <row r="353" spans="2:8" s="178" customFormat="1" ht="15.75" customHeight="1" x14ac:dyDescent="0.25">
      <c r="B353" s="180" t="s">
        <v>2718</v>
      </c>
      <c r="C353" s="182">
        <v>101545020.76000001</v>
      </c>
      <c r="F353" s="179"/>
      <c r="G353" s="179"/>
      <c r="H353" s="179"/>
    </row>
    <row r="354" spans="2:8" s="178" customFormat="1" ht="15.75" customHeight="1" x14ac:dyDescent="0.25">
      <c r="B354" s="180" t="s">
        <v>2774</v>
      </c>
      <c r="C354" s="182">
        <v>101293784.64</v>
      </c>
      <c r="F354" s="179"/>
      <c r="G354" s="179"/>
      <c r="H354" s="179"/>
    </row>
    <row r="355" spans="2:8" s="178" customFormat="1" ht="15.75" customHeight="1" x14ac:dyDescent="0.25">
      <c r="B355" s="180" t="s">
        <v>2782</v>
      </c>
      <c r="C355" s="182">
        <v>44293139.520000003</v>
      </c>
      <c r="F355" s="179"/>
      <c r="G355" s="179"/>
      <c r="H355" s="179"/>
    </row>
    <row r="356" spans="2:8" s="178" customFormat="1" ht="15.75" customHeight="1" x14ac:dyDescent="0.25">
      <c r="B356" s="180" t="s">
        <v>2786</v>
      </c>
      <c r="C356" s="182">
        <v>59728416</v>
      </c>
      <c r="F356" s="179"/>
      <c r="G356" s="179"/>
      <c r="H356" s="179"/>
    </row>
    <row r="357" spans="2:8" s="178" customFormat="1" ht="15.75" customHeight="1" x14ac:dyDescent="0.25">
      <c r="B357" s="180" t="s">
        <v>2794</v>
      </c>
      <c r="C357" s="182">
        <v>62744400</v>
      </c>
      <c r="F357" s="179"/>
      <c r="G357" s="179"/>
      <c r="H357" s="179"/>
    </row>
    <row r="358" spans="2:8" s="178" customFormat="1" ht="15.75" customHeight="1" x14ac:dyDescent="0.25">
      <c r="B358" s="180" t="s">
        <v>2815</v>
      </c>
      <c r="C358" s="182">
        <v>22974820.510000002</v>
      </c>
      <c r="F358" s="179"/>
      <c r="G358" s="179"/>
      <c r="H358" s="179"/>
    </row>
    <row r="359" spans="2:8" s="178" customFormat="1" ht="15.75" customHeight="1" x14ac:dyDescent="0.25">
      <c r="B359" s="180" t="s">
        <v>2821</v>
      </c>
      <c r="C359" s="182">
        <v>95848750.200000003</v>
      </c>
      <c r="F359" s="179"/>
      <c r="G359" s="179"/>
      <c r="H359" s="179"/>
    </row>
    <row r="360" spans="2:8" s="178" customFormat="1" ht="15.75" customHeight="1" x14ac:dyDescent="0.25">
      <c r="B360" s="180" t="s">
        <v>2865</v>
      </c>
      <c r="C360" s="182">
        <v>140541687.32999998</v>
      </c>
      <c r="F360" s="179"/>
      <c r="G360" s="179"/>
      <c r="H360" s="179"/>
    </row>
    <row r="361" spans="2:8" s="178" customFormat="1" ht="15.75" customHeight="1" x14ac:dyDescent="0.25">
      <c r="B361" s="180" t="s">
        <v>2889</v>
      </c>
      <c r="C361" s="182">
        <v>133542134.52</v>
      </c>
      <c r="F361" s="179"/>
      <c r="G361" s="179"/>
      <c r="H361" s="179"/>
    </row>
    <row r="362" spans="2:8" s="178" customFormat="1" ht="15.75" customHeight="1" x14ac:dyDescent="0.25">
      <c r="B362" s="180" t="s">
        <v>2897</v>
      </c>
      <c r="C362" s="182">
        <v>13268359.98</v>
      </c>
      <c r="F362" s="179"/>
      <c r="G362" s="179"/>
      <c r="H362" s="179"/>
    </row>
    <row r="363" spans="2:8" s="178" customFormat="1" ht="15.75" customHeight="1" x14ac:dyDescent="0.25">
      <c r="B363" s="180" t="s">
        <v>2904</v>
      </c>
      <c r="C363" s="182">
        <v>46401517.439999998</v>
      </c>
      <c r="F363" s="179"/>
      <c r="G363" s="179"/>
      <c r="H363" s="179"/>
    </row>
    <row r="364" spans="2:8" s="178" customFormat="1" ht="15.75" customHeight="1" x14ac:dyDescent="0.2">
      <c r="B364" s="224" t="s">
        <v>2719</v>
      </c>
      <c r="C364" s="293">
        <v>120464099.86</v>
      </c>
      <c r="F364" s="179"/>
      <c r="G364" s="179"/>
      <c r="H364" s="179"/>
    </row>
    <row r="365" spans="2:8" s="178" customFormat="1" ht="15.75" customHeight="1" x14ac:dyDescent="0.2">
      <c r="B365" s="224" t="s">
        <v>2775</v>
      </c>
      <c r="C365" s="293">
        <v>106202205.59999999</v>
      </c>
      <c r="F365" s="179"/>
      <c r="G365" s="179"/>
      <c r="H365" s="179"/>
    </row>
    <row r="366" spans="2:8" s="178" customFormat="1" ht="15.75" customHeight="1" x14ac:dyDescent="0.2">
      <c r="B366" s="224" t="s">
        <v>2783</v>
      </c>
      <c r="C366" s="293">
        <v>45781199.520000003</v>
      </c>
      <c r="F366" s="179"/>
      <c r="G366" s="179"/>
      <c r="H366" s="179"/>
    </row>
    <row r="367" spans="2:8" s="178" customFormat="1" ht="15.75" customHeight="1" x14ac:dyDescent="0.2">
      <c r="B367" s="224" t="s">
        <v>2787</v>
      </c>
      <c r="C367" s="293">
        <v>64010654.399999999</v>
      </c>
      <c r="F367" s="179"/>
      <c r="G367" s="179"/>
      <c r="H367" s="179"/>
    </row>
    <row r="368" spans="2:8" s="178" customFormat="1" ht="15.75" customHeight="1" x14ac:dyDescent="0.2">
      <c r="B368" s="224" t="s">
        <v>3491</v>
      </c>
      <c r="C368" s="293">
        <v>62085600</v>
      </c>
      <c r="F368" s="179"/>
      <c r="G368" s="179"/>
      <c r="H368" s="179"/>
    </row>
    <row r="369" spans="2:8" s="178" customFormat="1" ht="15.75" customHeight="1" x14ac:dyDescent="0.2">
      <c r="B369" s="224" t="s">
        <v>2816</v>
      </c>
      <c r="C369" s="293">
        <v>23165219.579999998</v>
      </c>
      <c r="F369" s="179"/>
      <c r="G369" s="179"/>
      <c r="H369" s="179"/>
    </row>
    <row r="370" spans="2:8" s="178" customFormat="1" ht="15.75" customHeight="1" x14ac:dyDescent="0.2">
      <c r="B370" s="224" t="s">
        <v>2822</v>
      </c>
      <c r="C370" s="293">
        <v>103361389.59999999</v>
      </c>
      <c r="F370" s="179"/>
      <c r="G370" s="179"/>
      <c r="H370" s="179"/>
    </row>
    <row r="371" spans="2:8" s="178" customFormat="1" ht="15.75" customHeight="1" x14ac:dyDescent="0.2">
      <c r="B371" s="224" t="s">
        <v>2866</v>
      </c>
      <c r="C371" s="293">
        <v>129081750.38</v>
      </c>
      <c r="F371" s="179"/>
      <c r="G371" s="179"/>
      <c r="H371" s="179"/>
    </row>
    <row r="372" spans="2:8" s="178" customFormat="1" ht="15.75" customHeight="1" x14ac:dyDescent="0.2">
      <c r="B372" s="224" t="s">
        <v>2890</v>
      </c>
      <c r="C372" s="293">
        <v>140421946.31999999</v>
      </c>
      <c r="F372" s="179"/>
      <c r="G372" s="179"/>
      <c r="H372" s="179"/>
    </row>
    <row r="373" spans="2:8" s="178" customFormat="1" ht="15.75" customHeight="1" x14ac:dyDescent="0.2">
      <c r="B373" s="224" t="s">
        <v>2898</v>
      </c>
      <c r="C373" s="293">
        <v>13678425</v>
      </c>
      <c r="F373" s="179"/>
      <c r="G373" s="179"/>
      <c r="H373" s="179"/>
    </row>
    <row r="374" spans="2:8" s="178" customFormat="1" ht="15.75" customHeight="1" x14ac:dyDescent="0.2">
      <c r="B374" s="224" t="s">
        <v>2905</v>
      </c>
      <c r="C374" s="293">
        <v>48379517.439999998</v>
      </c>
      <c r="F374" s="179"/>
      <c r="G374" s="179"/>
      <c r="H374" s="179"/>
    </row>
    <row r="375" spans="2:8" s="66" customFormat="1" ht="15.75" x14ac:dyDescent="0.25">
      <c r="C375" s="280">
        <f>SUM(C321:C374)</f>
        <v>3176943148.0230002</v>
      </c>
      <c r="F375" s="68"/>
      <c r="G375" s="68"/>
      <c r="H375" s="68"/>
    </row>
    <row r="376" spans="2:8" s="66" customFormat="1" ht="12.75" customHeight="1" x14ac:dyDescent="0.2">
      <c r="C376" s="67"/>
      <c r="F376" s="68"/>
      <c r="G376" s="68"/>
      <c r="H376" s="68"/>
    </row>
    <row r="377" spans="2:8" s="203" customFormat="1" ht="15.75" customHeight="1" x14ac:dyDescent="0.25">
      <c r="B377" s="234" t="s">
        <v>2914</v>
      </c>
      <c r="C377" s="260" t="s">
        <v>2923</v>
      </c>
      <c r="F377" s="287"/>
      <c r="G377" s="287"/>
      <c r="H377" s="287"/>
    </row>
    <row r="378" spans="2:8" s="178" customFormat="1" ht="15.75" customHeight="1" x14ac:dyDescent="0.25">
      <c r="B378" s="180" t="s">
        <v>2937</v>
      </c>
      <c r="C378" s="182">
        <v>8875758.5299999993</v>
      </c>
      <c r="F378" s="179"/>
      <c r="G378" s="179"/>
      <c r="H378" s="179"/>
    </row>
    <row r="379" spans="2:8" s="178" customFormat="1" ht="15.75" customHeight="1" x14ac:dyDescent="0.25">
      <c r="B379" s="180" t="s">
        <v>2959</v>
      </c>
      <c r="C379" s="182">
        <v>54331900.049999997</v>
      </c>
      <c r="F379" s="179"/>
      <c r="G379" s="179"/>
      <c r="H379" s="179"/>
    </row>
    <row r="380" spans="2:8" s="178" customFormat="1" ht="15.75" customHeight="1" x14ac:dyDescent="0.25">
      <c r="B380" s="180" t="s">
        <v>2961</v>
      </c>
      <c r="C380" s="182">
        <v>19307250.030000001</v>
      </c>
      <c r="F380" s="179"/>
      <c r="G380" s="179"/>
      <c r="H380" s="179"/>
    </row>
    <row r="381" spans="2:8" s="178" customFormat="1" ht="15.75" customHeight="1" x14ac:dyDescent="0.25">
      <c r="B381" s="180" t="s">
        <v>3163</v>
      </c>
      <c r="C381" s="182">
        <v>7110150</v>
      </c>
      <c r="F381" s="179"/>
      <c r="G381" s="179"/>
      <c r="H381" s="179"/>
    </row>
    <row r="382" spans="2:8" s="178" customFormat="1" ht="15.75" customHeight="1" x14ac:dyDescent="0.25">
      <c r="B382" s="180" t="s">
        <v>2965</v>
      </c>
      <c r="C382" s="182">
        <v>10886000</v>
      </c>
      <c r="F382" s="179"/>
      <c r="G382" s="179"/>
      <c r="H382" s="179"/>
    </row>
    <row r="383" spans="2:8" s="178" customFormat="1" ht="15.75" customHeight="1" x14ac:dyDescent="0.25">
      <c r="B383" s="180" t="s">
        <v>3055</v>
      </c>
      <c r="C383" s="182">
        <v>2538750</v>
      </c>
      <c r="F383" s="179"/>
      <c r="G383" s="179"/>
      <c r="H383" s="179"/>
    </row>
    <row r="384" spans="2:8" s="178" customFormat="1" ht="15.75" customHeight="1" x14ac:dyDescent="0.25">
      <c r="B384" s="180" t="s">
        <v>3001</v>
      </c>
      <c r="C384" s="182">
        <v>273754763.00999999</v>
      </c>
      <c r="F384" s="179"/>
      <c r="G384" s="179"/>
      <c r="H384" s="179"/>
    </row>
    <row r="385" spans="2:8" s="178" customFormat="1" ht="15.75" customHeight="1" x14ac:dyDescent="0.25">
      <c r="B385" s="180" t="s">
        <v>2972</v>
      </c>
      <c r="C385" s="182">
        <v>14674800.02</v>
      </c>
      <c r="F385" s="179"/>
      <c r="G385" s="179"/>
      <c r="H385" s="179"/>
    </row>
    <row r="386" spans="2:8" s="178" customFormat="1" ht="15.75" customHeight="1" x14ac:dyDescent="0.25">
      <c r="B386" s="180" t="s">
        <v>3667</v>
      </c>
      <c r="C386" s="182">
        <v>81783689.950000003</v>
      </c>
      <c r="F386" s="179"/>
      <c r="G386" s="179"/>
      <c r="H386" s="179"/>
    </row>
    <row r="387" spans="2:8" s="178" customFormat="1" ht="15.75" customHeight="1" x14ac:dyDescent="0.25">
      <c r="B387" s="180" t="s">
        <v>3668</v>
      </c>
      <c r="C387" s="182">
        <v>155409690</v>
      </c>
      <c r="F387" s="179"/>
      <c r="G387" s="179"/>
      <c r="H387" s="179"/>
    </row>
    <row r="388" spans="2:8" s="178" customFormat="1" ht="15.75" customHeight="1" x14ac:dyDescent="0.25">
      <c r="B388" s="180" t="s">
        <v>2996</v>
      </c>
      <c r="C388" s="182">
        <v>10644455.600000001</v>
      </c>
      <c r="F388" s="179"/>
      <c r="G388" s="179"/>
      <c r="H388" s="179"/>
    </row>
    <row r="389" spans="2:8" s="178" customFormat="1" ht="15.75" customHeight="1" x14ac:dyDescent="0.25">
      <c r="B389" s="180" t="s">
        <v>3043</v>
      </c>
      <c r="C389" s="182">
        <v>3802946.68</v>
      </c>
      <c r="F389" s="179"/>
      <c r="G389" s="179"/>
      <c r="H389" s="179"/>
    </row>
    <row r="390" spans="2:8" s="178" customFormat="1" ht="15.75" customHeight="1" x14ac:dyDescent="0.25">
      <c r="B390" s="180" t="s">
        <v>3028</v>
      </c>
      <c r="C390" s="182">
        <v>9803143.879999999</v>
      </c>
      <c r="F390" s="179"/>
      <c r="G390" s="179"/>
      <c r="H390" s="179"/>
    </row>
    <row r="391" spans="2:8" s="178" customFormat="1" ht="15.75" customHeight="1" x14ac:dyDescent="0.25">
      <c r="B391" s="288" t="s">
        <v>3111</v>
      </c>
      <c r="C391" s="241">
        <v>8802337.3900000006</v>
      </c>
      <c r="F391" s="179"/>
      <c r="G391" s="179"/>
      <c r="H391" s="179"/>
    </row>
    <row r="392" spans="2:8" s="178" customFormat="1" ht="15.75" customHeight="1" x14ac:dyDescent="0.25">
      <c r="B392" s="288" t="s">
        <v>3088</v>
      </c>
      <c r="C392" s="241">
        <v>9856110.1799999997</v>
      </c>
      <c r="F392" s="179"/>
      <c r="G392" s="179"/>
      <c r="H392" s="179"/>
    </row>
    <row r="393" spans="2:8" s="178" customFormat="1" ht="15.75" customHeight="1" x14ac:dyDescent="0.25">
      <c r="B393" s="288" t="s">
        <v>3163</v>
      </c>
      <c r="C393" s="241">
        <v>21352290.120000001</v>
      </c>
      <c r="F393" s="179"/>
      <c r="G393" s="179"/>
      <c r="H393" s="179"/>
    </row>
    <row r="394" spans="2:8" s="178" customFormat="1" ht="15.75" customHeight="1" x14ac:dyDescent="0.25">
      <c r="B394" s="288" t="s">
        <v>3173</v>
      </c>
      <c r="C394" s="241">
        <v>48918780</v>
      </c>
      <c r="F394" s="179"/>
      <c r="G394" s="179"/>
      <c r="H394" s="179"/>
    </row>
    <row r="395" spans="2:8" s="178" customFormat="1" ht="15.75" customHeight="1" x14ac:dyDescent="0.25">
      <c r="B395" s="288" t="s">
        <v>3058</v>
      </c>
      <c r="C395" s="241">
        <v>23105974.32</v>
      </c>
      <c r="F395" s="179"/>
      <c r="G395" s="179"/>
      <c r="H395" s="179"/>
    </row>
    <row r="396" spans="2:8" s="178" customFormat="1" ht="15.75" customHeight="1" x14ac:dyDescent="0.25">
      <c r="B396" s="288" t="s">
        <v>3074</v>
      </c>
      <c r="C396" s="241">
        <v>48964320.299999997</v>
      </c>
      <c r="F396" s="179"/>
      <c r="G396" s="179"/>
      <c r="H396" s="179"/>
    </row>
    <row r="397" spans="2:8" s="178" customFormat="1" ht="15.75" customHeight="1" x14ac:dyDescent="0.25">
      <c r="B397" s="288" t="s">
        <v>3254</v>
      </c>
      <c r="C397" s="241">
        <v>11830935.060000001</v>
      </c>
      <c r="F397" s="179"/>
      <c r="G397" s="179"/>
      <c r="H397" s="179"/>
    </row>
    <row r="398" spans="2:8" s="178" customFormat="1" ht="15.75" customHeight="1" x14ac:dyDescent="0.25">
      <c r="B398" s="288" t="s">
        <v>3077</v>
      </c>
      <c r="C398" s="241">
        <v>38080640</v>
      </c>
      <c r="F398" s="179"/>
      <c r="G398" s="179"/>
      <c r="H398" s="179"/>
    </row>
    <row r="399" spans="2:8" s="178" customFormat="1" ht="15.75" customHeight="1" x14ac:dyDescent="0.25">
      <c r="B399" s="288" t="s">
        <v>3242</v>
      </c>
      <c r="C399" s="241">
        <v>55720901.700000003</v>
      </c>
      <c r="F399" s="179"/>
      <c r="G399" s="179"/>
      <c r="H399" s="179"/>
    </row>
    <row r="400" spans="2:8" s="178" customFormat="1" ht="15.75" customHeight="1" x14ac:dyDescent="0.25">
      <c r="B400" s="180" t="s">
        <v>3348</v>
      </c>
      <c r="C400" s="182">
        <v>88152800.959999993</v>
      </c>
      <c r="F400" s="179"/>
      <c r="G400" s="179"/>
      <c r="H400" s="179"/>
    </row>
    <row r="401" spans="2:8" s="178" customFormat="1" ht="15.75" customHeight="1" x14ac:dyDescent="0.25">
      <c r="B401" s="180" t="s">
        <v>3341</v>
      </c>
      <c r="C401" s="182">
        <v>42500846.720000006</v>
      </c>
      <c r="F401" s="179"/>
      <c r="G401" s="179"/>
      <c r="H401" s="179"/>
    </row>
    <row r="402" spans="2:8" s="178" customFormat="1" ht="15.75" customHeight="1" x14ac:dyDescent="0.25">
      <c r="B402" s="180" t="s">
        <v>3377</v>
      </c>
      <c r="C402" s="182">
        <v>93079180.920000002</v>
      </c>
      <c r="F402" s="179"/>
      <c r="G402" s="179"/>
      <c r="H402" s="179"/>
    </row>
    <row r="403" spans="2:8" s="178" customFormat="1" ht="15.75" customHeight="1" x14ac:dyDescent="0.25">
      <c r="B403" s="180" t="s">
        <v>3378</v>
      </c>
      <c r="C403" s="182">
        <v>54225075.799999997</v>
      </c>
      <c r="F403" s="179"/>
      <c r="G403" s="179"/>
      <c r="H403" s="179"/>
    </row>
    <row r="404" spans="2:8" s="178" customFormat="1" ht="15.75" customHeight="1" x14ac:dyDescent="0.25">
      <c r="B404" s="180" t="s">
        <v>3415</v>
      </c>
      <c r="C404" s="182">
        <v>28561953.93</v>
      </c>
      <c r="F404" s="179"/>
      <c r="G404" s="179"/>
      <c r="H404" s="179"/>
    </row>
    <row r="405" spans="2:8" s="178" customFormat="1" ht="15.75" customHeight="1" x14ac:dyDescent="0.25">
      <c r="B405" s="180" t="s">
        <v>3346</v>
      </c>
      <c r="C405" s="182">
        <v>28460042.729999997</v>
      </c>
      <c r="F405" s="179"/>
      <c r="G405" s="179"/>
      <c r="H405" s="179"/>
    </row>
    <row r="406" spans="2:8" s="178" customFormat="1" ht="15.75" customHeight="1" x14ac:dyDescent="0.25">
      <c r="B406" s="180" t="s">
        <v>3374</v>
      </c>
      <c r="C406" s="182">
        <v>138541945.56999999</v>
      </c>
      <c r="F406" s="179"/>
      <c r="G406" s="179"/>
      <c r="H406" s="179"/>
    </row>
    <row r="407" spans="2:8" s="178" customFormat="1" ht="15.75" customHeight="1" x14ac:dyDescent="0.25">
      <c r="B407" s="180" t="s">
        <v>3434</v>
      </c>
      <c r="C407" s="182">
        <v>52335072.469999999</v>
      </c>
      <c r="F407" s="179"/>
      <c r="G407" s="179"/>
      <c r="H407" s="179"/>
    </row>
    <row r="408" spans="2:8" s="178" customFormat="1" ht="15.75" customHeight="1" x14ac:dyDescent="0.25">
      <c r="B408" s="180" t="s">
        <v>3424</v>
      </c>
      <c r="C408" s="182">
        <v>12177610.08</v>
      </c>
      <c r="F408" s="179"/>
      <c r="G408" s="179"/>
      <c r="H408" s="179"/>
    </row>
    <row r="409" spans="2:8" s="178" customFormat="1" ht="15.75" customHeight="1" x14ac:dyDescent="0.25">
      <c r="B409" s="180" t="s">
        <v>3326</v>
      </c>
      <c r="C409" s="182">
        <v>40154137.559999995</v>
      </c>
      <c r="F409" s="179"/>
      <c r="G409" s="179"/>
      <c r="H409" s="179"/>
    </row>
    <row r="410" spans="2:8" s="178" customFormat="1" ht="15.75" customHeight="1" x14ac:dyDescent="0.25">
      <c r="B410" s="180" t="s">
        <v>2718</v>
      </c>
      <c r="C410" s="182">
        <v>91015964.280000001</v>
      </c>
      <c r="F410" s="179"/>
      <c r="G410" s="179"/>
      <c r="H410" s="179"/>
    </row>
    <row r="411" spans="2:8" s="178" customFormat="1" ht="15.75" customHeight="1" x14ac:dyDescent="0.25">
      <c r="B411" s="180" t="s">
        <v>2774</v>
      </c>
      <c r="C411" s="182">
        <v>92270540.799999997</v>
      </c>
      <c r="F411" s="179"/>
      <c r="G411" s="179"/>
      <c r="H411" s="179"/>
    </row>
    <row r="412" spans="2:8" s="178" customFormat="1" ht="15.75" customHeight="1" x14ac:dyDescent="0.25">
      <c r="B412" s="180" t="s">
        <v>2782</v>
      </c>
      <c r="C412" s="182">
        <v>39636871.480000004</v>
      </c>
      <c r="F412" s="179"/>
      <c r="G412" s="179"/>
      <c r="H412" s="179"/>
    </row>
    <row r="413" spans="2:8" s="178" customFormat="1" ht="15.75" customHeight="1" x14ac:dyDescent="0.25">
      <c r="B413" s="180" t="s">
        <v>2786</v>
      </c>
      <c r="C413" s="182">
        <v>61643448.399999999</v>
      </c>
      <c r="F413" s="179"/>
      <c r="G413" s="179"/>
      <c r="H413" s="179"/>
    </row>
    <row r="414" spans="2:8" s="178" customFormat="1" ht="15.75" customHeight="1" x14ac:dyDescent="0.25">
      <c r="B414" s="180" t="s">
        <v>2794</v>
      </c>
      <c r="C414" s="182">
        <v>58118504.399999999</v>
      </c>
      <c r="F414" s="179"/>
      <c r="G414" s="179"/>
      <c r="H414" s="179"/>
    </row>
    <row r="415" spans="2:8" s="178" customFormat="1" ht="15.75" customHeight="1" x14ac:dyDescent="0.25">
      <c r="B415" s="180" t="s">
        <v>2815</v>
      </c>
      <c r="C415" s="182">
        <v>29043405.25</v>
      </c>
      <c r="F415" s="179"/>
      <c r="G415" s="179"/>
      <c r="H415" s="179"/>
    </row>
    <row r="416" spans="2:8" s="178" customFormat="1" ht="15.75" customHeight="1" x14ac:dyDescent="0.25">
      <c r="B416" s="180" t="s">
        <v>2821</v>
      </c>
      <c r="C416" s="182">
        <v>99537417.100000009</v>
      </c>
      <c r="F416" s="179"/>
      <c r="G416" s="179"/>
      <c r="H416" s="179"/>
    </row>
    <row r="417" spans="2:8" s="178" customFormat="1" ht="15.75" customHeight="1" x14ac:dyDescent="0.25">
      <c r="B417" s="180" t="s">
        <v>2865</v>
      </c>
      <c r="C417" s="182">
        <v>136572646.40000001</v>
      </c>
      <c r="F417" s="179"/>
      <c r="G417" s="179"/>
      <c r="H417" s="179"/>
    </row>
    <row r="418" spans="2:8" s="178" customFormat="1" ht="15.75" customHeight="1" x14ac:dyDescent="0.25">
      <c r="B418" s="180" t="s">
        <v>2889</v>
      </c>
      <c r="C418" s="182">
        <v>117532640.84999999</v>
      </c>
      <c r="F418" s="179"/>
      <c r="G418" s="179"/>
      <c r="H418" s="179"/>
    </row>
    <row r="419" spans="2:8" s="178" customFormat="1" ht="15.75" customHeight="1" x14ac:dyDescent="0.25">
      <c r="B419" s="180" t="s">
        <v>2897</v>
      </c>
      <c r="C419" s="182">
        <v>13549727.92</v>
      </c>
      <c r="F419" s="179"/>
      <c r="G419" s="179"/>
      <c r="H419" s="179"/>
    </row>
    <row r="420" spans="2:8" s="178" customFormat="1" ht="15.75" customHeight="1" x14ac:dyDescent="0.25">
      <c r="B420" s="180" t="s">
        <v>2904</v>
      </c>
      <c r="C420" s="182">
        <v>43710377.439999998</v>
      </c>
      <c r="F420" s="179"/>
      <c r="G420" s="179"/>
      <c r="H420" s="179"/>
    </row>
    <row r="421" spans="2:8" s="178" customFormat="1" ht="15.75" customHeight="1" x14ac:dyDescent="0.2">
      <c r="B421" s="224" t="s">
        <v>2719</v>
      </c>
      <c r="C421" s="293">
        <v>101860425.99999999</v>
      </c>
      <c r="F421" s="179"/>
      <c r="G421" s="179"/>
      <c r="H421" s="179"/>
    </row>
    <row r="422" spans="2:8" s="178" customFormat="1" ht="15.75" customHeight="1" x14ac:dyDescent="0.2">
      <c r="B422" s="224" t="s">
        <v>2775</v>
      </c>
      <c r="C422" s="293">
        <v>101576376.47999999</v>
      </c>
      <c r="F422" s="179"/>
      <c r="G422" s="179"/>
      <c r="H422" s="179"/>
    </row>
    <row r="423" spans="2:8" s="178" customFormat="1" ht="15.75" customHeight="1" x14ac:dyDescent="0.2">
      <c r="B423" s="224" t="s">
        <v>2783</v>
      </c>
      <c r="C423" s="293">
        <v>44417436.600000001</v>
      </c>
      <c r="F423" s="179"/>
      <c r="G423" s="179"/>
      <c r="H423" s="179"/>
    </row>
    <row r="424" spans="2:8" s="178" customFormat="1" ht="15.75" customHeight="1" x14ac:dyDescent="0.2">
      <c r="B424" s="224" t="s">
        <v>2787</v>
      </c>
      <c r="C424" s="293">
        <v>59894843.399999999</v>
      </c>
      <c r="F424" s="179"/>
      <c r="G424" s="179"/>
      <c r="H424" s="179"/>
    </row>
    <row r="425" spans="2:8" s="178" customFormat="1" ht="15.75" customHeight="1" x14ac:dyDescent="0.2">
      <c r="B425" s="224" t="s">
        <v>3491</v>
      </c>
      <c r="C425" s="293">
        <v>62934405.799999997</v>
      </c>
      <c r="F425" s="179"/>
      <c r="G425" s="179"/>
      <c r="H425" s="179"/>
    </row>
    <row r="426" spans="2:8" s="178" customFormat="1" ht="15.75" customHeight="1" x14ac:dyDescent="0.2">
      <c r="B426" s="224" t="s">
        <v>2816</v>
      </c>
      <c r="C426" s="293">
        <v>23034412.659999996</v>
      </c>
      <c r="F426" s="179"/>
      <c r="G426" s="179"/>
      <c r="H426" s="179"/>
    </row>
    <row r="427" spans="2:8" s="178" customFormat="1" ht="15.75" customHeight="1" x14ac:dyDescent="0.2">
      <c r="B427" s="224" t="s">
        <v>2822</v>
      </c>
      <c r="C427" s="293">
        <v>96124599.399999991</v>
      </c>
      <c r="F427" s="179"/>
      <c r="G427" s="179"/>
      <c r="H427" s="179"/>
    </row>
    <row r="428" spans="2:8" s="178" customFormat="1" ht="15.75" customHeight="1" x14ac:dyDescent="0.2">
      <c r="B428" s="224" t="s">
        <v>2866</v>
      </c>
      <c r="C428" s="293">
        <v>110714473.13</v>
      </c>
      <c r="F428" s="179"/>
      <c r="G428" s="179"/>
      <c r="H428" s="179"/>
    </row>
    <row r="429" spans="2:8" s="178" customFormat="1" ht="15.75" customHeight="1" x14ac:dyDescent="0.2">
      <c r="B429" s="224" t="s">
        <v>2890</v>
      </c>
      <c r="C429" s="293">
        <v>133928607.16</v>
      </c>
      <c r="F429" s="179"/>
      <c r="G429" s="179"/>
      <c r="H429" s="179"/>
    </row>
    <row r="430" spans="2:8" s="178" customFormat="1" ht="15.75" customHeight="1" x14ac:dyDescent="0.2">
      <c r="B430" s="224" t="s">
        <v>2898</v>
      </c>
      <c r="C430" s="293">
        <v>13306180.24</v>
      </c>
      <c r="F430" s="179"/>
      <c r="G430" s="179"/>
      <c r="H430" s="179"/>
    </row>
    <row r="431" spans="2:8" s="178" customFormat="1" ht="15.75" customHeight="1" x14ac:dyDescent="0.2">
      <c r="B431" s="224" t="s">
        <v>2905</v>
      </c>
      <c r="C431" s="293">
        <v>46527216.399999999</v>
      </c>
      <c r="F431" s="179"/>
      <c r="G431" s="179"/>
      <c r="H431" s="179"/>
    </row>
    <row r="432" spans="2:8" s="66" customFormat="1" ht="15.75" x14ac:dyDescent="0.25">
      <c r="C432" s="280">
        <f>SUM(C378:C431)</f>
        <v>3074694775.1500001</v>
      </c>
      <c r="F432" s="68"/>
      <c r="G432" s="68"/>
      <c r="H432" s="68"/>
    </row>
    <row r="433" spans="2:9" s="66" customFormat="1" ht="12.75" customHeight="1" x14ac:dyDescent="0.2">
      <c r="C433" s="67"/>
      <c r="F433" s="68"/>
      <c r="G433" s="68"/>
      <c r="H433" s="68"/>
    </row>
    <row r="434" spans="2:9" s="66" customFormat="1" ht="12.75" customHeight="1" x14ac:dyDescent="0.25">
      <c r="B434" s="262" t="s">
        <v>3556</v>
      </c>
      <c r="C434" s="294">
        <f>+C432-C375</f>
        <v>-102248372.87300014</v>
      </c>
      <c r="F434" s="68"/>
      <c r="G434" s="68"/>
      <c r="H434" s="68"/>
    </row>
    <row r="435" spans="2:9" s="66" customFormat="1" ht="12.75" customHeight="1" x14ac:dyDescent="0.2">
      <c r="C435" s="67"/>
      <c r="F435" s="68"/>
      <c r="G435" s="68"/>
      <c r="H435" s="68"/>
    </row>
    <row r="436" spans="2:9" s="66" customFormat="1" ht="12.75" customHeight="1" x14ac:dyDescent="0.2">
      <c r="C436" s="67"/>
      <c r="F436" s="68"/>
      <c r="G436" s="68"/>
      <c r="H436" s="68"/>
    </row>
    <row r="437" spans="2:9" s="203" customFormat="1" ht="15" x14ac:dyDescent="0.2">
      <c r="B437" s="227" t="s">
        <v>3609</v>
      </c>
      <c r="C437" s="228">
        <v>44469</v>
      </c>
      <c r="D437" s="165"/>
      <c r="E437" s="165"/>
      <c r="F437" s="295"/>
      <c r="G437" s="287"/>
      <c r="H437" s="287"/>
    </row>
    <row r="438" spans="2:9" s="214" customFormat="1" ht="51" x14ac:dyDescent="0.2">
      <c r="B438" s="221" t="s">
        <v>2523</v>
      </c>
      <c r="C438" s="221" t="s">
        <v>2524</v>
      </c>
      <c r="D438" s="168" t="s">
        <v>2525</v>
      </c>
      <c r="E438" s="221" t="s">
        <v>2526</v>
      </c>
      <c r="F438" s="221" t="s">
        <v>2527</v>
      </c>
      <c r="G438" s="78"/>
      <c r="H438" s="169"/>
    </row>
    <row r="439" spans="2:9" s="214" customFormat="1" ht="15" x14ac:dyDescent="0.2">
      <c r="B439" s="296" t="s">
        <v>3850</v>
      </c>
      <c r="C439" s="297">
        <v>474</v>
      </c>
      <c r="D439" s="210">
        <v>45550</v>
      </c>
      <c r="E439" s="210">
        <v>46429</v>
      </c>
      <c r="F439" s="221"/>
      <c r="G439" s="78"/>
      <c r="H439" s="169"/>
    </row>
    <row r="440" spans="2:9" s="214" customFormat="1" ht="15" x14ac:dyDescent="0.2">
      <c r="B440" s="296" t="s">
        <v>3581</v>
      </c>
      <c r="C440" s="298">
        <v>124</v>
      </c>
      <c r="D440" s="210">
        <v>45987.188600000001</v>
      </c>
      <c r="E440" s="210">
        <v>46561</v>
      </c>
      <c r="F440" s="221"/>
      <c r="G440" s="78"/>
      <c r="H440" s="169"/>
    </row>
    <row r="441" spans="2:9" s="214" customFormat="1" ht="15" x14ac:dyDescent="0.2">
      <c r="B441" s="296" t="s">
        <v>3583</v>
      </c>
      <c r="C441" s="298">
        <v>230</v>
      </c>
      <c r="D441" s="210">
        <v>46661.171999999999</v>
      </c>
      <c r="E441" s="210">
        <v>46221</v>
      </c>
      <c r="F441" s="221"/>
      <c r="G441" s="78"/>
      <c r="H441" s="169"/>
    </row>
    <row r="442" spans="2:9" s="214" customFormat="1" ht="15" x14ac:dyDescent="0.2">
      <c r="B442" s="296" t="s">
        <v>3582</v>
      </c>
      <c r="C442" s="298">
        <v>-821</v>
      </c>
      <c r="D442" s="210">
        <v>46480.785600000003</v>
      </c>
      <c r="E442" s="210">
        <v>46429</v>
      </c>
      <c r="F442" s="221"/>
      <c r="G442" s="78"/>
      <c r="H442" s="169"/>
    </row>
    <row r="443" spans="2:9" s="66" customFormat="1" ht="15" x14ac:dyDescent="0.25">
      <c r="B443" s="296" t="s">
        <v>3851</v>
      </c>
      <c r="C443" s="299">
        <v>2656</v>
      </c>
      <c r="D443" s="184">
        <v>63226.668674698798</v>
      </c>
      <c r="E443" s="300">
        <v>59853</v>
      </c>
      <c r="F443" s="301"/>
      <c r="G443" s="68"/>
      <c r="H443" s="302"/>
      <c r="I443" s="303"/>
    </row>
    <row r="444" spans="2:9" s="66" customFormat="1" ht="15" x14ac:dyDescent="0.25">
      <c r="B444" s="296" t="s">
        <v>3787</v>
      </c>
      <c r="C444" s="299">
        <v>-2656</v>
      </c>
      <c r="D444" s="184">
        <v>64066.923600000002</v>
      </c>
      <c r="E444" s="300">
        <v>59853</v>
      </c>
      <c r="F444" s="301"/>
      <c r="G444" s="68"/>
      <c r="H444" s="302"/>
      <c r="I444" s="303"/>
    </row>
    <row r="445" spans="2:9" s="66" customFormat="1" ht="15" x14ac:dyDescent="0.25">
      <c r="B445" s="296" t="s">
        <v>3757</v>
      </c>
      <c r="C445" s="299">
        <v>-11</v>
      </c>
      <c r="D445" s="184">
        <v>231.88849999999999</v>
      </c>
      <c r="E445" s="300">
        <v>228.15</v>
      </c>
      <c r="F445" s="301" t="s">
        <v>2673</v>
      </c>
      <c r="G445" s="68"/>
      <c r="H445" s="302"/>
      <c r="I445" s="303"/>
    </row>
    <row r="446" spans="2:9" s="66" customFormat="1" ht="15" x14ac:dyDescent="0.25">
      <c r="B446" s="296" t="s">
        <v>3758</v>
      </c>
      <c r="C446" s="299">
        <v>11</v>
      </c>
      <c r="D446" s="184">
        <v>231.1884</v>
      </c>
      <c r="E446" s="300">
        <v>227.9</v>
      </c>
      <c r="F446" s="301"/>
      <c r="G446" s="68"/>
      <c r="H446" s="304"/>
    </row>
    <row r="447" spans="2:9" s="66" customFormat="1" ht="15" x14ac:dyDescent="0.25">
      <c r="B447" s="296" t="s">
        <v>3759</v>
      </c>
      <c r="C447" s="299">
        <v>-13</v>
      </c>
      <c r="D447" s="184">
        <v>716.3682</v>
      </c>
      <c r="E447" s="300">
        <v>697.8</v>
      </c>
      <c r="F447" s="301"/>
      <c r="G447" s="68"/>
      <c r="H447" s="302"/>
    </row>
    <row r="448" spans="2:9" s="237" customFormat="1" ht="15" x14ac:dyDescent="0.25">
      <c r="B448" s="296" t="s">
        <v>3760</v>
      </c>
      <c r="C448" s="299">
        <v>13</v>
      </c>
      <c r="D448" s="184">
        <v>716.97559999999999</v>
      </c>
      <c r="E448" s="300">
        <v>699.25</v>
      </c>
      <c r="F448" s="301"/>
      <c r="G448" s="238"/>
      <c r="H448" s="305"/>
      <c r="I448" s="305"/>
    </row>
    <row r="449" spans="2:8" s="237" customFormat="1" ht="15" x14ac:dyDescent="0.25">
      <c r="B449" s="296" t="s">
        <v>3761</v>
      </c>
      <c r="C449" s="306">
        <v>-20</v>
      </c>
      <c r="D449" s="184">
        <v>28383.250899999999</v>
      </c>
      <c r="E449" s="300">
        <v>28140</v>
      </c>
      <c r="F449" s="301"/>
      <c r="G449" s="238"/>
      <c r="H449" s="302"/>
    </row>
    <row r="450" spans="2:8" s="237" customFormat="1" ht="15" x14ac:dyDescent="0.25">
      <c r="B450" s="180" t="s">
        <v>3762</v>
      </c>
      <c r="C450" s="307">
        <v>20</v>
      </c>
      <c r="D450" s="184">
        <v>27935.755700000002</v>
      </c>
      <c r="E450" s="300">
        <v>27650</v>
      </c>
      <c r="F450" s="301"/>
      <c r="G450" s="238"/>
      <c r="H450" s="302"/>
    </row>
    <row r="451" spans="2:8" s="237" customFormat="1" ht="15" x14ac:dyDescent="0.25">
      <c r="B451" s="180" t="s">
        <v>3763</v>
      </c>
      <c r="C451" s="306">
        <v>30</v>
      </c>
      <c r="D451" s="184">
        <v>2538.4281000000001</v>
      </c>
      <c r="E451" s="300">
        <v>2507</v>
      </c>
      <c r="F451" s="301"/>
      <c r="G451" s="238"/>
      <c r="H451" s="304"/>
    </row>
    <row r="452" spans="2:8" s="237" customFormat="1" ht="15" x14ac:dyDescent="0.25">
      <c r="B452" s="180" t="s">
        <v>3764</v>
      </c>
      <c r="C452" s="307">
        <v>-30</v>
      </c>
      <c r="D452" s="184">
        <v>2537.3688999999999</v>
      </c>
      <c r="E452" s="300">
        <v>2503</v>
      </c>
      <c r="F452" s="301"/>
      <c r="G452" s="238"/>
      <c r="H452" s="304"/>
    </row>
    <row r="453" spans="2:8" s="237" customFormat="1" ht="15" x14ac:dyDescent="0.25">
      <c r="B453" s="180" t="s">
        <v>3765</v>
      </c>
      <c r="C453" s="307">
        <v>40</v>
      </c>
      <c r="D453" s="184">
        <v>5497.7766000000001</v>
      </c>
      <c r="E453" s="300">
        <v>5566</v>
      </c>
      <c r="F453" s="301"/>
      <c r="G453" s="238"/>
      <c r="H453" s="304"/>
    </row>
    <row r="454" spans="2:8" s="237" customFormat="1" ht="15" x14ac:dyDescent="0.25">
      <c r="B454" s="180" t="s">
        <v>3766</v>
      </c>
      <c r="C454" s="307">
        <v>-40</v>
      </c>
      <c r="D454" s="184">
        <v>5505.0069999999996</v>
      </c>
      <c r="E454" s="300">
        <v>5571</v>
      </c>
      <c r="F454" s="301"/>
      <c r="G454" s="238"/>
      <c r="H454" s="304"/>
    </row>
    <row r="455" spans="2:8" s="237" customFormat="1" ht="15" x14ac:dyDescent="0.25">
      <c r="B455" s="296" t="s">
        <v>3767</v>
      </c>
      <c r="C455" s="308">
        <v>15</v>
      </c>
      <c r="D455" s="185">
        <v>10147.9115</v>
      </c>
      <c r="E455" s="300">
        <v>10122</v>
      </c>
      <c r="F455" s="301"/>
      <c r="G455" s="238"/>
      <c r="H455" s="304"/>
    </row>
    <row r="456" spans="2:8" s="237" customFormat="1" ht="15" x14ac:dyDescent="0.25">
      <c r="B456" s="296" t="s">
        <v>3768</v>
      </c>
      <c r="C456" s="308">
        <v>-15</v>
      </c>
      <c r="D456" s="185">
        <v>10048.700500000001</v>
      </c>
      <c r="E456" s="300">
        <v>10028</v>
      </c>
      <c r="F456" s="301"/>
      <c r="G456" s="238"/>
      <c r="H456" s="304"/>
    </row>
    <row r="457" spans="2:8" s="237" customFormat="1" ht="15" x14ac:dyDescent="0.25">
      <c r="B457" s="296" t="s">
        <v>3769</v>
      </c>
      <c r="C457" s="308">
        <v>15</v>
      </c>
      <c r="D457" s="185">
        <v>5943.3464000000004</v>
      </c>
      <c r="E457" s="300">
        <v>5900</v>
      </c>
      <c r="F457" s="301"/>
      <c r="G457" s="238"/>
      <c r="H457" s="304"/>
    </row>
    <row r="458" spans="2:8" s="237" customFormat="1" ht="15" x14ac:dyDescent="0.25">
      <c r="B458" s="296" t="s">
        <v>3770</v>
      </c>
      <c r="C458" s="308">
        <v>-15</v>
      </c>
      <c r="D458" s="185">
        <v>5956.1143000000002</v>
      </c>
      <c r="E458" s="300">
        <v>5902</v>
      </c>
      <c r="F458" s="301"/>
      <c r="G458" s="238"/>
      <c r="H458" s="304"/>
    </row>
    <row r="459" spans="2:8" s="237" customFormat="1" ht="15" x14ac:dyDescent="0.25">
      <c r="B459" s="296" t="s">
        <v>3771</v>
      </c>
      <c r="C459" s="308">
        <v>20</v>
      </c>
      <c r="D459" s="185">
        <v>15129.942999999999</v>
      </c>
      <c r="E459" s="300">
        <v>14740</v>
      </c>
      <c r="F459" s="301"/>
      <c r="G459" s="238"/>
      <c r="H459" s="304"/>
    </row>
    <row r="460" spans="2:8" s="237" customFormat="1" ht="15" x14ac:dyDescent="0.25">
      <c r="B460" s="296" t="s">
        <v>3772</v>
      </c>
      <c r="C460" s="308">
        <v>-20</v>
      </c>
      <c r="D460" s="185">
        <v>15046.2626</v>
      </c>
      <c r="E460" s="300">
        <v>14630</v>
      </c>
      <c r="F460" s="301"/>
      <c r="G460" s="238"/>
      <c r="H460" s="304"/>
    </row>
    <row r="461" spans="2:8" s="237" customFormat="1" ht="15" x14ac:dyDescent="0.25">
      <c r="B461" s="180" t="s">
        <v>3774</v>
      </c>
      <c r="C461" s="307">
        <v>20</v>
      </c>
      <c r="D461" s="184">
        <v>383.52249999999998</v>
      </c>
      <c r="E461" s="300">
        <v>428.8</v>
      </c>
      <c r="F461" s="301"/>
      <c r="G461" s="238"/>
      <c r="H461" s="304"/>
    </row>
    <row r="462" spans="2:8" s="237" customFormat="1" ht="15" x14ac:dyDescent="0.25">
      <c r="B462" s="180" t="s">
        <v>3773</v>
      </c>
      <c r="C462" s="307">
        <v>-20</v>
      </c>
      <c r="D462" s="184">
        <v>390.9504</v>
      </c>
      <c r="E462" s="300">
        <v>438.6</v>
      </c>
      <c r="F462" s="301"/>
      <c r="G462" s="238"/>
      <c r="H462" s="304"/>
    </row>
    <row r="463" spans="2:8" s="237" customFormat="1" ht="15" x14ac:dyDescent="0.25">
      <c r="B463" s="180" t="s">
        <v>3775</v>
      </c>
      <c r="C463" s="300">
        <v>24</v>
      </c>
      <c r="D463" s="184">
        <v>8700.4256999999998</v>
      </c>
      <c r="E463" s="300">
        <v>8363</v>
      </c>
      <c r="F463" s="301"/>
      <c r="G463" s="238"/>
      <c r="H463" s="304"/>
    </row>
    <row r="464" spans="2:8" s="237" customFormat="1" ht="15" x14ac:dyDescent="0.25">
      <c r="B464" s="180" t="s">
        <v>3776</v>
      </c>
      <c r="C464" s="300">
        <v>-24</v>
      </c>
      <c r="D464" s="184">
        <v>7759.9808999999996</v>
      </c>
      <c r="E464" s="300">
        <v>8438</v>
      </c>
      <c r="F464" s="301"/>
      <c r="G464" s="238"/>
      <c r="H464" s="304"/>
    </row>
    <row r="465" spans="2:11" s="237" customFormat="1" ht="15" x14ac:dyDescent="0.25">
      <c r="B465" s="180" t="s">
        <v>3777</v>
      </c>
      <c r="C465" s="300">
        <v>165</v>
      </c>
      <c r="D465" s="184">
        <v>63746.7857</v>
      </c>
      <c r="E465" s="300">
        <v>59617</v>
      </c>
      <c r="F465" s="301"/>
      <c r="G465" s="238"/>
      <c r="H465" s="304"/>
    </row>
    <row r="466" spans="2:11" s="237" customFormat="1" ht="15" x14ac:dyDescent="0.25">
      <c r="B466" s="180" t="s">
        <v>3778</v>
      </c>
      <c r="C466" s="300">
        <v>-165</v>
      </c>
      <c r="D466" s="184">
        <v>61565.079400000002</v>
      </c>
      <c r="E466" s="300">
        <v>60099</v>
      </c>
      <c r="F466" s="301"/>
      <c r="G466" s="238"/>
      <c r="H466" s="304"/>
    </row>
    <row r="467" spans="2:11" s="237" customFormat="1" ht="15" x14ac:dyDescent="0.25">
      <c r="B467" s="180" t="s">
        <v>3782</v>
      </c>
      <c r="C467" s="307">
        <v>-187</v>
      </c>
      <c r="D467" s="184">
        <v>59651.948600000003</v>
      </c>
      <c r="E467" s="300">
        <v>60516</v>
      </c>
      <c r="F467" s="301"/>
      <c r="G467" s="238"/>
      <c r="H467" s="302"/>
    </row>
    <row r="468" spans="2:11" s="237" customFormat="1" ht="15" x14ac:dyDescent="0.25">
      <c r="B468" s="180" t="s">
        <v>3783</v>
      </c>
      <c r="C468" s="307">
        <v>187</v>
      </c>
      <c r="D468" s="184">
        <v>59030.142099999997</v>
      </c>
      <c r="E468" s="300">
        <v>59861</v>
      </c>
      <c r="F468" s="301"/>
      <c r="G468" s="238"/>
      <c r="H468" s="302"/>
    </row>
    <row r="469" spans="2:11" s="237" customFormat="1" ht="15" x14ac:dyDescent="0.25">
      <c r="B469" s="180" t="s">
        <v>3788</v>
      </c>
      <c r="C469" s="307">
        <v>13</v>
      </c>
      <c r="D469" s="186">
        <v>46608.7186</v>
      </c>
      <c r="E469" s="300">
        <v>46521</v>
      </c>
      <c r="F469" s="301"/>
      <c r="G469" s="238"/>
      <c r="H469" s="302"/>
    </row>
    <row r="470" spans="2:11" s="237" customFormat="1" ht="15" x14ac:dyDescent="0.25">
      <c r="B470" s="180" t="s">
        <v>3789</v>
      </c>
      <c r="C470" s="307">
        <v>-13</v>
      </c>
      <c r="D470" s="186">
        <v>46111.2837</v>
      </c>
      <c r="E470" s="300">
        <v>46717</v>
      </c>
      <c r="F470" s="301"/>
      <c r="G470" s="238"/>
      <c r="H470" s="302"/>
    </row>
    <row r="471" spans="2:11" s="237" customFormat="1" ht="15" x14ac:dyDescent="0.25">
      <c r="B471" s="180"/>
      <c r="C471" s="300"/>
      <c r="D471" s="170"/>
      <c r="E471" s="300"/>
      <c r="F471" s="301"/>
      <c r="G471" s="238"/>
      <c r="H471" s="302"/>
    </row>
    <row r="472" spans="2:11" s="237" customFormat="1" ht="15" x14ac:dyDescent="0.25">
      <c r="B472" s="180"/>
      <c r="C472" s="300"/>
      <c r="D472" s="170"/>
      <c r="E472" s="300"/>
      <c r="F472" s="301"/>
      <c r="G472" s="238"/>
      <c r="H472" s="302"/>
    </row>
    <row r="473" spans="2:11" s="66" customFormat="1" ht="15" x14ac:dyDescent="0.25">
      <c r="C473" s="67"/>
      <c r="F473" s="309"/>
      <c r="G473" s="238"/>
      <c r="H473" s="68"/>
    </row>
    <row r="474" spans="2:11" s="66" customFormat="1" x14ac:dyDescent="0.2">
      <c r="C474" s="67"/>
      <c r="F474" s="68"/>
      <c r="G474" s="68"/>
      <c r="H474" s="68"/>
    </row>
    <row r="475" spans="2:11" s="178" customFormat="1" ht="25.5" x14ac:dyDescent="0.2">
      <c r="B475" s="209" t="s">
        <v>3610</v>
      </c>
      <c r="C475" s="310">
        <v>0.1027</v>
      </c>
      <c r="F475" s="179"/>
      <c r="G475" s="179"/>
      <c r="H475" s="179"/>
    </row>
    <row r="476" spans="2:11" s="66" customFormat="1" x14ac:dyDescent="0.2">
      <c r="C476" s="67"/>
      <c r="F476" s="68"/>
      <c r="G476" s="68"/>
      <c r="H476" s="68"/>
    </row>
    <row r="477" spans="2:11" s="203" customFormat="1" ht="15" x14ac:dyDescent="0.2">
      <c r="B477" s="165" t="s">
        <v>3611</v>
      </c>
      <c r="C477" s="228">
        <v>44469</v>
      </c>
      <c r="D477" s="171"/>
      <c r="E477" s="311"/>
      <c r="F477" s="295"/>
      <c r="G477" s="287"/>
      <c r="H477" s="287"/>
    </row>
    <row r="478" spans="2:11" s="312" customFormat="1" ht="51" x14ac:dyDescent="0.2">
      <c r="B478" s="247" t="s">
        <v>2523</v>
      </c>
      <c r="C478" s="247" t="s">
        <v>3612</v>
      </c>
      <c r="D478" s="152" t="s">
        <v>2525</v>
      </c>
      <c r="E478" s="248" t="s">
        <v>2526</v>
      </c>
      <c r="F478" s="221" t="s">
        <v>2527</v>
      </c>
      <c r="G478" s="215"/>
      <c r="H478" s="78"/>
    </row>
    <row r="479" spans="2:11" s="237" customFormat="1" ht="15" x14ac:dyDescent="0.25">
      <c r="B479" s="180" t="s">
        <v>3779</v>
      </c>
      <c r="C479" s="307">
        <v>9500</v>
      </c>
      <c r="D479" s="186">
        <v>13870.4517</v>
      </c>
      <c r="E479" s="300">
        <v>13768</v>
      </c>
      <c r="F479" s="313" t="s">
        <v>2673</v>
      </c>
      <c r="G479" s="314"/>
      <c r="H479" s="302"/>
      <c r="I479" s="315"/>
      <c r="J479" s="68"/>
    </row>
    <row r="480" spans="2:11" s="237" customFormat="1" ht="15" x14ac:dyDescent="0.25">
      <c r="B480" s="296" t="s">
        <v>3780</v>
      </c>
      <c r="C480" s="307">
        <v>40</v>
      </c>
      <c r="D480" s="186">
        <v>16083.7389</v>
      </c>
      <c r="E480" s="300">
        <v>15731</v>
      </c>
      <c r="F480" s="316"/>
      <c r="G480" s="314"/>
      <c r="H480" s="302"/>
      <c r="I480" s="315"/>
      <c r="J480" s="68"/>
      <c r="K480" s="68"/>
    </row>
    <row r="481" spans="2:12" s="237" customFormat="1" ht="15" x14ac:dyDescent="0.25">
      <c r="B481" s="180" t="s">
        <v>3781</v>
      </c>
      <c r="C481" s="307">
        <v>10</v>
      </c>
      <c r="D481" s="186">
        <v>8621.4022000000004</v>
      </c>
      <c r="E481" s="300">
        <v>8425</v>
      </c>
      <c r="F481" s="316"/>
      <c r="G481" s="314"/>
      <c r="H481" s="302"/>
      <c r="I481" s="315"/>
      <c r="J481" s="68"/>
    </row>
    <row r="482" spans="2:12" s="237" customFormat="1" ht="15" x14ac:dyDescent="0.25">
      <c r="B482" s="180" t="s">
        <v>3784</v>
      </c>
      <c r="C482" s="307">
        <v>30</v>
      </c>
      <c r="D482" s="186">
        <v>6006.9883</v>
      </c>
      <c r="E482" s="300">
        <v>5583</v>
      </c>
      <c r="F482" s="316"/>
      <c r="G482" s="314"/>
      <c r="H482" s="302"/>
      <c r="I482" s="315"/>
      <c r="J482" s="68"/>
    </row>
    <row r="483" spans="2:12" s="237" customFormat="1" ht="15" x14ac:dyDescent="0.25">
      <c r="B483" s="180" t="s">
        <v>3785</v>
      </c>
      <c r="C483" s="307">
        <v>5</v>
      </c>
      <c r="D483" s="186">
        <v>6350.8379000000004</v>
      </c>
      <c r="E483" s="300">
        <v>5623</v>
      </c>
      <c r="F483" s="316"/>
      <c r="G483" s="314"/>
      <c r="H483" s="302"/>
      <c r="I483" s="315"/>
      <c r="J483" s="68"/>
      <c r="K483" s="68"/>
    </row>
    <row r="484" spans="2:12" s="237" customFormat="1" ht="15" x14ac:dyDescent="0.25">
      <c r="B484" s="180" t="s">
        <v>3786</v>
      </c>
      <c r="C484" s="307">
        <v>10</v>
      </c>
      <c r="D484" s="186">
        <v>7333.8464999999997</v>
      </c>
      <c r="E484" s="300">
        <v>7318</v>
      </c>
      <c r="F484" s="316"/>
      <c r="G484" s="314"/>
      <c r="H484" s="302"/>
      <c r="I484" s="315"/>
      <c r="J484" s="68"/>
      <c r="K484" s="68"/>
    </row>
    <row r="485" spans="2:12" s="237" customFormat="1" ht="15" x14ac:dyDescent="0.25">
      <c r="B485" s="180" t="s">
        <v>3788</v>
      </c>
      <c r="C485" s="300">
        <v>61</v>
      </c>
      <c r="D485" s="186">
        <v>46608.7186</v>
      </c>
      <c r="E485" s="300">
        <v>46521</v>
      </c>
      <c r="F485" s="316"/>
      <c r="G485" s="314"/>
      <c r="H485" s="302"/>
      <c r="I485" s="315"/>
      <c r="J485" s="68"/>
      <c r="K485" s="68"/>
    </row>
    <row r="486" spans="2:12" s="237" customFormat="1" ht="15" x14ac:dyDescent="0.25">
      <c r="B486" s="180" t="s">
        <v>3777</v>
      </c>
      <c r="C486" s="300">
        <v>85</v>
      </c>
      <c r="D486" s="186">
        <v>63746.7857</v>
      </c>
      <c r="E486" s="300">
        <v>59617</v>
      </c>
      <c r="F486" s="316"/>
      <c r="G486" s="314"/>
      <c r="H486" s="304"/>
      <c r="I486" s="315"/>
      <c r="J486" s="68"/>
      <c r="K486" s="68"/>
    </row>
    <row r="487" spans="2:12" s="237" customFormat="1" ht="15" x14ac:dyDescent="0.25">
      <c r="B487" s="296" t="s">
        <v>3790</v>
      </c>
      <c r="C487" s="300">
        <v>578</v>
      </c>
      <c r="D487" s="186">
        <v>69153.416200000007</v>
      </c>
      <c r="E487" s="300">
        <v>60506</v>
      </c>
      <c r="F487" s="316"/>
      <c r="G487" s="314"/>
      <c r="H487" s="302"/>
      <c r="I487" s="315"/>
      <c r="J487" s="68"/>
      <c r="K487" s="68"/>
    </row>
    <row r="488" spans="2:12" s="237" customFormat="1" ht="15" x14ac:dyDescent="0.25">
      <c r="B488" s="317"/>
      <c r="C488" s="300"/>
      <c r="D488" s="170"/>
      <c r="E488" s="300"/>
      <c r="F488" s="316"/>
      <c r="G488" s="314"/>
      <c r="H488" s="302"/>
      <c r="I488" s="318"/>
      <c r="J488" s="68"/>
      <c r="K488" s="68"/>
    </row>
    <row r="489" spans="2:12" s="237" customFormat="1" ht="15" x14ac:dyDescent="0.25">
      <c r="B489" s="180"/>
      <c r="C489" s="300"/>
      <c r="D489" s="170"/>
      <c r="E489" s="300"/>
      <c r="F489" s="319"/>
      <c r="G489" s="314"/>
      <c r="H489" s="320"/>
      <c r="I489" s="172"/>
      <c r="J489" s="68"/>
      <c r="K489" s="68"/>
    </row>
    <row r="490" spans="2:12" s="66" customFormat="1" x14ac:dyDescent="0.2">
      <c r="C490" s="67"/>
      <c r="F490" s="68"/>
      <c r="G490" s="321"/>
      <c r="H490" s="68"/>
      <c r="I490" s="68"/>
      <c r="J490" s="68"/>
      <c r="K490" s="68"/>
    </row>
    <row r="491" spans="2:12" s="178" customFormat="1" ht="25.5" x14ac:dyDescent="0.2">
      <c r="B491" s="207" t="s">
        <v>3613</v>
      </c>
      <c r="C491" s="310">
        <v>6.1499999999999999E-2</v>
      </c>
      <c r="F491" s="179"/>
      <c r="G491" s="179"/>
      <c r="H491" s="322"/>
      <c r="I491" s="323"/>
      <c r="J491" s="68"/>
      <c r="K491" s="68"/>
    </row>
    <row r="492" spans="2:12" s="178" customFormat="1" x14ac:dyDescent="0.2">
      <c r="B492" s="324"/>
      <c r="C492" s="173"/>
      <c r="F492" s="179"/>
      <c r="G492" s="179"/>
      <c r="H492" s="179"/>
      <c r="J492" s="68"/>
      <c r="K492" s="68"/>
    </row>
    <row r="493" spans="2:12" s="203" customFormat="1" ht="31.5" x14ac:dyDescent="0.2">
      <c r="B493" s="325" t="s">
        <v>3614</v>
      </c>
      <c r="C493" s="260" t="s">
        <v>3608</v>
      </c>
      <c r="F493" s="287"/>
      <c r="G493" s="326"/>
      <c r="H493" s="287"/>
      <c r="J493" s="78"/>
      <c r="K493" s="78"/>
      <c r="L493" s="78">
        <v>-0.01</v>
      </c>
    </row>
    <row r="494" spans="2:12" s="178" customFormat="1" ht="15" x14ac:dyDescent="0.25">
      <c r="B494" s="180" t="s">
        <v>3669</v>
      </c>
      <c r="C494" s="181">
        <v>2</v>
      </c>
      <c r="F494" s="179"/>
      <c r="G494" s="322"/>
      <c r="H494" s="179"/>
      <c r="J494" s="68"/>
      <c r="K494" s="68"/>
      <c r="L494" s="68">
        <v>-0.12</v>
      </c>
    </row>
    <row r="495" spans="2:12" s="178" customFormat="1" ht="15" x14ac:dyDescent="0.25">
      <c r="B495" s="180" t="s">
        <v>3670</v>
      </c>
      <c r="C495" s="181">
        <v>3</v>
      </c>
      <c r="F495" s="179"/>
      <c r="G495" s="179"/>
      <c r="H495" s="179"/>
      <c r="J495" s="68"/>
      <c r="K495" s="68"/>
      <c r="L495" s="68">
        <v>-0.14000000000000001</v>
      </c>
    </row>
    <row r="496" spans="2:12" s="178" customFormat="1" ht="15" x14ac:dyDescent="0.25">
      <c r="B496" s="180" t="s">
        <v>3671</v>
      </c>
      <c r="C496" s="181">
        <v>4</v>
      </c>
      <c r="F496" s="179"/>
      <c r="G496" s="179"/>
      <c r="H496" s="179"/>
      <c r="J496" s="68"/>
      <c r="K496" s="68"/>
      <c r="L496" s="68">
        <v>-0.25</v>
      </c>
    </row>
    <row r="497" spans="2:12" s="178" customFormat="1" ht="15" x14ac:dyDescent="0.25">
      <c r="B497" s="180" t="s">
        <v>3672</v>
      </c>
      <c r="C497" s="181">
        <v>3</v>
      </c>
      <c r="F497" s="179"/>
      <c r="G497" s="179"/>
      <c r="H497" s="179"/>
      <c r="J497" s="68"/>
      <c r="K497" s="68"/>
      <c r="L497" s="68">
        <v>-0.38</v>
      </c>
    </row>
    <row r="498" spans="2:12" s="178" customFormat="1" ht="15" x14ac:dyDescent="0.25">
      <c r="B498" s="180" t="s">
        <v>3673</v>
      </c>
      <c r="C498" s="181">
        <v>1</v>
      </c>
      <c r="F498" s="179"/>
      <c r="G498" s="179"/>
      <c r="H498" s="179"/>
      <c r="J498" s="68"/>
      <c r="K498" s="68"/>
      <c r="L498" s="68">
        <v>-1.07</v>
      </c>
    </row>
    <row r="499" spans="2:12" s="178" customFormat="1" ht="15" x14ac:dyDescent="0.25">
      <c r="B499" s="180" t="s">
        <v>3674</v>
      </c>
      <c r="C499" s="181">
        <v>1</v>
      </c>
      <c r="F499" s="179"/>
      <c r="G499" s="179"/>
      <c r="H499" s="179"/>
      <c r="J499" s="68"/>
      <c r="K499" s="68"/>
      <c r="L499" s="68">
        <v>-1.71</v>
      </c>
    </row>
    <row r="500" spans="2:12" s="178" customFormat="1" ht="15" x14ac:dyDescent="0.25">
      <c r="B500" s="180" t="s">
        <v>3675</v>
      </c>
      <c r="C500" s="181">
        <v>1</v>
      </c>
      <c r="F500" s="179"/>
      <c r="G500" s="179"/>
      <c r="H500" s="179"/>
      <c r="J500" s="68"/>
      <c r="K500" s="68"/>
      <c r="L500" s="68">
        <v>-2.78</v>
      </c>
    </row>
    <row r="501" spans="2:12" s="178" customFormat="1" ht="15" x14ac:dyDescent="0.25">
      <c r="B501" s="180" t="s">
        <v>3676</v>
      </c>
      <c r="C501" s="181">
        <v>1</v>
      </c>
      <c r="F501" s="179"/>
      <c r="G501" s="179"/>
      <c r="H501" s="179"/>
      <c r="J501" s="68"/>
      <c r="K501" s="68"/>
      <c r="L501" s="68">
        <v>-3.69</v>
      </c>
    </row>
    <row r="502" spans="2:12" s="178" customFormat="1" ht="15" x14ac:dyDescent="0.25">
      <c r="B502" s="180" t="s">
        <v>3677</v>
      </c>
      <c r="C502" s="181">
        <v>1</v>
      </c>
      <c r="F502" s="179"/>
      <c r="G502" s="179"/>
      <c r="H502" s="179"/>
    </row>
    <row r="503" spans="2:12" s="178" customFormat="1" ht="15" x14ac:dyDescent="0.25">
      <c r="B503" s="180" t="s">
        <v>3678</v>
      </c>
      <c r="C503" s="181">
        <v>7</v>
      </c>
      <c r="F503" s="179"/>
      <c r="G503" s="179"/>
      <c r="H503" s="179"/>
    </row>
    <row r="504" spans="2:12" s="178" customFormat="1" ht="15" x14ac:dyDescent="0.25">
      <c r="B504" s="180" t="s">
        <v>3679</v>
      </c>
      <c r="C504" s="181">
        <v>7</v>
      </c>
      <c r="F504" s="179"/>
      <c r="G504" s="179"/>
      <c r="H504" s="179"/>
    </row>
    <row r="505" spans="2:12" s="178" customFormat="1" ht="15" x14ac:dyDescent="0.25">
      <c r="B505" s="180" t="s">
        <v>3680</v>
      </c>
      <c r="C505" s="181">
        <v>9</v>
      </c>
      <c r="F505" s="179"/>
      <c r="G505" s="179"/>
      <c r="H505" s="179"/>
    </row>
    <row r="506" spans="2:12" s="178" customFormat="1" ht="15" x14ac:dyDescent="0.25">
      <c r="B506" s="180" t="s">
        <v>3681</v>
      </c>
      <c r="C506" s="181">
        <v>1</v>
      </c>
      <c r="F506" s="179"/>
      <c r="G506" s="179"/>
      <c r="H506" s="179"/>
    </row>
    <row r="507" spans="2:12" s="178" customFormat="1" ht="15" x14ac:dyDescent="0.25">
      <c r="B507" s="180" t="s">
        <v>3682</v>
      </c>
      <c r="C507" s="181">
        <v>1</v>
      </c>
      <c r="F507" s="179"/>
      <c r="G507" s="179"/>
      <c r="H507" s="179"/>
    </row>
    <row r="508" spans="2:12" s="178" customFormat="1" ht="15" x14ac:dyDescent="0.25">
      <c r="B508" s="180" t="s">
        <v>3683</v>
      </c>
      <c r="C508" s="181">
        <v>1</v>
      </c>
      <c r="F508" s="179"/>
      <c r="G508" s="179"/>
      <c r="H508" s="179"/>
    </row>
    <row r="509" spans="2:12" s="178" customFormat="1" ht="15" x14ac:dyDescent="0.25">
      <c r="B509" s="180" t="s">
        <v>3684</v>
      </c>
      <c r="C509" s="181">
        <v>1</v>
      </c>
      <c r="F509" s="179"/>
      <c r="G509" s="179"/>
      <c r="H509" s="179"/>
    </row>
    <row r="510" spans="2:12" s="178" customFormat="1" ht="15" x14ac:dyDescent="0.25">
      <c r="B510" s="180" t="s">
        <v>3685</v>
      </c>
      <c r="C510" s="181">
        <v>2</v>
      </c>
      <c r="F510" s="179"/>
      <c r="G510" s="179"/>
      <c r="H510" s="179"/>
    </row>
    <row r="511" spans="2:12" s="178" customFormat="1" ht="15" x14ac:dyDescent="0.25">
      <c r="B511" s="180" t="s">
        <v>3686</v>
      </c>
      <c r="C511" s="181">
        <v>6</v>
      </c>
      <c r="F511" s="179"/>
      <c r="G511" s="179"/>
      <c r="H511" s="179"/>
    </row>
    <row r="512" spans="2:12" s="178" customFormat="1" ht="15" x14ac:dyDescent="0.25">
      <c r="B512" s="180" t="s">
        <v>3687</v>
      </c>
      <c r="C512" s="181">
        <v>4</v>
      </c>
      <c r="F512" s="179"/>
      <c r="G512" s="179"/>
      <c r="H512" s="179"/>
    </row>
    <row r="513" spans="2:8" s="178" customFormat="1" ht="15" x14ac:dyDescent="0.25">
      <c r="B513" s="180" t="s">
        <v>3688</v>
      </c>
      <c r="C513" s="181">
        <v>2</v>
      </c>
      <c r="F513" s="179"/>
      <c r="G513" s="179"/>
      <c r="H513" s="179"/>
    </row>
    <row r="514" spans="2:8" s="178" customFormat="1" ht="15" x14ac:dyDescent="0.25">
      <c r="B514" s="180" t="s">
        <v>3689</v>
      </c>
      <c r="C514" s="181">
        <v>1</v>
      </c>
      <c r="F514" s="179"/>
      <c r="G514" s="179"/>
      <c r="H514" s="179"/>
    </row>
    <row r="515" spans="2:8" s="178" customFormat="1" ht="15" x14ac:dyDescent="0.25">
      <c r="B515" s="180" t="s">
        <v>3690</v>
      </c>
      <c r="C515" s="181">
        <v>7</v>
      </c>
      <c r="F515" s="179"/>
      <c r="G515" s="179"/>
      <c r="H515" s="179"/>
    </row>
    <row r="516" spans="2:8" s="178" customFormat="1" ht="15" x14ac:dyDescent="0.25">
      <c r="B516" s="180" t="s">
        <v>3691</v>
      </c>
      <c r="C516" s="181">
        <v>10</v>
      </c>
      <c r="F516" s="179"/>
      <c r="G516" s="179"/>
      <c r="H516" s="179"/>
    </row>
    <row r="517" spans="2:8" s="178" customFormat="1" ht="15" x14ac:dyDescent="0.25">
      <c r="B517" s="180" t="s">
        <v>3692</v>
      </c>
      <c r="C517" s="181">
        <v>2</v>
      </c>
      <c r="F517" s="179"/>
      <c r="G517" s="179"/>
      <c r="H517" s="179"/>
    </row>
    <row r="518" spans="2:8" s="178" customFormat="1" ht="15" x14ac:dyDescent="0.25">
      <c r="B518" s="180" t="s">
        <v>3693</v>
      </c>
      <c r="C518" s="181">
        <v>2</v>
      </c>
      <c r="F518" s="179"/>
      <c r="G518" s="179"/>
      <c r="H518" s="179"/>
    </row>
    <row r="519" spans="2:8" s="178" customFormat="1" ht="15" x14ac:dyDescent="0.25">
      <c r="B519" s="180" t="s">
        <v>3694</v>
      </c>
      <c r="C519" s="181">
        <v>2</v>
      </c>
      <c r="F519" s="179"/>
      <c r="G519" s="179"/>
      <c r="H519" s="179"/>
    </row>
    <row r="520" spans="2:8" s="178" customFormat="1" ht="15" x14ac:dyDescent="0.25">
      <c r="B520" s="180" t="s">
        <v>3695</v>
      </c>
      <c r="C520" s="181">
        <v>2</v>
      </c>
      <c r="F520" s="179"/>
      <c r="G520" s="179"/>
      <c r="H520" s="179"/>
    </row>
    <row r="521" spans="2:8" s="178" customFormat="1" ht="15" x14ac:dyDescent="0.25">
      <c r="B521" s="180" t="s">
        <v>3696</v>
      </c>
      <c r="C521" s="181">
        <v>5</v>
      </c>
      <c r="F521" s="179"/>
      <c r="G521" s="179"/>
      <c r="H521" s="179"/>
    </row>
    <row r="522" spans="2:8" s="178" customFormat="1" ht="15" x14ac:dyDescent="0.25">
      <c r="B522" s="180" t="s">
        <v>3697</v>
      </c>
      <c r="C522" s="181">
        <v>60</v>
      </c>
      <c r="F522" s="179"/>
      <c r="G522" s="179"/>
      <c r="H522" s="179"/>
    </row>
    <row r="523" spans="2:8" s="178" customFormat="1" ht="15" x14ac:dyDescent="0.25">
      <c r="B523" s="180" t="s">
        <v>3698</v>
      </c>
      <c r="C523" s="181">
        <v>55</v>
      </c>
      <c r="F523" s="179"/>
      <c r="G523" s="179"/>
      <c r="H523" s="179"/>
    </row>
    <row r="524" spans="2:8" s="178" customFormat="1" ht="15" x14ac:dyDescent="0.25">
      <c r="B524" s="180" t="s">
        <v>3699</v>
      </c>
      <c r="C524" s="181">
        <v>20</v>
      </c>
      <c r="F524" s="179"/>
      <c r="G524" s="179"/>
      <c r="H524" s="179"/>
    </row>
    <row r="525" spans="2:8" s="178" customFormat="1" ht="15" x14ac:dyDescent="0.25">
      <c r="B525" s="180" t="s">
        <v>3674</v>
      </c>
      <c r="C525" s="181">
        <v>20</v>
      </c>
      <c r="F525" s="179"/>
      <c r="G525" s="179"/>
      <c r="H525" s="179"/>
    </row>
    <row r="526" spans="2:8" s="178" customFormat="1" ht="15" x14ac:dyDescent="0.25">
      <c r="B526" s="180" t="s">
        <v>3676</v>
      </c>
      <c r="C526" s="181">
        <v>25</v>
      </c>
      <c r="F526" s="179"/>
      <c r="G526" s="179"/>
      <c r="H526" s="179"/>
    </row>
    <row r="527" spans="2:8" s="178" customFormat="1" ht="15" x14ac:dyDescent="0.25">
      <c r="B527" s="180" t="s">
        <v>3700</v>
      </c>
      <c r="C527" s="181">
        <v>89</v>
      </c>
      <c r="F527" s="179"/>
      <c r="G527" s="179"/>
      <c r="H527" s="179"/>
    </row>
    <row r="528" spans="2:8" s="178" customFormat="1" ht="15" x14ac:dyDescent="0.25">
      <c r="B528" s="180" t="s">
        <v>3678</v>
      </c>
      <c r="C528" s="181">
        <v>30</v>
      </c>
      <c r="F528" s="179"/>
      <c r="G528" s="179"/>
      <c r="H528" s="179"/>
    </row>
    <row r="529" spans="2:8" s="178" customFormat="1" ht="15" x14ac:dyDescent="0.25">
      <c r="B529" s="180" t="s">
        <v>3701</v>
      </c>
      <c r="C529" s="181">
        <v>145</v>
      </c>
      <c r="F529" s="179"/>
      <c r="G529" s="179"/>
      <c r="H529" s="179"/>
    </row>
    <row r="530" spans="2:8" s="178" customFormat="1" ht="15" x14ac:dyDescent="0.25">
      <c r="B530" s="180" t="s">
        <v>3702</v>
      </c>
      <c r="C530" s="181">
        <v>135</v>
      </c>
      <c r="F530" s="179"/>
      <c r="G530" s="179"/>
      <c r="H530" s="179"/>
    </row>
    <row r="531" spans="2:8" s="178" customFormat="1" ht="15" x14ac:dyDescent="0.25">
      <c r="B531" s="180" t="s">
        <v>3679</v>
      </c>
      <c r="C531" s="181">
        <v>960</v>
      </c>
      <c r="F531" s="179"/>
      <c r="G531" s="179"/>
      <c r="H531" s="179"/>
    </row>
    <row r="532" spans="2:8" s="178" customFormat="1" ht="15" x14ac:dyDescent="0.25">
      <c r="B532" s="180" t="s">
        <v>3703</v>
      </c>
      <c r="C532" s="181">
        <v>20</v>
      </c>
      <c r="F532" s="179"/>
      <c r="G532" s="179"/>
      <c r="H532" s="179"/>
    </row>
    <row r="533" spans="2:8" s="178" customFormat="1" ht="15" x14ac:dyDescent="0.25">
      <c r="B533" s="180" t="s">
        <v>3681</v>
      </c>
      <c r="C533" s="181">
        <v>30</v>
      </c>
      <c r="F533" s="179"/>
      <c r="G533" s="179"/>
      <c r="H533" s="179"/>
    </row>
    <row r="534" spans="2:8" s="178" customFormat="1" ht="15" x14ac:dyDescent="0.25">
      <c r="B534" s="180" t="s">
        <v>3684</v>
      </c>
      <c r="C534" s="181">
        <v>12</v>
      </c>
      <c r="F534" s="179"/>
      <c r="G534" s="179"/>
      <c r="H534" s="179"/>
    </row>
    <row r="535" spans="2:8" s="178" customFormat="1" ht="15" x14ac:dyDescent="0.25">
      <c r="B535" s="180" t="s">
        <v>3704</v>
      </c>
      <c r="C535" s="181">
        <v>10</v>
      </c>
      <c r="F535" s="179"/>
      <c r="G535" s="179"/>
      <c r="H535" s="179"/>
    </row>
    <row r="536" spans="2:8" s="178" customFormat="1" ht="15" x14ac:dyDescent="0.25">
      <c r="B536" s="180" t="s">
        <v>3705</v>
      </c>
      <c r="C536" s="181">
        <v>5</v>
      </c>
      <c r="F536" s="179"/>
      <c r="G536" s="179"/>
      <c r="H536" s="179"/>
    </row>
    <row r="537" spans="2:8" s="178" customFormat="1" ht="15" x14ac:dyDescent="0.25">
      <c r="B537" s="180" t="s">
        <v>3706</v>
      </c>
      <c r="C537" s="181">
        <v>65</v>
      </c>
      <c r="F537" s="179"/>
      <c r="G537" s="179"/>
      <c r="H537" s="179"/>
    </row>
    <row r="538" spans="2:8" s="178" customFormat="1" ht="15" x14ac:dyDescent="0.25">
      <c r="B538" s="180" t="s">
        <v>3707</v>
      </c>
      <c r="C538" s="181">
        <v>50</v>
      </c>
      <c r="F538" s="179"/>
      <c r="G538" s="179"/>
      <c r="H538" s="179"/>
    </row>
    <row r="539" spans="2:8" s="178" customFormat="1" ht="15" x14ac:dyDescent="0.25">
      <c r="B539" s="180" t="s">
        <v>3708</v>
      </c>
      <c r="C539" s="181">
        <v>41</v>
      </c>
      <c r="F539" s="179"/>
      <c r="G539" s="179"/>
      <c r="H539" s="179"/>
    </row>
    <row r="540" spans="2:8" s="178" customFormat="1" ht="15" x14ac:dyDescent="0.25">
      <c r="B540" s="180" t="s">
        <v>3709</v>
      </c>
      <c r="C540" s="181">
        <v>1</v>
      </c>
      <c r="F540" s="179"/>
      <c r="G540" s="179"/>
      <c r="H540" s="179"/>
    </row>
    <row r="541" spans="2:8" s="178" customFormat="1" ht="15" x14ac:dyDescent="0.25">
      <c r="B541" s="180" t="s">
        <v>3687</v>
      </c>
      <c r="C541" s="181">
        <v>91</v>
      </c>
      <c r="F541" s="179"/>
      <c r="G541" s="179"/>
      <c r="H541" s="179"/>
    </row>
    <row r="542" spans="2:8" s="178" customFormat="1" ht="15" x14ac:dyDescent="0.25">
      <c r="B542" s="180" t="s">
        <v>3688</v>
      </c>
      <c r="C542" s="181">
        <v>20</v>
      </c>
      <c r="F542" s="179"/>
      <c r="G542" s="179"/>
      <c r="H542" s="179"/>
    </row>
    <row r="543" spans="2:8" s="178" customFormat="1" ht="15" x14ac:dyDescent="0.25">
      <c r="B543" s="180" t="s">
        <v>3710</v>
      </c>
      <c r="C543" s="181">
        <v>15</v>
      </c>
      <c r="F543" s="179"/>
      <c r="G543" s="179"/>
      <c r="H543" s="179"/>
    </row>
    <row r="544" spans="2:8" s="178" customFormat="1" ht="15" x14ac:dyDescent="0.25">
      <c r="B544" s="180" t="s">
        <v>3689</v>
      </c>
      <c r="C544" s="181">
        <v>46</v>
      </c>
      <c r="F544" s="179"/>
      <c r="G544" s="179"/>
      <c r="H544" s="179"/>
    </row>
    <row r="545" spans="2:8" s="178" customFormat="1" ht="15" x14ac:dyDescent="0.25">
      <c r="B545" s="180" t="s">
        <v>3650</v>
      </c>
      <c r="C545" s="181">
        <v>1</v>
      </c>
      <c r="F545" s="179"/>
      <c r="G545" s="179"/>
      <c r="H545" s="179"/>
    </row>
    <row r="546" spans="2:8" s="178" customFormat="1" ht="15" x14ac:dyDescent="0.25">
      <c r="B546" s="180" t="s">
        <v>3711</v>
      </c>
      <c r="C546" s="181">
        <v>1122</v>
      </c>
      <c r="F546" s="179"/>
      <c r="G546" s="179"/>
      <c r="H546" s="179"/>
    </row>
    <row r="547" spans="2:8" s="178" customFormat="1" ht="15" x14ac:dyDescent="0.25">
      <c r="B547" s="180" t="s">
        <v>3712</v>
      </c>
      <c r="C547" s="181">
        <v>15</v>
      </c>
      <c r="F547" s="179"/>
      <c r="G547" s="179"/>
      <c r="H547" s="179"/>
    </row>
    <row r="548" spans="2:8" s="178" customFormat="1" ht="15" x14ac:dyDescent="0.25">
      <c r="B548" s="180" t="s">
        <v>3713</v>
      </c>
      <c r="C548" s="181">
        <v>10</v>
      </c>
      <c r="F548" s="179"/>
      <c r="G548" s="179"/>
      <c r="H548" s="179"/>
    </row>
    <row r="549" spans="2:8" s="178" customFormat="1" ht="15" x14ac:dyDescent="0.25">
      <c r="B549" s="288" t="s">
        <v>3714</v>
      </c>
      <c r="C549" s="176">
        <v>1</v>
      </c>
      <c r="F549" s="179"/>
      <c r="G549" s="179"/>
      <c r="H549" s="179"/>
    </row>
    <row r="550" spans="2:8" s="178" customFormat="1" ht="15" x14ac:dyDescent="0.25">
      <c r="B550" s="288" t="s">
        <v>3715</v>
      </c>
      <c r="C550" s="176">
        <v>2</v>
      </c>
      <c r="F550" s="179"/>
      <c r="G550" s="179"/>
      <c r="H550" s="179"/>
    </row>
    <row r="551" spans="2:8" s="178" customFormat="1" ht="15" x14ac:dyDescent="0.25">
      <c r="B551" s="288" t="s">
        <v>3699</v>
      </c>
      <c r="C551" s="176">
        <v>4</v>
      </c>
      <c r="F551" s="179"/>
      <c r="G551" s="179"/>
      <c r="H551" s="179"/>
    </row>
    <row r="552" spans="2:8" s="178" customFormat="1" ht="15" x14ac:dyDescent="0.25">
      <c r="B552" s="288" t="s">
        <v>3674</v>
      </c>
      <c r="C552" s="176">
        <v>1</v>
      </c>
      <c r="F552" s="179"/>
      <c r="G552" s="179"/>
      <c r="H552" s="179"/>
    </row>
    <row r="553" spans="2:8" s="178" customFormat="1" ht="15" x14ac:dyDescent="0.25">
      <c r="B553" s="288" t="s">
        <v>3620</v>
      </c>
      <c r="C553" s="176">
        <v>1</v>
      </c>
      <c r="F553" s="179"/>
      <c r="G553" s="179"/>
      <c r="H553" s="179"/>
    </row>
    <row r="554" spans="2:8" s="178" customFormat="1" ht="15" x14ac:dyDescent="0.25">
      <c r="B554" s="288" t="s">
        <v>3696</v>
      </c>
      <c r="C554" s="176">
        <v>2</v>
      </c>
      <c r="F554" s="179"/>
      <c r="G554" s="179"/>
      <c r="H554" s="179"/>
    </row>
    <row r="555" spans="2:8" s="178" customFormat="1" ht="15" x14ac:dyDescent="0.25">
      <c r="B555" s="288" t="s">
        <v>3697</v>
      </c>
      <c r="C555" s="176">
        <v>2</v>
      </c>
      <c r="F555" s="179"/>
      <c r="G555" s="179"/>
      <c r="H555" s="179"/>
    </row>
    <row r="556" spans="2:8" s="178" customFormat="1" ht="15" x14ac:dyDescent="0.25">
      <c r="B556" s="288" t="s">
        <v>3624</v>
      </c>
      <c r="C556" s="176">
        <v>2</v>
      </c>
      <c r="F556" s="179"/>
      <c r="G556" s="179"/>
      <c r="H556" s="179"/>
    </row>
    <row r="557" spans="2:8" s="178" customFormat="1" ht="15" x14ac:dyDescent="0.25">
      <c r="B557" s="288" t="s">
        <v>3716</v>
      </c>
      <c r="C557" s="176">
        <v>3</v>
      </c>
      <c r="F557" s="179"/>
      <c r="G557" s="179"/>
      <c r="H557" s="179"/>
    </row>
    <row r="558" spans="2:8" s="178" customFormat="1" ht="15" x14ac:dyDescent="0.25">
      <c r="B558" s="288" t="s">
        <v>3700</v>
      </c>
      <c r="C558" s="176">
        <v>1</v>
      </c>
      <c r="F558" s="179"/>
      <c r="G558" s="179"/>
      <c r="H558" s="179"/>
    </row>
    <row r="559" spans="2:8" s="178" customFormat="1" ht="15" x14ac:dyDescent="0.25">
      <c r="B559" s="288" t="s">
        <v>3679</v>
      </c>
      <c r="C559" s="176">
        <v>1</v>
      </c>
      <c r="F559" s="179"/>
      <c r="G559" s="179"/>
      <c r="H559" s="179"/>
    </row>
    <row r="560" spans="2:8" s="178" customFormat="1" ht="15" x14ac:dyDescent="0.25">
      <c r="B560" s="288" t="s">
        <v>3717</v>
      </c>
      <c r="C560" s="176">
        <v>2</v>
      </c>
      <c r="F560" s="179"/>
      <c r="G560" s="179"/>
      <c r="H560" s="179"/>
    </row>
    <row r="561" spans="2:8" s="178" customFormat="1" ht="15" x14ac:dyDescent="0.25">
      <c r="B561" s="288" t="s">
        <v>3703</v>
      </c>
      <c r="C561" s="176">
        <v>1</v>
      </c>
      <c r="F561" s="179"/>
      <c r="G561" s="179"/>
      <c r="H561" s="179"/>
    </row>
    <row r="562" spans="2:8" s="178" customFormat="1" ht="15" x14ac:dyDescent="0.25">
      <c r="B562" s="288" t="s">
        <v>3718</v>
      </c>
      <c r="C562" s="176">
        <v>1</v>
      </c>
      <c r="F562" s="179"/>
      <c r="G562" s="179"/>
      <c r="H562" s="179"/>
    </row>
    <row r="563" spans="2:8" s="178" customFormat="1" ht="15" x14ac:dyDescent="0.25">
      <c r="B563" s="288" t="s">
        <v>3719</v>
      </c>
      <c r="C563" s="176">
        <v>1</v>
      </c>
      <c r="F563" s="179"/>
      <c r="G563" s="179"/>
      <c r="H563" s="179"/>
    </row>
    <row r="564" spans="2:8" s="178" customFormat="1" ht="15" x14ac:dyDescent="0.25">
      <c r="B564" s="288" t="s">
        <v>3704</v>
      </c>
      <c r="C564" s="176">
        <v>1</v>
      </c>
      <c r="F564" s="179"/>
      <c r="G564" s="179"/>
      <c r="H564" s="179"/>
    </row>
    <row r="565" spans="2:8" s="178" customFormat="1" ht="15" x14ac:dyDescent="0.25">
      <c r="B565" s="288" t="s">
        <v>3720</v>
      </c>
      <c r="C565" s="176">
        <v>1</v>
      </c>
      <c r="F565" s="179"/>
      <c r="G565" s="179"/>
      <c r="H565" s="179"/>
    </row>
    <row r="566" spans="2:8" s="178" customFormat="1" ht="15" x14ac:dyDescent="0.25">
      <c r="B566" s="288" t="s">
        <v>3706</v>
      </c>
      <c r="C566" s="176">
        <v>7</v>
      </c>
      <c r="F566" s="179"/>
      <c r="G566" s="179"/>
      <c r="H566" s="179"/>
    </row>
    <row r="567" spans="2:8" s="178" customFormat="1" ht="15" x14ac:dyDescent="0.25">
      <c r="B567" s="288" t="s">
        <v>3721</v>
      </c>
      <c r="C567" s="176">
        <v>9</v>
      </c>
      <c r="F567" s="179"/>
      <c r="G567" s="179"/>
      <c r="H567" s="179"/>
    </row>
    <row r="568" spans="2:8" s="178" customFormat="1" ht="15" x14ac:dyDescent="0.25">
      <c r="B568" s="288" t="s">
        <v>3708</v>
      </c>
      <c r="C568" s="176">
        <v>3</v>
      </c>
      <c r="F568" s="179"/>
      <c r="G568" s="179"/>
      <c r="H568" s="179"/>
    </row>
    <row r="569" spans="2:8" s="178" customFormat="1" ht="15" x14ac:dyDescent="0.25">
      <c r="B569" s="288" t="s">
        <v>3722</v>
      </c>
      <c r="C569" s="176">
        <v>1</v>
      </c>
      <c r="F569" s="179"/>
      <c r="G569" s="179"/>
      <c r="H569" s="179"/>
    </row>
    <row r="570" spans="2:8" s="178" customFormat="1" ht="15" x14ac:dyDescent="0.25">
      <c r="B570" s="288" t="s">
        <v>3723</v>
      </c>
      <c r="C570" s="176">
        <v>1</v>
      </c>
      <c r="F570" s="179"/>
      <c r="G570" s="179"/>
      <c r="H570" s="179"/>
    </row>
    <row r="571" spans="2:8" s="178" customFormat="1" ht="15" x14ac:dyDescent="0.25">
      <c r="B571" s="288" t="s">
        <v>3639</v>
      </c>
      <c r="C571" s="176">
        <v>1</v>
      </c>
      <c r="F571" s="179"/>
      <c r="G571" s="179"/>
      <c r="H571" s="179"/>
    </row>
    <row r="572" spans="2:8" s="178" customFormat="1" ht="15" x14ac:dyDescent="0.25">
      <c r="B572" s="288" t="s">
        <v>3724</v>
      </c>
      <c r="C572" s="176">
        <v>2</v>
      </c>
      <c r="F572" s="179"/>
      <c r="G572" s="179"/>
      <c r="H572" s="179"/>
    </row>
    <row r="573" spans="2:8" s="178" customFormat="1" ht="15" x14ac:dyDescent="0.25">
      <c r="B573" s="288" t="s">
        <v>3725</v>
      </c>
      <c r="C573" s="176">
        <v>5</v>
      </c>
      <c r="F573" s="179"/>
      <c r="G573" s="179"/>
      <c r="H573" s="179"/>
    </row>
    <row r="574" spans="2:8" s="178" customFormat="1" ht="15" x14ac:dyDescent="0.25">
      <c r="B574" s="288" t="s">
        <v>3688</v>
      </c>
      <c r="C574" s="176">
        <v>3</v>
      </c>
      <c r="F574" s="179"/>
      <c r="G574" s="179"/>
      <c r="H574" s="179"/>
    </row>
    <row r="575" spans="2:8" s="178" customFormat="1" ht="15" x14ac:dyDescent="0.25">
      <c r="B575" s="288" t="s">
        <v>3689</v>
      </c>
      <c r="C575" s="176">
        <v>5</v>
      </c>
      <c r="F575" s="179"/>
      <c r="G575" s="179"/>
      <c r="H575" s="179"/>
    </row>
    <row r="576" spans="2:8" s="178" customFormat="1" ht="15" x14ac:dyDescent="0.25">
      <c r="B576" s="288" t="s">
        <v>3650</v>
      </c>
      <c r="C576" s="176">
        <v>1</v>
      </c>
      <c r="F576" s="179"/>
      <c r="G576" s="179"/>
      <c r="H576" s="179"/>
    </row>
    <row r="577" spans="2:8" s="178" customFormat="1" ht="15" x14ac:dyDescent="0.25">
      <c r="B577" s="288" t="s">
        <v>3711</v>
      </c>
      <c r="C577" s="176">
        <v>7</v>
      </c>
      <c r="F577" s="179"/>
      <c r="G577" s="179"/>
      <c r="H577" s="179"/>
    </row>
    <row r="578" spans="2:8" s="178" customFormat="1" ht="15" x14ac:dyDescent="0.25">
      <c r="B578" s="288" t="s">
        <v>3726</v>
      </c>
      <c r="C578" s="176">
        <v>1</v>
      </c>
      <c r="F578" s="179"/>
      <c r="G578" s="179"/>
      <c r="H578" s="179"/>
    </row>
    <row r="579" spans="2:8" s="178" customFormat="1" ht="15" x14ac:dyDescent="0.25">
      <c r="B579" s="288" t="s">
        <v>3727</v>
      </c>
      <c r="C579" s="176">
        <v>3</v>
      </c>
      <c r="F579" s="179"/>
      <c r="G579" s="179"/>
      <c r="H579" s="179"/>
    </row>
    <row r="580" spans="2:8" s="178" customFormat="1" ht="15" x14ac:dyDescent="0.25">
      <c r="B580" s="288" t="s">
        <v>3728</v>
      </c>
      <c r="C580" s="176">
        <v>4</v>
      </c>
      <c r="F580" s="179"/>
      <c r="G580" s="179"/>
      <c r="H580" s="179"/>
    </row>
    <row r="581" spans="2:8" s="178" customFormat="1" ht="15" x14ac:dyDescent="0.25">
      <c r="B581" s="288" t="s">
        <v>3692</v>
      </c>
      <c r="C581" s="176">
        <v>2</v>
      </c>
      <c r="F581" s="179"/>
      <c r="G581" s="179"/>
      <c r="H581" s="179"/>
    </row>
    <row r="582" spans="2:8" s="178" customFormat="1" ht="15" x14ac:dyDescent="0.25">
      <c r="B582" s="180" t="s">
        <v>3729</v>
      </c>
      <c r="C582" s="181">
        <v>1</v>
      </c>
      <c r="F582" s="179"/>
      <c r="G582" s="179"/>
      <c r="H582" s="179"/>
    </row>
    <row r="583" spans="2:8" s="178" customFormat="1" ht="15" x14ac:dyDescent="0.25">
      <c r="B583" s="180" t="s">
        <v>3620</v>
      </c>
      <c r="C583" s="181">
        <v>1</v>
      </c>
      <c r="F583" s="179"/>
      <c r="G583" s="179"/>
      <c r="H583" s="179"/>
    </row>
    <row r="584" spans="2:8" s="178" customFormat="1" ht="15" x14ac:dyDescent="0.25">
      <c r="B584" s="180" t="s">
        <v>3622</v>
      </c>
      <c r="C584" s="181">
        <v>2</v>
      </c>
      <c r="F584" s="179"/>
      <c r="G584" s="179"/>
      <c r="H584" s="179"/>
    </row>
    <row r="585" spans="2:8" s="178" customFormat="1" ht="15" x14ac:dyDescent="0.25">
      <c r="B585" s="180" t="s">
        <v>3699</v>
      </c>
      <c r="C585" s="181">
        <v>1</v>
      </c>
      <c r="F585" s="179"/>
      <c r="G585" s="179"/>
      <c r="H585" s="179"/>
    </row>
    <row r="586" spans="2:8" s="178" customFormat="1" ht="15" x14ac:dyDescent="0.25">
      <c r="B586" s="180" t="s">
        <v>3624</v>
      </c>
      <c r="C586" s="181">
        <v>11</v>
      </c>
      <c r="F586" s="179"/>
      <c r="G586" s="179"/>
      <c r="H586" s="179"/>
    </row>
    <row r="587" spans="2:8" s="178" customFormat="1" ht="15" x14ac:dyDescent="0.25">
      <c r="B587" s="180" t="s">
        <v>3716</v>
      </c>
      <c r="C587" s="181">
        <v>3</v>
      </c>
      <c r="F587" s="179"/>
      <c r="G587" s="179"/>
      <c r="H587" s="179"/>
    </row>
    <row r="588" spans="2:8" s="178" customFormat="1" ht="15" x14ac:dyDescent="0.25">
      <c r="B588" s="180" t="s">
        <v>3625</v>
      </c>
      <c r="C588" s="181">
        <v>3</v>
      </c>
      <c r="F588" s="179"/>
      <c r="G588" s="179"/>
      <c r="H588" s="179"/>
    </row>
    <row r="589" spans="2:8" s="178" customFormat="1" ht="15" x14ac:dyDescent="0.25">
      <c r="B589" s="180" t="s">
        <v>3700</v>
      </c>
      <c r="C589" s="181">
        <v>4</v>
      </c>
      <c r="F589" s="179"/>
      <c r="G589" s="179"/>
      <c r="H589" s="179"/>
    </row>
    <row r="590" spans="2:8" s="178" customFormat="1" ht="15" x14ac:dyDescent="0.25">
      <c r="B590" s="180" t="s">
        <v>3627</v>
      </c>
      <c r="C590" s="181">
        <v>3</v>
      </c>
      <c r="F590" s="179"/>
      <c r="G590" s="179"/>
      <c r="H590" s="179"/>
    </row>
    <row r="591" spans="2:8" s="178" customFormat="1" ht="15" x14ac:dyDescent="0.25">
      <c r="B591" s="180" t="s">
        <v>3701</v>
      </c>
      <c r="C591" s="181">
        <v>1</v>
      </c>
      <c r="F591" s="179"/>
      <c r="G591" s="179"/>
      <c r="H591" s="179"/>
    </row>
    <row r="592" spans="2:8" s="178" customFormat="1" ht="15" x14ac:dyDescent="0.25">
      <c r="B592" s="180" t="s">
        <v>3629</v>
      </c>
      <c r="C592" s="181">
        <v>13</v>
      </c>
      <c r="F592" s="179"/>
      <c r="G592" s="179"/>
      <c r="H592" s="179"/>
    </row>
    <row r="593" spans="2:8" s="178" customFormat="1" ht="15" x14ac:dyDescent="0.25">
      <c r="B593" s="180" t="s">
        <v>3717</v>
      </c>
      <c r="C593" s="181">
        <v>1</v>
      </c>
      <c r="F593" s="179"/>
      <c r="G593" s="179"/>
      <c r="H593" s="179"/>
    </row>
    <row r="594" spans="2:8" s="178" customFormat="1" ht="15" x14ac:dyDescent="0.25">
      <c r="B594" s="180" t="s">
        <v>3730</v>
      </c>
      <c r="C594" s="181">
        <v>1</v>
      </c>
      <c r="F594" s="179"/>
      <c r="G594" s="179"/>
      <c r="H594" s="179"/>
    </row>
    <row r="595" spans="2:8" s="178" customFormat="1" ht="15" x14ac:dyDescent="0.25">
      <c r="B595" s="180" t="s">
        <v>3731</v>
      </c>
      <c r="C595" s="181">
        <v>1</v>
      </c>
      <c r="F595" s="179"/>
      <c r="G595" s="179"/>
      <c r="H595" s="179"/>
    </row>
    <row r="596" spans="2:8" s="178" customFormat="1" ht="15" x14ac:dyDescent="0.25">
      <c r="B596" s="180" t="s">
        <v>3718</v>
      </c>
      <c r="C596" s="181">
        <v>1</v>
      </c>
      <c r="F596" s="179"/>
      <c r="G596" s="179"/>
      <c r="H596" s="179"/>
    </row>
    <row r="597" spans="2:8" s="178" customFormat="1" ht="15" x14ac:dyDescent="0.25">
      <c r="B597" s="180" t="s">
        <v>3732</v>
      </c>
      <c r="C597" s="181">
        <v>1</v>
      </c>
      <c r="F597" s="179"/>
      <c r="G597" s="179"/>
      <c r="H597" s="179"/>
    </row>
    <row r="598" spans="2:8" s="178" customFormat="1" ht="15" x14ac:dyDescent="0.25">
      <c r="B598" s="180" t="s">
        <v>3633</v>
      </c>
      <c r="C598" s="181">
        <v>1</v>
      </c>
      <c r="F598" s="179"/>
      <c r="G598" s="179"/>
      <c r="H598" s="179"/>
    </row>
    <row r="599" spans="2:8" s="178" customFormat="1" ht="15" x14ac:dyDescent="0.25">
      <c r="B599" s="180" t="s">
        <v>3733</v>
      </c>
      <c r="C599" s="181">
        <v>2</v>
      </c>
      <c r="F599" s="179"/>
      <c r="G599" s="179"/>
      <c r="H599" s="179"/>
    </row>
    <row r="600" spans="2:8" s="178" customFormat="1" ht="15" x14ac:dyDescent="0.25">
      <c r="B600" s="180" t="s">
        <v>3734</v>
      </c>
      <c r="C600" s="181">
        <v>1</v>
      </c>
      <c r="F600" s="179"/>
      <c r="G600" s="179"/>
      <c r="H600" s="179"/>
    </row>
    <row r="601" spans="2:8" s="178" customFormat="1" ht="15" x14ac:dyDescent="0.25">
      <c r="B601" s="180" t="s">
        <v>3735</v>
      </c>
      <c r="C601" s="181">
        <v>5</v>
      </c>
      <c r="F601" s="179"/>
      <c r="G601" s="179"/>
      <c r="H601" s="179"/>
    </row>
    <row r="602" spans="2:8" s="178" customFormat="1" ht="15" x14ac:dyDescent="0.25">
      <c r="B602" s="180" t="s">
        <v>3636</v>
      </c>
      <c r="C602" s="181">
        <v>5</v>
      </c>
      <c r="F602" s="179"/>
      <c r="G602" s="179"/>
      <c r="H602" s="179"/>
    </row>
    <row r="603" spans="2:8" s="178" customFormat="1" ht="15" x14ac:dyDescent="0.25">
      <c r="B603" s="180" t="s">
        <v>3721</v>
      </c>
      <c r="C603" s="181">
        <v>4</v>
      </c>
      <c r="F603" s="179"/>
      <c r="G603" s="179"/>
      <c r="H603" s="179"/>
    </row>
    <row r="604" spans="2:8" s="178" customFormat="1" ht="15" x14ac:dyDescent="0.25">
      <c r="B604" s="180" t="s">
        <v>3722</v>
      </c>
      <c r="C604" s="181">
        <v>2</v>
      </c>
      <c r="F604" s="179"/>
      <c r="G604" s="179"/>
      <c r="H604" s="179"/>
    </row>
    <row r="605" spans="2:8" s="178" customFormat="1" ht="15" x14ac:dyDescent="0.25">
      <c r="B605" s="180" t="s">
        <v>3723</v>
      </c>
      <c r="C605" s="181">
        <v>1</v>
      </c>
      <c r="F605" s="179"/>
      <c r="G605" s="179"/>
      <c r="H605" s="179"/>
    </row>
    <row r="606" spans="2:8" s="178" customFormat="1" ht="15" x14ac:dyDescent="0.25">
      <c r="B606" s="180" t="s">
        <v>3736</v>
      </c>
      <c r="C606" s="181">
        <v>1</v>
      </c>
      <c r="F606" s="179"/>
      <c r="G606" s="179"/>
      <c r="H606" s="179"/>
    </row>
    <row r="607" spans="2:8" s="178" customFormat="1" ht="15" x14ac:dyDescent="0.25">
      <c r="B607" s="180" t="s">
        <v>3639</v>
      </c>
      <c r="C607" s="181">
        <v>7</v>
      </c>
      <c r="F607" s="179"/>
      <c r="G607" s="179"/>
      <c r="H607" s="179"/>
    </row>
    <row r="608" spans="2:8" s="178" customFormat="1" ht="15" x14ac:dyDescent="0.25">
      <c r="B608" s="180" t="s">
        <v>3737</v>
      </c>
      <c r="C608" s="181">
        <v>4</v>
      </c>
      <c r="F608" s="179"/>
      <c r="G608" s="179"/>
      <c r="H608" s="179"/>
    </row>
    <row r="609" spans="2:8" s="178" customFormat="1" ht="15" x14ac:dyDescent="0.25">
      <c r="B609" s="180" t="s">
        <v>3643</v>
      </c>
      <c r="C609" s="181">
        <v>1</v>
      </c>
      <c r="F609" s="179"/>
      <c r="G609" s="179"/>
      <c r="H609" s="179"/>
    </row>
    <row r="610" spans="2:8" s="178" customFormat="1" ht="15" x14ac:dyDescent="0.25">
      <c r="B610" s="180" t="s">
        <v>3725</v>
      </c>
      <c r="C610" s="181">
        <v>1</v>
      </c>
      <c r="F610" s="179"/>
      <c r="G610" s="179"/>
      <c r="H610" s="179"/>
    </row>
    <row r="611" spans="2:8" s="178" customFormat="1" ht="15" x14ac:dyDescent="0.25">
      <c r="B611" s="180" t="s">
        <v>3644</v>
      </c>
      <c r="C611" s="181">
        <v>2</v>
      </c>
      <c r="F611" s="179"/>
      <c r="G611" s="179"/>
      <c r="H611" s="179"/>
    </row>
    <row r="612" spans="2:8" s="178" customFormat="1" ht="15" x14ac:dyDescent="0.25">
      <c r="B612" s="180" t="s">
        <v>3645</v>
      </c>
      <c r="C612" s="181">
        <v>2</v>
      </c>
      <c r="F612" s="179"/>
      <c r="G612" s="179"/>
      <c r="H612" s="179"/>
    </row>
    <row r="613" spans="2:8" s="178" customFormat="1" ht="15" x14ac:dyDescent="0.25">
      <c r="B613" s="180" t="s">
        <v>3646</v>
      </c>
      <c r="C613" s="181">
        <v>4</v>
      </c>
      <c r="F613" s="179"/>
      <c r="G613" s="179"/>
      <c r="H613" s="179"/>
    </row>
    <row r="614" spans="2:8" s="178" customFormat="1" ht="15" x14ac:dyDescent="0.25">
      <c r="B614" s="180" t="s">
        <v>3647</v>
      </c>
      <c r="C614" s="181">
        <v>6</v>
      </c>
      <c r="F614" s="179"/>
      <c r="G614" s="179"/>
      <c r="H614" s="179"/>
    </row>
    <row r="615" spans="2:8" s="178" customFormat="1" ht="15" x14ac:dyDescent="0.25">
      <c r="B615" s="180" t="s">
        <v>3649</v>
      </c>
      <c r="C615" s="181">
        <v>5</v>
      </c>
      <c r="F615" s="179"/>
      <c r="G615" s="179"/>
      <c r="H615" s="179"/>
    </row>
    <row r="616" spans="2:8" s="178" customFormat="1" ht="15" x14ac:dyDescent="0.25">
      <c r="B616" s="180" t="s">
        <v>3738</v>
      </c>
      <c r="C616" s="181">
        <v>2</v>
      </c>
      <c r="F616" s="179"/>
      <c r="G616" s="179"/>
      <c r="H616" s="179"/>
    </row>
    <row r="617" spans="2:8" s="178" customFormat="1" ht="15" x14ac:dyDescent="0.25">
      <c r="B617" s="180" t="s">
        <v>3739</v>
      </c>
      <c r="C617" s="181">
        <v>2</v>
      </c>
      <c r="F617" s="179"/>
      <c r="G617" s="179"/>
      <c r="H617" s="179"/>
    </row>
    <row r="618" spans="2:8" s="178" customFormat="1" ht="15" x14ac:dyDescent="0.25">
      <c r="B618" s="180" t="s">
        <v>3728</v>
      </c>
      <c r="C618" s="181">
        <v>1</v>
      </c>
      <c r="F618" s="179"/>
      <c r="G618" s="179"/>
      <c r="H618" s="179"/>
    </row>
    <row r="619" spans="2:8" s="178" customFormat="1" ht="15" x14ac:dyDescent="0.25">
      <c r="B619" s="180" t="s">
        <v>3726</v>
      </c>
      <c r="C619" s="181">
        <v>1</v>
      </c>
      <c r="F619" s="179"/>
      <c r="G619" s="179"/>
      <c r="H619" s="179"/>
    </row>
    <row r="620" spans="2:8" s="178" customFormat="1" ht="15" x14ac:dyDescent="0.25">
      <c r="B620" s="180" t="s">
        <v>3740</v>
      </c>
      <c r="C620" s="181">
        <v>1</v>
      </c>
      <c r="F620" s="179"/>
      <c r="G620" s="179"/>
      <c r="H620" s="179"/>
    </row>
    <row r="621" spans="2:8" s="178" customFormat="1" ht="15" x14ac:dyDescent="0.25">
      <c r="B621" s="180" t="s">
        <v>3615</v>
      </c>
      <c r="C621" s="181">
        <v>1</v>
      </c>
      <c r="F621" s="179"/>
      <c r="G621" s="179"/>
      <c r="H621" s="179"/>
    </row>
    <row r="622" spans="2:8" s="178" customFormat="1" ht="15" x14ac:dyDescent="0.25">
      <c r="B622" s="180" t="s">
        <v>3616</v>
      </c>
      <c r="C622" s="181">
        <v>1</v>
      </c>
      <c r="F622" s="179"/>
      <c r="G622" s="179"/>
      <c r="H622" s="179"/>
    </row>
    <row r="623" spans="2:8" s="178" customFormat="1" ht="15" x14ac:dyDescent="0.25">
      <c r="B623" s="180" t="s">
        <v>3617</v>
      </c>
      <c r="C623" s="181">
        <v>1</v>
      </c>
      <c r="F623" s="179"/>
      <c r="G623" s="179"/>
      <c r="H623" s="179"/>
    </row>
    <row r="624" spans="2:8" s="178" customFormat="1" ht="15" x14ac:dyDescent="0.25">
      <c r="B624" s="180" t="s">
        <v>3618</v>
      </c>
      <c r="C624" s="181">
        <v>3</v>
      </c>
      <c r="F624" s="179"/>
      <c r="G624" s="179"/>
      <c r="H624" s="179"/>
    </row>
    <row r="625" spans="2:8" s="178" customFormat="1" ht="15" x14ac:dyDescent="0.25">
      <c r="B625" s="180" t="s">
        <v>3619</v>
      </c>
      <c r="C625" s="181">
        <v>4</v>
      </c>
      <c r="F625" s="179"/>
      <c r="G625" s="179"/>
      <c r="H625" s="179"/>
    </row>
    <row r="626" spans="2:8" s="178" customFormat="1" ht="15" x14ac:dyDescent="0.25">
      <c r="B626" s="180" t="s">
        <v>3620</v>
      </c>
      <c r="C626" s="181">
        <v>9</v>
      </c>
      <c r="F626" s="179"/>
      <c r="G626" s="179"/>
      <c r="H626" s="179"/>
    </row>
    <row r="627" spans="2:8" s="178" customFormat="1" ht="15" x14ac:dyDescent="0.25">
      <c r="B627" s="180" t="s">
        <v>3621</v>
      </c>
      <c r="C627" s="181">
        <v>2</v>
      </c>
      <c r="F627" s="179"/>
      <c r="G627" s="179"/>
      <c r="H627" s="179"/>
    </row>
    <row r="628" spans="2:8" s="178" customFormat="1" ht="15" x14ac:dyDescent="0.25">
      <c r="B628" s="180" t="s">
        <v>3622</v>
      </c>
      <c r="C628" s="181">
        <v>7</v>
      </c>
      <c r="F628" s="179"/>
      <c r="G628" s="179"/>
      <c r="H628" s="179"/>
    </row>
    <row r="629" spans="2:8" s="178" customFormat="1" ht="15" x14ac:dyDescent="0.25">
      <c r="B629" s="180" t="s">
        <v>3623</v>
      </c>
      <c r="C629" s="181">
        <v>9</v>
      </c>
      <c r="F629" s="179"/>
      <c r="G629" s="179"/>
      <c r="H629" s="179"/>
    </row>
    <row r="630" spans="2:8" s="178" customFormat="1" ht="15" x14ac:dyDescent="0.25">
      <c r="B630" s="180" t="s">
        <v>3624</v>
      </c>
      <c r="C630" s="181">
        <v>5</v>
      </c>
      <c r="F630" s="179"/>
      <c r="G630" s="179"/>
      <c r="H630" s="179"/>
    </row>
    <row r="631" spans="2:8" s="178" customFormat="1" ht="15" x14ac:dyDescent="0.25">
      <c r="B631" s="180" t="s">
        <v>3625</v>
      </c>
      <c r="C631" s="181">
        <v>9</v>
      </c>
      <c r="F631" s="179"/>
      <c r="G631" s="179"/>
      <c r="H631" s="179"/>
    </row>
    <row r="632" spans="2:8" s="178" customFormat="1" ht="15" x14ac:dyDescent="0.25">
      <c r="B632" s="180" t="s">
        <v>3626</v>
      </c>
      <c r="C632" s="181">
        <v>3</v>
      </c>
      <c r="F632" s="179"/>
      <c r="G632" s="179"/>
      <c r="H632" s="179"/>
    </row>
    <row r="633" spans="2:8" s="178" customFormat="1" ht="15" x14ac:dyDescent="0.25">
      <c r="B633" s="180" t="s">
        <v>3627</v>
      </c>
      <c r="C633" s="181">
        <v>4</v>
      </c>
      <c r="F633" s="179"/>
      <c r="G633" s="179"/>
      <c r="H633" s="179"/>
    </row>
    <row r="634" spans="2:8" s="178" customFormat="1" ht="15" x14ac:dyDescent="0.25">
      <c r="B634" s="180" t="s">
        <v>3628</v>
      </c>
      <c r="C634" s="181">
        <v>2</v>
      </c>
      <c r="F634" s="179"/>
      <c r="G634" s="179"/>
      <c r="H634" s="179"/>
    </row>
    <row r="635" spans="2:8" s="178" customFormat="1" ht="15" x14ac:dyDescent="0.25">
      <c r="B635" s="180" t="s">
        <v>3629</v>
      </c>
      <c r="C635" s="181">
        <v>5</v>
      </c>
      <c r="F635" s="179"/>
      <c r="G635" s="179"/>
      <c r="H635" s="179"/>
    </row>
    <row r="636" spans="2:8" s="178" customFormat="1" ht="15" x14ac:dyDescent="0.25">
      <c r="B636" s="180" t="s">
        <v>3630</v>
      </c>
      <c r="C636" s="181">
        <v>1</v>
      </c>
      <c r="F636" s="179"/>
      <c r="G636" s="179"/>
      <c r="H636" s="179"/>
    </row>
    <row r="637" spans="2:8" s="178" customFormat="1" ht="15" x14ac:dyDescent="0.25">
      <c r="B637" s="180" t="s">
        <v>3631</v>
      </c>
      <c r="C637" s="181">
        <v>4</v>
      </c>
      <c r="F637" s="179"/>
      <c r="G637" s="179"/>
      <c r="H637" s="179"/>
    </row>
    <row r="638" spans="2:8" s="178" customFormat="1" ht="15" x14ac:dyDescent="0.25">
      <c r="B638" s="180" t="s">
        <v>3632</v>
      </c>
      <c r="C638" s="181">
        <v>2</v>
      </c>
      <c r="F638" s="179"/>
      <c r="G638" s="179"/>
      <c r="H638" s="179"/>
    </row>
    <row r="639" spans="2:8" s="178" customFormat="1" ht="15" x14ac:dyDescent="0.25">
      <c r="B639" s="180" t="s">
        <v>3633</v>
      </c>
      <c r="C639" s="181">
        <v>1</v>
      </c>
      <c r="F639" s="179"/>
      <c r="G639" s="179"/>
      <c r="H639" s="179"/>
    </row>
    <row r="640" spans="2:8" s="178" customFormat="1" ht="15" x14ac:dyDescent="0.25">
      <c r="B640" s="180" t="s">
        <v>3634</v>
      </c>
      <c r="C640" s="181">
        <v>4</v>
      </c>
      <c r="F640" s="179"/>
      <c r="G640" s="179"/>
      <c r="H640" s="179"/>
    </row>
    <row r="641" spans="2:8" s="178" customFormat="1" ht="15" x14ac:dyDescent="0.25">
      <c r="B641" s="180" t="s">
        <v>3635</v>
      </c>
      <c r="C641" s="181">
        <v>1</v>
      </c>
      <c r="F641" s="179"/>
      <c r="G641" s="179"/>
      <c r="H641" s="179"/>
    </row>
    <row r="642" spans="2:8" s="178" customFormat="1" ht="15" x14ac:dyDescent="0.25">
      <c r="B642" s="180" t="s">
        <v>3636</v>
      </c>
      <c r="C642" s="181">
        <v>1</v>
      </c>
      <c r="F642" s="179"/>
      <c r="G642" s="179"/>
      <c r="H642" s="179"/>
    </row>
    <row r="643" spans="2:8" s="178" customFormat="1" ht="15" x14ac:dyDescent="0.25">
      <c r="B643" s="180" t="s">
        <v>3637</v>
      </c>
      <c r="C643" s="181">
        <v>5</v>
      </c>
      <c r="F643" s="179"/>
      <c r="G643" s="179"/>
      <c r="H643" s="179"/>
    </row>
    <row r="644" spans="2:8" s="178" customFormat="1" ht="15" x14ac:dyDescent="0.25">
      <c r="B644" s="180" t="s">
        <v>3638</v>
      </c>
      <c r="C644" s="181">
        <v>1</v>
      </c>
      <c r="F644" s="179"/>
      <c r="G644" s="179"/>
      <c r="H644" s="179"/>
    </row>
    <row r="645" spans="2:8" s="178" customFormat="1" ht="15" x14ac:dyDescent="0.25">
      <c r="B645" s="180" t="s">
        <v>3639</v>
      </c>
      <c r="C645" s="181">
        <v>3</v>
      </c>
      <c r="F645" s="179"/>
      <c r="G645" s="179"/>
      <c r="H645" s="179"/>
    </row>
    <row r="646" spans="2:8" s="178" customFormat="1" ht="15" x14ac:dyDescent="0.25">
      <c r="B646" s="180" t="s">
        <v>3640</v>
      </c>
      <c r="C646" s="181">
        <v>4</v>
      </c>
      <c r="F646" s="179"/>
      <c r="G646" s="179"/>
      <c r="H646" s="179"/>
    </row>
    <row r="647" spans="2:8" s="178" customFormat="1" ht="15" x14ac:dyDescent="0.25">
      <c r="B647" s="180" t="s">
        <v>3641</v>
      </c>
      <c r="C647" s="181">
        <v>1</v>
      </c>
      <c r="F647" s="179"/>
      <c r="G647" s="179"/>
      <c r="H647" s="179"/>
    </row>
    <row r="648" spans="2:8" s="178" customFormat="1" ht="15" x14ac:dyDescent="0.25">
      <c r="B648" s="180" t="s">
        <v>3642</v>
      </c>
      <c r="C648" s="181">
        <v>1</v>
      </c>
      <c r="F648" s="179"/>
      <c r="G648" s="179"/>
      <c r="H648" s="179"/>
    </row>
    <row r="649" spans="2:8" s="178" customFormat="1" ht="15" x14ac:dyDescent="0.25">
      <c r="B649" s="180" t="s">
        <v>3643</v>
      </c>
      <c r="C649" s="181">
        <v>1</v>
      </c>
      <c r="F649" s="179"/>
      <c r="G649" s="179"/>
      <c r="H649" s="179"/>
    </row>
    <row r="650" spans="2:8" s="178" customFormat="1" ht="15" x14ac:dyDescent="0.25">
      <c r="B650" s="180" t="s">
        <v>3644</v>
      </c>
      <c r="C650" s="181">
        <v>2</v>
      </c>
      <c r="F650" s="179"/>
      <c r="G650" s="179"/>
      <c r="H650" s="179"/>
    </row>
    <row r="651" spans="2:8" s="178" customFormat="1" ht="15" x14ac:dyDescent="0.25">
      <c r="B651" s="180" t="s">
        <v>3645</v>
      </c>
      <c r="C651" s="181">
        <v>4</v>
      </c>
      <c r="F651" s="179"/>
      <c r="G651" s="179"/>
      <c r="H651" s="179"/>
    </row>
    <row r="652" spans="2:8" s="178" customFormat="1" ht="15" x14ac:dyDescent="0.25">
      <c r="B652" s="180" t="s">
        <v>3646</v>
      </c>
      <c r="C652" s="181">
        <v>6</v>
      </c>
      <c r="F652" s="179"/>
      <c r="G652" s="179"/>
      <c r="H652" s="179"/>
    </row>
    <row r="653" spans="2:8" s="178" customFormat="1" ht="15" x14ac:dyDescent="0.25">
      <c r="B653" s="180" t="s">
        <v>3647</v>
      </c>
      <c r="C653" s="181">
        <v>7</v>
      </c>
      <c r="F653" s="179"/>
      <c r="G653" s="179"/>
      <c r="H653" s="179"/>
    </row>
    <row r="654" spans="2:8" s="178" customFormat="1" ht="15" x14ac:dyDescent="0.25">
      <c r="B654" s="180" t="s">
        <v>3648</v>
      </c>
      <c r="C654" s="181">
        <v>5</v>
      </c>
      <c r="F654" s="179"/>
      <c r="G654" s="179"/>
      <c r="H654" s="179"/>
    </row>
    <row r="655" spans="2:8" s="178" customFormat="1" ht="15" x14ac:dyDescent="0.25">
      <c r="B655" s="180" t="s">
        <v>3649</v>
      </c>
      <c r="C655" s="181">
        <v>5</v>
      </c>
      <c r="F655" s="179"/>
      <c r="G655" s="179"/>
      <c r="H655" s="179"/>
    </row>
    <row r="656" spans="2:8" s="178" customFormat="1" ht="15" x14ac:dyDescent="0.25">
      <c r="B656" s="180" t="s">
        <v>3650</v>
      </c>
      <c r="C656" s="181">
        <v>2</v>
      </c>
      <c r="F656" s="179"/>
      <c r="G656" s="179"/>
      <c r="H656" s="179"/>
    </row>
    <row r="657" spans="2:8" s="178" customFormat="1" ht="15" x14ac:dyDescent="0.25">
      <c r="B657" s="180" t="s">
        <v>3651</v>
      </c>
      <c r="C657" s="181">
        <v>3</v>
      </c>
      <c r="F657" s="179"/>
      <c r="G657" s="179"/>
      <c r="H657" s="179"/>
    </row>
    <row r="658" spans="2:8" s="178" customFormat="1" ht="15" x14ac:dyDescent="0.25">
      <c r="B658" s="180" t="s">
        <v>3652</v>
      </c>
      <c r="C658" s="181">
        <v>1</v>
      </c>
      <c r="F658" s="179"/>
      <c r="G658" s="179"/>
      <c r="H658" s="179"/>
    </row>
    <row r="659" spans="2:8" s="178" customFormat="1" ht="15" x14ac:dyDescent="0.25">
      <c r="B659" s="180" t="s">
        <v>3653</v>
      </c>
      <c r="C659" s="181">
        <v>1</v>
      </c>
      <c r="F659" s="179"/>
      <c r="G659" s="179"/>
      <c r="H659" s="179"/>
    </row>
    <row r="660" spans="2:8" s="178" customFormat="1" ht="15" x14ac:dyDescent="0.25">
      <c r="B660" s="180" t="s">
        <v>3654</v>
      </c>
      <c r="C660" s="181">
        <v>1</v>
      </c>
      <c r="F660" s="179"/>
      <c r="G660" s="179"/>
      <c r="H660" s="179"/>
    </row>
    <row r="661" spans="2:8" s="178" customFormat="1" ht="15" x14ac:dyDescent="0.25">
      <c r="B661" s="180" t="s">
        <v>3655</v>
      </c>
      <c r="C661" s="181">
        <v>1</v>
      </c>
      <c r="F661" s="179"/>
      <c r="G661" s="179"/>
      <c r="H661" s="179"/>
    </row>
    <row r="662" spans="2:8" s="178" customFormat="1" ht="15" x14ac:dyDescent="0.25">
      <c r="B662" s="180" t="s">
        <v>3656</v>
      </c>
      <c r="C662" s="181">
        <v>1</v>
      </c>
      <c r="F662" s="179"/>
      <c r="G662" s="179"/>
      <c r="H662" s="179"/>
    </row>
    <row r="663" spans="2:8" s="178" customFormat="1" ht="15" x14ac:dyDescent="0.25">
      <c r="B663" s="180" t="s">
        <v>3741</v>
      </c>
      <c r="C663" s="181">
        <v>2</v>
      </c>
      <c r="F663" s="179"/>
      <c r="G663" s="179"/>
      <c r="H663" s="179"/>
    </row>
    <row r="664" spans="2:8" s="178" customFormat="1" ht="15" x14ac:dyDescent="0.25">
      <c r="B664" s="180" t="s">
        <v>3616</v>
      </c>
      <c r="C664" s="181">
        <v>1</v>
      </c>
      <c r="F664" s="179"/>
      <c r="G664" s="179"/>
      <c r="H664" s="179"/>
    </row>
    <row r="665" spans="2:8" s="178" customFormat="1" ht="15" x14ac:dyDescent="0.25">
      <c r="B665" s="180" t="s">
        <v>3742</v>
      </c>
      <c r="C665" s="181">
        <v>2</v>
      </c>
      <c r="F665" s="179"/>
      <c r="G665" s="179"/>
      <c r="H665" s="179"/>
    </row>
    <row r="666" spans="2:8" s="178" customFormat="1" ht="15" x14ac:dyDescent="0.25">
      <c r="B666" s="180" t="s">
        <v>3617</v>
      </c>
      <c r="C666" s="181">
        <v>3</v>
      </c>
      <c r="F666" s="179"/>
      <c r="G666" s="179"/>
      <c r="H666" s="179"/>
    </row>
    <row r="667" spans="2:8" s="178" customFormat="1" ht="15" x14ac:dyDescent="0.25">
      <c r="B667" s="180" t="s">
        <v>3619</v>
      </c>
      <c r="C667" s="181">
        <v>2</v>
      </c>
      <c r="F667" s="179"/>
      <c r="G667" s="179"/>
      <c r="H667" s="179"/>
    </row>
    <row r="668" spans="2:8" s="178" customFormat="1" ht="15" x14ac:dyDescent="0.25">
      <c r="B668" s="180" t="s">
        <v>3621</v>
      </c>
      <c r="C668" s="181">
        <v>3</v>
      </c>
      <c r="F668" s="179"/>
      <c r="G668" s="179"/>
      <c r="H668" s="179"/>
    </row>
    <row r="669" spans="2:8" s="178" customFormat="1" ht="15" x14ac:dyDescent="0.25">
      <c r="B669" s="180" t="s">
        <v>3622</v>
      </c>
      <c r="C669" s="181">
        <v>4</v>
      </c>
      <c r="F669" s="179"/>
      <c r="G669" s="179"/>
      <c r="H669" s="179"/>
    </row>
    <row r="670" spans="2:8" s="178" customFormat="1" ht="15" x14ac:dyDescent="0.25">
      <c r="B670" s="180" t="s">
        <v>3743</v>
      </c>
      <c r="C670" s="181">
        <v>2</v>
      </c>
      <c r="F670" s="179"/>
      <c r="G670" s="179"/>
      <c r="H670" s="179"/>
    </row>
    <row r="671" spans="2:8" s="178" customFormat="1" ht="15" x14ac:dyDescent="0.25">
      <c r="B671" s="180" t="s">
        <v>3623</v>
      </c>
      <c r="C671" s="181">
        <v>9</v>
      </c>
      <c r="F671" s="179"/>
      <c r="G671" s="179"/>
      <c r="H671" s="179"/>
    </row>
    <row r="672" spans="2:8" s="178" customFormat="1" ht="15" x14ac:dyDescent="0.25">
      <c r="B672" s="180" t="s">
        <v>3625</v>
      </c>
      <c r="C672" s="181">
        <v>4</v>
      </c>
      <c r="F672" s="179"/>
      <c r="G672" s="179"/>
      <c r="H672" s="179"/>
    </row>
    <row r="673" spans="2:8" s="178" customFormat="1" ht="15" x14ac:dyDescent="0.25">
      <c r="B673" s="180" t="s">
        <v>3626</v>
      </c>
      <c r="C673" s="181">
        <v>7</v>
      </c>
      <c r="F673" s="179"/>
      <c r="G673" s="179"/>
      <c r="H673" s="179"/>
    </row>
    <row r="674" spans="2:8" s="178" customFormat="1" ht="15" x14ac:dyDescent="0.25">
      <c r="B674" s="180" t="s">
        <v>3744</v>
      </c>
      <c r="C674" s="181">
        <v>1</v>
      </c>
      <c r="F674" s="179"/>
      <c r="G674" s="179"/>
      <c r="H674" s="179"/>
    </row>
    <row r="675" spans="2:8" s="178" customFormat="1" ht="15" x14ac:dyDescent="0.25">
      <c r="B675" s="180" t="s">
        <v>3627</v>
      </c>
      <c r="C675" s="181">
        <v>2</v>
      </c>
      <c r="F675" s="179"/>
      <c r="G675" s="179"/>
      <c r="H675" s="179"/>
    </row>
    <row r="676" spans="2:8" s="178" customFormat="1" ht="15" x14ac:dyDescent="0.25">
      <c r="B676" s="180" t="s">
        <v>3745</v>
      </c>
      <c r="C676" s="181">
        <v>2</v>
      </c>
      <c r="F676" s="179"/>
      <c r="G676" s="179"/>
      <c r="H676" s="179"/>
    </row>
    <row r="677" spans="2:8" s="178" customFormat="1" ht="15" x14ac:dyDescent="0.25">
      <c r="B677" s="180" t="s">
        <v>3628</v>
      </c>
      <c r="C677" s="181">
        <v>5</v>
      </c>
      <c r="F677" s="179"/>
      <c r="G677" s="179"/>
      <c r="H677" s="179"/>
    </row>
    <row r="678" spans="2:8" s="178" customFormat="1" ht="15" x14ac:dyDescent="0.25">
      <c r="B678" s="180" t="s">
        <v>3746</v>
      </c>
      <c r="C678" s="181">
        <v>3</v>
      </c>
      <c r="F678" s="179"/>
      <c r="G678" s="179"/>
      <c r="H678" s="179"/>
    </row>
    <row r="679" spans="2:8" s="178" customFormat="1" ht="15" x14ac:dyDescent="0.25">
      <c r="B679" s="180" t="s">
        <v>3747</v>
      </c>
      <c r="C679" s="181">
        <v>1</v>
      </c>
      <c r="F679" s="179"/>
      <c r="G679" s="179"/>
      <c r="H679" s="179"/>
    </row>
    <row r="680" spans="2:8" s="178" customFormat="1" ht="15" x14ac:dyDescent="0.25">
      <c r="B680" s="180" t="s">
        <v>3748</v>
      </c>
      <c r="C680" s="181">
        <v>2</v>
      </c>
      <c r="F680" s="179"/>
      <c r="G680" s="179"/>
      <c r="H680" s="179"/>
    </row>
    <row r="681" spans="2:8" s="178" customFormat="1" ht="15" x14ac:dyDescent="0.25">
      <c r="B681" s="180" t="s">
        <v>3749</v>
      </c>
      <c r="C681" s="181">
        <v>1</v>
      </c>
      <c r="F681" s="179"/>
      <c r="G681" s="179"/>
      <c r="H681" s="179"/>
    </row>
    <row r="682" spans="2:8" s="178" customFormat="1" ht="15" x14ac:dyDescent="0.25">
      <c r="B682" s="180" t="s">
        <v>3750</v>
      </c>
      <c r="C682" s="181">
        <v>1</v>
      </c>
      <c r="F682" s="179"/>
      <c r="G682" s="179"/>
      <c r="H682" s="179"/>
    </row>
    <row r="683" spans="2:8" s="178" customFormat="1" ht="15" x14ac:dyDescent="0.25">
      <c r="B683" s="180" t="s">
        <v>3635</v>
      </c>
      <c r="C683" s="181">
        <v>5</v>
      </c>
      <c r="F683" s="179"/>
      <c r="G683" s="179"/>
      <c r="H683" s="179"/>
    </row>
    <row r="684" spans="2:8" s="178" customFormat="1" ht="15" x14ac:dyDescent="0.25">
      <c r="B684" s="180" t="s">
        <v>3751</v>
      </c>
      <c r="C684" s="181">
        <v>7</v>
      </c>
      <c r="F684" s="179"/>
      <c r="G684" s="179"/>
      <c r="H684" s="179"/>
    </row>
    <row r="685" spans="2:8" s="178" customFormat="1" ht="15" x14ac:dyDescent="0.25">
      <c r="B685" s="180" t="s">
        <v>3637</v>
      </c>
      <c r="C685" s="181">
        <v>3</v>
      </c>
      <c r="F685" s="179"/>
      <c r="G685" s="179"/>
      <c r="H685" s="179"/>
    </row>
    <row r="686" spans="2:8" s="178" customFormat="1" ht="15" x14ac:dyDescent="0.25">
      <c r="B686" s="180" t="s">
        <v>3752</v>
      </c>
      <c r="C686" s="181">
        <v>1</v>
      </c>
      <c r="F686" s="179"/>
      <c r="G686" s="179"/>
      <c r="H686" s="179"/>
    </row>
    <row r="687" spans="2:8" s="178" customFormat="1" ht="15" x14ac:dyDescent="0.25">
      <c r="B687" s="180" t="s">
        <v>3736</v>
      </c>
      <c r="C687" s="181">
        <v>1</v>
      </c>
      <c r="F687" s="179"/>
      <c r="G687" s="179"/>
      <c r="H687" s="179"/>
    </row>
    <row r="688" spans="2:8" s="178" customFormat="1" ht="15" x14ac:dyDescent="0.25">
      <c r="B688" s="180" t="s">
        <v>3753</v>
      </c>
      <c r="C688" s="181">
        <v>1</v>
      </c>
      <c r="F688" s="179"/>
      <c r="G688" s="179"/>
      <c r="H688" s="179"/>
    </row>
    <row r="689" spans="2:8" s="178" customFormat="1" ht="15" x14ac:dyDescent="0.25">
      <c r="B689" s="180" t="s">
        <v>3638</v>
      </c>
      <c r="C689" s="181">
        <v>6</v>
      </c>
      <c r="F689" s="179"/>
      <c r="G689" s="179"/>
      <c r="H689" s="179"/>
    </row>
    <row r="690" spans="2:8" s="178" customFormat="1" ht="15" x14ac:dyDescent="0.25">
      <c r="B690" s="180" t="s">
        <v>3640</v>
      </c>
      <c r="C690" s="181">
        <v>2</v>
      </c>
      <c r="F690" s="179"/>
      <c r="G690" s="179"/>
      <c r="H690" s="179"/>
    </row>
    <row r="691" spans="2:8" s="178" customFormat="1" ht="15" x14ac:dyDescent="0.25">
      <c r="B691" s="180" t="s">
        <v>3641</v>
      </c>
      <c r="C691" s="181">
        <v>2</v>
      </c>
      <c r="F691" s="179"/>
      <c r="G691" s="179"/>
      <c r="H691" s="179"/>
    </row>
    <row r="692" spans="2:8" s="178" customFormat="1" ht="15" x14ac:dyDescent="0.25">
      <c r="B692" s="180" t="s">
        <v>3642</v>
      </c>
      <c r="C692" s="181">
        <v>2</v>
      </c>
      <c r="F692" s="179"/>
      <c r="G692" s="179"/>
      <c r="H692" s="179"/>
    </row>
    <row r="693" spans="2:8" s="178" customFormat="1" ht="15" x14ac:dyDescent="0.25">
      <c r="B693" s="180" t="s">
        <v>3644</v>
      </c>
      <c r="C693" s="181">
        <v>2</v>
      </c>
      <c r="F693" s="179"/>
      <c r="G693" s="179"/>
      <c r="H693" s="179"/>
    </row>
    <row r="694" spans="2:8" s="178" customFormat="1" ht="15" x14ac:dyDescent="0.25">
      <c r="B694" s="180" t="s">
        <v>3645</v>
      </c>
      <c r="C694" s="181">
        <v>1</v>
      </c>
      <c r="F694" s="179"/>
      <c r="G694" s="179"/>
      <c r="H694" s="179"/>
    </row>
    <row r="695" spans="2:8" s="178" customFormat="1" ht="15" x14ac:dyDescent="0.25">
      <c r="B695" s="180" t="s">
        <v>3754</v>
      </c>
      <c r="C695" s="181">
        <v>2</v>
      </c>
      <c r="F695" s="179"/>
      <c r="G695" s="179"/>
      <c r="H695" s="179"/>
    </row>
    <row r="696" spans="2:8" s="178" customFormat="1" ht="15" x14ac:dyDescent="0.25">
      <c r="B696" s="180" t="s">
        <v>3738</v>
      </c>
      <c r="C696" s="181">
        <v>2</v>
      </c>
      <c r="F696" s="179"/>
      <c r="G696" s="179"/>
      <c r="H696" s="179"/>
    </row>
    <row r="697" spans="2:8" s="178" customFormat="1" ht="15" x14ac:dyDescent="0.25">
      <c r="B697" s="180" t="s">
        <v>3652</v>
      </c>
      <c r="C697" s="181">
        <v>2</v>
      </c>
      <c r="F697" s="179"/>
      <c r="G697" s="179"/>
      <c r="H697" s="179"/>
    </row>
    <row r="698" spans="2:8" s="178" customFormat="1" ht="15" x14ac:dyDescent="0.25">
      <c r="B698" s="180" t="s">
        <v>3755</v>
      </c>
      <c r="C698" s="181">
        <v>1</v>
      </c>
      <c r="F698" s="179"/>
      <c r="G698" s="179"/>
      <c r="H698" s="179"/>
    </row>
    <row r="699" spans="2:8" s="178" customFormat="1" ht="15" x14ac:dyDescent="0.25">
      <c r="B699" s="180" t="s">
        <v>3756</v>
      </c>
      <c r="C699" s="181">
        <v>3</v>
      </c>
      <c r="F699" s="179"/>
      <c r="G699" s="179"/>
      <c r="H699" s="179"/>
    </row>
    <row r="700" spans="2:8" s="178" customFormat="1" ht="15" x14ac:dyDescent="0.25">
      <c r="B700" s="180" t="s">
        <v>3656</v>
      </c>
      <c r="C700" s="181">
        <v>3</v>
      </c>
      <c r="F700" s="179"/>
      <c r="G700" s="179"/>
      <c r="H700" s="179"/>
    </row>
    <row r="701" spans="2:8" s="178" customFormat="1" x14ac:dyDescent="0.2">
      <c r="F701" s="179"/>
      <c r="G701" s="179"/>
      <c r="H701" s="179"/>
    </row>
    <row r="702" spans="2:8" s="178" customFormat="1" ht="15" x14ac:dyDescent="0.25">
      <c r="B702" s="237"/>
      <c r="C702" s="290"/>
      <c r="F702" s="179"/>
      <c r="G702" s="179"/>
      <c r="H702" s="179"/>
    </row>
    <row r="703" spans="2:8" s="203" customFormat="1" ht="31.5" x14ac:dyDescent="0.2">
      <c r="B703" s="325" t="s">
        <v>3657</v>
      </c>
      <c r="C703" s="260" t="s">
        <v>3608</v>
      </c>
      <c r="F703" s="287"/>
      <c r="G703" s="287"/>
      <c r="H703" s="287"/>
    </row>
    <row r="704" spans="2:8" s="178" customFormat="1" ht="15" x14ac:dyDescent="0.25">
      <c r="B704" s="180" t="s">
        <v>3669</v>
      </c>
      <c r="C704" s="181">
        <v>2</v>
      </c>
      <c r="F704" s="179"/>
      <c r="G704" s="179"/>
      <c r="H704" s="179"/>
    </row>
    <row r="705" spans="2:8" s="178" customFormat="1" ht="15" x14ac:dyDescent="0.25">
      <c r="B705" s="180" t="s">
        <v>3670</v>
      </c>
      <c r="C705" s="181">
        <v>3</v>
      </c>
      <c r="F705" s="179"/>
      <c r="G705" s="179"/>
      <c r="H705" s="179"/>
    </row>
    <row r="706" spans="2:8" s="178" customFormat="1" ht="15" x14ac:dyDescent="0.25">
      <c r="B706" s="180" t="s">
        <v>3671</v>
      </c>
      <c r="C706" s="181">
        <v>4</v>
      </c>
      <c r="F706" s="179"/>
      <c r="G706" s="179"/>
      <c r="H706" s="179"/>
    </row>
    <row r="707" spans="2:8" s="178" customFormat="1" ht="15" x14ac:dyDescent="0.25">
      <c r="B707" s="180" t="s">
        <v>3672</v>
      </c>
      <c r="C707" s="181">
        <v>3</v>
      </c>
      <c r="F707" s="179"/>
      <c r="G707" s="179"/>
      <c r="H707" s="179"/>
    </row>
    <row r="708" spans="2:8" s="178" customFormat="1" ht="15" x14ac:dyDescent="0.25">
      <c r="B708" s="180" t="s">
        <v>3673</v>
      </c>
      <c r="C708" s="181">
        <v>1</v>
      </c>
      <c r="F708" s="179"/>
      <c r="G708" s="179"/>
      <c r="H708" s="179"/>
    </row>
    <row r="709" spans="2:8" s="178" customFormat="1" ht="15" x14ac:dyDescent="0.25">
      <c r="B709" s="180" t="s">
        <v>3674</v>
      </c>
      <c r="C709" s="181">
        <v>1</v>
      </c>
      <c r="F709" s="179"/>
      <c r="G709" s="179"/>
      <c r="H709" s="179"/>
    </row>
    <row r="710" spans="2:8" s="178" customFormat="1" ht="15" x14ac:dyDescent="0.25">
      <c r="B710" s="180" t="s">
        <v>3675</v>
      </c>
      <c r="C710" s="181">
        <v>1</v>
      </c>
      <c r="F710" s="179"/>
      <c r="G710" s="179"/>
      <c r="H710" s="179"/>
    </row>
    <row r="711" spans="2:8" s="178" customFormat="1" ht="15" x14ac:dyDescent="0.25">
      <c r="B711" s="180" t="s">
        <v>3676</v>
      </c>
      <c r="C711" s="181">
        <v>1</v>
      </c>
      <c r="F711" s="179"/>
      <c r="G711" s="179"/>
      <c r="H711" s="179"/>
    </row>
    <row r="712" spans="2:8" s="178" customFormat="1" ht="15" x14ac:dyDescent="0.25">
      <c r="B712" s="180" t="s">
        <v>3677</v>
      </c>
      <c r="C712" s="181">
        <v>1</v>
      </c>
      <c r="F712" s="179"/>
      <c r="G712" s="179"/>
      <c r="H712" s="179"/>
    </row>
    <row r="713" spans="2:8" s="178" customFormat="1" ht="15" x14ac:dyDescent="0.25">
      <c r="B713" s="180" t="s">
        <v>3678</v>
      </c>
      <c r="C713" s="181">
        <v>7</v>
      </c>
      <c r="F713" s="179"/>
      <c r="G713" s="179"/>
      <c r="H713" s="179"/>
    </row>
    <row r="714" spans="2:8" s="178" customFormat="1" ht="15" x14ac:dyDescent="0.25">
      <c r="B714" s="180" t="s">
        <v>3679</v>
      </c>
      <c r="C714" s="181">
        <v>7</v>
      </c>
      <c r="F714" s="179"/>
      <c r="G714" s="179"/>
      <c r="H714" s="179"/>
    </row>
    <row r="715" spans="2:8" s="178" customFormat="1" ht="15" x14ac:dyDescent="0.25">
      <c r="B715" s="180" t="s">
        <v>3680</v>
      </c>
      <c r="C715" s="181">
        <v>9</v>
      </c>
      <c r="F715" s="179"/>
      <c r="G715" s="179"/>
      <c r="H715" s="179"/>
    </row>
    <row r="716" spans="2:8" s="178" customFormat="1" ht="15" x14ac:dyDescent="0.25">
      <c r="B716" s="180" t="s">
        <v>3681</v>
      </c>
      <c r="C716" s="181">
        <v>1</v>
      </c>
      <c r="F716" s="179"/>
      <c r="G716" s="179"/>
      <c r="H716" s="179"/>
    </row>
    <row r="717" spans="2:8" s="178" customFormat="1" ht="15" x14ac:dyDescent="0.25">
      <c r="B717" s="180" t="s">
        <v>3682</v>
      </c>
      <c r="C717" s="181">
        <v>1</v>
      </c>
      <c r="F717" s="179"/>
      <c r="G717" s="179"/>
      <c r="H717" s="179"/>
    </row>
    <row r="718" spans="2:8" s="178" customFormat="1" ht="15" x14ac:dyDescent="0.25">
      <c r="B718" s="180" t="s">
        <v>3683</v>
      </c>
      <c r="C718" s="181">
        <v>1</v>
      </c>
      <c r="F718" s="179"/>
      <c r="G718" s="179"/>
      <c r="H718" s="179"/>
    </row>
    <row r="719" spans="2:8" s="178" customFormat="1" ht="15" x14ac:dyDescent="0.25">
      <c r="B719" s="180" t="s">
        <v>3684</v>
      </c>
      <c r="C719" s="181">
        <v>1</v>
      </c>
      <c r="F719" s="179"/>
      <c r="G719" s="179"/>
      <c r="H719" s="179"/>
    </row>
    <row r="720" spans="2:8" s="178" customFormat="1" ht="15" x14ac:dyDescent="0.25">
      <c r="B720" s="180" t="s">
        <v>3685</v>
      </c>
      <c r="C720" s="181">
        <v>2</v>
      </c>
      <c r="F720" s="179"/>
      <c r="G720" s="179"/>
      <c r="H720" s="179"/>
    </row>
    <row r="721" spans="2:8" s="178" customFormat="1" ht="15" x14ac:dyDescent="0.25">
      <c r="B721" s="180" t="s">
        <v>3686</v>
      </c>
      <c r="C721" s="181">
        <v>6</v>
      </c>
      <c r="F721" s="179"/>
      <c r="G721" s="179"/>
      <c r="H721" s="179"/>
    </row>
    <row r="722" spans="2:8" s="178" customFormat="1" ht="15" x14ac:dyDescent="0.25">
      <c r="B722" s="180" t="s">
        <v>3687</v>
      </c>
      <c r="C722" s="181">
        <v>4</v>
      </c>
      <c r="F722" s="179"/>
      <c r="G722" s="179"/>
      <c r="H722" s="179"/>
    </row>
    <row r="723" spans="2:8" s="178" customFormat="1" ht="15" x14ac:dyDescent="0.25">
      <c r="B723" s="180" t="s">
        <v>3688</v>
      </c>
      <c r="C723" s="181">
        <v>2</v>
      </c>
      <c r="F723" s="179"/>
      <c r="G723" s="179"/>
      <c r="H723" s="179"/>
    </row>
    <row r="724" spans="2:8" s="178" customFormat="1" ht="15" x14ac:dyDescent="0.25">
      <c r="B724" s="180" t="s">
        <v>3689</v>
      </c>
      <c r="C724" s="181">
        <v>1</v>
      </c>
      <c r="F724" s="179"/>
      <c r="G724" s="179"/>
      <c r="H724" s="179"/>
    </row>
    <row r="725" spans="2:8" s="178" customFormat="1" ht="15" x14ac:dyDescent="0.25">
      <c r="B725" s="180" t="s">
        <v>3690</v>
      </c>
      <c r="C725" s="181">
        <v>7</v>
      </c>
      <c r="F725" s="179"/>
      <c r="G725" s="179"/>
      <c r="H725" s="179"/>
    </row>
    <row r="726" spans="2:8" s="178" customFormat="1" ht="15" x14ac:dyDescent="0.25">
      <c r="B726" s="180" t="s">
        <v>3691</v>
      </c>
      <c r="C726" s="181">
        <v>10</v>
      </c>
      <c r="F726" s="179"/>
      <c r="G726" s="179"/>
      <c r="H726" s="179"/>
    </row>
    <row r="727" spans="2:8" s="178" customFormat="1" ht="15" x14ac:dyDescent="0.25">
      <c r="B727" s="180" t="s">
        <v>3692</v>
      </c>
      <c r="C727" s="181">
        <v>2</v>
      </c>
      <c r="F727" s="179"/>
      <c r="G727" s="179"/>
      <c r="H727" s="179"/>
    </row>
    <row r="728" spans="2:8" s="178" customFormat="1" ht="15" x14ac:dyDescent="0.25">
      <c r="B728" s="180" t="s">
        <v>3693</v>
      </c>
      <c r="C728" s="181">
        <v>2</v>
      </c>
      <c r="F728" s="179"/>
      <c r="G728" s="179"/>
      <c r="H728" s="179"/>
    </row>
    <row r="729" spans="2:8" s="178" customFormat="1" ht="15" x14ac:dyDescent="0.25">
      <c r="B729" s="180" t="s">
        <v>3694</v>
      </c>
      <c r="C729" s="181">
        <v>2</v>
      </c>
      <c r="F729" s="179"/>
      <c r="G729" s="179"/>
      <c r="H729" s="179"/>
    </row>
    <row r="730" spans="2:8" s="178" customFormat="1" ht="15" x14ac:dyDescent="0.25">
      <c r="B730" s="180" t="s">
        <v>3695</v>
      </c>
      <c r="C730" s="181">
        <v>2</v>
      </c>
      <c r="F730" s="179"/>
      <c r="G730" s="179"/>
      <c r="H730" s="179"/>
    </row>
    <row r="731" spans="2:8" s="178" customFormat="1" ht="15" x14ac:dyDescent="0.25">
      <c r="B731" s="180" t="s">
        <v>3696</v>
      </c>
      <c r="C731" s="181">
        <v>5</v>
      </c>
      <c r="F731" s="179"/>
      <c r="G731" s="179"/>
      <c r="H731" s="179"/>
    </row>
    <row r="732" spans="2:8" s="178" customFormat="1" ht="15" x14ac:dyDescent="0.25">
      <c r="B732" s="180" t="s">
        <v>3697</v>
      </c>
      <c r="C732" s="181">
        <v>60</v>
      </c>
      <c r="F732" s="179"/>
      <c r="G732" s="179"/>
      <c r="H732" s="179"/>
    </row>
    <row r="733" spans="2:8" s="178" customFormat="1" ht="15" x14ac:dyDescent="0.25">
      <c r="B733" s="180" t="s">
        <v>3698</v>
      </c>
      <c r="C733" s="181">
        <v>55</v>
      </c>
      <c r="F733" s="179"/>
      <c r="G733" s="179"/>
      <c r="H733" s="179"/>
    </row>
    <row r="734" spans="2:8" s="178" customFormat="1" ht="15" x14ac:dyDescent="0.25">
      <c r="B734" s="180" t="s">
        <v>3699</v>
      </c>
      <c r="C734" s="181">
        <v>20</v>
      </c>
      <c r="F734" s="179"/>
      <c r="G734" s="179"/>
      <c r="H734" s="179"/>
    </row>
    <row r="735" spans="2:8" s="178" customFormat="1" ht="15" x14ac:dyDescent="0.25">
      <c r="B735" s="180" t="s">
        <v>3674</v>
      </c>
      <c r="C735" s="181">
        <v>20</v>
      </c>
      <c r="F735" s="179"/>
      <c r="G735" s="179"/>
      <c r="H735" s="179"/>
    </row>
    <row r="736" spans="2:8" s="178" customFormat="1" ht="15" x14ac:dyDescent="0.25">
      <c r="B736" s="180" t="s">
        <v>3676</v>
      </c>
      <c r="C736" s="181">
        <v>25</v>
      </c>
      <c r="F736" s="179"/>
      <c r="G736" s="179"/>
      <c r="H736" s="179"/>
    </row>
    <row r="737" spans="2:8" s="178" customFormat="1" ht="15" x14ac:dyDescent="0.25">
      <c r="B737" s="180" t="s">
        <v>3700</v>
      </c>
      <c r="C737" s="181">
        <v>89</v>
      </c>
      <c r="F737" s="179"/>
      <c r="G737" s="179"/>
      <c r="H737" s="179"/>
    </row>
    <row r="738" spans="2:8" s="178" customFormat="1" ht="15" x14ac:dyDescent="0.25">
      <c r="B738" s="180" t="s">
        <v>3678</v>
      </c>
      <c r="C738" s="181">
        <v>30</v>
      </c>
      <c r="F738" s="179"/>
      <c r="G738" s="179"/>
      <c r="H738" s="179"/>
    </row>
    <row r="739" spans="2:8" s="178" customFormat="1" ht="15" x14ac:dyDescent="0.25">
      <c r="B739" s="180" t="s">
        <v>3701</v>
      </c>
      <c r="C739" s="181">
        <v>145</v>
      </c>
      <c r="F739" s="179"/>
      <c r="G739" s="179"/>
      <c r="H739" s="179"/>
    </row>
    <row r="740" spans="2:8" s="178" customFormat="1" ht="15" x14ac:dyDescent="0.25">
      <c r="B740" s="180" t="s">
        <v>3702</v>
      </c>
      <c r="C740" s="181">
        <v>135</v>
      </c>
      <c r="F740" s="179"/>
      <c r="G740" s="179"/>
      <c r="H740" s="179"/>
    </row>
    <row r="741" spans="2:8" s="178" customFormat="1" ht="15" x14ac:dyDescent="0.25">
      <c r="B741" s="180" t="s">
        <v>3679</v>
      </c>
      <c r="C741" s="181">
        <v>960</v>
      </c>
      <c r="F741" s="179"/>
      <c r="G741" s="179"/>
      <c r="H741" s="179"/>
    </row>
    <row r="742" spans="2:8" s="178" customFormat="1" ht="15" x14ac:dyDescent="0.25">
      <c r="B742" s="180" t="s">
        <v>3703</v>
      </c>
      <c r="C742" s="181">
        <v>20</v>
      </c>
      <c r="F742" s="179"/>
      <c r="G742" s="179"/>
      <c r="H742" s="179"/>
    </row>
    <row r="743" spans="2:8" s="178" customFormat="1" ht="15" x14ac:dyDescent="0.25">
      <c r="B743" s="180" t="s">
        <v>3681</v>
      </c>
      <c r="C743" s="181">
        <v>30</v>
      </c>
      <c r="F743" s="179"/>
      <c r="G743" s="179"/>
      <c r="H743" s="179"/>
    </row>
    <row r="744" spans="2:8" s="178" customFormat="1" ht="15" x14ac:dyDescent="0.25">
      <c r="B744" s="180" t="s">
        <v>3684</v>
      </c>
      <c r="C744" s="181">
        <v>12</v>
      </c>
      <c r="F744" s="179"/>
      <c r="G744" s="179"/>
      <c r="H744" s="179"/>
    </row>
    <row r="745" spans="2:8" s="178" customFormat="1" ht="15" x14ac:dyDescent="0.25">
      <c r="B745" s="180" t="s">
        <v>3704</v>
      </c>
      <c r="C745" s="181">
        <v>10</v>
      </c>
      <c r="F745" s="179"/>
      <c r="G745" s="179"/>
      <c r="H745" s="179"/>
    </row>
    <row r="746" spans="2:8" s="178" customFormat="1" ht="15" x14ac:dyDescent="0.25">
      <c r="B746" s="180" t="s">
        <v>3705</v>
      </c>
      <c r="C746" s="181">
        <v>5</v>
      </c>
      <c r="F746" s="179"/>
      <c r="G746" s="179"/>
      <c r="H746" s="179"/>
    </row>
    <row r="747" spans="2:8" s="178" customFormat="1" ht="15" x14ac:dyDescent="0.25">
      <c r="B747" s="180" t="s">
        <v>3706</v>
      </c>
      <c r="C747" s="181">
        <v>65</v>
      </c>
      <c r="F747" s="179"/>
      <c r="G747" s="179"/>
      <c r="H747" s="179"/>
    </row>
    <row r="748" spans="2:8" s="178" customFormat="1" ht="15" x14ac:dyDescent="0.25">
      <c r="B748" s="180" t="s">
        <v>3707</v>
      </c>
      <c r="C748" s="181">
        <v>50</v>
      </c>
      <c r="F748" s="179"/>
      <c r="G748" s="179"/>
      <c r="H748" s="179"/>
    </row>
    <row r="749" spans="2:8" s="178" customFormat="1" ht="15" x14ac:dyDescent="0.25">
      <c r="B749" s="180" t="s">
        <v>3708</v>
      </c>
      <c r="C749" s="181">
        <v>41</v>
      </c>
      <c r="F749" s="179"/>
      <c r="G749" s="179"/>
      <c r="H749" s="179"/>
    </row>
    <row r="750" spans="2:8" s="178" customFormat="1" ht="15" x14ac:dyDescent="0.25">
      <c r="B750" s="180" t="s">
        <v>3709</v>
      </c>
      <c r="C750" s="181">
        <v>1</v>
      </c>
      <c r="F750" s="179"/>
      <c r="G750" s="179"/>
      <c r="H750" s="179"/>
    </row>
    <row r="751" spans="2:8" s="178" customFormat="1" ht="15" x14ac:dyDescent="0.25">
      <c r="B751" s="180" t="s">
        <v>3687</v>
      </c>
      <c r="C751" s="181">
        <v>91</v>
      </c>
      <c r="F751" s="179"/>
      <c r="G751" s="179"/>
      <c r="H751" s="179"/>
    </row>
    <row r="752" spans="2:8" s="178" customFormat="1" ht="15" x14ac:dyDescent="0.25">
      <c r="B752" s="180" t="s">
        <v>3688</v>
      </c>
      <c r="C752" s="181">
        <v>20</v>
      </c>
      <c r="F752" s="179"/>
      <c r="G752" s="179"/>
      <c r="H752" s="179"/>
    </row>
    <row r="753" spans="2:8" s="178" customFormat="1" ht="15" x14ac:dyDescent="0.25">
      <c r="B753" s="180" t="s">
        <v>3710</v>
      </c>
      <c r="C753" s="181">
        <v>15</v>
      </c>
      <c r="F753" s="179"/>
      <c r="G753" s="179"/>
      <c r="H753" s="179"/>
    </row>
    <row r="754" spans="2:8" s="178" customFormat="1" ht="15" x14ac:dyDescent="0.25">
      <c r="B754" s="180" t="s">
        <v>3689</v>
      </c>
      <c r="C754" s="181">
        <v>46</v>
      </c>
      <c r="F754" s="179"/>
      <c r="G754" s="179"/>
      <c r="H754" s="179"/>
    </row>
    <row r="755" spans="2:8" s="178" customFormat="1" ht="15" x14ac:dyDescent="0.25">
      <c r="B755" s="180" t="s">
        <v>3650</v>
      </c>
      <c r="C755" s="181">
        <v>1</v>
      </c>
      <c r="F755" s="179"/>
      <c r="G755" s="179"/>
      <c r="H755" s="179"/>
    </row>
    <row r="756" spans="2:8" s="178" customFormat="1" ht="15" x14ac:dyDescent="0.25">
      <c r="B756" s="180" t="s">
        <v>3711</v>
      </c>
      <c r="C756" s="181">
        <v>1122</v>
      </c>
      <c r="F756" s="179"/>
      <c r="G756" s="179"/>
      <c r="H756" s="179"/>
    </row>
    <row r="757" spans="2:8" s="178" customFormat="1" ht="15" x14ac:dyDescent="0.25">
      <c r="B757" s="180" t="s">
        <v>3712</v>
      </c>
      <c r="C757" s="181">
        <v>15</v>
      </c>
      <c r="F757" s="179"/>
      <c r="G757" s="179"/>
      <c r="H757" s="179"/>
    </row>
    <row r="758" spans="2:8" s="178" customFormat="1" ht="15" x14ac:dyDescent="0.25">
      <c r="B758" s="180" t="s">
        <v>3713</v>
      </c>
      <c r="C758" s="181">
        <v>10</v>
      </c>
      <c r="F758" s="179"/>
      <c r="G758" s="179"/>
      <c r="H758" s="179"/>
    </row>
    <row r="759" spans="2:8" s="178" customFormat="1" ht="15" x14ac:dyDescent="0.25">
      <c r="B759" s="288" t="s">
        <v>3714</v>
      </c>
      <c r="C759" s="176">
        <v>1</v>
      </c>
      <c r="F759" s="179"/>
      <c r="G759" s="179"/>
      <c r="H759" s="179"/>
    </row>
    <row r="760" spans="2:8" s="178" customFormat="1" ht="15" x14ac:dyDescent="0.25">
      <c r="B760" s="288" t="s">
        <v>3715</v>
      </c>
      <c r="C760" s="176">
        <v>2</v>
      </c>
      <c r="F760" s="179"/>
      <c r="G760" s="179"/>
      <c r="H760" s="179"/>
    </row>
    <row r="761" spans="2:8" s="178" customFormat="1" ht="15" x14ac:dyDescent="0.25">
      <c r="B761" s="288" t="s">
        <v>3699</v>
      </c>
      <c r="C761" s="176">
        <v>4</v>
      </c>
      <c r="F761" s="179"/>
      <c r="G761" s="179"/>
      <c r="H761" s="179"/>
    </row>
    <row r="762" spans="2:8" s="178" customFormat="1" ht="15" x14ac:dyDescent="0.25">
      <c r="B762" s="288" t="s">
        <v>3674</v>
      </c>
      <c r="C762" s="176">
        <v>1</v>
      </c>
      <c r="F762" s="179"/>
      <c r="G762" s="179"/>
      <c r="H762" s="179"/>
    </row>
    <row r="763" spans="2:8" s="178" customFormat="1" ht="15" x14ac:dyDescent="0.25">
      <c r="B763" s="288" t="s">
        <v>3620</v>
      </c>
      <c r="C763" s="176">
        <v>1</v>
      </c>
      <c r="F763" s="179"/>
      <c r="G763" s="179"/>
      <c r="H763" s="179"/>
    </row>
    <row r="764" spans="2:8" s="178" customFormat="1" ht="15" x14ac:dyDescent="0.25">
      <c r="B764" s="288" t="s">
        <v>3696</v>
      </c>
      <c r="C764" s="176">
        <v>2</v>
      </c>
      <c r="F764" s="179"/>
      <c r="G764" s="179"/>
      <c r="H764" s="179"/>
    </row>
    <row r="765" spans="2:8" s="178" customFormat="1" ht="15" x14ac:dyDescent="0.25">
      <c r="B765" s="288" t="s">
        <v>3697</v>
      </c>
      <c r="C765" s="176">
        <v>2</v>
      </c>
      <c r="F765" s="179"/>
      <c r="G765" s="179"/>
      <c r="H765" s="179"/>
    </row>
    <row r="766" spans="2:8" s="178" customFormat="1" ht="15" x14ac:dyDescent="0.25">
      <c r="B766" s="288" t="s">
        <v>3624</v>
      </c>
      <c r="C766" s="176">
        <v>2</v>
      </c>
      <c r="F766" s="179"/>
      <c r="G766" s="179"/>
      <c r="H766" s="179"/>
    </row>
    <row r="767" spans="2:8" s="178" customFormat="1" ht="15" x14ac:dyDescent="0.25">
      <c r="B767" s="288" t="s">
        <v>3716</v>
      </c>
      <c r="C767" s="176">
        <v>3</v>
      </c>
      <c r="F767" s="179"/>
      <c r="G767" s="179"/>
      <c r="H767" s="179"/>
    </row>
    <row r="768" spans="2:8" s="178" customFormat="1" ht="15" x14ac:dyDescent="0.25">
      <c r="B768" s="288" t="s">
        <v>3700</v>
      </c>
      <c r="C768" s="176">
        <v>1</v>
      </c>
      <c r="F768" s="179"/>
      <c r="G768" s="179"/>
      <c r="H768" s="179"/>
    </row>
    <row r="769" spans="2:8" s="178" customFormat="1" ht="15" x14ac:dyDescent="0.25">
      <c r="B769" s="288" t="s">
        <v>3679</v>
      </c>
      <c r="C769" s="176">
        <v>1</v>
      </c>
      <c r="F769" s="179"/>
      <c r="G769" s="179"/>
      <c r="H769" s="179"/>
    </row>
    <row r="770" spans="2:8" s="178" customFormat="1" ht="15" x14ac:dyDescent="0.25">
      <c r="B770" s="288" t="s">
        <v>3717</v>
      </c>
      <c r="C770" s="176">
        <v>2</v>
      </c>
      <c r="F770" s="179"/>
      <c r="G770" s="179"/>
      <c r="H770" s="179"/>
    </row>
    <row r="771" spans="2:8" s="178" customFormat="1" ht="15" x14ac:dyDescent="0.25">
      <c r="B771" s="288" t="s">
        <v>3703</v>
      </c>
      <c r="C771" s="176">
        <v>1</v>
      </c>
      <c r="F771" s="179"/>
      <c r="G771" s="179"/>
      <c r="H771" s="179"/>
    </row>
    <row r="772" spans="2:8" s="178" customFormat="1" ht="15" x14ac:dyDescent="0.25">
      <c r="B772" s="288" t="s">
        <v>3718</v>
      </c>
      <c r="C772" s="176">
        <v>1</v>
      </c>
      <c r="F772" s="179"/>
      <c r="G772" s="179"/>
      <c r="H772" s="179"/>
    </row>
    <row r="773" spans="2:8" s="178" customFormat="1" ht="15" x14ac:dyDescent="0.25">
      <c r="B773" s="288" t="s">
        <v>3719</v>
      </c>
      <c r="C773" s="176">
        <v>1</v>
      </c>
      <c r="F773" s="179"/>
      <c r="G773" s="179"/>
      <c r="H773" s="179"/>
    </row>
    <row r="774" spans="2:8" s="178" customFormat="1" ht="15" x14ac:dyDescent="0.25">
      <c r="B774" s="288" t="s">
        <v>3704</v>
      </c>
      <c r="C774" s="176">
        <v>1</v>
      </c>
      <c r="F774" s="179"/>
      <c r="G774" s="179"/>
      <c r="H774" s="179"/>
    </row>
    <row r="775" spans="2:8" s="178" customFormat="1" ht="15" x14ac:dyDescent="0.25">
      <c r="B775" s="288" t="s">
        <v>3720</v>
      </c>
      <c r="C775" s="176">
        <v>1</v>
      </c>
      <c r="F775" s="179"/>
      <c r="G775" s="179"/>
      <c r="H775" s="179"/>
    </row>
    <row r="776" spans="2:8" s="178" customFormat="1" ht="15" x14ac:dyDescent="0.25">
      <c r="B776" s="288" t="s">
        <v>3706</v>
      </c>
      <c r="C776" s="176">
        <v>7</v>
      </c>
      <c r="F776" s="179"/>
      <c r="G776" s="179"/>
      <c r="H776" s="179"/>
    </row>
    <row r="777" spans="2:8" s="178" customFormat="1" ht="15" x14ac:dyDescent="0.25">
      <c r="B777" s="288" t="s">
        <v>3721</v>
      </c>
      <c r="C777" s="176">
        <v>9</v>
      </c>
      <c r="F777" s="179"/>
      <c r="G777" s="179"/>
      <c r="H777" s="179"/>
    </row>
    <row r="778" spans="2:8" s="178" customFormat="1" ht="15" x14ac:dyDescent="0.25">
      <c r="B778" s="288" t="s">
        <v>3708</v>
      </c>
      <c r="C778" s="176">
        <v>3</v>
      </c>
      <c r="F778" s="179"/>
      <c r="G778" s="179"/>
      <c r="H778" s="179"/>
    </row>
    <row r="779" spans="2:8" s="178" customFormat="1" ht="15" x14ac:dyDescent="0.25">
      <c r="B779" s="288" t="s">
        <v>3722</v>
      </c>
      <c r="C779" s="176">
        <v>1</v>
      </c>
      <c r="F779" s="179"/>
      <c r="G779" s="179"/>
      <c r="H779" s="179"/>
    </row>
    <row r="780" spans="2:8" s="178" customFormat="1" ht="15" x14ac:dyDescent="0.25">
      <c r="B780" s="288" t="s">
        <v>3723</v>
      </c>
      <c r="C780" s="176">
        <v>1</v>
      </c>
      <c r="F780" s="179"/>
      <c r="G780" s="179"/>
      <c r="H780" s="179"/>
    </row>
    <row r="781" spans="2:8" s="178" customFormat="1" ht="15" x14ac:dyDescent="0.25">
      <c r="B781" s="288" t="s">
        <v>3639</v>
      </c>
      <c r="C781" s="176">
        <v>1</v>
      </c>
      <c r="F781" s="179"/>
      <c r="G781" s="179"/>
      <c r="H781" s="179"/>
    </row>
    <row r="782" spans="2:8" s="178" customFormat="1" ht="15" x14ac:dyDescent="0.25">
      <c r="B782" s="288" t="s">
        <v>3724</v>
      </c>
      <c r="C782" s="176">
        <v>2</v>
      </c>
      <c r="F782" s="179"/>
      <c r="G782" s="179"/>
      <c r="H782" s="179"/>
    </row>
    <row r="783" spans="2:8" s="178" customFormat="1" ht="15" x14ac:dyDescent="0.25">
      <c r="B783" s="288" t="s">
        <v>3725</v>
      </c>
      <c r="C783" s="176">
        <v>5</v>
      </c>
      <c r="F783" s="179"/>
      <c r="G783" s="179"/>
      <c r="H783" s="179"/>
    </row>
    <row r="784" spans="2:8" s="178" customFormat="1" ht="15" x14ac:dyDescent="0.25">
      <c r="B784" s="288" t="s">
        <v>3688</v>
      </c>
      <c r="C784" s="176">
        <v>3</v>
      </c>
      <c r="F784" s="179"/>
      <c r="G784" s="179"/>
      <c r="H784" s="179"/>
    </row>
    <row r="785" spans="2:8" s="178" customFormat="1" ht="15" x14ac:dyDescent="0.25">
      <c r="B785" s="288" t="s">
        <v>3689</v>
      </c>
      <c r="C785" s="176">
        <v>5</v>
      </c>
      <c r="F785" s="179"/>
      <c r="G785" s="179"/>
      <c r="H785" s="179"/>
    </row>
    <row r="786" spans="2:8" s="178" customFormat="1" ht="15" x14ac:dyDescent="0.25">
      <c r="B786" s="288" t="s">
        <v>3650</v>
      </c>
      <c r="C786" s="176">
        <v>1</v>
      </c>
      <c r="F786" s="179"/>
      <c r="G786" s="179"/>
      <c r="H786" s="179"/>
    </row>
    <row r="787" spans="2:8" s="178" customFormat="1" ht="15" x14ac:dyDescent="0.25">
      <c r="B787" s="288" t="s">
        <v>3711</v>
      </c>
      <c r="C787" s="176">
        <v>7</v>
      </c>
      <c r="F787" s="179"/>
      <c r="G787" s="179"/>
      <c r="H787" s="179"/>
    </row>
    <row r="788" spans="2:8" s="178" customFormat="1" ht="15" x14ac:dyDescent="0.25">
      <c r="B788" s="288" t="s">
        <v>3726</v>
      </c>
      <c r="C788" s="176">
        <v>1</v>
      </c>
      <c r="F788" s="179"/>
      <c r="G788" s="179"/>
      <c r="H788" s="179"/>
    </row>
    <row r="789" spans="2:8" s="178" customFormat="1" ht="15" x14ac:dyDescent="0.25">
      <c r="B789" s="288" t="s">
        <v>3727</v>
      </c>
      <c r="C789" s="176">
        <v>3</v>
      </c>
      <c r="F789" s="179"/>
      <c r="G789" s="179"/>
      <c r="H789" s="179"/>
    </row>
    <row r="790" spans="2:8" s="178" customFormat="1" ht="15" x14ac:dyDescent="0.25">
      <c r="B790" s="288" t="s">
        <v>3728</v>
      </c>
      <c r="C790" s="176">
        <v>4</v>
      </c>
      <c r="F790" s="179"/>
      <c r="G790" s="179"/>
      <c r="H790" s="179"/>
    </row>
    <row r="791" spans="2:8" s="178" customFormat="1" ht="15" x14ac:dyDescent="0.25">
      <c r="B791" s="288" t="s">
        <v>3692</v>
      </c>
      <c r="C791" s="176">
        <v>2</v>
      </c>
      <c r="F791" s="179"/>
      <c r="G791" s="179"/>
      <c r="H791" s="179"/>
    </row>
    <row r="792" spans="2:8" s="178" customFormat="1" ht="15" x14ac:dyDescent="0.25">
      <c r="B792" s="180" t="s">
        <v>3729</v>
      </c>
      <c r="C792" s="181">
        <v>1</v>
      </c>
      <c r="F792" s="179"/>
      <c r="G792" s="179"/>
      <c r="H792" s="179"/>
    </row>
    <row r="793" spans="2:8" s="178" customFormat="1" ht="15" x14ac:dyDescent="0.25">
      <c r="B793" s="180" t="s">
        <v>3620</v>
      </c>
      <c r="C793" s="181">
        <v>1</v>
      </c>
      <c r="F793" s="179"/>
      <c r="G793" s="179"/>
      <c r="H793" s="179"/>
    </row>
    <row r="794" spans="2:8" s="178" customFormat="1" ht="15" x14ac:dyDescent="0.25">
      <c r="B794" s="180" t="s">
        <v>3622</v>
      </c>
      <c r="C794" s="181">
        <v>2</v>
      </c>
      <c r="F794" s="179"/>
      <c r="G794" s="179"/>
      <c r="H794" s="179"/>
    </row>
    <row r="795" spans="2:8" s="178" customFormat="1" ht="15" x14ac:dyDescent="0.25">
      <c r="B795" s="180" t="s">
        <v>3699</v>
      </c>
      <c r="C795" s="181">
        <v>1</v>
      </c>
      <c r="F795" s="179"/>
      <c r="G795" s="179"/>
      <c r="H795" s="179"/>
    </row>
    <row r="796" spans="2:8" s="178" customFormat="1" ht="15" x14ac:dyDescent="0.25">
      <c r="B796" s="180" t="s">
        <v>3624</v>
      </c>
      <c r="C796" s="181">
        <v>11</v>
      </c>
      <c r="F796" s="179"/>
      <c r="G796" s="179"/>
      <c r="H796" s="179"/>
    </row>
    <row r="797" spans="2:8" s="178" customFormat="1" ht="15" x14ac:dyDescent="0.25">
      <c r="B797" s="180" t="s">
        <v>3716</v>
      </c>
      <c r="C797" s="181">
        <v>3</v>
      </c>
      <c r="F797" s="179"/>
      <c r="G797" s="179"/>
      <c r="H797" s="179"/>
    </row>
    <row r="798" spans="2:8" s="178" customFormat="1" ht="15" x14ac:dyDescent="0.25">
      <c r="B798" s="180" t="s">
        <v>3625</v>
      </c>
      <c r="C798" s="181">
        <v>3</v>
      </c>
      <c r="F798" s="179"/>
      <c r="G798" s="179"/>
      <c r="H798" s="179"/>
    </row>
    <row r="799" spans="2:8" s="178" customFormat="1" ht="15" x14ac:dyDescent="0.25">
      <c r="B799" s="180" t="s">
        <v>3700</v>
      </c>
      <c r="C799" s="181">
        <v>4</v>
      </c>
      <c r="F799" s="179"/>
      <c r="G799" s="179"/>
      <c r="H799" s="179"/>
    </row>
    <row r="800" spans="2:8" s="178" customFormat="1" ht="15" x14ac:dyDescent="0.25">
      <c r="B800" s="180" t="s">
        <v>3627</v>
      </c>
      <c r="C800" s="181">
        <v>3</v>
      </c>
      <c r="F800" s="179"/>
      <c r="G800" s="179"/>
      <c r="H800" s="179"/>
    </row>
    <row r="801" spans="2:8" s="178" customFormat="1" ht="15" x14ac:dyDescent="0.25">
      <c r="B801" s="180" t="s">
        <v>3701</v>
      </c>
      <c r="C801" s="181">
        <v>1</v>
      </c>
      <c r="F801" s="179"/>
      <c r="G801" s="179"/>
      <c r="H801" s="179"/>
    </row>
    <row r="802" spans="2:8" s="178" customFormat="1" ht="15" x14ac:dyDescent="0.25">
      <c r="B802" s="180" t="s">
        <v>3629</v>
      </c>
      <c r="C802" s="181">
        <v>13</v>
      </c>
      <c r="F802" s="179"/>
      <c r="G802" s="179"/>
      <c r="H802" s="179"/>
    </row>
    <row r="803" spans="2:8" s="178" customFormat="1" ht="15" x14ac:dyDescent="0.25">
      <c r="B803" s="180" t="s">
        <v>3717</v>
      </c>
      <c r="C803" s="181">
        <v>1</v>
      </c>
      <c r="F803" s="179"/>
      <c r="G803" s="179"/>
      <c r="H803" s="179"/>
    </row>
    <row r="804" spans="2:8" s="178" customFormat="1" ht="15" x14ac:dyDescent="0.25">
      <c r="B804" s="180" t="s">
        <v>3730</v>
      </c>
      <c r="C804" s="181">
        <v>1</v>
      </c>
      <c r="F804" s="179"/>
      <c r="G804" s="179"/>
      <c r="H804" s="179"/>
    </row>
    <row r="805" spans="2:8" s="178" customFormat="1" ht="15" x14ac:dyDescent="0.25">
      <c r="B805" s="180" t="s">
        <v>3731</v>
      </c>
      <c r="C805" s="181">
        <v>1</v>
      </c>
      <c r="F805" s="179"/>
      <c r="G805" s="179"/>
      <c r="H805" s="179"/>
    </row>
    <row r="806" spans="2:8" s="178" customFormat="1" ht="15" x14ac:dyDescent="0.25">
      <c r="B806" s="180" t="s">
        <v>3718</v>
      </c>
      <c r="C806" s="181">
        <v>1</v>
      </c>
      <c r="F806" s="179"/>
      <c r="G806" s="179"/>
      <c r="H806" s="179"/>
    </row>
    <row r="807" spans="2:8" s="178" customFormat="1" ht="15" x14ac:dyDescent="0.25">
      <c r="B807" s="180" t="s">
        <v>3732</v>
      </c>
      <c r="C807" s="181">
        <v>1</v>
      </c>
      <c r="F807" s="179"/>
      <c r="G807" s="179"/>
      <c r="H807" s="179"/>
    </row>
    <row r="808" spans="2:8" s="178" customFormat="1" ht="15" x14ac:dyDescent="0.25">
      <c r="B808" s="180" t="s">
        <v>3633</v>
      </c>
      <c r="C808" s="181">
        <v>1</v>
      </c>
      <c r="F808" s="179"/>
      <c r="G808" s="179"/>
      <c r="H808" s="179"/>
    </row>
    <row r="809" spans="2:8" s="178" customFormat="1" ht="15" x14ac:dyDescent="0.25">
      <c r="B809" s="180" t="s">
        <v>3733</v>
      </c>
      <c r="C809" s="181">
        <v>2</v>
      </c>
      <c r="F809" s="179"/>
      <c r="G809" s="179"/>
      <c r="H809" s="179"/>
    </row>
    <row r="810" spans="2:8" s="178" customFormat="1" ht="15" x14ac:dyDescent="0.25">
      <c r="B810" s="180" t="s">
        <v>3734</v>
      </c>
      <c r="C810" s="181">
        <v>1</v>
      </c>
      <c r="F810" s="179"/>
      <c r="G810" s="179"/>
      <c r="H810" s="179"/>
    </row>
    <row r="811" spans="2:8" s="178" customFormat="1" ht="15" x14ac:dyDescent="0.25">
      <c r="B811" s="180" t="s">
        <v>3735</v>
      </c>
      <c r="C811" s="181">
        <v>5</v>
      </c>
      <c r="F811" s="179"/>
      <c r="G811" s="179"/>
      <c r="H811" s="179"/>
    </row>
    <row r="812" spans="2:8" s="178" customFormat="1" ht="15" x14ac:dyDescent="0.25">
      <c r="B812" s="180" t="s">
        <v>3636</v>
      </c>
      <c r="C812" s="181">
        <v>5</v>
      </c>
      <c r="F812" s="179"/>
      <c r="G812" s="179"/>
      <c r="H812" s="179"/>
    </row>
    <row r="813" spans="2:8" s="178" customFormat="1" ht="15" x14ac:dyDescent="0.25">
      <c r="B813" s="180" t="s">
        <v>3721</v>
      </c>
      <c r="C813" s="181">
        <v>4</v>
      </c>
      <c r="F813" s="179"/>
      <c r="G813" s="179"/>
      <c r="H813" s="179"/>
    </row>
    <row r="814" spans="2:8" s="178" customFormat="1" ht="15" x14ac:dyDescent="0.25">
      <c r="B814" s="180" t="s">
        <v>3722</v>
      </c>
      <c r="C814" s="181">
        <v>2</v>
      </c>
      <c r="F814" s="179"/>
      <c r="G814" s="179"/>
      <c r="H814" s="179"/>
    </row>
    <row r="815" spans="2:8" s="178" customFormat="1" ht="15" x14ac:dyDescent="0.25">
      <c r="B815" s="180" t="s">
        <v>3723</v>
      </c>
      <c r="C815" s="181">
        <v>1</v>
      </c>
      <c r="F815" s="179"/>
      <c r="G815" s="179"/>
      <c r="H815" s="179"/>
    </row>
    <row r="816" spans="2:8" s="178" customFormat="1" ht="15" x14ac:dyDescent="0.25">
      <c r="B816" s="180" t="s">
        <v>3736</v>
      </c>
      <c r="C816" s="181">
        <v>1</v>
      </c>
      <c r="F816" s="179"/>
      <c r="G816" s="179"/>
      <c r="H816" s="179"/>
    </row>
    <row r="817" spans="2:8" s="178" customFormat="1" ht="15" x14ac:dyDescent="0.25">
      <c r="B817" s="180" t="s">
        <v>3639</v>
      </c>
      <c r="C817" s="181">
        <v>7</v>
      </c>
      <c r="F817" s="179"/>
      <c r="G817" s="179"/>
      <c r="H817" s="179"/>
    </row>
    <row r="818" spans="2:8" s="178" customFormat="1" ht="15" x14ac:dyDescent="0.25">
      <c r="B818" s="180" t="s">
        <v>3737</v>
      </c>
      <c r="C818" s="181">
        <v>4</v>
      </c>
      <c r="F818" s="179"/>
      <c r="G818" s="179"/>
      <c r="H818" s="179"/>
    </row>
    <row r="819" spans="2:8" s="178" customFormat="1" ht="15" x14ac:dyDescent="0.25">
      <c r="B819" s="180" t="s">
        <v>3643</v>
      </c>
      <c r="C819" s="181">
        <v>1</v>
      </c>
      <c r="F819" s="179"/>
      <c r="G819" s="179"/>
      <c r="H819" s="179"/>
    </row>
    <row r="820" spans="2:8" s="178" customFormat="1" ht="15" x14ac:dyDescent="0.25">
      <c r="B820" s="180" t="s">
        <v>3725</v>
      </c>
      <c r="C820" s="181">
        <v>1</v>
      </c>
      <c r="F820" s="179"/>
      <c r="G820" s="179"/>
      <c r="H820" s="179"/>
    </row>
    <row r="821" spans="2:8" s="178" customFormat="1" ht="15" x14ac:dyDescent="0.25">
      <c r="B821" s="180" t="s">
        <v>3644</v>
      </c>
      <c r="C821" s="181">
        <v>2</v>
      </c>
      <c r="F821" s="179"/>
      <c r="G821" s="179"/>
      <c r="H821" s="179"/>
    </row>
    <row r="822" spans="2:8" s="178" customFormat="1" ht="15" x14ac:dyDescent="0.25">
      <c r="B822" s="180" t="s">
        <v>3645</v>
      </c>
      <c r="C822" s="181">
        <v>2</v>
      </c>
      <c r="F822" s="179"/>
      <c r="G822" s="179"/>
      <c r="H822" s="179"/>
    </row>
    <row r="823" spans="2:8" s="178" customFormat="1" ht="15" x14ac:dyDescent="0.25">
      <c r="B823" s="180" t="s">
        <v>3646</v>
      </c>
      <c r="C823" s="181">
        <v>4</v>
      </c>
      <c r="F823" s="179"/>
      <c r="G823" s="179"/>
      <c r="H823" s="179"/>
    </row>
    <row r="824" spans="2:8" s="178" customFormat="1" ht="15" x14ac:dyDescent="0.25">
      <c r="B824" s="180" t="s">
        <v>3647</v>
      </c>
      <c r="C824" s="181">
        <v>6</v>
      </c>
      <c r="F824" s="179"/>
      <c r="G824" s="179"/>
      <c r="H824" s="179"/>
    </row>
    <row r="825" spans="2:8" s="178" customFormat="1" ht="15" x14ac:dyDescent="0.25">
      <c r="B825" s="180" t="s">
        <v>3649</v>
      </c>
      <c r="C825" s="181">
        <v>5</v>
      </c>
      <c r="F825" s="179"/>
      <c r="G825" s="179"/>
      <c r="H825" s="179"/>
    </row>
    <row r="826" spans="2:8" s="178" customFormat="1" ht="15" x14ac:dyDescent="0.25">
      <c r="B826" s="180" t="s">
        <v>3738</v>
      </c>
      <c r="C826" s="181">
        <v>2</v>
      </c>
      <c r="F826" s="179"/>
      <c r="G826" s="179"/>
      <c r="H826" s="179"/>
    </row>
    <row r="827" spans="2:8" s="178" customFormat="1" ht="15" x14ac:dyDescent="0.25">
      <c r="B827" s="180" t="s">
        <v>3739</v>
      </c>
      <c r="C827" s="181">
        <v>2</v>
      </c>
      <c r="F827" s="179"/>
      <c r="G827" s="179"/>
      <c r="H827" s="179"/>
    </row>
    <row r="828" spans="2:8" s="178" customFormat="1" ht="15" x14ac:dyDescent="0.25">
      <c r="B828" s="180" t="s">
        <v>3728</v>
      </c>
      <c r="C828" s="181">
        <v>1</v>
      </c>
      <c r="F828" s="179"/>
      <c r="G828" s="179"/>
      <c r="H828" s="179"/>
    </row>
    <row r="829" spans="2:8" s="178" customFormat="1" ht="15" x14ac:dyDescent="0.25">
      <c r="B829" s="180" t="s">
        <v>3726</v>
      </c>
      <c r="C829" s="181">
        <v>1</v>
      </c>
      <c r="F829" s="179"/>
      <c r="G829" s="179"/>
      <c r="H829" s="179"/>
    </row>
    <row r="830" spans="2:8" s="178" customFormat="1" ht="15" x14ac:dyDescent="0.25">
      <c r="B830" s="180" t="s">
        <v>3740</v>
      </c>
      <c r="C830" s="181">
        <v>1</v>
      </c>
      <c r="F830" s="179"/>
      <c r="G830" s="179"/>
      <c r="H830" s="179"/>
    </row>
    <row r="831" spans="2:8" s="178" customFormat="1" ht="15" x14ac:dyDescent="0.25">
      <c r="B831" s="180" t="s">
        <v>3615</v>
      </c>
      <c r="C831" s="181">
        <v>1</v>
      </c>
      <c r="F831" s="179"/>
      <c r="G831" s="179"/>
      <c r="H831" s="179"/>
    </row>
    <row r="832" spans="2:8" s="178" customFormat="1" ht="15" x14ac:dyDescent="0.25">
      <c r="B832" s="180" t="s">
        <v>3616</v>
      </c>
      <c r="C832" s="181">
        <v>1</v>
      </c>
      <c r="F832" s="179"/>
      <c r="G832" s="179"/>
      <c r="H832" s="179"/>
    </row>
    <row r="833" spans="2:8" s="178" customFormat="1" ht="15" x14ac:dyDescent="0.25">
      <c r="B833" s="180" t="s">
        <v>3617</v>
      </c>
      <c r="C833" s="181">
        <v>1</v>
      </c>
      <c r="F833" s="179"/>
      <c r="G833" s="179"/>
      <c r="H833" s="179"/>
    </row>
    <row r="834" spans="2:8" s="178" customFormat="1" ht="15" x14ac:dyDescent="0.25">
      <c r="B834" s="180" t="s">
        <v>3618</v>
      </c>
      <c r="C834" s="181">
        <v>3</v>
      </c>
      <c r="F834" s="179"/>
      <c r="G834" s="179"/>
      <c r="H834" s="179"/>
    </row>
    <row r="835" spans="2:8" s="178" customFormat="1" ht="15" x14ac:dyDescent="0.25">
      <c r="B835" s="180" t="s">
        <v>3619</v>
      </c>
      <c r="C835" s="181">
        <v>4</v>
      </c>
      <c r="F835" s="179"/>
      <c r="G835" s="179"/>
      <c r="H835" s="179"/>
    </row>
    <row r="836" spans="2:8" s="178" customFormat="1" ht="15" x14ac:dyDescent="0.25">
      <c r="B836" s="180" t="s">
        <v>3620</v>
      </c>
      <c r="C836" s="181">
        <v>9</v>
      </c>
      <c r="F836" s="179"/>
      <c r="G836" s="179"/>
      <c r="H836" s="179"/>
    </row>
    <row r="837" spans="2:8" s="178" customFormat="1" ht="15" x14ac:dyDescent="0.25">
      <c r="B837" s="180" t="s">
        <v>3621</v>
      </c>
      <c r="C837" s="181">
        <v>2</v>
      </c>
      <c r="F837" s="179"/>
      <c r="G837" s="179"/>
      <c r="H837" s="179"/>
    </row>
    <row r="838" spans="2:8" s="178" customFormat="1" ht="15" x14ac:dyDescent="0.25">
      <c r="B838" s="180" t="s">
        <v>3622</v>
      </c>
      <c r="C838" s="181">
        <v>7</v>
      </c>
      <c r="F838" s="179"/>
      <c r="G838" s="179"/>
      <c r="H838" s="179"/>
    </row>
    <row r="839" spans="2:8" s="178" customFormat="1" ht="15" x14ac:dyDescent="0.25">
      <c r="B839" s="180" t="s">
        <v>3623</v>
      </c>
      <c r="C839" s="181">
        <v>9</v>
      </c>
      <c r="F839" s="179"/>
      <c r="G839" s="179"/>
      <c r="H839" s="179"/>
    </row>
    <row r="840" spans="2:8" s="178" customFormat="1" ht="15" x14ac:dyDescent="0.25">
      <c r="B840" s="180" t="s">
        <v>3624</v>
      </c>
      <c r="C840" s="181">
        <v>5</v>
      </c>
      <c r="F840" s="179"/>
      <c r="G840" s="179"/>
      <c r="H840" s="179"/>
    </row>
    <row r="841" spans="2:8" s="178" customFormat="1" ht="15" x14ac:dyDescent="0.25">
      <c r="B841" s="180" t="s">
        <v>3625</v>
      </c>
      <c r="C841" s="181">
        <v>9</v>
      </c>
      <c r="F841" s="179"/>
      <c r="G841" s="179"/>
      <c r="H841" s="179"/>
    </row>
    <row r="842" spans="2:8" s="178" customFormat="1" ht="15" x14ac:dyDescent="0.25">
      <c r="B842" s="180" t="s">
        <v>3626</v>
      </c>
      <c r="C842" s="181">
        <v>3</v>
      </c>
      <c r="F842" s="179"/>
      <c r="G842" s="179"/>
      <c r="H842" s="179"/>
    </row>
    <row r="843" spans="2:8" s="178" customFormat="1" ht="15" x14ac:dyDescent="0.25">
      <c r="B843" s="180" t="s">
        <v>3627</v>
      </c>
      <c r="C843" s="181">
        <v>4</v>
      </c>
      <c r="F843" s="179"/>
      <c r="G843" s="179"/>
      <c r="H843" s="179"/>
    </row>
    <row r="844" spans="2:8" s="178" customFormat="1" ht="15" x14ac:dyDescent="0.25">
      <c r="B844" s="180" t="s">
        <v>3628</v>
      </c>
      <c r="C844" s="181">
        <v>2</v>
      </c>
      <c r="F844" s="179"/>
      <c r="G844" s="179"/>
      <c r="H844" s="179"/>
    </row>
    <row r="845" spans="2:8" s="178" customFormat="1" ht="15" x14ac:dyDescent="0.25">
      <c r="B845" s="180" t="s">
        <v>3629</v>
      </c>
      <c r="C845" s="181">
        <v>5</v>
      </c>
      <c r="F845" s="179"/>
      <c r="G845" s="179"/>
      <c r="H845" s="179"/>
    </row>
    <row r="846" spans="2:8" s="178" customFormat="1" ht="15" x14ac:dyDescent="0.25">
      <c r="B846" s="180" t="s">
        <v>3630</v>
      </c>
      <c r="C846" s="181">
        <v>1</v>
      </c>
      <c r="F846" s="179"/>
      <c r="G846" s="179"/>
      <c r="H846" s="179"/>
    </row>
    <row r="847" spans="2:8" s="178" customFormat="1" ht="15" x14ac:dyDescent="0.25">
      <c r="B847" s="180" t="s">
        <v>3631</v>
      </c>
      <c r="C847" s="181">
        <v>4</v>
      </c>
      <c r="F847" s="179"/>
      <c r="G847" s="179"/>
      <c r="H847" s="179"/>
    </row>
    <row r="848" spans="2:8" s="178" customFormat="1" ht="15" x14ac:dyDescent="0.25">
      <c r="B848" s="180" t="s">
        <v>3632</v>
      </c>
      <c r="C848" s="181">
        <v>2</v>
      </c>
      <c r="F848" s="179"/>
      <c r="G848" s="179"/>
      <c r="H848" s="179"/>
    </row>
    <row r="849" spans="2:8" s="178" customFormat="1" ht="15" x14ac:dyDescent="0.25">
      <c r="B849" s="180" t="s">
        <v>3633</v>
      </c>
      <c r="C849" s="181">
        <v>1</v>
      </c>
      <c r="F849" s="179"/>
      <c r="G849" s="179"/>
      <c r="H849" s="179"/>
    </row>
    <row r="850" spans="2:8" s="178" customFormat="1" ht="15" x14ac:dyDescent="0.25">
      <c r="B850" s="180" t="s">
        <v>3634</v>
      </c>
      <c r="C850" s="181">
        <v>4</v>
      </c>
      <c r="F850" s="179"/>
      <c r="G850" s="179"/>
      <c r="H850" s="179"/>
    </row>
    <row r="851" spans="2:8" s="178" customFormat="1" ht="15" x14ac:dyDescent="0.25">
      <c r="B851" s="180" t="s">
        <v>3635</v>
      </c>
      <c r="C851" s="181">
        <v>1</v>
      </c>
      <c r="F851" s="179"/>
      <c r="G851" s="179"/>
      <c r="H851" s="179"/>
    </row>
    <row r="852" spans="2:8" s="178" customFormat="1" ht="15" x14ac:dyDescent="0.25">
      <c r="B852" s="180" t="s">
        <v>3636</v>
      </c>
      <c r="C852" s="181">
        <v>1</v>
      </c>
      <c r="F852" s="179"/>
      <c r="G852" s="179"/>
      <c r="H852" s="179"/>
    </row>
    <row r="853" spans="2:8" s="178" customFormat="1" ht="15" x14ac:dyDescent="0.25">
      <c r="B853" s="180" t="s">
        <v>3637</v>
      </c>
      <c r="C853" s="181">
        <v>5</v>
      </c>
      <c r="F853" s="179"/>
      <c r="G853" s="179"/>
      <c r="H853" s="179"/>
    </row>
    <row r="854" spans="2:8" s="178" customFormat="1" ht="15" x14ac:dyDescent="0.25">
      <c r="B854" s="180" t="s">
        <v>3638</v>
      </c>
      <c r="C854" s="181">
        <v>1</v>
      </c>
      <c r="F854" s="179"/>
      <c r="G854" s="179"/>
      <c r="H854" s="179"/>
    </row>
    <row r="855" spans="2:8" s="178" customFormat="1" ht="15" x14ac:dyDescent="0.25">
      <c r="B855" s="180" t="s">
        <v>3639</v>
      </c>
      <c r="C855" s="181">
        <v>3</v>
      </c>
      <c r="F855" s="179"/>
      <c r="G855" s="179"/>
      <c r="H855" s="179"/>
    </row>
    <row r="856" spans="2:8" s="178" customFormat="1" ht="15" x14ac:dyDescent="0.25">
      <c r="B856" s="180" t="s">
        <v>3640</v>
      </c>
      <c r="C856" s="181">
        <v>4</v>
      </c>
      <c r="F856" s="179"/>
      <c r="G856" s="179"/>
      <c r="H856" s="179"/>
    </row>
    <row r="857" spans="2:8" s="178" customFormat="1" ht="15" x14ac:dyDescent="0.25">
      <c r="B857" s="180" t="s">
        <v>3641</v>
      </c>
      <c r="C857" s="181">
        <v>1</v>
      </c>
      <c r="F857" s="179"/>
      <c r="G857" s="179"/>
      <c r="H857" s="179"/>
    </row>
    <row r="858" spans="2:8" s="178" customFormat="1" ht="15" x14ac:dyDescent="0.25">
      <c r="B858" s="180" t="s">
        <v>3642</v>
      </c>
      <c r="C858" s="181">
        <v>1</v>
      </c>
      <c r="F858" s="179"/>
      <c r="G858" s="179"/>
      <c r="H858" s="179"/>
    </row>
    <row r="859" spans="2:8" s="178" customFormat="1" ht="15" x14ac:dyDescent="0.25">
      <c r="B859" s="180" t="s">
        <v>3643</v>
      </c>
      <c r="C859" s="181">
        <v>1</v>
      </c>
      <c r="F859" s="179"/>
      <c r="G859" s="179"/>
      <c r="H859" s="179"/>
    </row>
    <row r="860" spans="2:8" s="178" customFormat="1" ht="15" x14ac:dyDescent="0.25">
      <c r="B860" s="180" t="s">
        <v>3644</v>
      </c>
      <c r="C860" s="181">
        <v>2</v>
      </c>
      <c r="F860" s="179"/>
      <c r="G860" s="179"/>
      <c r="H860" s="179"/>
    </row>
    <row r="861" spans="2:8" s="178" customFormat="1" ht="15" x14ac:dyDescent="0.25">
      <c r="B861" s="180" t="s">
        <v>3645</v>
      </c>
      <c r="C861" s="181">
        <v>4</v>
      </c>
      <c r="F861" s="179"/>
      <c r="G861" s="179"/>
      <c r="H861" s="179"/>
    </row>
    <row r="862" spans="2:8" s="178" customFormat="1" ht="15" x14ac:dyDescent="0.25">
      <c r="B862" s="180" t="s">
        <v>3646</v>
      </c>
      <c r="C862" s="181">
        <v>6</v>
      </c>
      <c r="F862" s="179"/>
      <c r="G862" s="179"/>
      <c r="H862" s="179"/>
    </row>
    <row r="863" spans="2:8" s="178" customFormat="1" ht="15" x14ac:dyDescent="0.25">
      <c r="B863" s="180" t="s">
        <v>3647</v>
      </c>
      <c r="C863" s="181">
        <v>7</v>
      </c>
      <c r="F863" s="179"/>
      <c r="G863" s="179"/>
      <c r="H863" s="179"/>
    </row>
    <row r="864" spans="2:8" s="178" customFormat="1" ht="15" x14ac:dyDescent="0.25">
      <c r="B864" s="180" t="s">
        <v>3648</v>
      </c>
      <c r="C864" s="181">
        <v>5</v>
      </c>
      <c r="F864" s="179"/>
      <c r="G864" s="179"/>
      <c r="H864" s="179"/>
    </row>
    <row r="865" spans="2:8" s="178" customFormat="1" ht="15" x14ac:dyDescent="0.25">
      <c r="B865" s="180" t="s">
        <v>3649</v>
      </c>
      <c r="C865" s="181">
        <v>5</v>
      </c>
      <c r="F865" s="179"/>
      <c r="G865" s="179"/>
      <c r="H865" s="179"/>
    </row>
    <row r="866" spans="2:8" s="178" customFormat="1" ht="15" x14ac:dyDescent="0.25">
      <c r="B866" s="180" t="s">
        <v>3650</v>
      </c>
      <c r="C866" s="181">
        <v>2</v>
      </c>
      <c r="F866" s="179"/>
      <c r="G866" s="179"/>
      <c r="H866" s="179"/>
    </row>
    <row r="867" spans="2:8" s="178" customFormat="1" ht="15" x14ac:dyDescent="0.25">
      <c r="B867" s="180" t="s">
        <v>3651</v>
      </c>
      <c r="C867" s="181">
        <v>3</v>
      </c>
      <c r="F867" s="179"/>
      <c r="G867" s="179"/>
      <c r="H867" s="179"/>
    </row>
    <row r="868" spans="2:8" s="178" customFormat="1" ht="15" x14ac:dyDescent="0.25">
      <c r="B868" s="180" t="s">
        <v>3652</v>
      </c>
      <c r="C868" s="181">
        <v>1</v>
      </c>
      <c r="F868" s="179"/>
      <c r="G868" s="179"/>
      <c r="H868" s="179"/>
    </row>
    <row r="869" spans="2:8" s="178" customFormat="1" ht="15" x14ac:dyDescent="0.25">
      <c r="B869" s="180" t="s">
        <v>3653</v>
      </c>
      <c r="C869" s="181">
        <v>1</v>
      </c>
      <c r="F869" s="179"/>
      <c r="G869" s="179"/>
      <c r="H869" s="179"/>
    </row>
    <row r="870" spans="2:8" s="178" customFormat="1" ht="15" x14ac:dyDescent="0.25">
      <c r="B870" s="180" t="s">
        <v>3654</v>
      </c>
      <c r="C870" s="181">
        <v>1</v>
      </c>
      <c r="F870" s="179"/>
      <c r="G870" s="179"/>
      <c r="H870" s="179"/>
    </row>
    <row r="871" spans="2:8" s="178" customFormat="1" ht="15" x14ac:dyDescent="0.25">
      <c r="B871" s="180" t="s">
        <v>3655</v>
      </c>
      <c r="C871" s="181">
        <v>1</v>
      </c>
      <c r="F871" s="179"/>
      <c r="G871" s="179"/>
      <c r="H871" s="179"/>
    </row>
    <row r="872" spans="2:8" s="178" customFormat="1" ht="15" x14ac:dyDescent="0.25">
      <c r="B872" s="180" t="s">
        <v>3656</v>
      </c>
      <c r="C872" s="181">
        <v>1</v>
      </c>
      <c r="F872" s="179"/>
      <c r="G872" s="179"/>
      <c r="H872" s="179"/>
    </row>
    <row r="873" spans="2:8" s="178" customFormat="1" ht="15" x14ac:dyDescent="0.25">
      <c r="B873" s="180" t="s">
        <v>3741</v>
      </c>
      <c r="C873" s="181">
        <v>2</v>
      </c>
      <c r="F873" s="179"/>
      <c r="G873" s="179"/>
      <c r="H873" s="179"/>
    </row>
    <row r="874" spans="2:8" s="178" customFormat="1" ht="15" x14ac:dyDescent="0.25">
      <c r="B874" s="180" t="s">
        <v>3616</v>
      </c>
      <c r="C874" s="181">
        <v>1</v>
      </c>
      <c r="F874" s="179"/>
      <c r="G874" s="179"/>
      <c r="H874" s="179"/>
    </row>
    <row r="875" spans="2:8" s="178" customFormat="1" ht="15" x14ac:dyDescent="0.25">
      <c r="B875" s="180" t="s">
        <v>3742</v>
      </c>
      <c r="C875" s="181">
        <v>2</v>
      </c>
      <c r="F875" s="179"/>
      <c r="G875" s="179"/>
      <c r="H875" s="179"/>
    </row>
    <row r="876" spans="2:8" s="178" customFormat="1" ht="15" x14ac:dyDescent="0.25">
      <c r="B876" s="180" t="s">
        <v>3617</v>
      </c>
      <c r="C876" s="181">
        <v>3</v>
      </c>
      <c r="F876" s="179"/>
      <c r="G876" s="179"/>
      <c r="H876" s="179"/>
    </row>
    <row r="877" spans="2:8" s="178" customFormat="1" ht="15" x14ac:dyDescent="0.25">
      <c r="B877" s="180" t="s">
        <v>3619</v>
      </c>
      <c r="C877" s="181">
        <v>2</v>
      </c>
      <c r="F877" s="179"/>
      <c r="G877" s="179"/>
      <c r="H877" s="179"/>
    </row>
    <row r="878" spans="2:8" s="178" customFormat="1" ht="15" x14ac:dyDescent="0.25">
      <c r="B878" s="180" t="s">
        <v>3621</v>
      </c>
      <c r="C878" s="181">
        <v>3</v>
      </c>
      <c r="F878" s="179"/>
      <c r="G878" s="179"/>
      <c r="H878" s="179"/>
    </row>
    <row r="879" spans="2:8" s="178" customFormat="1" ht="15" x14ac:dyDescent="0.25">
      <c r="B879" s="180" t="s">
        <v>3622</v>
      </c>
      <c r="C879" s="181">
        <v>4</v>
      </c>
      <c r="F879" s="179"/>
      <c r="G879" s="179"/>
      <c r="H879" s="179"/>
    </row>
    <row r="880" spans="2:8" s="178" customFormat="1" ht="15" x14ac:dyDescent="0.25">
      <c r="B880" s="180" t="s">
        <v>3743</v>
      </c>
      <c r="C880" s="181">
        <v>2</v>
      </c>
      <c r="F880" s="179"/>
      <c r="G880" s="179"/>
      <c r="H880" s="179"/>
    </row>
    <row r="881" spans="2:8" s="178" customFormat="1" ht="15" x14ac:dyDescent="0.25">
      <c r="B881" s="180" t="s">
        <v>3623</v>
      </c>
      <c r="C881" s="181">
        <v>9</v>
      </c>
      <c r="F881" s="179"/>
      <c r="G881" s="179"/>
      <c r="H881" s="179"/>
    </row>
    <row r="882" spans="2:8" s="178" customFormat="1" ht="15" x14ac:dyDescent="0.25">
      <c r="B882" s="180" t="s">
        <v>3625</v>
      </c>
      <c r="C882" s="181">
        <v>4</v>
      </c>
      <c r="F882" s="179"/>
      <c r="G882" s="179"/>
      <c r="H882" s="179"/>
    </row>
    <row r="883" spans="2:8" s="178" customFormat="1" ht="15" x14ac:dyDescent="0.25">
      <c r="B883" s="180" t="s">
        <v>3626</v>
      </c>
      <c r="C883" s="181">
        <v>7</v>
      </c>
      <c r="F883" s="179"/>
      <c r="G883" s="179"/>
      <c r="H883" s="179"/>
    </row>
    <row r="884" spans="2:8" s="178" customFormat="1" ht="15" x14ac:dyDescent="0.25">
      <c r="B884" s="180" t="s">
        <v>3744</v>
      </c>
      <c r="C884" s="181">
        <v>1</v>
      </c>
      <c r="F884" s="179"/>
      <c r="G884" s="179"/>
      <c r="H884" s="179"/>
    </row>
    <row r="885" spans="2:8" s="178" customFormat="1" ht="15" x14ac:dyDescent="0.25">
      <c r="B885" s="180" t="s">
        <v>3627</v>
      </c>
      <c r="C885" s="181">
        <v>2</v>
      </c>
      <c r="F885" s="179"/>
      <c r="G885" s="179"/>
      <c r="H885" s="179"/>
    </row>
    <row r="886" spans="2:8" s="178" customFormat="1" ht="15" x14ac:dyDescent="0.25">
      <c r="B886" s="180" t="s">
        <v>3745</v>
      </c>
      <c r="C886" s="181">
        <v>2</v>
      </c>
      <c r="F886" s="179"/>
      <c r="G886" s="179"/>
      <c r="H886" s="179"/>
    </row>
    <row r="887" spans="2:8" s="178" customFormat="1" ht="15" x14ac:dyDescent="0.25">
      <c r="B887" s="180" t="s">
        <v>3628</v>
      </c>
      <c r="C887" s="181">
        <v>5</v>
      </c>
      <c r="F887" s="179"/>
      <c r="G887" s="179"/>
      <c r="H887" s="179"/>
    </row>
    <row r="888" spans="2:8" s="178" customFormat="1" ht="15" x14ac:dyDescent="0.25">
      <c r="B888" s="180" t="s">
        <v>3746</v>
      </c>
      <c r="C888" s="181">
        <v>3</v>
      </c>
      <c r="F888" s="179"/>
      <c r="G888" s="179"/>
      <c r="H888" s="179"/>
    </row>
    <row r="889" spans="2:8" s="178" customFormat="1" ht="15" x14ac:dyDescent="0.25">
      <c r="B889" s="180" t="s">
        <v>3747</v>
      </c>
      <c r="C889" s="181">
        <v>1</v>
      </c>
      <c r="F889" s="179"/>
      <c r="G889" s="179"/>
      <c r="H889" s="179"/>
    </row>
    <row r="890" spans="2:8" s="178" customFormat="1" ht="15" x14ac:dyDescent="0.25">
      <c r="B890" s="180" t="s">
        <v>3748</v>
      </c>
      <c r="C890" s="181">
        <v>2</v>
      </c>
      <c r="F890" s="179"/>
      <c r="G890" s="179"/>
      <c r="H890" s="179"/>
    </row>
    <row r="891" spans="2:8" s="178" customFormat="1" ht="15" x14ac:dyDescent="0.25">
      <c r="B891" s="180" t="s">
        <v>3749</v>
      </c>
      <c r="C891" s="181">
        <v>1</v>
      </c>
      <c r="F891" s="179"/>
      <c r="G891" s="179"/>
      <c r="H891" s="179"/>
    </row>
    <row r="892" spans="2:8" s="178" customFormat="1" ht="15" x14ac:dyDescent="0.25">
      <c r="B892" s="180" t="s">
        <v>3750</v>
      </c>
      <c r="C892" s="181">
        <v>1</v>
      </c>
      <c r="F892" s="179"/>
      <c r="G892" s="179"/>
      <c r="H892" s="179"/>
    </row>
    <row r="893" spans="2:8" s="178" customFormat="1" ht="15" x14ac:dyDescent="0.25">
      <c r="B893" s="180" t="s">
        <v>3635</v>
      </c>
      <c r="C893" s="181">
        <v>5</v>
      </c>
      <c r="F893" s="179"/>
      <c r="G893" s="179"/>
      <c r="H893" s="179"/>
    </row>
    <row r="894" spans="2:8" s="178" customFormat="1" ht="15" x14ac:dyDescent="0.25">
      <c r="B894" s="180" t="s">
        <v>3751</v>
      </c>
      <c r="C894" s="181">
        <v>7</v>
      </c>
      <c r="F894" s="179"/>
      <c r="G894" s="179"/>
      <c r="H894" s="179"/>
    </row>
    <row r="895" spans="2:8" s="178" customFormat="1" ht="15" x14ac:dyDescent="0.25">
      <c r="B895" s="180" t="s">
        <v>3637</v>
      </c>
      <c r="C895" s="181">
        <v>3</v>
      </c>
      <c r="F895" s="179"/>
      <c r="G895" s="179"/>
      <c r="H895" s="179"/>
    </row>
    <row r="896" spans="2:8" s="178" customFormat="1" ht="15" x14ac:dyDescent="0.25">
      <c r="B896" s="180" t="s">
        <v>3752</v>
      </c>
      <c r="C896" s="181">
        <v>1</v>
      </c>
      <c r="F896" s="179"/>
      <c r="G896" s="179"/>
      <c r="H896" s="179"/>
    </row>
    <row r="897" spans="2:8" s="178" customFormat="1" ht="15" x14ac:dyDescent="0.25">
      <c r="B897" s="180" t="s">
        <v>3736</v>
      </c>
      <c r="C897" s="181">
        <v>1</v>
      </c>
      <c r="F897" s="179"/>
      <c r="G897" s="179"/>
      <c r="H897" s="179"/>
    </row>
    <row r="898" spans="2:8" s="178" customFormat="1" ht="15" x14ac:dyDescent="0.25">
      <c r="B898" s="180" t="s">
        <v>3753</v>
      </c>
      <c r="C898" s="181">
        <v>1</v>
      </c>
      <c r="F898" s="179"/>
      <c r="G898" s="179"/>
      <c r="H898" s="179"/>
    </row>
    <row r="899" spans="2:8" s="178" customFormat="1" ht="15" x14ac:dyDescent="0.25">
      <c r="B899" s="180" t="s">
        <v>3638</v>
      </c>
      <c r="C899" s="181">
        <v>6</v>
      </c>
      <c r="F899" s="179"/>
      <c r="G899" s="179"/>
      <c r="H899" s="179"/>
    </row>
    <row r="900" spans="2:8" s="178" customFormat="1" ht="15" x14ac:dyDescent="0.25">
      <c r="B900" s="180" t="s">
        <v>3640</v>
      </c>
      <c r="C900" s="181">
        <v>2</v>
      </c>
      <c r="F900" s="179"/>
      <c r="G900" s="179"/>
      <c r="H900" s="179"/>
    </row>
    <row r="901" spans="2:8" s="178" customFormat="1" ht="15" x14ac:dyDescent="0.25">
      <c r="B901" s="180" t="s">
        <v>3641</v>
      </c>
      <c r="C901" s="181">
        <v>2</v>
      </c>
      <c r="F901" s="179"/>
      <c r="G901" s="179"/>
      <c r="H901" s="179"/>
    </row>
    <row r="902" spans="2:8" s="178" customFormat="1" ht="15" x14ac:dyDescent="0.25">
      <c r="B902" s="180" t="s">
        <v>3642</v>
      </c>
      <c r="C902" s="181">
        <v>2</v>
      </c>
      <c r="F902" s="179"/>
      <c r="G902" s="179"/>
      <c r="H902" s="179"/>
    </row>
    <row r="903" spans="2:8" s="178" customFormat="1" ht="15" x14ac:dyDescent="0.25">
      <c r="B903" s="180" t="s">
        <v>3644</v>
      </c>
      <c r="C903" s="181">
        <v>2</v>
      </c>
      <c r="F903" s="179"/>
      <c r="G903" s="179"/>
      <c r="H903" s="179"/>
    </row>
    <row r="904" spans="2:8" s="178" customFormat="1" ht="15" x14ac:dyDescent="0.25">
      <c r="B904" s="180" t="s">
        <v>3645</v>
      </c>
      <c r="C904" s="181">
        <v>1</v>
      </c>
      <c r="F904" s="179"/>
      <c r="G904" s="179"/>
      <c r="H904" s="179"/>
    </row>
    <row r="905" spans="2:8" s="178" customFormat="1" ht="15" x14ac:dyDescent="0.25">
      <c r="B905" s="180" t="s">
        <v>3754</v>
      </c>
      <c r="C905" s="181">
        <v>2</v>
      </c>
      <c r="F905" s="179"/>
      <c r="G905" s="179"/>
      <c r="H905" s="179"/>
    </row>
    <row r="906" spans="2:8" s="178" customFormat="1" ht="15" x14ac:dyDescent="0.25">
      <c r="B906" s="180" t="s">
        <v>3738</v>
      </c>
      <c r="C906" s="181">
        <v>2</v>
      </c>
      <c r="F906" s="179"/>
      <c r="G906" s="179"/>
      <c r="H906" s="179"/>
    </row>
    <row r="907" spans="2:8" s="178" customFormat="1" ht="15" x14ac:dyDescent="0.25">
      <c r="B907" s="180" t="s">
        <v>3652</v>
      </c>
      <c r="C907" s="181">
        <v>2</v>
      </c>
      <c r="F907" s="179"/>
      <c r="G907" s="179"/>
      <c r="H907" s="179"/>
    </row>
    <row r="908" spans="2:8" s="178" customFormat="1" ht="15" x14ac:dyDescent="0.25">
      <c r="B908" s="180" t="s">
        <v>3755</v>
      </c>
      <c r="C908" s="181">
        <v>1</v>
      </c>
      <c r="F908" s="179"/>
      <c r="G908" s="179"/>
      <c r="H908" s="179"/>
    </row>
    <row r="909" spans="2:8" s="178" customFormat="1" ht="15" x14ac:dyDescent="0.25">
      <c r="B909" s="180" t="s">
        <v>3756</v>
      </c>
      <c r="C909" s="181">
        <v>3</v>
      </c>
      <c r="F909" s="179"/>
      <c r="G909" s="179"/>
      <c r="H909" s="179"/>
    </row>
    <row r="910" spans="2:8" s="178" customFormat="1" ht="15" x14ac:dyDescent="0.25">
      <c r="B910" s="180" t="s">
        <v>3656</v>
      </c>
      <c r="C910" s="181">
        <v>3</v>
      </c>
      <c r="F910" s="179"/>
      <c r="G910" s="179"/>
      <c r="H910" s="179"/>
    </row>
    <row r="911" spans="2:8" s="178" customFormat="1" ht="15" x14ac:dyDescent="0.25">
      <c r="B911" s="276"/>
      <c r="C911" s="327"/>
      <c r="F911" s="179"/>
      <c r="G911" s="179"/>
      <c r="H911" s="179"/>
    </row>
    <row r="912" spans="2:8" s="178" customFormat="1" x14ac:dyDescent="0.2">
      <c r="B912" s="324"/>
      <c r="C912" s="173"/>
      <c r="F912" s="179"/>
      <c r="G912" s="179"/>
      <c r="H912" s="179"/>
    </row>
    <row r="913" spans="2:8" s="203" customFormat="1" ht="31.5" x14ac:dyDescent="0.25">
      <c r="B913" s="328" t="s">
        <v>3658</v>
      </c>
      <c r="C913" s="292" t="s">
        <v>2923</v>
      </c>
      <c r="F913" s="287"/>
      <c r="G913" s="287"/>
      <c r="H913" s="287"/>
    </row>
    <row r="914" spans="2:8" s="178" customFormat="1" ht="15" x14ac:dyDescent="0.25">
      <c r="B914" s="180" t="s">
        <v>3669</v>
      </c>
      <c r="C914" s="182">
        <v>43175538.850000001</v>
      </c>
      <c r="F914" s="179"/>
      <c r="G914" s="179"/>
      <c r="H914" s="179"/>
    </row>
    <row r="915" spans="2:8" s="178" customFormat="1" ht="15" x14ac:dyDescent="0.25">
      <c r="B915" s="180" t="s">
        <v>3670</v>
      </c>
      <c r="C915" s="182">
        <v>2655964.4900000002</v>
      </c>
      <c r="F915" s="179"/>
      <c r="G915" s="179"/>
      <c r="H915" s="179"/>
    </row>
    <row r="916" spans="2:8" s="178" customFormat="1" ht="15" x14ac:dyDescent="0.25">
      <c r="B916" s="180" t="s">
        <v>3671</v>
      </c>
      <c r="C916" s="182">
        <v>138310294.12</v>
      </c>
      <c r="F916" s="179"/>
      <c r="G916" s="179"/>
      <c r="H916" s="179"/>
    </row>
    <row r="917" spans="2:8" s="178" customFormat="1" ht="15" x14ac:dyDescent="0.25">
      <c r="B917" s="180" t="s">
        <v>3672</v>
      </c>
      <c r="C917" s="182">
        <v>3801654.85</v>
      </c>
      <c r="F917" s="179"/>
      <c r="G917" s="179"/>
      <c r="H917" s="179"/>
    </row>
    <row r="918" spans="2:8" s="178" customFormat="1" ht="15" x14ac:dyDescent="0.25">
      <c r="B918" s="180" t="s">
        <v>3673</v>
      </c>
      <c r="C918" s="182">
        <v>383675986.74999994</v>
      </c>
      <c r="F918" s="179"/>
      <c r="G918" s="179"/>
      <c r="H918" s="179"/>
    </row>
    <row r="919" spans="2:8" s="178" customFormat="1" ht="15" x14ac:dyDescent="0.25">
      <c r="B919" s="180" t="s">
        <v>3674</v>
      </c>
      <c r="C919" s="182">
        <v>271901715.27000004</v>
      </c>
      <c r="F919" s="179"/>
      <c r="G919" s="179"/>
      <c r="H919" s="179"/>
    </row>
    <row r="920" spans="2:8" s="178" customFormat="1" ht="15" x14ac:dyDescent="0.25">
      <c r="B920" s="180" t="s">
        <v>3675</v>
      </c>
      <c r="C920" s="182">
        <v>529385521.12</v>
      </c>
      <c r="F920" s="179"/>
      <c r="G920" s="179"/>
      <c r="H920" s="179"/>
    </row>
    <row r="921" spans="2:8" s="178" customFormat="1" ht="15" x14ac:dyDescent="0.25">
      <c r="B921" s="180" t="s">
        <v>3676</v>
      </c>
      <c r="C921" s="182">
        <v>3120820.91</v>
      </c>
      <c r="F921" s="179"/>
      <c r="G921" s="179"/>
      <c r="H921" s="179"/>
    </row>
    <row r="922" spans="2:8" s="178" customFormat="1" ht="15" x14ac:dyDescent="0.25">
      <c r="B922" s="180" t="s">
        <v>3677</v>
      </c>
      <c r="C922" s="182">
        <v>1939068.6</v>
      </c>
      <c r="F922" s="179"/>
      <c r="G922" s="179"/>
      <c r="H922" s="179"/>
    </row>
    <row r="923" spans="2:8" s="178" customFormat="1" ht="15" x14ac:dyDescent="0.25">
      <c r="B923" s="180" t="s">
        <v>3678</v>
      </c>
      <c r="C923" s="182">
        <v>2009269.08</v>
      </c>
      <c r="F923" s="179"/>
      <c r="G923" s="179"/>
      <c r="H923" s="179"/>
    </row>
    <row r="924" spans="2:8" s="178" customFormat="1" ht="15" x14ac:dyDescent="0.25">
      <c r="B924" s="180" t="s">
        <v>3679</v>
      </c>
      <c r="C924" s="182">
        <v>9927120</v>
      </c>
      <c r="F924" s="179"/>
      <c r="G924" s="179"/>
      <c r="H924" s="179"/>
    </row>
    <row r="925" spans="2:8" s="178" customFormat="1" ht="15" x14ac:dyDescent="0.25">
      <c r="B925" s="180" t="s">
        <v>3680</v>
      </c>
      <c r="C925" s="182">
        <v>30800594.82</v>
      </c>
      <c r="F925" s="179"/>
      <c r="G925" s="179"/>
      <c r="H925" s="179"/>
    </row>
    <row r="926" spans="2:8" s="178" customFormat="1" ht="15" x14ac:dyDescent="0.25">
      <c r="B926" s="180" t="s">
        <v>3681</v>
      </c>
      <c r="C926" s="182">
        <v>10602969.16</v>
      </c>
      <c r="F926" s="179"/>
      <c r="G926" s="179"/>
      <c r="H926" s="179"/>
    </row>
    <row r="927" spans="2:8" s="178" customFormat="1" ht="15" x14ac:dyDescent="0.25">
      <c r="B927" s="180" t="s">
        <v>3682</v>
      </c>
      <c r="C927" s="182">
        <v>3848491.1</v>
      </c>
      <c r="F927" s="179"/>
      <c r="G927" s="179"/>
      <c r="H927" s="179"/>
    </row>
    <row r="928" spans="2:8" s="178" customFormat="1" ht="15" x14ac:dyDescent="0.25">
      <c r="B928" s="180" t="s">
        <v>3683</v>
      </c>
      <c r="C928" s="182">
        <v>19989151.82</v>
      </c>
      <c r="F928" s="179"/>
      <c r="G928" s="179"/>
      <c r="H928" s="179"/>
    </row>
    <row r="929" spans="2:8" s="178" customFormat="1" ht="15" x14ac:dyDescent="0.25">
      <c r="B929" s="180" t="s">
        <v>3684</v>
      </c>
      <c r="C929" s="182">
        <v>93191903.079999998</v>
      </c>
      <c r="F929" s="179"/>
      <c r="G929" s="179"/>
      <c r="H929" s="179"/>
    </row>
    <row r="930" spans="2:8" s="178" customFormat="1" ht="15" x14ac:dyDescent="0.25">
      <c r="B930" s="180" t="s">
        <v>3685</v>
      </c>
      <c r="C930" s="182">
        <v>13026768.119999999</v>
      </c>
      <c r="F930" s="179"/>
      <c r="G930" s="179"/>
      <c r="H930" s="179"/>
    </row>
    <row r="931" spans="2:8" s="178" customFormat="1" ht="15" x14ac:dyDescent="0.25">
      <c r="B931" s="180" t="s">
        <v>3686</v>
      </c>
      <c r="C931" s="182">
        <v>13416901.32</v>
      </c>
      <c r="F931" s="179"/>
      <c r="G931" s="179"/>
      <c r="H931" s="179"/>
    </row>
    <row r="932" spans="2:8" s="178" customFormat="1" ht="15" x14ac:dyDescent="0.25">
      <c r="B932" s="180" t="s">
        <v>3687</v>
      </c>
      <c r="C932" s="182">
        <v>9699282.0800000001</v>
      </c>
      <c r="F932" s="179"/>
      <c r="G932" s="179"/>
      <c r="H932" s="179"/>
    </row>
    <row r="933" spans="2:8" s="178" customFormat="1" ht="15" x14ac:dyDescent="0.25">
      <c r="B933" s="180" t="s">
        <v>3688</v>
      </c>
      <c r="C933" s="182">
        <v>12807090.73</v>
      </c>
      <c r="F933" s="179"/>
      <c r="G933" s="179"/>
      <c r="H933" s="179"/>
    </row>
    <row r="934" spans="2:8" s="178" customFormat="1" ht="15" x14ac:dyDescent="0.25">
      <c r="B934" s="180" t="s">
        <v>3689</v>
      </c>
      <c r="C934" s="182">
        <v>49581825.420000002</v>
      </c>
      <c r="F934" s="179"/>
      <c r="G934" s="179"/>
      <c r="H934" s="179"/>
    </row>
    <row r="935" spans="2:8" s="178" customFormat="1" ht="15" x14ac:dyDescent="0.25">
      <c r="B935" s="180" t="s">
        <v>3690</v>
      </c>
      <c r="C935" s="182">
        <v>48391261.200000003</v>
      </c>
      <c r="F935" s="179"/>
      <c r="G935" s="179"/>
      <c r="H935" s="179"/>
    </row>
    <row r="936" spans="2:8" s="178" customFormat="1" ht="15" x14ac:dyDescent="0.25">
      <c r="B936" s="180" t="s">
        <v>3691</v>
      </c>
      <c r="C936" s="182">
        <v>345101950.02000004</v>
      </c>
      <c r="F936" s="179"/>
      <c r="G936" s="179"/>
      <c r="H936" s="179"/>
    </row>
    <row r="937" spans="2:8" s="178" customFormat="1" ht="15" x14ac:dyDescent="0.25">
      <c r="B937" s="180" t="s">
        <v>3692</v>
      </c>
      <c r="C937" s="182">
        <v>49868300.079999998</v>
      </c>
      <c r="F937" s="179"/>
      <c r="G937" s="179"/>
      <c r="H937" s="179"/>
    </row>
    <row r="938" spans="2:8" s="178" customFormat="1" ht="15" x14ac:dyDescent="0.25">
      <c r="B938" s="180" t="s">
        <v>3693</v>
      </c>
      <c r="C938" s="182">
        <v>35527036.479999997</v>
      </c>
      <c r="F938" s="179"/>
      <c r="G938" s="179"/>
      <c r="H938" s="179"/>
    </row>
    <row r="939" spans="2:8" s="178" customFormat="1" ht="15" x14ac:dyDescent="0.25">
      <c r="B939" s="180" t="s">
        <v>3694</v>
      </c>
      <c r="C939" s="182">
        <v>32576249.960000001</v>
      </c>
      <c r="F939" s="179"/>
      <c r="G939" s="179"/>
      <c r="H939" s="179"/>
    </row>
    <row r="940" spans="2:8" s="178" customFormat="1" ht="15" x14ac:dyDescent="0.25">
      <c r="B940" s="180" t="s">
        <v>3695</v>
      </c>
      <c r="C940" s="182">
        <v>11326840.02</v>
      </c>
      <c r="F940" s="179"/>
      <c r="G940" s="179"/>
      <c r="H940" s="179"/>
    </row>
    <row r="941" spans="2:8" s="178" customFormat="1" ht="15" x14ac:dyDescent="0.25">
      <c r="B941" s="180" t="s">
        <v>3696</v>
      </c>
      <c r="C941" s="182">
        <v>9386375</v>
      </c>
      <c r="F941" s="179"/>
      <c r="G941" s="179"/>
      <c r="H941" s="179"/>
    </row>
    <row r="942" spans="2:8" s="178" customFormat="1" ht="15" x14ac:dyDescent="0.25">
      <c r="B942" s="180" t="s">
        <v>3697</v>
      </c>
      <c r="C942" s="182">
        <v>114775466.75</v>
      </c>
      <c r="F942" s="179"/>
      <c r="G942" s="179"/>
      <c r="H942" s="179"/>
    </row>
    <row r="943" spans="2:8" s="178" customFormat="1" ht="15" x14ac:dyDescent="0.25">
      <c r="B943" s="180" t="s">
        <v>3698</v>
      </c>
      <c r="C943" s="182">
        <v>105993895.23999999</v>
      </c>
      <c r="F943" s="179"/>
      <c r="G943" s="179"/>
      <c r="H943" s="179"/>
    </row>
    <row r="944" spans="2:8" s="178" customFormat="1" ht="15" x14ac:dyDescent="0.25">
      <c r="B944" s="180" t="s">
        <v>3699</v>
      </c>
      <c r="C944" s="182">
        <v>5444538.7699999996</v>
      </c>
      <c r="F944" s="179"/>
      <c r="G944" s="179"/>
      <c r="H944" s="179"/>
    </row>
    <row r="945" spans="2:8" s="178" customFormat="1" ht="15" x14ac:dyDescent="0.25">
      <c r="B945" s="180" t="s">
        <v>3674</v>
      </c>
      <c r="C945" s="182">
        <v>5357000</v>
      </c>
      <c r="F945" s="179"/>
      <c r="G945" s="179"/>
      <c r="H945" s="179"/>
    </row>
    <row r="946" spans="2:8" s="178" customFormat="1" ht="15" x14ac:dyDescent="0.25">
      <c r="B946" s="180" t="s">
        <v>3676</v>
      </c>
      <c r="C946" s="182">
        <v>11963500.050000001</v>
      </c>
      <c r="F946" s="179"/>
      <c r="G946" s="179"/>
      <c r="H946" s="179"/>
    </row>
    <row r="947" spans="2:8" s="178" customFormat="1" ht="15" x14ac:dyDescent="0.25">
      <c r="B947" s="180" t="s">
        <v>3700</v>
      </c>
      <c r="C947" s="182">
        <v>431757239.62</v>
      </c>
      <c r="F947" s="179"/>
      <c r="G947" s="179"/>
      <c r="H947" s="179"/>
    </row>
    <row r="948" spans="2:8" s="178" customFormat="1" ht="15" x14ac:dyDescent="0.25">
      <c r="B948" s="180" t="s">
        <v>3678</v>
      </c>
      <c r="C948" s="182">
        <v>144250000</v>
      </c>
      <c r="F948" s="179"/>
      <c r="G948" s="179"/>
      <c r="H948" s="179"/>
    </row>
    <row r="949" spans="2:8" s="178" customFormat="1" ht="15" x14ac:dyDescent="0.25">
      <c r="B949" s="180" t="s">
        <v>3701</v>
      </c>
      <c r="C949" s="182">
        <v>70995029.989999995</v>
      </c>
      <c r="F949" s="179"/>
      <c r="G949" s="179"/>
      <c r="H949" s="179"/>
    </row>
    <row r="950" spans="2:8" s="178" customFormat="1" ht="15" x14ac:dyDescent="0.25">
      <c r="B950" s="180" t="s">
        <v>3702</v>
      </c>
      <c r="C950" s="182">
        <v>65070485.850000009</v>
      </c>
      <c r="F950" s="179"/>
      <c r="G950" s="179"/>
      <c r="H950" s="179"/>
    </row>
    <row r="951" spans="2:8" s="178" customFormat="1" ht="15" x14ac:dyDescent="0.25">
      <c r="B951" s="180" t="s">
        <v>3679</v>
      </c>
      <c r="C951" s="182">
        <v>475776845.65999997</v>
      </c>
      <c r="F951" s="179"/>
      <c r="G951" s="179"/>
      <c r="H951" s="179"/>
    </row>
    <row r="952" spans="2:8" s="178" customFormat="1" ht="15" x14ac:dyDescent="0.25">
      <c r="B952" s="180" t="s">
        <v>3703</v>
      </c>
      <c r="C952" s="182">
        <v>6330345.9199999999</v>
      </c>
      <c r="F952" s="179"/>
      <c r="G952" s="179"/>
      <c r="H952" s="179"/>
    </row>
    <row r="953" spans="2:8" s="178" customFormat="1" ht="15" x14ac:dyDescent="0.25">
      <c r="B953" s="180" t="s">
        <v>3681</v>
      </c>
      <c r="C953" s="182">
        <v>9500666.8900000006</v>
      </c>
      <c r="F953" s="179"/>
      <c r="G953" s="179"/>
      <c r="H953" s="179"/>
    </row>
    <row r="954" spans="2:8" s="178" customFormat="1" ht="15" x14ac:dyDescent="0.25">
      <c r="B954" s="180" t="s">
        <v>3684</v>
      </c>
      <c r="C954" s="182">
        <v>4932000</v>
      </c>
      <c r="F954" s="179"/>
      <c r="G954" s="179"/>
      <c r="H954" s="179"/>
    </row>
    <row r="955" spans="2:8" s="178" customFormat="1" ht="15" x14ac:dyDescent="0.25">
      <c r="B955" s="180" t="s">
        <v>3704</v>
      </c>
      <c r="C955" s="182">
        <v>8541411.5</v>
      </c>
      <c r="F955" s="179"/>
      <c r="G955" s="179"/>
      <c r="H955" s="179"/>
    </row>
    <row r="956" spans="2:8" s="178" customFormat="1" ht="15" x14ac:dyDescent="0.25">
      <c r="B956" s="180" t="s">
        <v>3705</v>
      </c>
      <c r="C956" s="182">
        <v>4230500</v>
      </c>
      <c r="F956" s="179"/>
      <c r="G956" s="179"/>
      <c r="H956" s="179"/>
    </row>
    <row r="957" spans="2:8" s="178" customFormat="1" ht="15" x14ac:dyDescent="0.25">
      <c r="B957" s="180" t="s">
        <v>3706</v>
      </c>
      <c r="C957" s="182">
        <v>49422500</v>
      </c>
      <c r="F957" s="179"/>
      <c r="G957" s="179"/>
      <c r="H957" s="179"/>
    </row>
    <row r="958" spans="2:8" s="178" customFormat="1" ht="15" x14ac:dyDescent="0.25">
      <c r="B958" s="180" t="s">
        <v>3707</v>
      </c>
      <c r="C958" s="182">
        <v>37571900</v>
      </c>
      <c r="F958" s="179"/>
      <c r="G958" s="179"/>
      <c r="H958" s="179"/>
    </row>
    <row r="959" spans="2:8" s="178" customFormat="1" ht="15" x14ac:dyDescent="0.25">
      <c r="B959" s="180" t="s">
        <v>3708</v>
      </c>
      <c r="C959" s="182">
        <v>31077900.02</v>
      </c>
      <c r="F959" s="179"/>
      <c r="G959" s="179"/>
      <c r="H959" s="179"/>
    </row>
    <row r="960" spans="2:8" s="178" customFormat="1" ht="15" x14ac:dyDescent="0.25">
      <c r="B960" s="180" t="s">
        <v>3709</v>
      </c>
      <c r="C960" s="182">
        <v>779300</v>
      </c>
      <c r="F960" s="179"/>
      <c r="G960" s="179"/>
      <c r="H960" s="179"/>
    </row>
    <row r="961" spans="2:8" s="178" customFormat="1" ht="15" x14ac:dyDescent="0.25">
      <c r="B961" s="180" t="s">
        <v>3687</v>
      </c>
      <c r="C961" s="182">
        <v>171321421.09999999</v>
      </c>
      <c r="F961" s="179"/>
      <c r="G961" s="179"/>
      <c r="H961" s="179"/>
    </row>
    <row r="962" spans="2:8" s="178" customFormat="1" ht="15" x14ac:dyDescent="0.25">
      <c r="B962" s="180" t="s">
        <v>3688</v>
      </c>
      <c r="C962" s="182">
        <v>14888500</v>
      </c>
      <c r="F962" s="179"/>
      <c r="G962" s="179"/>
      <c r="H962" s="179"/>
    </row>
    <row r="963" spans="2:8" s="178" customFormat="1" ht="15" x14ac:dyDescent="0.25">
      <c r="B963" s="180" t="s">
        <v>3710</v>
      </c>
      <c r="C963" s="182">
        <v>14633668.270000001</v>
      </c>
      <c r="F963" s="179"/>
      <c r="G963" s="179"/>
      <c r="H963" s="179"/>
    </row>
    <row r="964" spans="2:8" s="178" customFormat="1" ht="15" x14ac:dyDescent="0.25">
      <c r="B964" s="180" t="s">
        <v>3689</v>
      </c>
      <c r="C964" s="182">
        <v>100746385.86000001</v>
      </c>
      <c r="F964" s="179"/>
      <c r="G964" s="179"/>
      <c r="H964" s="179"/>
    </row>
    <row r="965" spans="2:8" s="178" customFormat="1" ht="15" x14ac:dyDescent="0.25">
      <c r="B965" s="180" t="s">
        <v>3650</v>
      </c>
      <c r="C965" s="182">
        <v>360882.68</v>
      </c>
      <c r="F965" s="179"/>
      <c r="G965" s="179"/>
      <c r="H965" s="179"/>
    </row>
    <row r="966" spans="2:8" s="178" customFormat="1" ht="15" x14ac:dyDescent="0.25">
      <c r="B966" s="180" t="s">
        <v>3711</v>
      </c>
      <c r="C966" s="182">
        <v>416100594.31999999</v>
      </c>
      <c r="F966" s="179"/>
      <c r="G966" s="179"/>
      <c r="H966" s="179"/>
    </row>
    <row r="967" spans="2:8" s="178" customFormat="1" ht="15" x14ac:dyDescent="0.25">
      <c r="B967" s="180" t="s">
        <v>3712</v>
      </c>
      <c r="C967" s="182">
        <v>17202623.550000001</v>
      </c>
      <c r="F967" s="179"/>
      <c r="G967" s="179"/>
      <c r="H967" s="179"/>
    </row>
    <row r="968" spans="2:8" s="178" customFormat="1" ht="15" x14ac:dyDescent="0.25">
      <c r="B968" s="180" t="s">
        <v>3713</v>
      </c>
      <c r="C968" s="182">
        <v>11482500</v>
      </c>
      <c r="F968" s="179"/>
      <c r="G968" s="179"/>
      <c r="H968" s="179"/>
    </row>
    <row r="969" spans="2:8" s="178" customFormat="1" ht="15" x14ac:dyDescent="0.25">
      <c r="B969" s="183" t="s">
        <v>3714</v>
      </c>
      <c r="C969" s="182">
        <v>3071962.3</v>
      </c>
      <c r="F969" s="179"/>
      <c r="G969" s="179"/>
      <c r="H969" s="179"/>
    </row>
    <row r="970" spans="2:8" s="178" customFormat="1" ht="15" x14ac:dyDescent="0.25">
      <c r="B970" s="183" t="s">
        <v>3715</v>
      </c>
      <c r="C970" s="182">
        <v>4911499.5</v>
      </c>
      <c r="F970" s="179"/>
      <c r="G970" s="179"/>
      <c r="H970" s="179"/>
    </row>
    <row r="971" spans="2:8" s="178" customFormat="1" ht="15" x14ac:dyDescent="0.25">
      <c r="B971" s="183" t="s">
        <v>3699</v>
      </c>
      <c r="C971" s="182">
        <v>10312000</v>
      </c>
      <c r="F971" s="179"/>
      <c r="G971" s="179"/>
      <c r="H971" s="179"/>
    </row>
    <row r="972" spans="2:8" s="178" customFormat="1" ht="15" x14ac:dyDescent="0.25">
      <c r="B972" s="183" t="s">
        <v>3674</v>
      </c>
      <c r="C972" s="182">
        <v>2875000</v>
      </c>
      <c r="F972" s="179"/>
      <c r="G972" s="179"/>
      <c r="H972" s="179"/>
    </row>
    <row r="973" spans="2:8" s="178" customFormat="1" ht="15" x14ac:dyDescent="0.25">
      <c r="B973" s="183" t="s">
        <v>3620</v>
      </c>
      <c r="C973" s="182">
        <v>18137500</v>
      </c>
      <c r="F973" s="179"/>
      <c r="G973" s="179"/>
      <c r="H973" s="179"/>
    </row>
    <row r="974" spans="2:8" s="178" customFormat="1" ht="15" x14ac:dyDescent="0.25">
      <c r="B974" s="183" t="s">
        <v>3696</v>
      </c>
      <c r="C974" s="182">
        <v>18685376</v>
      </c>
      <c r="F974" s="179"/>
      <c r="G974" s="179"/>
      <c r="H974" s="179"/>
    </row>
    <row r="975" spans="2:8" s="178" customFormat="1" ht="15" x14ac:dyDescent="0.25">
      <c r="B975" s="183" t="s">
        <v>3697</v>
      </c>
      <c r="C975" s="182">
        <v>3610583.94</v>
      </c>
      <c r="F975" s="179"/>
      <c r="G975" s="179"/>
      <c r="H975" s="179"/>
    </row>
    <row r="976" spans="2:8" s="178" customFormat="1" ht="15" x14ac:dyDescent="0.25">
      <c r="B976" s="183" t="s">
        <v>3624</v>
      </c>
      <c r="C976" s="182">
        <v>8064300</v>
      </c>
      <c r="F976" s="179"/>
      <c r="G976" s="179"/>
      <c r="H976" s="179"/>
    </row>
    <row r="977" spans="2:8" s="178" customFormat="1" ht="15" x14ac:dyDescent="0.25">
      <c r="B977" s="183" t="s">
        <v>3716</v>
      </c>
      <c r="C977" s="182">
        <v>24727900.02</v>
      </c>
      <c r="F977" s="179"/>
      <c r="G977" s="179"/>
      <c r="H977" s="179"/>
    </row>
    <row r="978" spans="2:8" s="178" customFormat="1" ht="15" x14ac:dyDescent="0.25">
      <c r="B978" s="183" t="s">
        <v>3700</v>
      </c>
      <c r="C978" s="182">
        <v>4853900</v>
      </c>
      <c r="F978" s="179"/>
      <c r="G978" s="179"/>
      <c r="H978" s="179"/>
    </row>
    <row r="979" spans="2:8" s="178" customFormat="1" ht="15" x14ac:dyDescent="0.25">
      <c r="B979" s="183" t="s">
        <v>3679</v>
      </c>
      <c r="C979" s="182">
        <v>224024130</v>
      </c>
      <c r="F979" s="179"/>
      <c r="G979" s="179"/>
      <c r="H979" s="179"/>
    </row>
    <row r="980" spans="2:8" s="178" customFormat="1" ht="15" x14ac:dyDescent="0.25">
      <c r="B980" s="183" t="s">
        <v>3717</v>
      </c>
      <c r="C980" s="182">
        <v>3296950</v>
      </c>
      <c r="F980" s="179"/>
      <c r="G980" s="179"/>
      <c r="H980" s="179"/>
    </row>
    <row r="981" spans="2:8" s="178" customFormat="1" ht="15" x14ac:dyDescent="0.25">
      <c r="B981" s="183" t="s">
        <v>3703</v>
      </c>
      <c r="C981" s="182">
        <v>9197539.4699999988</v>
      </c>
      <c r="F981" s="179"/>
      <c r="G981" s="179"/>
      <c r="H981" s="179"/>
    </row>
    <row r="982" spans="2:8" s="178" customFormat="1" ht="15" x14ac:dyDescent="0.25">
      <c r="B982" s="183" t="s">
        <v>3718</v>
      </c>
      <c r="C982" s="182">
        <v>6282000</v>
      </c>
      <c r="F982" s="179"/>
      <c r="G982" s="179"/>
      <c r="H982" s="179"/>
    </row>
    <row r="983" spans="2:8" s="178" customFormat="1" ht="15" x14ac:dyDescent="0.25">
      <c r="B983" s="183" t="s">
        <v>3719</v>
      </c>
      <c r="C983" s="182">
        <v>4080150</v>
      </c>
      <c r="F983" s="179"/>
      <c r="G983" s="179"/>
      <c r="H983" s="179"/>
    </row>
    <row r="984" spans="2:8" s="178" customFormat="1" ht="15" x14ac:dyDescent="0.25">
      <c r="B984" s="183" t="s">
        <v>3704</v>
      </c>
      <c r="C984" s="182">
        <v>104315000</v>
      </c>
      <c r="F984" s="179"/>
      <c r="G984" s="179"/>
      <c r="H984" s="179"/>
    </row>
    <row r="985" spans="2:8" s="178" customFormat="1" ht="15" x14ac:dyDescent="0.25">
      <c r="B985" s="183" t="s">
        <v>3720</v>
      </c>
      <c r="C985" s="182">
        <v>7675000</v>
      </c>
      <c r="F985" s="179"/>
      <c r="G985" s="179"/>
      <c r="H985" s="179"/>
    </row>
    <row r="986" spans="2:8" s="178" customFormat="1" ht="15" x14ac:dyDescent="0.25">
      <c r="B986" s="183" t="s">
        <v>3706</v>
      </c>
      <c r="C986" s="182">
        <v>66304049.989999995</v>
      </c>
      <c r="F986" s="179"/>
      <c r="G986" s="179"/>
      <c r="H986" s="179"/>
    </row>
    <row r="987" spans="2:8" s="178" customFormat="1" ht="15" x14ac:dyDescent="0.25">
      <c r="B987" s="183" t="s">
        <v>3721</v>
      </c>
      <c r="C987" s="182">
        <v>49462400</v>
      </c>
      <c r="F987" s="179"/>
      <c r="G987" s="179"/>
      <c r="H987" s="179"/>
    </row>
    <row r="988" spans="2:8" s="178" customFormat="1" ht="15" x14ac:dyDescent="0.25">
      <c r="B988" s="183" t="s">
        <v>3708</v>
      </c>
      <c r="C988" s="182">
        <v>28747599.960000001</v>
      </c>
      <c r="F988" s="179"/>
      <c r="G988" s="179"/>
      <c r="H988" s="179"/>
    </row>
    <row r="989" spans="2:8" s="178" customFormat="1" ht="15" x14ac:dyDescent="0.25">
      <c r="B989" s="183" t="s">
        <v>3722</v>
      </c>
      <c r="C989" s="182">
        <v>3192750</v>
      </c>
      <c r="F989" s="179"/>
      <c r="G989" s="179"/>
      <c r="H989" s="179"/>
    </row>
    <row r="990" spans="2:8" s="178" customFormat="1" ht="15" x14ac:dyDescent="0.25">
      <c r="B990" s="183" t="s">
        <v>3723</v>
      </c>
      <c r="C990" s="182">
        <v>2897000</v>
      </c>
      <c r="F990" s="179"/>
      <c r="G990" s="179"/>
      <c r="H990" s="179"/>
    </row>
    <row r="991" spans="2:8" s="178" customFormat="1" ht="15" x14ac:dyDescent="0.25">
      <c r="B991" s="183" t="s">
        <v>3639</v>
      </c>
      <c r="C991" s="182">
        <v>16192800</v>
      </c>
      <c r="F991" s="179"/>
      <c r="G991" s="179"/>
      <c r="H991" s="179"/>
    </row>
    <row r="992" spans="2:8" s="178" customFormat="1" ht="15" x14ac:dyDescent="0.25">
      <c r="B992" s="183" t="s">
        <v>3724</v>
      </c>
      <c r="C992" s="182">
        <v>205057500.30000001</v>
      </c>
      <c r="F992" s="179"/>
      <c r="G992" s="179"/>
      <c r="H992" s="179"/>
    </row>
    <row r="993" spans="2:8" s="178" customFormat="1" ht="15" x14ac:dyDescent="0.25">
      <c r="B993" s="183" t="s">
        <v>3725</v>
      </c>
      <c r="C993" s="182">
        <v>22726800</v>
      </c>
      <c r="F993" s="179"/>
      <c r="G993" s="179"/>
      <c r="H993" s="179"/>
    </row>
    <row r="994" spans="2:8" s="178" customFormat="1" ht="15" x14ac:dyDescent="0.25">
      <c r="B994" s="183" t="s">
        <v>3688</v>
      </c>
      <c r="C994" s="182">
        <v>16644911.359999999</v>
      </c>
      <c r="F994" s="179"/>
      <c r="G994" s="179"/>
      <c r="H994" s="179"/>
    </row>
    <row r="995" spans="2:8" s="178" customFormat="1" ht="15" x14ac:dyDescent="0.25">
      <c r="B995" s="183" t="s">
        <v>3689</v>
      </c>
      <c r="C995" s="182">
        <v>125944680</v>
      </c>
      <c r="F995" s="179"/>
      <c r="G995" s="179"/>
      <c r="H995" s="179"/>
    </row>
    <row r="996" spans="2:8" s="178" customFormat="1" ht="15" x14ac:dyDescent="0.25">
      <c r="B996" s="183" t="s">
        <v>3650</v>
      </c>
      <c r="C996" s="182">
        <v>368847.21</v>
      </c>
      <c r="F996" s="179"/>
      <c r="G996" s="179"/>
      <c r="H996" s="179"/>
    </row>
    <row r="997" spans="2:8" s="178" customFormat="1" ht="15" x14ac:dyDescent="0.25">
      <c r="B997" s="183" t="s">
        <v>3711</v>
      </c>
      <c r="C997" s="182">
        <v>142067900.08000001</v>
      </c>
      <c r="F997" s="179"/>
      <c r="G997" s="179"/>
      <c r="H997" s="179"/>
    </row>
    <row r="998" spans="2:8" s="178" customFormat="1" ht="15" x14ac:dyDescent="0.25">
      <c r="B998" s="183" t="s">
        <v>3726</v>
      </c>
      <c r="C998" s="182">
        <v>6753000</v>
      </c>
      <c r="F998" s="179"/>
      <c r="G998" s="179"/>
      <c r="H998" s="179"/>
    </row>
    <row r="999" spans="2:8" s="178" customFormat="1" ht="15" x14ac:dyDescent="0.25">
      <c r="B999" s="183" t="s">
        <v>3727</v>
      </c>
      <c r="C999" s="182">
        <v>8855500</v>
      </c>
      <c r="F999" s="179"/>
      <c r="G999" s="179"/>
      <c r="H999" s="179"/>
    </row>
    <row r="1000" spans="2:8" s="178" customFormat="1" ht="15" x14ac:dyDescent="0.25">
      <c r="B1000" s="183" t="s">
        <v>3728</v>
      </c>
      <c r="C1000" s="182">
        <v>39364396.780000001</v>
      </c>
      <c r="F1000" s="179"/>
      <c r="G1000" s="179"/>
      <c r="H1000" s="179"/>
    </row>
    <row r="1001" spans="2:8" s="178" customFormat="1" ht="15" x14ac:dyDescent="0.25">
      <c r="B1001" s="183" t="s">
        <v>3692</v>
      </c>
      <c r="C1001" s="182">
        <v>21224100</v>
      </c>
      <c r="F1001" s="179"/>
      <c r="G1001" s="179"/>
      <c r="H1001" s="179"/>
    </row>
    <row r="1002" spans="2:8" s="178" customFormat="1" ht="15" x14ac:dyDescent="0.25">
      <c r="B1002" s="180" t="s">
        <v>3729</v>
      </c>
      <c r="C1002" s="182">
        <v>2572729.66</v>
      </c>
      <c r="F1002" s="179"/>
      <c r="G1002" s="179"/>
      <c r="H1002" s="179"/>
    </row>
    <row r="1003" spans="2:8" s="178" customFormat="1" ht="15" x14ac:dyDescent="0.25">
      <c r="B1003" s="180" t="s">
        <v>3620</v>
      </c>
      <c r="C1003" s="182">
        <v>7606375</v>
      </c>
      <c r="F1003" s="179"/>
      <c r="G1003" s="179"/>
      <c r="H1003" s="179"/>
    </row>
    <row r="1004" spans="2:8" s="178" customFormat="1" ht="15" x14ac:dyDescent="0.25">
      <c r="B1004" s="180" t="s">
        <v>3622</v>
      </c>
      <c r="C1004" s="182">
        <v>26412240.98</v>
      </c>
      <c r="F1004" s="179"/>
      <c r="G1004" s="179"/>
      <c r="H1004" s="179"/>
    </row>
    <row r="1005" spans="2:8" s="178" customFormat="1" ht="15" x14ac:dyDescent="0.25">
      <c r="B1005" s="180" t="s">
        <v>3699</v>
      </c>
      <c r="C1005" s="182">
        <v>5920048.2800000003</v>
      </c>
      <c r="F1005" s="179"/>
      <c r="G1005" s="179"/>
      <c r="H1005" s="179"/>
    </row>
    <row r="1006" spans="2:8" s="178" customFormat="1" ht="15" x14ac:dyDescent="0.25">
      <c r="B1006" s="180" t="s">
        <v>3624</v>
      </c>
      <c r="C1006" s="182">
        <v>58148853.600000001</v>
      </c>
      <c r="F1006" s="179"/>
      <c r="G1006" s="179"/>
      <c r="H1006" s="179"/>
    </row>
    <row r="1007" spans="2:8" s="178" customFormat="1" ht="15" x14ac:dyDescent="0.25">
      <c r="B1007" s="180" t="s">
        <v>3716</v>
      </c>
      <c r="C1007" s="182">
        <v>13506600.039999999</v>
      </c>
      <c r="F1007" s="179"/>
      <c r="G1007" s="179"/>
      <c r="H1007" s="179"/>
    </row>
    <row r="1008" spans="2:8" s="178" customFormat="1" ht="15" x14ac:dyDescent="0.25">
      <c r="B1008" s="180" t="s">
        <v>3625</v>
      </c>
      <c r="C1008" s="182">
        <v>23853016.798</v>
      </c>
      <c r="F1008" s="179"/>
      <c r="G1008" s="179"/>
      <c r="H1008" s="179"/>
    </row>
    <row r="1009" spans="2:8" s="178" customFormat="1" ht="15" x14ac:dyDescent="0.25">
      <c r="B1009" s="180" t="s">
        <v>3700</v>
      </c>
      <c r="C1009" s="182">
        <v>162606396.30000001</v>
      </c>
      <c r="F1009" s="179"/>
      <c r="G1009" s="179"/>
      <c r="H1009" s="179"/>
    </row>
    <row r="1010" spans="2:8" s="178" customFormat="1" ht="15" x14ac:dyDescent="0.25">
      <c r="B1010" s="180" t="s">
        <v>3627</v>
      </c>
      <c r="C1010" s="182">
        <v>86276200</v>
      </c>
      <c r="F1010" s="179"/>
      <c r="G1010" s="179"/>
      <c r="H1010" s="179"/>
    </row>
    <row r="1011" spans="2:8" s="178" customFormat="1" ht="15" x14ac:dyDescent="0.25">
      <c r="B1011" s="180" t="s">
        <v>3701</v>
      </c>
      <c r="C1011" s="182">
        <v>228898680.00999999</v>
      </c>
      <c r="F1011" s="179"/>
      <c r="G1011" s="179"/>
      <c r="H1011" s="179"/>
    </row>
    <row r="1012" spans="2:8" s="178" customFormat="1" ht="15" x14ac:dyDescent="0.25">
      <c r="B1012" s="180" t="s">
        <v>3629</v>
      </c>
      <c r="C1012" s="182">
        <v>115467833.14</v>
      </c>
      <c r="F1012" s="179"/>
      <c r="G1012" s="179"/>
      <c r="H1012" s="179"/>
    </row>
    <row r="1013" spans="2:8" s="178" customFormat="1" ht="15" x14ac:dyDescent="0.25">
      <c r="B1013" s="180" t="s">
        <v>3717</v>
      </c>
      <c r="C1013" s="182">
        <v>13083346.18</v>
      </c>
      <c r="F1013" s="179"/>
      <c r="G1013" s="179"/>
      <c r="H1013" s="179"/>
    </row>
    <row r="1014" spans="2:8" s="178" customFormat="1" ht="15" x14ac:dyDescent="0.25">
      <c r="B1014" s="180" t="s">
        <v>3730</v>
      </c>
      <c r="C1014" s="182">
        <v>5387764.1100000003</v>
      </c>
      <c r="F1014" s="179"/>
      <c r="G1014" s="179"/>
      <c r="H1014" s="179"/>
    </row>
    <row r="1015" spans="2:8" s="178" customFormat="1" ht="15" x14ac:dyDescent="0.25">
      <c r="B1015" s="180" t="s">
        <v>3731</v>
      </c>
      <c r="C1015" s="182">
        <v>2403769.44</v>
      </c>
      <c r="F1015" s="179"/>
      <c r="G1015" s="179"/>
      <c r="H1015" s="179"/>
    </row>
    <row r="1016" spans="2:8" s="178" customFormat="1" ht="15" x14ac:dyDescent="0.25">
      <c r="B1016" s="180" t="s">
        <v>3718</v>
      </c>
      <c r="C1016" s="182">
        <v>2830436.25</v>
      </c>
      <c r="F1016" s="179"/>
      <c r="G1016" s="179"/>
      <c r="H1016" s="179"/>
    </row>
    <row r="1017" spans="2:8" s="178" customFormat="1" ht="15" x14ac:dyDescent="0.25">
      <c r="B1017" s="180" t="s">
        <v>3732</v>
      </c>
      <c r="C1017" s="182">
        <v>5201486.07</v>
      </c>
      <c r="F1017" s="179"/>
      <c r="G1017" s="179"/>
      <c r="H1017" s="179"/>
    </row>
    <row r="1018" spans="2:8" s="178" customFormat="1" ht="15" x14ac:dyDescent="0.25">
      <c r="B1018" s="180" t="s">
        <v>3633</v>
      </c>
      <c r="C1018" s="182">
        <v>10754494.039999999</v>
      </c>
      <c r="F1018" s="179"/>
      <c r="G1018" s="179"/>
      <c r="H1018" s="179"/>
    </row>
    <row r="1019" spans="2:8" s="178" customFormat="1" ht="15" x14ac:dyDescent="0.25">
      <c r="B1019" s="180" t="s">
        <v>3733</v>
      </c>
      <c r="C1019" s="182">
        <v>119867252</v>
      </c>
      <c r="F1019" s="179"/>
      <c r="G1019" s="179"/>
      <c r="H1019" s="179"/>
    </row>
    <row r="1020" spans="2:8" s="178" customFormat="1" ht="15" x14ac:dyDescent="0.25">
      <c r="B1020" s="180" t="s">
        <v>3734</v>
      </c>
      <c r="C1020" s="182">
        <v>27108715.399999999</v>
      </c>
      <c r="F1020" s="179"/>
      <c r="G1020" s="179"/>
      <c r="H1020" s="179"/>
    </row>
    <row r="1021" spans="2:8" s="178" customFormat="1" ht="15" x14ac:dyDescent="0.25">
      <c r="B1021" s="180" t="s">
        <v>3735</v>
      </c>
      <c r="C1021" s="182">
        <v>78615656.25</v>
      </c>
      <c r="F1021" s="179"/>
      <c r="G1021" s="179"/>
      <c r="H1021" s="179"/>
    </row>
    <row r="1022" spans="2:8" s="178" customFormat="1" ht="15" x14ac:dyDescent="0.25">
      <c r="B1022" s="180" t="s">
        <v>3636</v>
      </c>
      <c r="C1022" s="182">
        <v>84991922.449999988</v>
      </c>
      <c r="F1022" s="179"/>
      <c r="G1022" s="179"/>
      <c r="H1022" s="179"/>
    </row>
    <row r="1023" spans="2:8" s="178" customFormat="1" ht="15" x14ac:dyDescent="0.25">
      <c r="B1023" s="180" t="s">
        <v>3721</v>
      </c>
      <c r="C1023" s="182">
        <v>29817941.780000001</v>
      </c>
      <c r="F1023" s="179"/>
      <c r="G1023" s="179"/>
      <c r="H1023" s="179"/>
    </row>
    <row r="1024" spans="2:8" s="178" customFormat="1" ht="15" x14ac:dyDescent="0.25">
      <c r="B1024" s="180" t="s">
        <v>3722</v>
      </c>
      <c r="C1024" s="182">
        <v>10512551.51</v>
      </c>
      <c r="F1024" s="179"/>
      <c r="G1024" s="179"/>
      <c r="H1024" s="179"/>
    </row>
    <row r="1025" spans="2:8" s="178" customFormat="1" ht="15" x14ac:dyDescent="0.25">
      <c r="B1025" s="180" t="s">
        <v>3723</v>
      </c>
      <c r="C1025" s="182">
        <v>3352125</v>
      </c>
      <c r="F1025" s="179"/>
      <c r="G1025" s="179"/>
      <c r="H1025" s="179"/>
    </row>
    <row r="1026" spans="2:8" s="178" customFormat="1" ht="15" x14ac:dyDescent="0.25">
      <c r="B1026" s="180" t="s">
        <v>3736</v>
      </c>
      <c r="C1026" s="182">
        <v>7623750</v>
      </c>
      <c r="F1026" s="179"/>
      <c r="G1026" s="179"/>
      <c r="H1026" s="179"/>
    </row>
    <row r="1027" spans="2:8" s="178" customFormat="1" ht="15" x14ac:dyDescent="0.25">
      <c r="B1027" s="180" t="s">
        <v>3639</v>
      </c>
      <c r="C1027" s="182">
        <v>101558323.28</v>
      </c>
      <c r="F1027" s="179"/>
      <c r="G1027" s="179"/>
      <c r="H1027" s="179"/>
    </row>
    <row r="1028" spans="2:8" s="178" customFormat="1" ht="15" x14ac:dyDescent="0.25">
      <c r="B1028" s="180" t="s">
        <v>3737</v>
      </c>
      <c r="C1028" s="182">
        <v>266134949.40000001</v>
      </c>
      <c r="F1028" s="179"/>
      <c r="G1028" s="179"/>
      <c r="H1028" s="179"/>
    </row>
    <row r="1029" spans="2:8" s="178" customFormat="1" ht="15" x14ac:dyDescent="0.25">
      <c r="B1029" s="180" t="s">
        <v>3643</v>
      </c>
      <c r="C1029" s="182">
        <v>7120019.1200000001</v>
      </c>
      <c r="F1029" s="179"/>
      <c r="G1029" s="179"/>
      <c r="H1029" s="179"/>
    </row>
    <row r="1030" spans="2:8" s="178" customFormat="1" ht="15" x14ac:dyDescent="0.25">
      <c r="B1030" s="180" t="s">
        <v>3725</v>
      </c>
      <c r="C1030" s="182">
        <v>6882745.2599999998</v>
      </c>
      <c r="F1030" s="179"/>
      <c r="G1030" s="179"/>
      <c r="H1030" s="179"/>
    </row>
    <row r="1031" spans="2:8" s="178" customFormat="1" ht="15" x14ac:dyDescent="0.25">
      <c r="B1031" s="180" t="s">
        <v>3644</v>
      </c>
      <c r="C1031" s="182">
        <v>23894176.989999998</v>
      </c>
      <c r="F1031" s="179"/>
      <c r="G1031" s="179"/>
      <c r="H1031" s="179"/>
    </row>
    <row r="1032" spans="2:8" s="178" customFormat="1" ht="15" x14ac:dyDescent="0.25">
      <c r="B1032" s="180" t="s">
        <v>3645</v>
      </c>
      <c r="C1032" s="182">
        <v>107408187.34</v>
      </c>
      <c r="F1032" s="179"/>
      <c r="G1032" s="179"/>
      <c r="H1032" s="179"/>
    </row>
    <row r="1033" spans="2:8" s="178" customFormat="1" ht="15" x14ac:dyDescent="0.25">
      <c r="B1033" s="180" t="s">
        <v>3646</v>
      </c>
      <c r="C1033" s="182">
        <v>249183450.01000002</v>
      </c>
      <c r="F1033" s="179"/>
      <c r="G1033" s="179"/>
      <c r="H1033" s="179"/>
    </row>
    <row r="1034" spans="2:8" s="178" customFormat="1" ht="15" x14ac:dyDescent="0.25">
      <c r="B1034" s="180" t="s">
        <v>3647</v>
      </c>
      <c r="C1034" s="182">
        <v>51472831.079999998</v>
      </c>
      <c r="F1034" s="179"/>
      <c r="G1034" s="179"/>
      <c r="H1034" s="179"/>
    </row>
    <row r="1035" spans="2:8" s="178" customFormat="1" ht="15" x14ac:dyDescent="0.25">
      <c r="B1035" s="180" t="s">
        <v>3649</v>
      </c>
      <c r="C1035" s="182">
        <v>81210730.079999998</v>
      </c>
      <c r="F1035" s="179"/>
      <c r="G1035" s="179"/>
      <c r="H1035" s="179"/>
    </row>
    <row r="1036" spans="2:8" s="178" customFormat="1" ht="15" x14ac:dyDescent="0.25">
      <c r="B1036" s="180" t="s">
        <v>3738</v>
      </c>
      <c r="C1036" s="182">
        <v>17721314.91</v>
      </c>
      <c r="F1036" s="179"/>
      <c r="G1036" s="179"/>
      <c r="H1036" s="179"/>
    </row>
    <row r="1037" spans="2:8" s="178" customFormat="1" ht="15" x14ac:dyDescent="0.25">
      <c r="B1037" s="180" t="s">
        <v>3739</v>
      </c>
      <c r="C1037" s="182">
        <v>25440847.009999998</v>
      </c>
      <c r="F1037" s="179"/>
      <c r="G1037" s="179"/>
      <c r="H1037" s="179"/>
    </row>
    <row r="1038" spans="2:8" s="178" customFormat="1" ht="15" x14ac:dyDescent="0.25">
      <c r="B1038" s="180" t="s">
        <v>3728</v>
      </c>
      <c r="C1038" s="182">
        <v>22103464.170000002</v>
      </c>
      <c r="F1038" s="179"/>
      <c r="G1038" s="179"/>
      <c r="H1038" s="179"/>
    </row>
    <row r="1039" spans="2:8" s="178" customFormat="1" ht="15" x14ac:dyDescent="0.25">
      <c r="B1039" s="180" t="s">
        <v>3726</v>
      </c>
      <c r="C1039" s="182">
        <v>3409590.85</v>
      </c>
      <c r="F1039" s="179"/>
      <c r="G1039" s="179"/>
      <c r="H1039" s="179"/>
    </row>
    <row r="1040" spans="2:8" s="178" customFormat="1" ht="15" x14ac:dyDescent="0.25">
      <c r="B1040" s="180" t="s">
        <v>3740</v>
      </c>
      <c r="C1040" s="182">
        <v>3958067.42</v>
      </c>
      <c r="F1040" s="179"/>
      <c r="G1040" s="179"/>
      <c r="H1040" s="179"/>
    </row>
    <row r="1041" spans="2:8" s="178" customFormat="1" ht="15" x14ac:dyDescent="0.25">
      <c r="B1041" s="180" t="s">
        <v>3615</v>
      </c>
      <c r="C1041" s="182">
        <v>6249999</v>
      </c>
      <c r="F1041" s="179"/>
      <c r="G1041" s="179"/>
      <c r="H1041" s="179"/>
    </row>
    <row r="1042" spans="2:8" s="178" customFormat="1" ht="15" x14ac:dyDescent="0.25">
      <c r="B1042" s="180" t="s">
        <v>3616</v>
      </c>
      <c r="C1042" s="182">
        <v>6233751</v>
      </c>
      <c r="F1042" s="179"/>
      <c r="G1042" s="179"/>
      <c r="H1042" s="179"/>
    </row>
    <row r="1043" spans="2:8" s="178" customFormat="1" ht="15" x14ac:dyDescent="0.25">
      <c r="B1043" s="180" t="s">
        <v>3617</v>
      </c>
      <c r="C1043" s="182">
        <v>4123000</v>
      </c>
      <c r="F1043" s="179"/>
      <c r="G1043" s="179"/>
      <c r="H1043" s="179"/>
    </row>
    <row r="1044" spans="2:8" s="178" customFormat="1" ht="15" x14ac:dyDescent="0.25">
      <c r="B1044" s="180" t="s">
        <v>3618</v>
      </c>
      <c r="C1044" s="182">
        <v>18168900</v>
      </c>
      <c r="F1044" s="179"/>
      <c r="G1044" s="179"/>
      <c r="H1044" s="179"/>
    </row>
    <row r="1045" spans="2:8" s="178" customFormat="1" ht="15" x14ac:dyDescent="0.25">
      <c r="B1045" s="180" t="s">
        <v>3619</v>
      </c>
      <c r="C1045" s="182">
        <v>35435700</v>
      </c>
      <c r="F1045" s="179"/>
      <c r="G1045" s="179"/>
      <c r="H1045" s="179"/>
    </row>
    <row r="1046" spans="2:8" s="178" customFormat="1" ht="15" x14ac:dyDescent="0.25">
      <c r="B1046" s="180" t="s">
        <v>3620</v>
      </c>
      <c r="C1046" s="182">
        <v>451550749.5</v>
      </c>
      <c r="F1046" s="179"/>
      <c r="G1046" s="179"/>
      <c r="H1046" s="179"/>
    </row>
    <row r="1047" spans="2:8" s="178" customFormat="1" ht="15" x14ac:dyDescent="0.25">
      <c r="B1047" s="180" t="s">
        <v>3621</v>
      </c>
      <c r="C1047" s="182">
        <v>23156874.75</v>
      </c>
      <c r="F1047" s="179"/>
      <c r="G1047" s="179"/>
      <c r="H1047" s="179"/>
    </row>
    <row r="1048" spans="2:8" s="178" customFormat="1" ht="15" x14ac:dyDescent="0.25">
      <c r="B1048" s="180" t="s">
        <v>3622</v>
      </c>
      <c r="C1048" s="182">
        <v>94308250.5</v>
      </c>
      <c r="F1048" s="179"/>
      <c r="G1048" s="179"/>
      <c r="H1048" s="179"/>
    </row>
    <row r="1049" spans="2:8" s="178" customFormat="1" ht="15" x14ac:dyDescent="0.25">
      <c r="B1049" s="180" t="s">
        <v>3623</v>
      </c>
      <c r="C1049" s="182">
        <v>31299800</v>
      </c>
      <c r="F1049" s="179"/>
      <c r="G1049" s="179"/>
      <c r="H1049" s="179"/>
    </row>
    <row r="1050" spans="2:8" s="178" customFormat="1" ht="15" x14ac:dyDescent="0.25">
      <c r="B1050" s="180" t="s">
        <v>3624</v>
      </c>
      <c r="C1050" s="182">
        <v>37205499.950000003</v>
      </c>
      <c r="F1050" s="179"/>
      <c r="G1050" s="179"/>
      <c r="H1050" s="179"/>
    </row>
    <row r="1051" spans="2:8" s="178" customFormat="1" ht="15" x14ac:dyDescent="0.25">
      <c r="B1051" s="180" t="s">
        <v>3625</v>
      </c>
      <c r="C1051" s="182">
        <v>53261699.899999999</v>
      </c>
      <c r="F1051" s="179"/>
      <c r="G1051" s="179"/>
      <c r="H1051" s="179"/>
    </row>
    <row r="1052" spans="2:8" s="178" customFormat="1" ht="15" x14ac:dyDescent="0.25">
      <c r="B1052" s="180" t="s">
        <v>3626</v>
      </c>
      <c r="C1052" s="182">
        <v>91334999.950000003</v>
      </c>
      <c r="F1052" s="179"/>
      <c r="G1052" s="179"/>
      <c r="H1052" s="179"/>
    </row>
    <row r="1053" spans="2:8" s="178" customFormat="1" ht="15" x14ac:dyDescent="0.25">
      <c r="B1053" s="180" t="s">
        <v>3627</v>
      </c>
      <c r="C1053" s="182">
        <v>151950500.03999999</v>
      </c>
      <c r="F1053" s="179"/>
      <c r="G1053" s="179"/>
      <c r="H1053" s="179"/>
    </row>
    <row r="1054" spans="2:8" s="178" customFormat="1" ht="15" x14ac:dyDescent="0.25">
      <c r="B1054" s="180" t="s">
        <v>3628</v>
      </c>
      <c r="C1054" s="182">
        <v>60091000</v>
      </c>
      <c r="F1054" s="179"/>
      <c r="G1054" s="179"/>
      <c r="H1054" s="179"/>
    </row>
    <row r="1055" spans="2:8" s="178" customFormat="1" ht="15" x14ac:dyDescent="0.25">
      <c r="B1055" s="180" t="s">
        <v>3629</v>
      </c>
      <c r="C1055" s="182">
        <v>396130009.98000002</v>
      </c>
      <c r="F1055" s="179"/>
      <c r="G1055" s="179"/>
      <c r="H1055" s="179"/>
    </row>
    <row r="1056" spans="2:8" s="178" customFormat="1" ht="15" x14ac:dyDescent="0.25">
      <c r="B1056" s="180" t="s">
        <v>3630</v>
      </c>
      <c r="C1056" s="182">
        <v>2381750</v>
      </c>
      <c r="F1056" s="179"/>
      <c r="G1056" s="179"/>
      <c r="H1056" s="179"/>
    </row>
    <row r="1057" spans="2:8" s="178" customFormat="1" ht="15" x14ac:dyDescent="0.25">
      <c r="B1057" s="180" t="s">
        <v>3631</v>
      </c>
      <c r="C1057" s="182">
        <v>9045600</v>
      </c>
      <c r="F1057" s="179"/>
      <c r="G1057" s="179"/>
      <c r="H1057" s="179"/>
    </row>
    <row r="1058" spans="2:8" s="178" customFormat="1" ht="15" x14ac:dyDescent="0.25">
      <c r="B1058" s="180" t="s">
        <v>3632</v>
      </c>
      <c r="C1058" s="182">
        <v>5814000</v>
      </c>
      <c r="F1058" s="179"/>
      <c r="G1058" s="179"/>
      <c r="H1058" s="179"/>
    </row>
    <row r="1059" spans="2:8" s="178" customFormat="1" ht="15" x14ac:dyDescent="0.25">
      <c r="B1059" s="180" t="s">
        <v>3633</v>
      </c>
      <c r="C1059" s="182">
        <v>7200000</v>
      </c>
      <c r="F1059" s="179"/>
      <c r="G1059" s="179"/>
      <c r="H1059" s="179"/>
    </row>
    <row r="1060" spans="2:8" s="178" customFormat="1" ht="15" x14ac:dyDescent="0.25">
      <c r="B1060" s="180" t="s">
        <v>3634</v>
      </c>
      <c r="C1060" s="182">
        <v>74024799.930000007</v>
      </c>
      <c r="F1060" s="179"/>
      <c r="G1060" s="179"/>
      <c r="H1060" s="179"/>
    </row>
    <row r="1061" spans="2:8" s="178" customFormat="1" ht="15" x14ac:dyDescent="0.25">
      <c r="B1061" s="180" t="s">
        <v>3635</v>
      </c>
      <c r="C1061" s="182">
        <v>3579050</v>
      </c>
      <c r="F1061" s="179"/>
      <c r="G1061" s="179"/>
      <c r="H1061" s="179"/>
    </row>
    <row r="1062" spans="2:8" s="178" customFormat="1" ht="15" x14ac:dyDescent="0.25">
      <c r="B1062" s="180" t="s">
        <v>3636</v>
      </c>
      <c r="C1062" s="182">
        <v>8015750</v>
      </c>
      <c r="F1062" s="179"/>
      <c r="G1062" s="179"/>
      <c r="H1062" s="179"/>
    </row>
    <row r="1063" spans="2:8" s="178" customFormat="1" ht="15" x14ac:dyDescent="0.25">
      <c r="B1063" s="180" t="s">
        <v>3637</v>
      </c>
      <c r="C1063" s="182">
        <v>59421400</v>
      </c>
      <c r="F1063" s="179"/>
      <c r="G1063" s="179"/>
      <c r="H1063" s="179"/>
    </row>
    <row r="1064" spans="2:8" s="178" customFormat="1" ht="15" x14ac:dyDescent="0.25">
      <c r="B1064" s="180" t="s">
        <v>3638</v>
      </c>
      <c r="C1064" s="182">
        <v>6488699.8499999996</v>
      </c>
      <c r="F1064" s="179"/>
      <c r="G1064" s="179"/>
      <c r="H1064" s="179"/>
    </row>
    <row r="1065" spans="2:8" s="178" customFormat="1" ht="15" x14ac:dyDescent="0.25">
      <c r="B1065" s="180" t="s">
        <v>3639</v>
      </c>
      <c r="C1065" s="182">
        <v>48740700</v>
      </c>
      <c r="F1065" s="179"/>
      <c r="G1065" s="179"/>
      <c r="H1065" s="179"/>
    </row>
    <row r="1066" spans="2:8" s="178" customFormat="1" ht="15" x14ac:dyDescent="0.25">
      <c r="B1066" s="180" t="s">
        <v>3640</v>
      </c>
      <c r="C1066" s="182">
        <v>59126249.399999999</v>
      </c>
      <c r="F1066" s="179"/>
      <c r="G1066" s="179"/>
      <c r="H1066" s="179"/>
    </row>
    <row r="1067" spans="2:8" s="178" customFormat="1" ht="15" x14ac:dyDescent="0.25">
      <c r="B1067" s="180" t="s">
        <v>3641</v>
      </c>
      <c r="C1067" s="182">
        <v>8204600</v>
      </c>
      <c r="F1067" s="179"/>
      <c r="G1067" s="179"/>
      <c r="H1067" s="179"/>
    </row>
    <row r="1068" spans="2:8" s="178" customFormat="1" ht="15" x14ac:dyDescent="0.25">
      <c r="B1068" s="180" t="s">
        <v>3642</v>
      </c>
      <c r="C1068" s="182">
        <v>10890999.98</v>
      </c>
      <c r="F1068" s="179"/>
      <c r="G1068" s="179"/>
      <c r="H1068" s="179"/>
    </row>
    <row r="1069" spans="2:8" s="178" customFormat="1" ht="15" x14ac:dyDescent="0.25">
      <c r="B1069" s="180" t="s">
        <v>3643</v>
      </c>
      <c r="C1069" s="182">
        <v>10695399.960000001</v>
      </c>
      <c r="F1069" s="179"/>
      <c r="G1069" s="179"/>
      <c r="H1069" s="179"/>
    </row>
    <row r="1070" spans="2:8" s="178" customFormat="1" ht="15" x14ac:dyDescent="0.25">
      <c r="B1070" s="180" t="s">
        <v>3644</v>
      </c>
      <c r="C1070" s="182">
        <v>10587900</v>
      </c>
      <c r="F1070" s="179"/>
      <c r="G1070" s="179"/>
      <c r="H1070" s="179"/>
    </row>
    <row r="1071" spans="2:8" s="178" customFormat="1" ht="15" x14ac:dyDescent="0.25">
      <c r="B1071" s="180" t="s">
        <v>3645</v>
      </c>
      <c r="C1071" s="182">
        <v>106302840</v>
      </c>
      <c r="F1071" s="179"/>
      <c r="G1071" s="179"/>
      <c r="H1071" s="179"/>
    </row>
    <row r="1072" spans="2:8" s="178" customFormat="1" ht="15" x14ac:dyDescent="0.25">
      <c r="B1072" s="180" t="s">
        <v>3646</v>
      </c>
      <c r="C1072" s="182">
        <v>220777320.00999999</v>
      </c>
      <c r="F1072" s="179"/>
      <c r="G1072" s="179"/>
      <c r="H1072" s="179"/>
    </row>
    <row r="1073" spans="2:8" s="178" customFormat="1" ht="15" x14ac:dyDescent="0.25">
      <c r="B1073" s="180" t="s">
        <v>3647</v>
      </c>
      <c r="C1073" s="182">
        <v>351900844.12</v>
      </c>
      <c r="F1073" s="179"/>
      <c r="G1073" s="179"/>
      <c r="H1073" s="179"/>
    </row>
    <row r="1074" spans="2:8" s="178" customFormat="1" ht="15" x14ac:dyDescent="0.25">
      <c r="B1074" s="180" t="s">
        <v>3648</v>
      </c>
      <c r="C1074" s="182">
        <v>15066319</v>
      </c>
      <c r="F1074" s="179"/>
      <c r="G1074" s="179"/>
      <c r="H1074" s="179"/>
    </row>
    <row r="1075" spans="2:8" s="178" customFormat="1" ht="15" x14ac:dyDescent="0.25">
      <c r="B1075" s="180" t="s">
        <v>3649</v>
      </c>
      <c r="C1075" s="182">
        <v>94452112</v>
      </c>
      <c r="F1075" s="179"/>
      <c r="G1075" s="179"/>
      <c r="H1075" s="179"/>
    </row>
    <row r="1076" spans="2:8" s="178" customFormat="1" ht="15" x14ac:dyDescent="0.25">
      <c r="B1076" s="180" t="s">
        <v>3650</v>
      </c>
      <c r="C1076" s="182">
        <v>474729920.06</v>
      </c>
      <c r="F1076" s="179"/>
      <c r="G1076" s="179"/>
      <c r="H1076" s="179"/>
    </row>
    <row r="1077" spans="2:8" s="178" customFormat="1" ht="15" x14ac:dyDescent="0.25">
      <c r="B1077" s="180" t="s">
        <v>3651</v>
      </c>
      <c r="C1077" s="182">
        <v>12088850</v>
      </c>
      <c r="F1077" s="179"/>
      <c r="G1077" s="179"/>
      <c r="H1077" s="179"/>
    </row>
    <row r="1078" spans="2:8" s="178" customFormat="1" ht="15" x14ac:dyDescent="0.25">
      <c r="B1078" s="180" t="s">
        <v>3652</v>
      </c>
      <c r="C1078" s="182">
        <v>7787450</v>
      </c>
      <c r="F1078" s="179"/>
      <c r="G1078" s="179"/>
      <c r="H1078" s="179"/>
    </row>
    <row r="1079" spans="2:8" s="178" customFormat="1" ht="15" x14ac:dyDescent="0.25">
      <c r="B1079" s="180" t="s">
        <v>3653</v>
      </c>
      <c r="C1079" s="182">
        <v>8379550</v>
      </c>
      <c r="F1079" s="179"/>
      <c r="G1079" s="179"/>
      <c r="H1079" s="179"/>
    </row>
    <row r="1080" spans="2:8" s="178" customFormat="1" ht="15" x14ac:dyDescent="0.25">
      <c r="B1080" s="180" t="s">
        <v>3654</v>
      </c>
      <c r="C1080" s="182">
        <v>787000</v>
      </c>
      <c r="F1080" s="179"/>
      <c r="G1080" s="179"/>
      <c r="H1080" s="179"/>
    </row>
    <row r="1081" spans="2:8" s="178" customFormat="1" ht="15" x14ac:dyDescent="0.25">
      <c r="B1081" s="180" t="s">
        <v>3655</v>
      </c>
      <c r="C1081" s="182">
        <v>12444250</v>
      </c>
      <c r="F1081" s="179"/>
      <c r="G1081" s="179"/>
      <c r="H1081" s="179"/>
    </row>
    <row r="1082" spans="2:8" s="178" customFormat="1" ht="15" x14ac:dyDescent="0.25">
      <c r="B1082" s="180" t="s">
        <v>3656</v>
      </c>
      <c r="C1082" s="182">
        <v>12339500</v>
      </c>
      <c r="F1082" s="179"/>
      <c r="G1082" s="179"/>
      <c r="H1082" s="179"/>
    </row>
    <row r="1083" spans="2:8" s="178" customFormat="1" ht="15" x14ac:dyDescent="0.25">
      <c r="B1083" s="180" t="s">
        <v>3741</v>
      </c>
      <c r="C1083" s="182">
        <v>11444500</v>
      </c>
      <c r="F1083" s="179"/>
      <c r="G1083" s="179"/>
      <c r="H1083" s="179"/>
    </row>
    <row r="1084" spans="2:8" s="178" customFormat="1" ht="15" x14ac:dyDescent="0.25">
      <c r="B1084" s="180" t="s">
        <v>3616</v>
      </c>
      <c r="C1084" s="182">
        <v>5739500</v>
      </c>
      <c r="F1084" s="179"/>
      <c r="G1084" s="179"/>
      <c r="H1084" s="179"/>
    </row>
    <row r="1085" spans="2:8" s="178" customFormat="1" ht="15" x14ac:dyDescent="0.25">
      <c r="B1085" s="180" t="s">
        <v>3742</v>
      </c>
      <c r="C1085" s="182">
        <v>3114900</v>
      </c>
      <c r="F1085" s="179"/>
      <c r="G1085" s="179"/>
      <c r="H1085" s="179"/>
    </row>
    <row r="1086" spans="2:8" s="178" customFormat="1" ht="15" x14ac:dyDescent="0.25">
      <c r="B1086" s="180" t="s">
        <v>3617</v>
      </c>
      <c r="C1086" s="182">
        <v>6387899.9700000007</v>
      </c>
      <c r="F1086" s="179"/>
      <c r="G1086" s="179"/>
      <c r="H1086" s="179"/>
    </row>
    <row r="1087" spans="2:8" s="178" customFormat="1" ht="15" x14ac:dyDescent="0.25">
      <c r="B1087" s="180" t="s">
        <v>3619</v>
      </c>
      <c r="C1087" s="182">
        <v>6100300</v>
      </c>
      <c r="F1087" s="179"/>
      <c r="G1087" s="179"/>
      <c r="H1087" s="179"/>
    </row>
    <row r="1088" spans="2:8" s="178" customFormat="1" ht="15" x14ac:dyDescent="0.25">
      <c r="B1088" s="180" t="s">
        <v>3621</v>
      </c>
      <c r="C1088" s="182">
        <v>48138623.75</v>
      </c>
      <c r="F1088" s="179"/>
      <c r="G1088" s="179"/>
      <c r="H1088" s="179"/>
    </row>
    <row r="1089" spans="2:8" s="178" customFormat="1" ht="15" x14ac:dyDescent="0.25">
      <c r="B1089" s="180" t="s">
        <v>3622</v>
      </c>
      <c r="C1089" s="182">
        <v>392233000</v>
      </c>
      <c r="F1089" s="179"/>
      <c r="G1089" s="179"/>
      <c r="H1089" s="179"/>
    </row>
    <row r="1090" spans="2:8" s="178" customFormat="1" ht="15" x14ac:dyDescent="0.25">
      <c r="B1090" s="180" t="s">
        <v>3743</v>
      </c>
      <c r="C1090" s="182">
        <v>5319200</v>
      </c>
      <c r="F1090" s="179"/>
      <c r="G1090" s="179"/>
      <c r="H1090" s="179"/>
    </row>
    <row r="1091" spans="2:8" s="178" customFormat="1" ht="15" x14ac:dyDescent="0.25">
      <c r="B1091" s="180" t="s">
        <v>3623</v>
      </c>
      <c r="C1091" s="182">
        <v>48878699.960000001</v>
      </c>
      <c r="F1091" s="179"/>
      <c r="G1091" s="179"/>
      <c r="H1091" s="179"/>
    </row>
    <row r="1092" spans="2:8" s="178" customFormat="1" ht="15" x14ac:dyDescent="0.25">
      <c r="B1092" s="180" t="s">
        <v>3625</v>
      </c>
      <c r="C1092" s="182">
        <v>22310599.98</v>
      </c>
      <c r="F1092" s="179"/>
      <c r="G1092" s="179"/>
      <c r="H1092" s="179"/>
    </row>
    <row r="1093" spans="2:8" s="178" customFormat="1" ht="15" x14ac:dyDescent="0.25">
      <c r="B1093" s="180" t="s">
        <v>3626</v>
      </c>
      <c r="C1093" s="182">
        <v>275579300</v>
      </c>
      <c r="F1093" s="179"/>
      <c r="G1093" s="179"/>
      <c r="H1093" s="179"/>
    </row>
    <row r="1094" spans="2:8" s="178" customFormat="1" ht="15" x14ac:dyDescent="0.25">
      <c r="B1094" s="180" t="s">
        <v>3744</v>
      </c>
      <c r="C1094" s="182">
        <v>9216000</v>
      </c>
      <c r="F1094" s="179"/>
      <c r="G1094" s="179"/>
      <c r="H1094" s="179"/>
    </row>
    <row r="1095" spans="2:8" s="178" customFormat="1" ht="15" x14ac:dyDescent="0.25">
      <c r="B1095" s="180" t="s">
        <v>3627</v>
      </c>
      <c r="C1095" s="182">
        <v>37269000</v>
      </c>
      <c r="F1095" s="179"/>
      <c r="G1095" s="179"/>
      <c r="H1095" s="179"/>
    </row>
    <row r="1096" spans="2:8" s="178" customFormat="1" ht="15" x14ac:dyDescent="0.25">
      <c r="B1096" s="180" t="s">
        <v>3745</v>
      </c>
      <c r="C1096" s="182">
        <v>231694980</v>
      </c>
      <c r="F1096" s="179"/>
      <c r="G1096" s="179"/>
      <c r="H1096" s="179"/>
    </row>
    <row r="1097" spans="2:8" s="178" customFormat="1" ht="15" x14ac:dyDescent="0.25">
      <c r="B1097" s="180" t="s">
        <v>3628</v>
      </c>
      <c r="C1097" s="182">
        <v>432880370.07999998</v>
      </c>
      <c r="F1097" s="179"/>
      <c r="G1097" s="179"/>
      <c r="H1097" s="179"/>
    </row>
    <row r="1098" spans="2:8" s="178" customFormat="1" ht="15" x14ac:dyDescent="0.25">
      <c r="B1098" s="180" t="s">
        <v>3746</v>
      </c>
      <c r="C1098" s="182">
        <v>11110700</v>
      </c>
      <c r="F1098" s="179"/>
      <c r="G1098" s="179"/>
      <c r="H1098" s="179"/>
    </row>
    <row r="1099" spans="2:8" s="178" customFormat="1" ht="15" x14ac:dyDescent="0.25">
      <c r="B1099" s="180" t="s">
        <v>3747</v>
      </c>
      <c r="C1099" s="182">
        <v>3043850</v>
      </c>
      <c r="F1099" s="179"/>
      <c r="G1099" s="179"/>
      <c r="H1099" s="179"/>
    </row>
    <row r="1100" spans="2:8" s="178" customFormat="1" ht="15" x14ac:dyDescent="0.25">
      <c r="B1100" s="180" t="s">
        <v>3748</v>
      </c>
      <c r="C1100" s="182">
        <v>6028450</v>
      </c>
      <c r="F1100" s="179"/>
      <c r="G1100" s="179"/>
      <c r="H1100" s="179"/>
    </row>
    <row r="1101" spans="2:8" s="178" customFormat="1" ht="15" x14ac:dyDescent="0.25">
      <c r="B1101" s="180" t="s">
        <v>3749</v>
      </c>
      <c r="C1101" s="182">
        <v>1329750</v>
      </c>
      <c r="F1101" s="179"/>
      <c r="G1101" s="179"/>
      <c r="H1101" s="179"/>
    </row>
    <row r="1102" spans="2:8" s="178" customFormat="1" ht="15" x14ac:dyDescent="0.25">
      <c r="B1102" s="180" t="s">
        <v>3750</v>
      </c>
      <c r="C1102" s="182">
        <v>5911050.0199999996</v>
      </c>
      <c r="F1102" s="179"/>
      <c r="G1102" s="179"/>
      <c r="H1102" s="179"/>
    </row>
    <row r="1103" spans="2:8" s="178" customFormat="1" ht="15" x14ac:dyDescent="0.25">
      <c r="B1103" s="180" t="s">
        <v>3635</v>
      </c>
      <c r="C1103" s="182">
        <v>146014500.19999999</v>
      </c>
      <c r="F1103" s="179"/>
      <c r="G1103" s="179"/>
      <c r="H1103" s="179"/>
    </row>
    <row r="1104" spans="2:8" s="178" customFormat="1" ht="15" x14ac:dyDescent="0.25">
      <c r="B1104" s="180" t="s">
        <v>3751</v>
      </c>
      <c r="C1104" s="182">
        <v>54817950.07</v>
      </c>
      <c r="F1104" s="179"/>
      <c r="G1104" s="179"/>
      <c r="H1104" s="179"/>
    </row>
    <row r="1105" spans="2:8" s="178" customFormat="1" ht="15" x14ac:dyDescent="0.25">
      <c r="B1105" s="180" t="s">
        <v>3637</v>
      </c>
      <c r="C1105" s="182">
        <v>44202450.030000001</v>
      </c>
      <c r="F1105" s="179"/>
      <c r="G1105" s="179"/>
      <c r="H1105" s="179"/>
    </row>
    <row r="1106" spans="2:8" s="178" customFormat="1" ht="15" x14ac:dyDescent="0.25">
      <c r="B1106" s="180" t="s">
        <v>3752</v>
      </c>
      <c r="C1106" s="182">
        <v>1287000</v>
      </c>
      <c r="F1106" s="179"/>
      <c r="G1106" s="179"/>
      <c r="H1106" s="179"/>
    </row>
    <row r="1107" spans="2:8" s="178" customFormat="1" ht="15" x14ac:dyDescent="0.25">
      <c r="B1107" s="180" t="s">
        <v>3736</v>
      </c>
      <c r="C1107" s="182">
        <v>1272375</v>
      </c>
      <c r="F1107" s="179"/>
      <c r="G1107" s="179"/>
      <c r="H1107" s="179"/>
    </row>
    <row r="1108" spans="2:8" s="178" customFormat="1" ht="15" x14ac:dyDescent="0.25">
      <c r="B1108" s="180" t="s">
        <v>3753</v>
      </c>
      <c r="C1108" s="182">
        <v>13043850.300000001</v>
      </c>
      <c r="F1108" s="179"/>
      <c r="G1108" s="179"/>
      <c r="H1108" s="179"/>
    </row>
    <row r="1109" spans="2:8" s="178" customFormat="1" ht="15" x14ac:dyDescent="0.25">
      <c r="B1109" s="180" t="s">
        <v>3638</v>
      </c>
      <c r="C1109" s="182">
        <v>56681999.700000003</v>
      </c>
      <c r="F1109" s="179"/>
      <c r="G1109" s="179"/>
      <c r="H1109" s="179"/>
    </row>
    <row r="1110" spans="2:8" s="178" customFormat="1" ht="15" x14ac:dyDescent="0.25">
      <c r="B1110" s="180" t="s">
        <v>3640</v>
      </c>
      <c r="C1110" s="182">
        <v>21669750</v>
      </c>
      <c r="F1110" s="179"/>
      <c r="G1110" s="179"/>
      <c r="H1110" s="179"/>
    </row>
    <row r="1111" spans="2:8" s="178" customFormat="1" ht="15" x14ac:dyDescent="0.25">
      <c r="B1111" s="180" t="s">
        <v>3641</v>
      </c>
      <c r="C1111" s="182">
        <v>17284900</v>
      </c>
      <c r="F1111" s="179"/>
      <c r="G1111" s="179"/>
      <c r="H1111" s="179"/>
    </row>
    <row r="1112" spans="2:8" s="178" customFormat="1" ht="15" x14ac:dyDescent="0.25">
      <c r="B1112" s="180" t="s">
        <v>3642</v>
      </c>
      <c r="C1112" s="182">
        <v>13842699.98</v>
      </c>
      <c r="F1112" s="179"/>
      <c r="G1112" s="179"/>
      <c r="H1112" s="179"/>
    </row>
    <row r="1113" spans="2:8" s="178" customFormat="1" ht="15" x14ac:dyDescent="0.25">
      <c r="B1113" s="180" t="s">
        <v>3644</v>
      </c>
      <c r="C1113" s="182">
        <v>25631500.050000001</v>
      </c>
      <c r="F1113" s="179"/>
      <c r="G1113" s="179"/>
      <c r="H1113" s="179"/>
    </row>
    <row r="1114" spans="2:8" s="178" customFormat="1" ht="15" x14ac:dyDescent="0.25">
      <c r="B1114" s="180" t="s">
        <v>3645</v>
      </c>
      <c r="C1114" s="182">
        <v>3582600</v>
      </c>
      <c r="F1114" s="179"/>
      <c r="G1114" s="179"/>
      <c r="H1114" s="179"/>
    </row>
    <row r="1115" spans="2:8" s="178" customFormat="1" ht="15" x14ac:dyDescent="0.25">
      <c r="B1115" s="180" t="s">
        <v>3754</v>
      </c>
      <c r="C1115" s="182">
        <v>124840285</v>
      </c>
      <c r="F1115" s="179"/>
      <c r="G1115" s="179"/>
      <c r="H1115" s="179"/>
    </row>
    <row r="1116" spans="2:8" s="178" customFormat="1" ht="15" x14ac:dyDescent="0.25">
      <c r="B1116" s="180" t="s">
        <v>3738</v>
      </c>
      <c r="C1116" s="182">
        <v>123096405.03999999</v>
      </c>
      <c r="F1116" s="179"/>
      <c r="G1116" s="179"/>
      <c r="H1116" s="179"/>
    </row>
    <row r="1117" spans="2:8" s="178" customFormat="1" ht="15" x14ac:dyDescent="0.25">
      <c r="B1117" s="180" t="s">
        <v>3652</v>
      </c>
      <c r="C1117" s="182">
        <v>6523800</v>
      </c>
      <c r="F1117" s="179"/>
      <c r="G1117" s="179"/>
      <c r="H1117" s="179"/>
    </row>
    <row r="1118" spans="2:8" s="178" customFormat="1" ht="15" x14ac:dyDescent="0.25">
      <c r="B1118" s="180" t="s">
        <v>3755</v>
      </c>
      <c r="C1118" s="182">
        <v>1842500</v>
      </c>
      <c r="F1118" s="179"/>
      <c r="G1118" s="179"/>
      <c r="H1118" s="179"/>
    </row>
    <row r="1119" spans="2:8" s="178" customFormat="1" ht="15" x14ac:dyDescent="0.25">
      <c r="B1119" s="180" t="s">
        <v>3756</v>
      </c>
      <c r="C1119" s="182">
        <v>18752250</v>
      </c>
      <c r="F1119" s="179"/>
      <c r="G1119" s="179"/>
      <c r="H1119" s="179"/>
    </row>
    <row r="1120" spans="2:8" s="178" customFormat="1" ht="15" x14ac:dyDescent="0.25">
      <c r="B1120" s="180" t="s">
        <v>3656</v>
      </c>
      <c r="C1120" s="182">
        <v>19084249</v>
      </c>
      <c r="F1120" s="179"/>
      <c r="G1120" s="179"/>
      <c r="H1120" s="179"/>
    </row>
    <row r="1121" spans="2:8" s="331" customFormat="1" ht="15.75" x14ac:dyDescent="0.25">
      <c r="B1121" s="329"/>
      <c r="C1121" s="330">
        <f>SUM(C914:C1120)</f>
        <v>13182772281.617996</v>
      </c>
      <c r="F1121" s="332"/>
      <c r="G1121" s="332"/>
      <c r="H1121" s="332"/>
    </row>
    <row r="1122" spans="2:8" s="178" customFormat="1" x14ac:dyDescent="0.2">
      <c r="B1122" s="324"/>
      <c r="C1122" s="174"/>
      <c r="F1122" s="179"/>
      <c r="G1122" s="179"/>
      <c r="H1122" s="179"/>
    </row>
    <row r="1123" spans="2:8" s="203" customFormat="1" ht="31.5" x14ac:dyDescent="0.25">
      <c r="B1123" s="328" t="s">
        <v>3659</v>
      </c>
      <c r="C1123" s="292" t="s">
        <v>2923</v>
      </c>
      <c r="F1123" s="287"/>
      <c r="G1123" s="287"/>
      <c r="H1123" s="287"/>
    </row>
    <row r="1124" spans="2:8" s="178" customFormat="1" ht="15" x14ac:dyDescent="0.25">
      <c r="B1124" s="180" t="s">
        <v>3669</v>
      </c>
      <c r="C1124" s="182">
        <v>49424199.520000003</v>
      </c>
      <c r="F1124" s="179"/>
      <c r="G1124" s="179"/>
      <c r="H1124" s="179"/>
    </row>
    <row r="1125" spans="2:8" s="178" customFormat="1" ht="15" x14ac:dyDescent="0.25">
      <c r="B1125" s="180" t="s">
        <v>3670</v>
      </c>
      <c r="C1125" s="182">
        <v>2729000</v>
      </c>
      <c r="F1125" s="179"/>
      <c r="G1125" s="179"/>
      <c r="H1125" s="179"/>
    </row>
    <row r="1126" spans="2:8" s="178" customFormat="1" ht="15" x14ac:dyDescent="0.25">
      <c r="B1126" s="180" t="s">
        <v>3671</v>
      </c>
      <c r="C1126" s="182">
        <v>131969749.92</v>
      </c>
      <c r="F1126" s="179"/>
      <c r="G1126" s="179"/>
      <c r="H1126" s="179"/>
    </row>
    <row r="1127" spans="2:8" s="178" customFormat="1" ht="15" x14ac:dyDescent="0.25">
      <c r="B1127" s="180" t="s">
        <v>3672</v>
      </c>
      <c r="C1127" s="182">
        <v>3813600</v>
      </c>
      <c r="F1127" s="179"/>
      <c r="G1127" s="179"/>
      <c r="H1127" s="179"/>
    </row>
    <row r="1128" spans="2:8" s="178" customFormat="1" ht="15" x14ac:dyDescent="0.25">
      <c r="B1128" s="180" t="s">
        <v>3673</v>
      </c>
      <c r="C1128" s="182">
        <v>392570499.96000004</v>
      </c>
      <c r="F1128" s="179"/>
      <c r="G1128" s="179"/>
      <c r="H1128" s="179"/>
    </row>
    <row r="1129" spans="2:8" s="178" customFormat="1" ht="15" x14ac:dyDescent="0.25">
      <c r="B1129" s="180" t="s">
        <v>3674</v>
      </c>
      <c r="C1129" s="182">
        <v>276337295.04999995</v>
      </c>
      <c r="F1129" s="179"/>
      <c r="G1129" s="179"/>
      <c r="H1129" s="179"/>
    </row>
    <row r="1130" spans="2:8" s="178" customFormat="1" ht="15" x14ac:dyDescent="0.25">
      <c r="B1130" s="180" t="s">
        <v>3675</v>
      </c>
      <c r="C1130" s="182">
        <v>513800813.14700001</v>
      </c>
      <c r="F1130" s="179"/>
      <c r="G1130" s="179"/>
      <c r="H1130" s="179"/>
    </row>
    <row r="1131" spans="2:8" s="178" customFormat="1" ht="15" x14ac:dyDescent="0.25">
      <c r="B1131" s="180" t="s">
        <v>3676</v>
      </c>
      <c r="C1131" s="182">
        <v>3150000</v>
      </c>
      <c r="F1131" s="179"/>
      <c r="G1131" s="179"/>
      <c r="H1131" s="179"/>
    </row>
    <row r="1132" spans="2:8" s="178" customFormat="1" ht="15" x14ac:dyDescent="0.25">
      <c r="B1132" s="180" t="s">
        <v>3677</v>
      </c>
      <c r="C1132" s="182">
        <v>1950500</v>
      </c>
      <c r="F1132" s="179"/>
      <c r="G1132" s="179"/>
      <c r="H1132" s="179"/>
    </row>
    <row r="1133" spans="2:8" s="178" customFormat="1" ht="15" x14ac:dyDescent="0.25">
      <c r="B1133" s="180" t="s">
        <v>3678</v>
      </c>
      <c r="C1133" s="182">
        <v>2029400</v>
      </c>
      <c r="F1133" s="179"/>
      <c r="G1133" s="179"/>
      <c r="H1133" s="179"/>
    </row>
    <row r="1134" spans="2:8" s="178" customFormat="1" ht="15" x14ac:dyDescent="0.25">
      <c r="B1134" s="180" t="s">
        <v>3679</v>
      </c>
      <c r="C1134" s="182">
        <v>9852096.4000000004</v>
      </c>
      <c r="F1134" s="179"/>
      <c r="G1134" s="179"/>
      <c r="H1134" s="179"/>
    </row>
    <row r="1135" spans="2:8" s="178" customFormat="1" ht="15" x14ac:dyDescent="0.25">
      <c r="B1135" s="180" t="s">
        <v>3680</v>
      </c>
      <c r="C1135" s="182">
        <v>31444189.969999999</v>
      </c>
      <c r="F1135" s="179"/>
      <c r="G1135" s="179"/>
      <c r="H1135" s="179"/>
    </row>
    <row r="1136" spans="2:8" s="178" customFormat="1" ht="15" x14ac:dyDescent="0.25">
      <c r="B1136" s="180" t="s">
        <v>3681</v>
      </c>
      <c r="C1136" s="182">
        <v>10372546.65</v>
      </c>
      <c r="F1136" s="179"/>
      <c r="G1136" s="179"/>
      <c r="H1136" s="179"/>
    </row>
    <row r="1137" spans="2:8" s="178" customFormat="1" ht="15" x14ac:dyDescent="0.25">
      <c r="B1137" s="180" t="s">
        <v>3682</v>
      </c>
      <c r="C1137" s="182">
        <v>3861000</v>
      </c>
      <c r="F1137" s="179"/>
      <c r="G1137" s="179"/>
      <c r="H1137" s="179"/>
    </row>
    <row r="1138" spans="2:8" s="178" customFormat="1" ht="15" x14ac:dyDescent="0.25">
      <c r="B1138" s="180" t="s">
        <v>3683</v>
      </c>
      <c r="C1138" s="182">
        <v>18909354.420000002</v>
      </c>
      <c r="F1138" s="179"/>
      <c r="G1138" s="179"/>
      <c r="H1138" s="179"/>
    </row>
    <row r="1139" spans="2:8" s="178" customFormat="1" ht="15" x14ac:dyDescent="0.25">
      <c r="B1139" s="180" t="s">
        <v>3684</v>
      </c>
      <c r="C1139" s="182">
        <v>91983320.420000002</v>
      </c>
      <c r="F1139" s="179"/>
      <c r="G1139" s="179"/>
      <c r="H1139" s="179"/>
    </row>
    <row r="1140" spans="2:8" s="178" customFormat="1" ht="15" x14ac:dyDescent="0.25">
      <c r="B1140" s="180" t="s">
        <v>3685</v>
      </c>
      <c r="C1140" s="182">
        <v>13232530.959999999</v>
      </c>
      <c r="F1140" s="179"/>
      <c r="G1140" s="179"/>
      <c r="H1140" s="179"/>
    </row>
    <row r="1141" spans="2:8" s="178" customFormat="1" ht="15" x14ac:dyDescent="0.25">
      <c r="B1141" s="180" t="s">
        <v>3686</v>
      </c>
      <c r="C1141" s="182">
        <v>13275271.25</v>
      </c>
      <c r="F1141" s="179"/>
      <c r="G1141" s="179"/>
      <c r="H1141" s="179"/>
    </row>
    <row r="1142" spans="2:8" s="178" customFormat="1" ht="15" x14ac:dyDescent="0.25">
      <c r="B1142" s="180" t="s">
        <v>3687</v>
      </c>
      <c r="C1142" s="182">
        <v>9782500</v>
      </c>
      <c r="F1142" s="179"/>
      <c r="G1142" s="179"/>
      <c r="H1142" s="179"/>
    </row>
    <row r="1143" spans="2:8" s="178" customFormat="1" ht="15" x14ac:dyDescent="0.25">
      <c r="B1143" s="180" t="s">
        <v>3688</v>
      </c>
      <c r="C1143" s="182">
        <v>12884400</v>
      </c>
      <c r="F1143" s="179"/>
      <c r="G1143" s="179"/>
      <c r="H1143" s="179"/>
    </row>
    <row r="1144" spans="2:8" s="178" customFormat="1" ht="15" x14ac:dyDescent="0.25">
      <c r="B1144" s="180" t="s">
        <v>3689</v>
      </c>
      <c r="C1144" s="182">
        <v>49821629.840000004</v>
      </c>
      <c r="F1144" s="179"/>
      <c r="G1144" s="179"/>
      <c r="H1144" s="179"/>
    </row>
    <row r="1145" spans="2:8" s="178" customFormat="1" ht="15" x14ac:dyDescent="0.25">
      <c r="B1145" s="180" t="s">
        <v>3690</v>
      </c>
      <c r="C1145" s="182">
        <v>49716488.200000003</v>
      </c>
      <c r="F1145" s="179"/>
      <c r="G1145" s="179"/>
      <c r="H1145" s="179"/>
    </row>
    <row r="1146" spans="2:8" s="178" customFormat="1" ht="15" x14ac:dyDescent="0.25">
      <c r="B1146" s="180" t="s">
        <v>3691</v>
      </c>
      <c r="C1146" s="182">
        <v>338837262.37000006</v>
      </c>
      <c r="F1146" s="179"/>
      <c r="G1146" s="179"/>
      <c r="H1146" s="179"/>
    </row>
    <row r="1147" spans="2:8" s="178" customFormat="1" ht="15" x14ac:dyDescent="0.25">
      <c r="B1147" s="180" t="s">
        <v>3692</v>
      </c>
      <c r="C1147" s="182">
        <v>43879153.939999998</v>
      </c>
      <c r="F1147" s="179"/>
      <c r="G1147" s="179"/>
      <c r="H1147" s="179"/>
    </row>
    <row r="1148" spans="2:8" s="178" customFormat="1" ht="15" x14ac:dyDescent="0.25">
      <c r="B1148" s="180" t="s">
        <v>3693</v>
      </c>
      <c r="C1148" s="182">
        <v>30846125.839999996</v>
      </c>
      <c r="F1148" s="179"/>
      <c r="G1148" s="179"/>
      <c r="H1148" s="179"/>
    </row>
    <row r="1149" spans="2:8" s="178" customFormat="1" ht="15" x14ac:dyDescent="0.25">
      <c r="B1149" s="180" t="s">
        <v>3694</v>
      </c>
      <c r="C1149" s="182">
        <v>32068589.059999999</v>
      </c>
      <c r="F1149" s="179"/>
      <c r="G1149" s="179"/>
      <c r="H1149" s="179"/>
    </row>
    <row r="1150" spans="2:8" s="178" customFormat="1" ht="15" x14ac:dyDescent="0.25">
      <c r="B1150" s="180" t="s">
        <v>3695</v>
      </c>
      <c r="C1150" s="182">
        <v>12108765.279999999</v>
      </c>
      <c r="F1150" s="179"/>
      <c r="G1150" s="179"/>
      <c r="H1150" s="179"/>
    </row>
    <row r="1151" spans="2:8" s="178" customFormat="1" ht="15" x14ac:dyDescent="0.25">
      <c r="B1151" s="180" t="s">
        <v>3696</v>
      </c>
      <c r="C1151" s="182">
        <v>9351224.4000000004</v>
      </c>
      <c r="F1151" s="179"/>
      <c r="G1151" s="179"/>
      <c r="H1151" s="179"/>
    </row>
    <row r="1152" spans="2:8" s="178" customFormat="1" ht="15" x14ac:dyDescent="0.25">
      <c r="B1152" s="180" t="s">
        <v>3697</v>
      </c>
      <c r="C1152" s="182">
        <v>115228316.36</v>
      </c>
      <c r="F1152" s="179"/>
      <c r="G1152" s="179"/>
      <c r="H1152" s="179"/>
    </row>
    <row r="1153" spans="2:8" s="178" customFormat="1" ht="15" x14ac:dyDescent="0.25">
      <c r="B1153" s="180" t="s">
        <v>3698</v>
      </c>
      <c r="C1153" s="182">
        <v>106515476.60700001</v>
      </c>
      <c r="F1153" s="179"/>
      <c r="G1153" s="179"/>
      <c r="H1153" s="179"/>
    </row>
    <row r="1154" spans="2:8" s="178" customFormat="1" ht="15" x14ac:dyDescent="0.25">
      <c r="B1154" s="180" t="s">
        <v>3699</v>
      </c>
      <c r="C1154" s="182">
        <v>5427921.1299999999</v>
      </c>
      <c r="F1154" s="179"/>
      <c r="G1154" s="179"/>
      <c r="H1154" s="179"/>
    </row>
    <row r="1155" spans="2:8" s="178" customFormat="1" ht="15" x14ac:dyDescent="0.25">
      <c r="B1155" s="180" t="s">
        <v>3674</v>
      </c>
      <c r="C1155" s="182">
        <v>5216473.4399999995</v>
      </c>
      <c r="F1155" s="179"/>
      <c r="G1155" s="179"/>
      <c r="H1155" s="179"/>
    </row>
    <row r="1156" spans="2:8" s="178" customFormat="1" ht="15" x14ac:dyDescent="0.25">
      <c r="B1156" s="180" t="s">
        <v>3676</v>
      </c>
      <c r="C1156" s="182">
        <v>12017327.539999999</v>
      </c>
      <c r="F1156" s="179"/>
      <c r="G1156" s="179"/>
      <c r="H1156" s="179"/>
    </row>
    <row r="1157" spans="2:8" s="178" customFormat="1" ht="15" x14ac:dyDescent="0.25">
      <c r="B1157" s="180" t="s">
        <v>3700</v>
      </c>
      <c r="C1157" s="182">
        <v>433667644.28000009</v>
      </c>
      <c r="F1157" s="179"/>
      <c r="G1157" s="179"/>
      <c r="H1157" s="179"/>
    </row>
    <row r="1158" spans="2:8" s="178" customFormat="1" ht="15" x14ac:dyDescent="0.25">
      <c r="B1158" s="180" t="s">
        <v>3678</v>
      </c>
      <c r="C1158" s="182">
        <v>145934567.37</v>
      </c>
      <c r="F1158" s="179"/>
      <c r="G1158" s="179"/>
      <c r="H1158" s="179"/>
    </row>
    <row r="1159" spans="2:8" s="178" customFormat="1" ht="15" x14ac:dyDescent="0.25">
      <c r="B1159" s="180" t="s">
        <v>3701</v>
      </c>
      <c r="C1159" s="182">
        <v>71170607.859999999</v>
      </c>
      <c r="F1159" s="179"/>
      <c r="G1159" s="179"/>
      <c r="H1159" s="179"/>
    </row>
    <row r="1160" spans="2:8" s="178" customFormat="1" ht="15" x14ac:dyDescent="0.25">
      <c r="B1160" s="180" t="s">
        <v>3702</v>
      </c>
      <c r="C1160" s="182">
        <v>65314215.100000001</v>
      </c>
      <c r="F1160" s="179"/>
      <c r="G1160" s="179"/>
      <c r="H1160" s="179"/>
    </row>
    <row r="1161" spans="2:8" s="178" customFormat="1" ht="15" x14ac:dyDescent="0.25">
      <c r="B1161" s="180" t="s">
        <v>3679</v>
      </c>
      <c r="C1161" s="182">
        <v>465749530.09000003</v>
      </c>
      <c r="F1161" s="179"/>
      <c r="G1161" s="179"/>
      <c r="H1161" s="179"/>
    </row>
    <row r="1162" spans="2:8" s="178" customFormat="1" ht="15" x14ac:dyDescent="0.25">
      <c r="B1162" s="180" t="s">
        <v>3703</v>
      </c>
      <c r="C1162" s="182">
        <v>6399250.5700000003</v>
      </c>
      <c r="F1162" s="179"/>
      <c r="G1162" s="179"/>
      <c r="H1162" s="179"/>
    </row>
    <row r="1163" spans="2:8" s="178" customFormat="1" ht="15" x14ac:dyDescent="0.25">
      <c r="B1163" s="180" t="s">
        <v>3681</v>
      </c>
      <c r="C1163" s="182">
        <v>9218645.9100000001</v>
      </c>
      <c r="F1163" s="179"/>
      <c r="G1163" s="179"/>
      <c r="H1163" s="179"/>
    </row>
    <row r="1164" spans="2:8" s="178" customFormat="1" ht="15" x14ac:dyDescent="0.25">
      <c r="B1164" s="180" t="s">
        <v>3684</v>
      </c>
      <c r="C1164" s="182">
        <v>4717527.47</v>
      </c>
      <c r="F1164" s="179"/>
      <c r="G1164" s="179"/>
      <c r="H1164" s="179"/>
    </row>
    <row r="1165" spans="2:8" s="178" customFormat="1" ht="15" x14ac:dyDescent="0.25">
      <c r="B1165" s="180" t="s">
        <v>3704</v>
      </c>
      <c r="C1165" s="182">
        <v>8630000</v>
      </c>
      <c r="F1165" s="179"/>
      <c r="G1165" s="179"/>
      <c r="H1165" s="179"/>
    </row>
    <row r="1166" spans="2:8" s="178" customFormat="1" ht="15" x14ac:dyDescent="0.25">
      <c r="B1166" s="180" t="s">
        <v>3705</v>
      </c>
      <c r="C1166" s="182">
        <v>4093616.54</v>
      </c>
      <c r="F1166" s="179"/>
      <c r="G1166" s="179"/>
      <c r="H1166" s="179"/>
    </row>
    <row r="1167" spans="2:8" s="178" customFormat="1" ht="15" x14ac:dyDescent="0.25">
      <c r="B1167" s="180" t="s">
        <v>3706</v>
      </c>
      <c r="C1167" s="182">
        <v>49840136.120000005</v>
      </c>
      <c r="F1167" s="179"/>
      <c r="G1167" s="179"/>
      <c r="H1167" s="179"/>
    </row>
    <row r="1168" spans="2:8" s="178" customFormat="1" ht="15" x14ac:dyDescent="0.25">
      <c r="B1168" s="180" t="s">
        <v>3707</v>
      </c>
      <c r="C1168" s="182">
        <v>37704568.990000002</v>
      </c>
      <c r="F1168" s="179"/>
      <c r="G1168" s="179"/>
      <c r="H1168" s="179"/>
    </row>
    <row r="1169" spans="2:8" s="178" customFormat="1" ht="15" x14ac:dyDescent="0.25">
      <c r="B1169" s="180" t="s">
        <v>3708</v>
      </c>
      <c r="C1169" s="182">
        <v>31213132.479999997</v>
      </c>
      <c r="F1169" s="179"/>
      <c r="G1169" s="179"/>
      <c r="H1169" s="179"/>
    </row>
    <row r="1170" spans="2:8" s="178" customFormat="1" ht="15" x14ac:dyDescent="0.25">
      <c r="B1170" s="180" t="s">
        <v>3709</v>
      </c>
      <c r="C1170" s="182">
        <v>778384.11</v>
      </c>
      <c r="F1170" s="179"/>
      <c r="G1170" s="179"/>
      <c r="H1170" s="179"/>
    </row>
    <row r="1171" spans="2:8" s="178" customFormat="1" ht="15" x14ac:dyDescent="0.25">
      <c r="B1171" s="180" t="s">
        <v>3687</v>
      </c>
      <c r="C1171" s="182">
        <v>169382850</v>
      </c>
      <c r="F1171" s="179"/>
      <c r="G1171" s="179"/>
      <c r="H1171" s="179"/>
    </row>
    <row r="1172" spans="2:8" s="178" customFormat="1" ht="15" x14ac:dyDescent="0.25">
      <c r="B1172" s="180" t="s">
        <v>3688</v>
      </c>
      <c r="C1172" s="182">
        <v>17240398.010000002</v>
      </c>
      <c r="F1172" s="179"/>
      <c r="G1172" s="179"/>
      <c r="H1172" s="179"/>
    </row>
    <row r="1173" spans="2:8" s="178" customFormat="1" ht="15" x14ac:dyDescent="0.25">
      <c r="B1173" s="180" t="s">
        <v>3710</v>
      </c>
      <c r="C1173" s="182">
        <v>11317000.050000001</v>
      </c>
      <c r="F1173" s="179"/>
      <c r="G1173" s="179"/>
      <c r="H1173" s="179"/>
    </row>
    <row r="1174" spans="2:8" s="178" customFormat="1" ht="15" x14ac:dyDescent="0.25">
      <c r="B1174" s="180" t="s">
        <v>3689</v>
      </c>
      <c r="C1174" s="182">
        <v>98686230.040000007</v>
      </c>
      <c r="F1174" s="179"/>
      <c r="G1174" s="179"/>
      <c r="H1174" s="179"/>
    </row>
    <row r="1175" spans="2:8" s="178" customFormat="1" ht="15" x14ac:dyDescent="0.25">
      <c r="B1175" s="180" t="s">
        <v>3650</v>
      </c>
      <c r="C1175" s="182">
        <v>362045</v>
      </c>
      <c r="F1175" s="179"/>
      <c r="G1175" s="179"/>
      <c r="H1175" s="179"/>
    </row>
    <row r="1176" spans="2:8" s="178" customFormat="1" ht="15" x14ac:dyDescent="0.25">
      <c r="B1176" s="180" t="s">
        <v>3711</v>
      </c>
      <c r="C1176" s="182">
        <v>401279265.00999999</v>
      </c>
      <c r="F1176" s="179"/>
      <c r="G1176" s="179"/>
      <c r="H1176" s="179"/>
    </row>
    <row r="1177" spans="2:8" s="178" customFormat="1" ht="15" x14ac:dyDescent="0.25">
      <c r="B1177" s="180" t="s">
        <v>3712</v>
      </c>
      <c r="C1177" s="182">
        <v>17349750</v>
      </c>
      <c r="F1177" s="179"/>
      <c r="G1177" s="179"/>
      <c r="H1177" s="179"/>
    </row>
    <row r="1178" spans="2:8" s="178" customFormat="1" ht="15" x14ac:dyDescent="0.25">
      <c r="B1178" s="180" t="s">
        <v>3713</v>
      </c>
      <c r="C1178" s="182">
        <v>11304465.779999999</v>
      </c>
      <c r="F1178" s="179"/>
      <c r="G1178" s="179"/>
      <c r="H1178" s="179"/>
    </row>
    <row r="1179" spans="2:8" s="178" customFormat="1" ht="15" x14ac:dyDescent="0.25">
      <c r="B1179" s="183" t="s">
        <v>3714</v>
      </c>
      <c r="C1179" s="182">
        <v>2970499.5</v>
      </c>
      <c r="F1179" s="179"/>
      <c r="G1179" s="179"/>
      <c r="H1179" s="179"/>
    </row>
    <row r="1180" spans="2:8" s="178" customFormat="1" ht="15" x14ac:dyDescent="0.25">
      <c r="B1180" s="183" t="s">
        <v>3715</v>
      </c>
      <c r="C1180" s="182">
        <v>5083226.3000000007</v>
      </c>
      <c r="F1180" s="179"/>
      <c r="G1180" s="179"/>
      <c r="H1180" s="179"/>
    </row>
    <row r="1181" spans="2:8" s="178" customFormat="1" ht="15" x14ac:dyDescent="0.25">
      <c r="B1181" s="183" t="s">
        <v>3699</v>
      </c>
      <c r="C1181" s="182">
        <v>10448351.050000001</v>
      </c>
      <c r="F1181" s="179"/>
      <c r="G1181" s="179"/>
      <c r="H1181" s="179"/>
    </row>
    <row r="1182" spans="2:8" s="178" customFormat="1" ht="15" x14ac:dyDescent="0.25">
      <c r="B1182" s="183" t="s">
        <v>3674</v>
      </c>
      <c r="C1182" s="182">
        <v>3018031.57</v>
      </c>
      <c r="F1182" s="179"/>
      <c r="G1182" s="179"/>
      <c r="H1182" s="179"/>
    </row>
    <row r="1183" spans="2:8" s="178" customFormat="1" ht="15" x14ac:dyDescent="0.25">
      <c r="B1183" s="183" t="s">
        <v>3620</v>
      </c>
      <c r="C1183" s="182">
        <v>18532975.48</v>
      </c>
      <c r="F1183" s="179"/>
      <c r="G1183" s="179"/>
      <c r="H1183" s="179"/>
    </row>
    <row r="1184" spans="2:8" s="178" customFormat="1" ht="15" x14ac:dyDescent="0.25">
      <c r="B1184" s="183" t="s">
        <v>3696</v>
      </c>
      <c r="C1184" s="182">
        <v>18527773.960000001</v>
      </c>
      <c r="F1184" s="179"/>
      <c r="G1184" s="179"/>
      <c r="H1184" s="179"/>
    </row>
    <row r="1185" spans="2:8" s="178" customFormat="1" ht="15" x14ac:dyDescent="0.25">
      <c r="B1185" s="183" t="s">
        <v>3697</v>
      </c>
      <c r="C1185" s="182">
        <v>3625502.41</v>
      </c>
      <c r="F1185" s="179"/>
      <c r="G1185" s="179"/>
      <c r="H1185" s="179"/>
    </row>
    <row r="1186" spans="2:8" s="178" customFormat="1" ht="15" x14ac:dyDescent="0.25">
      <c r="B1186" s="183" t="s">
        <v>3624</v>
      </c>
      <c r="C1186" s="182">
        <v>8133295.8500000006</v>
      </c>
      <c r="F1186" s="179"/>
      <c r="G1186" s="179"/>
      <c r="H1186" s="179"/>
    </row>
    <row r="1187" spans="2:8" s="178" customFormat="1" ht="15" x14ac:dyDescent="0.25">
      <c r="B1187" s="183" t="s">
        <v>3716</v>
      </c>
      <c r="C1187" s="182">
        <v>26360974.090000004</v>
      </c>
      <c r="F1187" s="179"/>
      <c r="G1187" s="179"/>
      <c r="H1187" s="179"/>
    </row>
    <row r="1188" spans="2:8" s="178" customFormat="1" ht="15" x14ac:dyDescent="0.25">
      <c r="B1188" s="183" t="s">
        <v>3700</v>
      </c>
      <c r="C1188" s="182">
        <v>4812801.08</v>
      </c>
      <c r="F1188" s="179"/>
      <c r="G1188" s="179"/>
      <c r="H1188" s="179"/>
    </row>
    <row r="1189" spans="2:8" s="178" customFormat="1" ht="15" x14ac:dyDescent="0.25">
      <c r="B1189" s="183" t="s">
        <v>3679</v>
      </c>
      <c r="C1189" s="182">
        <v>224663569.28999999</v>
      </c>
      <c r="F1189" s="179"/>
      <c r="G1189" s="179"/>
      <c r="H1189" s="179"/>
    </row>
    <row r="1190" spans="2:8" s="178" customFormat="1" ht="15" x14ac:dyDescent="0.25">
      <c r="B1190" s="183" t="s">
        <v>3717</v>
      </c>
      <c r="C1190" s="182">
        <v>3312244.6</v>
      </c>
      <c r="F1190" s="179"/>
      <c r="G1190" s="179"/>
      <c r="H1190" s="179"/>
    </row>
    <row r="1191" spans="2:8" s="178" customFormat="1" ht="15" x14ac:dyDescent="0.25">
      <c r="B1191" s="183" t="s">
        <v>3703</v>
      </c>
      <c r="C1191" s="182">
        <v>9494599.9499999993</v>
      </c>
      <c r="F1191" s="179"/>
      <c r="G1191" s="179"/>
      <c r="H1191" s="179"/>
    </row>
    <row r="1192" spans="2:8" s="178" customFormat="1" ht="15" x14ac:dyDescent="0.25">
      <c r="B1192" s="183" t="s">
        <v>3718</v>
      </c>
      <c r="C1192" s="182">
        <v>6325947.6500000004</v>
      </c>
      <c r="F1192" s="179"/>
      <c r="G1192" s="179"/>
      <c r="H1192" s="179"/>
    </row>
    <row r="1193" spans="2:8" s="178" customFormat="1" ht="15" x14ac:dyDescent="0.25">
      <c r="B1193" s="183" t="s">
        <v>3719</v>
      </c>
      <c r="C1193" s="182">
        <v>3917105.48</v>
      </c>
      <c r="F1193" s="179"/>
      <c r="G1193" s="179"/>
      <c r="H1193" s="179"/>
    </row>
    <row r="1194" spans="2:8" s="178" customFormat="1" ht="15" x14ac:dyDescent="0.25">
      <c r="B1194" s="183" t="s">
        <v>3704</v>
      </c>
      <c r="C1194" s="182">
        <v>103880929.33</v>
      </c>
      <c r="F1194" s="179"/>
      <c r="G1194" s="179"/>
      <c r="H1194" s="179"/>
    </row>
    <row r="1195" spans="2:8" s="178" customFormat="1" ht="15" x14ac:dyDescent="0.25">
      <c r="B1195" s="183" t="s">
        <v>3720</v>
      </c>
      <c r="C1195" s="182">
        <v>7689834.9900000002</v>
      </c>
      <c r="F1195" s="179"/>
      <c r="G1195" s="179"/>
      <c r="H1195" s="179"/>
    </row>
    <row r="1196" spans="2:8" s="178" customFormat="1" ht="15" x14ac:dyDescent="0.25">
      <c r="B1196" s="183" t="s">
        <v>3706</v>
      </c>
      <c r="C1196" s="182">
        <v>66147709.090000004</v>
      </c>
      <c r="F1196" s="179"/>
      <c r="G1196" s="179"/>
      <c r="H1196" s="179"/>
    </row>
    <row r="1197" spans="2:8" s="178" customFormat="1" ht="15" x14ac:dyDescent="0.25">
      <c r="B1197" s="183" t="s">
        <v>3721</v>
      </c>
      <c r="C1197" s="182">
        <v>49193440.159999996</v>
      </c>
      <c r="F1197" s="179"/>
      <c r="G1197" s="179"/>
      <c r="H1197" s="179"/>
    </row>
    <row r="1198" spans="2:8" s="178" customFormat="1" ht="15" x14ac:dyDescent="0.25">
      <c r="B1198" s="183" t="s">
        <v>3708</v>
      </c>
      <c r="C1198" s="182">
        <v>28476224.060000002</v>
      </c>
      <c r="F1198" s="179"/>
      <c r="G1198" s="179"/>
      <c r="H1198" s="179"/>
    </row>
    <row r="1199" spans="2:8" s="178" customFormat="1" ht="15" x14ac:dyDescent="0.25">
      <c r="B1199" s="183" t="s">
        <v>3722</v>
      </c>
      <c r="C1199" s="182">
        <v>3487675.7800000003</v>
      </c>
      <c r="F1199" s="179"/>
      <c r="G1199" s="179"/>
      <c r="H1199" s="179"/>
    </row>
    <row r="1200" spans="2:8" s="178" customFormat="1" ht="15" x14ac:dyDescent="0.25">
      <c r="B1200" s="183" t="s">
        <v>3723</v>
      </c>
      <c r="C1200" s="182">
        <v>3080361.58</v>
      </c>
      <c r="F1200" s="179"/>
      <c r="G1200" s="179"/>
      <c r="H1200" s="179"/>
    </row>
    <row r="1201" spans="2:8" s="178" customFormat="1" ht="15" x14ac:dyDescent="0.25">
      <c r="B1201" s="183" t="s">
        <v>3639</v>
      </c>
      <c r="C1201" s="182">
        <v>16346594.439999999</v>
      </c>
      <c r="F1201" s="179"/>
      <c r="G1201" s="179"/>
      <c r="H1201" s="179"/>
    </row>
    <row r="1202" spans="2:8" s="178" customFormat="1" ht="15" x14ac:dyDescent="0.25">
      <c r="B1202" s="183" t="s">
        <v>3724</v>
      </c>
      <c r="C1202" s="182">
        <v>212758999.63000003</v>
      </c>
      <c r="F1202" s="179"/>
      <c r="G1202" s="179"/>
      <c r="H1202" s="179"/>
    </row>
    <row r="1203" spans="2:8" s="178" customFormat="1" ht="15" x14ac:dyDescent="0.25">
      <c r="B1203" s="183" t="s">
        <v>3725</v>
      </c>
      <c r="C1203" s="182">
        <v>22107620.32</v>
      </c>
      <c r="F1203" s="179"/>
      <c r="G1203" s="179"/>
      <c r="H1203" s="179"/>
    </row>
    <row r="1204" spans="2:8" s="178" customFormat="1" ht="15" x14ac:dyDescent="0.25">
      <c r="B1204" s="183" t="s">
        <v>3688</v>
      </c>
      <c r="C1204" s="182">
        <v>17292600</v>
      </c>
      <c r="F1204" s="179"/>
      <c r="G1204" s="179"/>
      <c r="H1204" s="179"/>
    </row>
    <row r="1205" spans="2:8" s="178" customFormat="1" ht="15" x14ac:dyDescent="0.25">
      <c r="B1205" s="183" t="s">
        <v>3689</v>
      </c>
      <c r="C1205" s="182">
        <v>126063556.99000001</v>
      </c>
      <c r="F1205" s="179"/>
      <c r="G1205" s="179"/>
      <c r="H1205" s="179"/>
    </row>
    <row r="1206" spans="2:8" s="178" customFormat="1" ht="15" x14ac:dyDescent="0.25">
      <c r="B1206" s="183" t="s">
        <v>3650</v>
      </c>
      <c r="C1206" s="182">
        <v>366000</v>
      </c>
      <c r="F1206" s="179"/>
      <c r="G1206" s="179"/>
      <c r="H1206" s="179"/>
    </row>
    <row r="1207" spans="2:8" s="178" customFormat="1" ht="15" x14ac:dyDescent="0.25">
      <c r="B1207" s="183" t="s">
        <v>3711</v>
      </c>
      <c r="C1207" s="182">
        <v>136992474.99000001</v>
      </c>
      <c r="F1207" s="179"/>
      <c r="G1207" s="179"/>
      <c r="H1207" s="179"/>
    </row>
    <row r="1208" spans="2:8" s="178" customFormat="1" ht="15" x14ac:dyDescent="0.25">
      <c r="B1208" s="183" t="s">
        <v>3726</v>
      </c>
      <c r="C1208" s="182">
        <v>6813867.5</v>
      </c>
      <c r="F1208" s="179"/>
      <c r="G1208" s="179"/>
      <c r="H1208" s="179"/>
    </row>
    <row r="1209" spans="2:8" s="178" customFormat="1" ht="15" x14ac:dyDescent="0.25">
      <c r="B1209" s="183" t="s">
        <v>3727</v>
      </c>
      <c r="C1209" s="182">
        <v>9042674.4100000001</v>
      </c>
      <c r="F1209" s="179"/>
      <c r="G1209" s="179"/>
      <c r="H1209" s="179"/>
    </row>
    <row r="1210" spans="2:8" s="178" customFormat="1" ht="15" x14ac:dyDescent="0.25">
      <c r="B1210" s="183" t="s">
        <v>3728</v>
      </c>
      <c r="C1210" s="182">
        <v>38617762.799999997</v>
      </c>
      <c r="F1210" s="179"/>
      <c r="G1210" s="179"/>
      <c r="H1210" s="179"/>
    </row>
    <row r="1211" spans="2:8" s="178" customFormat="1" ht="15" x14ac:dyDescent="0.25">
      <c r="B1211" s="183" t="s">
        <v>3692</v>
      </c>
      <c r="C1211" s="182">
        <v>21431062.260000002</v>
      </c>
      <c r="F1211" s="179"/>
      <c r="G1211" s="179"/>
      <c r="H1211" s="179"/>
    </row>
    <row r="1212" spans="2:8" s="178" customFormat="1" ht="15" x14ac:dyDescent="0.25">
      <c r="B1212" s="180" t="s">
        <v>3729</v>
      </c>
      <c r="C1212" s="182">
        <v>2602000</v>
      </c>
      <c r="F1212" s="179"/>
      <c r="G1212" s="179"/>
      <c r="H1212" s="179"/>
    </row>
    <row r="1213" spans="2:8" s="178" customFormat="1" ht="15" x14ac:dyDescent="0.25">
      <c r="B1213" s="180" t="s">
        <v>3620</v>
      </c>
      <c r="C1213" s="182">
        <v>7385173.7400000002</v>
      </c>
      <c r="F1213" s="179"/>
      <c r="G1213" s="179"/>
      <c r="H1213" s="179"/>
    </row>
    <row r="1214" spans="2:8" s="178" customFormat="1" ht="15" x14ac:dyDescent="0.25">
      <c r="B1214" s="180" t="s">
        <v>3622</v>
      </c>
      <c r="C1214" s="182">
        <v>26778750</v>
      </c>
      <c r="F1214" s="179"/>
      <c r="G1214" s="179"/>
      <c r="H1214" s="179"/>
    </row>
    <row r="1215" spans="2:8" s="178" customFormat="1" ht="15" x14ac:dyDescent="0.25">
      <c r="B1215" s="180" t="s">
        <v>3699</v>
      </c>
      <c r="C1215" s="182">
        <v>5410900</v>
      </c>
      <c r="F1215" s="179"/>
      <c r="G1215" s="179"/>
      <c r="H1215" s="179"/>
    </row>
    <row r="1216" spans="2:8" s="178" customFormat="1" ht="15" x14ac:dyDescent="0.25">
      <c r="B1216" s="180" t="s">
        <v>3624</v>
      </c>
      <c r="C1216" s="182">
        <v>57879000.089999996</v>
      </c>
      <c r="F1216" s="179"/>
      <c r="G1216" s="179"/>
      <c r="H1216" s="179"/>
    </row>
    <row r="1217" spans="2:8" s="178" customFormat="1" ht="15" x14ac:dyDescent="0.25">
      <c r="B1217" s="180" t="s">
        <v>3716</v>
      </c>
      <c r="C1217" s="182">
        <v>14135079.720000001</v>
      </c>
      <c r="F1217" s="179"/>
      <c r="G1217" s="179"/>
      <c r="H1217" s="179"/>
    </row>
    <row r="1218" spans="2:8" s="178" customFormat="1" ht="15" x14ac:dyDescent="0.25">
      <c r="B1218" s="180" t="s">
        <v>3625</v>
      </c>
      <c r="C1218" s="182">
        <v>24099347.640000001</v>
      </c>
      <c r="F1218" s="179"/>
      <c r="G1218" s="179"/>
      <c r="H1218" s="179"/>
    </row>
    <row r="1219" spans="2:8" s="178" customFormat="1" ht="15" x14ac:dyDescent="0.25">
      <c r="B1219" s="180" t="s">
        <v>3700</v>
      </c>
      <c r="C1219" s="182">
        <v>162746700.04000002</v>
      </c>
      <c r="F1219" s="179"/>
      <c r="G1219" s="179"/>
      <c r="H1219" s="179"/>
    </row>
    <row r="1220" spans="2:8" s="178" customFormat="1" ht="15" x14ac:dyDescent="0.25">
      <c r="B1220" s="180" t="s">
        <v>3627</v>
      </c>
      <c r="C1220" s="182">
        <v>86180960.219999999</v>
      </c>
      <c r="F1220" s="179"/>
      <c r="G1220" s="179"/>
      <c r="H1220" s="179"/>
    </row>
    <row r="1221" spans="2:8" s="178" customFormat="1" ht="15" x14ac:dyDescent="0.25">
      <c r="B1221" s="180" t="s">
        <v>3701</v>
      </c>
      <c r="C1221" s="182">
        <v>226651728.94999999</v>
      </c>
      <c r="F1221" s="179"/>
      <c r="G1221" s="179"/>
      <c r="H1221" s="179"/>
    </row>
    <row r="1222" spans="2:8" s="178" customFormat="1" ht="15" x14ac:dyDescent="0.25">
      <c r="B1222" s="180" t="s">
        <v>3629</v>
      </c>
      <c r="C1222" s="182">
        <v>115262740</v>
      </c>
      <c r="F1222" s="179"/>
      <c r="G1222" s="179"/>
      <c r="H1222" s="179"/>
    </row>
    <row r="1223" spans="2:8" s="178" customFormat="1" ht="15" x14ac:dyDescent="0.25">
      <c r="B1223" s="180" t="s">
        <v>3717</v>
      </c>
      <c r="C1223" s="182">
        <v>12436250</v>
      </c>
      <c r="F1223" s="179"/>
      <c r="G1223" s="179"/>
      <c r="H1223" s="179"/>
    </row>
    <row r="1224" spans="2:8" s="178" customFormat="1" ht="15" x14ac:dyDescent="0.25">
      <c r="B1224" s="180" t="s">
        <v>3730</v>
      </c>
      <c r="C1224" s="182">
        <v>5016500</v>
      </c>
      <c r="F1224" s="179"/>
      <c r="G1224" s="179"/>
      <c r="H1224" s="179"/>
    </row>
    <row r="1225" spans="2:8" s="178" customFormat="1" ht="15" x14ac:dyDescent="0.25">
      <c r="B1225" s="180" t="s">
        <v>3731</v>
      </c>
      <c r="C1225" s="182">
        <v>2448900</v>
      </c>
      <c r="F1225" s="179"/>
      <c r="G1225" s="179"/>
      <c r="H1225" s="179"/>
    </row>
    <row r="1226" spans="2:8" s="178" customFormat="1" ht="15" x14ac:dyDescent="0.25">
      <c r="B1226" s="180" t="s">
        <v>3718</v>
      </c>
      <c r="C1226" s="182">
        <v>2728649.99</v>
      </c>
      <c r="F1226" s="179"/>
      <c r="G1226" s="179"/>
      <c r="H1226" s="179"/>
    </row>
    <row r="1227" spans="2:8" s="178" customFormat="1" ht="15" x14ac:dyDescent="0.25">
      <c r="B1227" s="180" t="s">
        <v>3732</v>
      </c>
      <c r="C1227" s="182">
        <v>5333700</v>
      </c>
      <c r="F1227" s="179"/>
      <c r="G1227" s="179"/>
      <c r="H1227" s="179"/>
    </row>
    <row r="1228" spans="2:8" s="178" customFormat="1" ht="15" x14ac:dyDescent="0.25">
      <c r="B1228" s="180" t="s">
        <v>3633</v>
      </c>
      <c r="C1228" s="182">
        <v>10722252</v>
      </c>
      <c r="F1228" s="179"/>
      <c r="G1228" s="179"/>
      <c r="H1228" s="179"/>
    </row>
    <row r="1229" spans="2:8" s="178" customFormat="1" ht="15" x14ac:dyDescent="0.25">
      <c r="B1229" s="180" t="s">
        <v>3733</v>
      </c>
      <c r="C1229" s="182">
        <v>117100465.54000001</v>
      </c>
      <c r="F1229" s="179"/>
      <c r="G1229" s="179"/>
      <c r="H1229" s="179"/>
    </row>
    <row r="1230" spans="2:8" s="178" customFormat="1" ht="15" x14ac:dyDescent="0.25">
      <c r="B1230" s="180" t="s">
        <v>3734</v>
      </c>
      <c r="C1230" s="182">
        <v>27078299.969999999</v>
      </c>
      <c r="F1230" s="179"/>
      <c r="G1230" s="179"/>
      <c r="H1230" s="179"/>
    </row>
    <row r="1231" spans="2:8" s="178" customFormat="1" ht="15" x14ac:dyDescent="0.25">
      <c r="B1231" s="180" t="s">
        <v>3735</v>
      </c>
      <c r="C1231" s="182">
        <v>76847849.900000006</v>
      </c>
      <c r="F1231" s="179"/>
      <c r="G1231" s="179"/>
      <c r="H1231" s="179"/>
    </row>
    <row r="1232" spans="2:8" s="178" customFormat="1" ht="15" x14ac:dyDescent="0.25">
      <c r="B1232" s="180" t="s">
        <v>3636</v>
      </c>
      <c r="C1232" s="182">
        <v>86239350</v>
      </c>
      <c r="F1232" s="179"/>
      <c r="G1232" s="179"/>
      <c r="H1232" s="179"/>
    </row>
    <row r="1233" spans="2:8" s="178" customFormat="1" ht="15" x14ac:dyDescent="0.25">
      <c r="B1233" s="180" t="s">
        <v>3721</v>
      </c>
      <c r="C1233" s="182">
        <v>30630899.960000001</v>
      </c>
      <c r="F1233" s="179"/>
      <c r="G1233" s="179"/>
      <c r="H1233" s="179"/>
    </row>
    <row r="1234" spans="2:8" s="178" customFormat="1" ht="15" x14ac:dyDescent="0.25">
      <c r="B1234" s="180" t="s">
        <v>3722</v>
      </c>
      <c r="C1234" s="182">
        <v>10817000</v>
      </c>
      <c r="F1234" s="179"/>
      <c r="G1234" s="179"/>
      <c r="H1234" s="179"/>
    </row>
    <row r="1235" spans="2:8" s="178" customFormat="1" ht="15" x14ac:dyDescent="0.25">
      <c r="B1235" s="180" t="s">
        <v>3723</v>
      </c>
      <c r="C1235" s="182">
        <v>3379163.58</v>
      </c>
      <c r="F1235" s="179"/>
      <c r="G1235" s="179"/>
      <c r="H1235" s="179"/>
    </row>
    <row r="1236" spans="2:8" s="178" customFormat="1" ht="15" x14ac:dyDescent="0.25">
      <c r="B1236" s="180" t="s">
        <v>3736</v>
      </c>
      <c r="C1236" s="182">
        <v>7146035.0499999998</v>
      </c>
      <c r="F1236" s="179"/>
      <c r="G1236" s="179"/>
      <c r="H1236" s="179"/>
    </row>
    <row r="1237" spans="2:8" s="178" customFormat="1" ht="15" x14ac:dyDescent="0.25">
      <c r="B1237" s="180" t="s">
        <v>3639</v>
      </c>
      <c r="C1237" s="182">
        <v>102260249.7</v>
      </c>
      <c r="F1237" s="179"/>
      <c r="G1237" s="179"/>
      <c r="H1237" s="179"/>
    </row>
    <row r="1238" spans="2:8" s="178" customFormat="1" ht="15" x14ac:dyDescent="0.25">
      <c r="B1238" s="180" t="s">
        <v>3737</v>
      </c>
      <c r="C1238" s="182">
        <v>237674800.19</v>
      </c>
      <c r="F1238" s="179"/>
      <c r="G1238" s="179"/>
      <c r="H1238" s="179"/>
    </row>
    <row r="1239" spans="2:8" s="178" customFormat="1" ht="15" x14ac:dyDescent="0.25">
      <c r="B1239" s="180" t="s">
        <v>3643</v>
      </c>
      <c r="C1239" s="182">
        <v>7225000</v>
      </c>
      <c r="F1239" s="179"/>
      <c r="G1239" s="179"/>
      <c r="H1239" s="179"/>
    </row>
    <row r="1240" spans="2:8" s="178" customFormat="1" ht="15" x14ac:dyDescent="0.25">
      <c r="B1240" s="180" t="s">
        <v>3725</v>
      </c>
      <c r="C1240" s="182">
        <v>7138500</v>
      </c>
      <c r="F1240" s="179"/>
      <c r="G1240" s="179"/>
      <c r="H1240" s="179"/>
    </row>
    <row r="1241" spans="2:8" s="178" customFormat="1" ht="15" x14ac:dyDescent="0.25">
      <c r="B1241" s="180" t="s">
        <v>3644</v>
      </c>
      <c r="C1241" s="182">
        <v>25254000.079999998</v>
      </c>
      <c r="F1241" s="179"/>
      <c r="G1241" s="179"/>
      <c r="H1241" s="179"/>
    </row>
    <row r="1242" spans="2:8" s="178" customFormat="1" ht="15" x14ac:dyDescent="0.25">
      <c r="B1242" s="180" t="s">
        <v>3645</v>
      </c>
      <c r="C1242" s="182">
        <v>108635280.05000001</v>
      </c>
      <c r="F1242" s="179"/>
      <c r="G1242" s="179"/>
      <c r="H1242" s="179"/>
    </row>
    <row r="1243" spans="2:8" s="178" customFormat="1" ht="15" x14ac:dyDescent="0.25">
      <c r="B1243" s="180" t="s">
        <v>3646</v>
      </c>
      <c r="C1243" s="182">
        <v>258709029.06999999</v>
      </c>
      <c r="F1243" s="179"/>
      <c r="G1243" s="179"/>
      <c r="H1243" s="179"/>
    </row>
    <row r="1244" spans="2:8" s="178" customFormat="1" ht="15" x14ac:dyDescent="0.25">
      <c r="B1244" s="180" t="s">
        <v>3647</v>
      </c>
      <c r="C1244" s="182">
        <v>50752647</v>
      </c>
      <c r="F1244" s="179"/>
      <c r="G1244" s="179"/>
      <c r="H1244" s="179"/>
    </row>
    <row r="1245" spans="2:8" s="178" customFormat="1" ht="15" x14ac:dyDescent="0.25">
      <c r="B1245" s="180" t="s">
        <v>3649</v>
      </c>
      <c r="C1245" s="182">
        <v>82231087.620000005</v>
      </c>
      <c r="F1245" s="179"/>
      <c r="G1245" s="179"/>
      <c r="H1245" s="179"/>
    </row>
    <row r="1246" spans="2:8" s="178" customFormat="1" ht="15" x14ac:dyDescent="0.25">
      <c r="B1246" s="180" t="s">
        <v>3738</v>
      </c>
      <c r="C1246" s="182">
        <v>17872500</v>
      </c>
      <c r="F1246" s="179"/>
      <c r="G1246" s="179"/>
      <c r="H1246" s="179"/>
    </row>
    <row r="1247" spans="2:8" s="178" customFormat="1" ht="15" x14ac:dyDescent="0.25">
      <c r="B1247" s="180" t="s">
        <v>3739</v>
      </c>
      <c r="C1247" s="182">
        <v>25036564.949999999</v>
      </c>
      <c r="F1247" s="179"/>
      <c r="G1247" s="179"/>
      <c r="H1247" s="179"/>
    </row>
    <row r="1248" spans="2:8" s="178" customFormat="1" ht="15" x14ac:dyDescent="0.25">
      <c r="B1248" s="180" t="s">
        <v>3728</v>
      </c>
      <c r="C1248" s="182">
        <v>22596000</v>
      </c>
      <c r="F1248" s="179"/>
      <c r="G1248" s="179"/>
      <c r="H1248" s="179"/>
    </row>
    <row r="1249" spans="2:8" s="178" customFormat="1" ht="15" x14ac:dyDescent="0.25">
      <c r="B1249" s="180" t="s">
        <v>3726</v>
      </c>
      <c r="C1249" s="182">
        <v>3470000</v>
      </c>
      <c r="F1249" s="179"/>
      <c r="G1249" s="179"/>
      <c r="H1249" s="179"/>
    </row>
    <row r="1250" spans="2:8" s="178" customFormat="1" ht="15" x14ac:dyDescent="0.25">
      <c r="B1250" s="180" t="s">
        <v>3740</v>
      </c>
      <c r="C1250" s="182">
        <v>3530600</v>
      </c>
      <c r="F1250" s="179"/>
      <c r="G1250" s="179"/>
      <c r="H1250" s="179"/>
    </row>
    <row r="1251" spans="2:8" s="178" customFormat="1" ht="15" x14ac:dyDescent="0.25">
      <c r="B1251" s="180" t="s">
        <v>3615</v>
      </c>
      <c r="C1251" s="182">
        <v>6523465.7800000003</v>
      </c>
      <c r="F1251" s="179"/>
      <c r="G1251" s="179"/>
      <c r="H1251" s="179"/>
    </row>
    <row r="1252" spans="2:8" s="178" customFormat="1" ht="15" x14ac:dyDescent="0.25">
      <c r="B1252" s="180" t="s">
        <v>3616</v>
      </c>
      <c r="C1252" s="182">
        <v>5988491.1600000001</v>
      </c>
      <c r="F1252" s="179"/>
      <c r="G1252" s="179"/>
      <c r="H1252" s="179"/>
    </row>
    <row r="1253" spans="2:8" s="178" customFormat="1" ht="15" x14ac:dyDescent="0.25">
      <c r="B1253" s="180" t="s">
        <v>3617</v>
      </c>
      <c r="C1253" s="182">
        <v>4228439.45</v>
      </c>
      <c r="F1253" s="179"/>
      <c r="G1253" s="179"/>
      <c r="H1253" s="179"/>
    </row>
    <row r="1254" spans="2:8" s="178" customFormat="1" ht="15" x14ac:dyDescent="0.25">
      <c r="B1254" s="180" t="s">
        <v>3618</v>
      </c>
      <c r="C1254" s="182">
        <v>18109357.390000001</v>
      </c>
      <c r="F1254" s="179"/>
      <c r="G1254" s="179"/>
      <c r="H1254" s="179"/>
    </row>
    <row r="1255" spans="2:8" s="178" customFormat="1" ht="15" x14ac:dyDescent="0.25">
      <c r="B1255" s="180" t="s">
        <v>3619</v>
      </c>
      <c r="C1255" s="182">
        <v>35900945.903000005</v>
      </c>
      <c r="F1255" s="179"/>
      <c r="G1255" s="179"/>
      <c r="H1255" s="179"/>
    </row>
    <row r="1256" spans="2:8" s="178" customFormat="1" ht="15" x14ac:dyDescent="0.25">
      <c r="B1256" s="180" t="s">
        <v>3620</v>
      </c>
      <c r="C1256" s="182">
        <v>447553644.31999999</v>
      </c>
      <c r="F1256" s="179"/>
      <c r="G1256" s="179"/>
      <c r="H1256" s="179"/>
    </row>
    <row r="1257" spans="2:8" s="178" customFormat="1" ht="15" x14ac:dyDescent="0.25">
      <c r="B1257" s="180" t="s">
        <v>3621</v>
      </c>
      <c r="C1257" s="182">
        <v>23255939.553999998</v>
      </c>
      <c r="F1257" s="179"/>
      <c r="G1257" s="179"/>
      <c r="H1257" s="179"/>
    </row>
    <row r="1258" spans="2:8" s="178" customFormat="1" ht="15" x14ac:dyDescent="0.25">
      <c r="B1258" s="180" t="s">
        <v>3622</v>
      </c>
      <c r="C1258" s="182">
        <v>95519614.650000006</v>
      </c>
      <c r="F1258" s="179"/>
      <c r="G1258" s="179"/>
      <c r="H1258" s="179"/>
    </row>
    <row r="1259" spans="2:8" s="178" customFormat="1" ht="15" x14ac:dyDescent="0.25">
      <c r="B1259" s="180" t="s">
        <v>3623</v>
      </c>
      <c r="C1259" s="182">
        <v>31373098.450000003</v>
      </c>
      <c r="F1259" s="179"/>
      <c r="G1259" s="179"/>
      <c r="H1259" s="179"/>
    </row>
    <row r="1260" spans="2:8" s="178" customFormat="1" ht="15" x14ac:dyDescent="0.25">
      <c r="B1260" s="180" t="s">
        <v>3624</v>
      </c>
      <c r="C1260" s="182">
        <v>34515316.229999997</v>
      </c>
      <c r="F1260" s="179"/>
      <c r="G1260" s="179"/>
      <c r="H1260" s="179"/>
    </row>
    <row r="1261" spans="2:8" s="178" customFormat="1" ht="15" x14ac:dyDescent="0.25">
      <c r="B1261" s="180" t="s">
        <v>3625</v>
      </c>
      <c r="C1261" s="182">
        <v>54422470.309999995</v>
      </c>
      <c r="F1261" s="179"/>
      <c r="G1261" s="179"/>
      <c r="H1261" s="179"/>
    </row>
    <row r="1262" spans="2:8" s="178" customFormat="1" ht="15" x14ac:dyDescent="0.25">
      <c r="B1262" s="180" t="s">
        <v>3626</v>
      </c>
      <c r="C1262" s="182">
        <v>91174831.030000001</v>
      </c>
      <c r="F1262" s="179"/>
      <c r="G1262" s="179"/>
      <c r="H1262" s="179"/>
    </row>
    <row r="1263" spans="2:8" s="178" customFormat="1" ht="15" x14ac:dyDescent="0.25">
      <c r="B1263" s="180" t="s">
        <v>3627</v>
      </c>
      <c r="C1263" s="182">
        <v>152479721.22</v>
      </c>
      <c r="F1263" s="179"/>
      <c r="G1263" s="179"/>
      <c r="H1263" s="179"/>
    </row>
    <row r="1264" spans="2:8" s="178" customFormat="1" ht="15" x14ac:dyDescent="0.25">
      <c r="B1264" s="180" t="s">
        <v>3628</v>
      </c>
      <c r="C1264" s="182">
        <v>60023796.810000002</v>
      </c>
      <c r="F1264" s="179"/>
      <c r="G1264" s="179"/>
      <c r="H1264" s="179"/>
    </row>
    <row r="1265" spans="2:8" s="178" customFormat="1" ht="15" x14ac:dyDescent="0.25">
      <c r="B1265" s="180" t="s">
        <v>3629</v>
      </c>
      <c r="C1265" s="182">
        <v>392320614.69999999</v>
      </c>
      <c r="F1265" s="179"/>
      <c r="G1265" s="179"/>
      <c r="H1265" s="179"/>
    </row>
    <row r="1266" spans="2:8" s="178" customFormat="1" ht="15" x14ac:dyDescent="0.25">
      <c r="B1266" s="180" t="s">
        <v>3630</v>
      </c>
      <c r="C1266" s="182">
        <v>2430864.94</v>
      </c>
      <c r="F1266" s="179"/>
      <c r="G1266" s="179"/>
      <c r="H1266" s="179"/>
    </row>
    <row r="1267" spans="2:8" s="178" customFormat="1" ht="15" x14ac:dyDescent="0.25">
      <c r="B1267" s="180" t="s">
        <v>3631</v>
      </c>
      <c r="C1267" s="182">
        <v>9154150.3100000005</v>
      </c>
      <c r="F1267" s="179"/>
      <c r="G1267" s="179"/>
      <c r="H1267" s="179"/>
    </row>
    <row r="1268" spans="2:8" s="178" customFormat="1" ht="15" x14ac:dyDescent="0.25">
      <c r="B1268" s="180" t="s">
        <v>3632</v>
      </c>
      <c r="C1268" s="182">
        <v>5833661.1400000006</v>
      </c>
      <c r="F1268" s="179"/>
      <c r="G1268" s="179"/>
      <c r="H1268" s="179"/>
    </row>
    <row r="1269" spans="2:8" s="178" customFormat="1" ht="15" x14ac:dyDescent="0.25">
      <c r="B1269" s="180" t="s">
        <v>3633</v>
      </c>
      <c r="C1269" s="182">
        <v>7276500.4299999997</v>
      </c>
      <c r="F1269" s="179"/>
      <c r="G1269" s="179"/>
      <c r="H1269" s="179"/>
    </row>
    <row r="1270" spans="2:8" s="178" customFormat="1" ht="15" x14ac:dyDescent="0.25">
      <c r="B1270" s="180" t="s">
        <v>3634</v>
      </c>
      <c r="C1270" s="182">
        <v>72587145.320000008</v>
      </c>
      <c r="F1270" s="179"/>
      <c r="G1270" s="179"/>
      <c r="H1270" s="179"/>
    </row>
    <row r="1271" spans="2:8" s="178" customFormat="1" ht="15" x14ac:dyDescent="0.25">
      <c r="B1271" s="180" t="s">
        <v>3635</v>
      </c>
      <c r="C1271" s="182">
        <v>3527797.5</v>
      </c>
      <c r="F1271" s="179"/>
      <c r="G1271" s="179"/>
      <c r="H1271" s="179"/>
    </row>
    <row r="1272" spans="2:8" s="178" customFormat="1" ht="15" x14ac:dyDescent="0.25">
      <c r="B1272" s="180" t="s">
        <v>3636</v>
      </c>
      <c r="C1272" s="182">
        <v>8072211.1100000003</v>
      </c>
      <c r="F1272" s="179"/>
      <c r="G1272" s="179"/>
      <c r="H1272" s="179"/>
    </row>
    <row r="1273" spans="2:8" s="178" customFormat="1" ht="15" x14ac:dyDescent="0.25">
      <c r="B1273" s="180" t="s">
        <v>3637</v>
      </c>
      <c r="C1273" s="182">
        <v>59347879.060000002</v>
      </c>
      <c r="F1273" s="179"/>
      <c r="G1273" s="179"/>
      <c r="H1273" s="179"/>
    </row>
    <row r="1274" spans="2:8" s="178" customFormat="1" ht="15" x14ac:dyDescent="0.25">
      <c r="B1274" s="180" t="s">
        <v>3638</v>
      </c>
      <c r="C1274" s="182">
        <v>6347418.96</v>
      </c>
      <c r="F1274" s="179"/>
      <c r="G1274" s="179"/>
      <c r="H1274" s="179"/>
    </row>
    <row r="1275" spans="2:8" s="178" customFormat="1" ht="15" x14ac:dyDescent="0.25">
      <c r="B1275" s="180" t="s">
        <v>3639</v>
      </c>
      <c r="C1275" s="182">
        <v>49054205.310000002</v>
      </c>
      <c r="F1275" s="179"/>
      <c r="G1275" s="179"/>
      <c r="H1275" s="179"/>
    </row>
    <row r="1276" spans="2:8" s="178" customFormat="1" ht="15" x14ac:dyDescent="0.25">
      <c r="B1276" s="180" t="s">
        <v>3640</v>
      </c>
      <c r="C1276" s="182">
        <v>58933529.890000008</v>
      </c>
      <c r="F1276" s="179"/>
      <c r="G1276" s="179"/>
      <c r="H1276" s="179"/>
    </row>
    <row r="1277" spans="2:8" s="178" customFormat="1" ht="15" x14ac:dyDescent="0.25">
      <c r="B1277" s="180" t="s">
        <v>3641</v>
      </c>
      <c r="C1277" s="182">
        <v>8543737.5399999991</v>
      </c>
      <c r="F1277" s="179"/>
      <c r="G1277" s="179"/>
      <c r="H1277" s="179"/>
    </row>
    <row r="1278" spans="2:8" s="178" customFormat="1" ht="15" x14ac:dyDescent="0.25">
      <c r="B1278" s="180" t="s">
        <v>3642</v>
      </c>
      <c r="C1278" s="182">
        <v>10358695.860000001</v>
      </c>
      <c r="F1278" s="179"/>
      <c r="G1278" s="179"/>
      <c r="H1278" s="179"/>
    </row>
    <row r="1279" spans="2:8" s="178" customFormat="1" ht="15" x14ac:dyDescent="0.25">
      <c r="B1279" s="180" t="s">
        <v>3643</v>
      </c>
      <c r="C1279" s="182">
        <v>10862406.840000002</v>
      </c>
      <c r="F1279" s="179"/>
      <c r="G1279" s="179"/>
      <c r="H1279" s="179"/>
    </row>
    <row r="1280" spans="2:8" s="178" customFormat="1" ht="15" x14ac:dyDescent="0.25">
      <c r="B1280" s="180" t="s">
        <v>3644</v>
      </c>
      <c r="C1280" s="182">
        <v>10792765.689999999</v>
      </c>
      <c r="F1280" s="179"/>
      <c r="G1280" s="179"/>
      <c r="H1280" s="179"/>
    </row>
    <row r="1281" spans="2:8" s="178" customFormat="1" ht="15" x14ac:dyDescent="0.25">
      <c r="B1281" s="180" t="s">
        <v>3645</v>
      </c>
      <c r="C1281" s="182">
        <v>106114411.79000001</v>
      </c>
      <c r="F1281" s="179"/>
      <c r="G1281" s="179"/>
      <c r="H1281" s="179"/>
    </row>
    <row r="1282" spans="2:8" s="178" customFormat="1" ht="15" x14ac:dyDescent="0.25">
      <c r="B1282" s="180" t="s">
        <v>3646</v>
      </c>
      <c r="C1282" s="182">
        <v>222622242.12100002</v>
      </c>
      <c r="F1282" s="179"/>
      <c r="G1282" s="179"/>
      <c r="H1282" s="179"/>
    </row>
    <row r="1283" spans="2:8" s="178" customFormat="1" ht="15" x14ac:dyDescent="0.25">
      <c r="B1283" s="180" t="s">
        <v>3647</v>
      </c>
      <c r="C1283" s="182">
        <v>344875119.83999997</v>
      </c>
      <c r="F1283" s="179"/>
      <c r="G1283" s="179"/>
      <c r="H1283" s="179"/>
    </row>
    <row r="1284" spans="2:8" s="178" customFormat="1" ht="15" x14ac:dyDescent="0.25">
      <c r="B1284" s="180" t="s">
        <v>3648</v>
      </c>
      <c r="C1284" s="182">
        <v>14155020.220000001</v>
      </c>
      <c r="F1284" s="179"/>
      <c r="G1284" s="179"/>
      <c r="H1284" s="179"/>
    </row>
    <row r="1285" spans="2:8" s="178" customFormat="1" ht="15" x14ac:dyDescent="0.25">
      <c r="B1285" s="180" t="s">
        <v>3649</v>
      </c>
      <c r="C1285" s="182">
        <v>94972429.299999997</v>
      </c>
      <c r="F1285" s="179"/>
      <c r="G1285" s="179"/>
      <c r="H1285" s="179"/>
    </row>
    <row r="1286" spans="2:8" s="178" customFormat="1" ht="15" x14ac:dyDescent="0.25">
      <c r="B1286" s="180" t="s">
        <v>3650</v>
      </c>
      <c r="C1286" s="182">
        <v>546627491.72000003</v>
      </c>
      <c r="F1286" s="179"/>
      <c r="G1286" s="179"/>
      <c r="H1286" s="179"/>
    </row>
    <row r="1287" spans="2:8" s="178" customFormat="1" ht="15" x14ac:dyDescent="0.25">
      <c r="B1287" s="180" t="s">
        <v>3651</v>
      </c>
      <c r="C1287" s="182">
        <v>11723715.800000001</v>
      </c>
      <c r="F1287" s="179"/>
      <c r="G1287" s="179"/>
      <c r="H1287" s="179"/>
    </row>
    <row r="1288" spans="2:8" s="178" customFormat="1" ht="15" x14ac:dyDescent="0.25">
      <c r="B1288" s="180" t="s">
        <v>3652</v>
      </c>
      <c r="C1288" s="182">
        <v>8244327.8799999999</v>
      </c>
      <c r="F1288" s="179"/>
      <c r="G1288" s="179"/>
      <c r="H1288" s="179"/>
    </row>
    <row r="1289" spans="2:8" s="178" customFormat="1" ht="15" x14ac:dyDescent="0.25">
      <c r="B1289" s="180" t="s">
        <v>3653</v>
      </c>
      <c r="C1289" s="182">
        <v>8926533.3599999994</v>
      </c>
      <c r="F1289" s="179"/>
      <c r="G1289" s="179"/>
      <c r="H1289" s="179"/>
    </row>
    <row r="1290" spans="2:8" s="178" customFormat="1" ht="15" x14ac:dyDescent="0.25">
      <c r="B1290" s="180" t="s">
        <v>3654</v>
      </c>
      <c r="C1290" s="182">
        <v>806781.46</v>
      </c>
      <c r="F1290" s="179"/>
      <c r="G1290" s="179"/>
      <c r="H1290" s="179"/>
    </row>
    <row r="1291" spans="2:8" s="178" customFormat="1" ht="15" x14ac:dyDescent="0.25">
      <c r="B1291" s="180" t="s">
        <v>3655</v>
      </c>
      <c r="C1291" s="182">
        <v>12273773.210000001</v>
      </c>
      <c r="F1291" s="179"/>
      <c r="G1291" s="179"/>
      <c r="H1291" s="179"/>
    </row>
    <row r="1292" spans="2:8" s="178" customFormat="1" ht="15" x14ac:dyDescent="0.25">
      <c r="B1292" s="180" t="s">
        <v>3656</v>
      </c>
      <c r="C1292" s="182">
        <v>12553295.91</v>
      </c>
      <c r="F1292" s="179"/>
      <c r="G1292" s="179"/>
      <c r="H1292" s="179"/>
    </row>
    <row r="1293" spans="2:8" s="178" customFormat="1" ht="15" x14ac:dyDescent="0.25">
      <c r="B1293" s="180" t="s">
        <v>3741</v>
      </c>
      <c r="C1293" s="182">
        <v>11084374.43</v>
      </c>
      <c r="F1293" s="179"/>
      <c r="G1293" s="179"/>
      <c r="H1293" s="179"/>
    </row>
    <row r="1294" spans="2:8" s="178" customFormat="1" ht="15" x14ac:dyDescent="0.25">
      <c r="B1294" s="180" t="s">
        <v>3616</v>
      </c>
      <c r="C1294" s="182">
        <v>6168180.5599999996</v>
      </c>
      <c r="F1294" s="179"/>
      <c r="G1294" s="179"/>
      <c r="H1294" s="179"/>
    </row>
    <row r="1295" spans="2:8" s="178" customFormat="1" ht="15" x14ac:dyDescent="0.25">
      <c r="B1295" s="180" t="s">
        <v>3742</v>
      </c>
      <c r="C1295" s="182">
        <v>3203863.8</v>
      </c>
      <c r="F1295" s="179"/>
      <c r="G1295" s="179"/>
      <c r="H1295" s="179"/>
    </row>
    <row r="1296" spans="2:8" s="178" customFormat="1" ht="15" x14ac:dyDescent="0.25">
      <c r="B1296" s="180" t="s">
        <v>3617</v>
      </c>
      <c r="C1296" s="182">
        <v>6467034.0500000007</v>
      </c>
      <c r="F1296" s="179"/>
      <c r="G1296" s="179"/>
      <c r="H1296" s="179"/>
    </row>
    <row r="1297" spans="2:8" s="178" customFormat="1" ht="15" x14ac:dyDescent="0.25">
      <c r="B1297" s="180" t="s">
        <v>3619</v>
      </c>
      <c r="C1297" s="182">
        <v>4832039.9800000004</v>
      </c>
      <c r="F1297" s="179"/>
      <c r="G1297" s="179"/>
      <c r="H1297" s="179"/>
    </row>
    <row r="1298" spans="2:8" s="178" customFormat="1" ht="15" x14ac:dyDescent="0.25">
      <c r="B1298" s="180" t="s">
        <v>3621</v>
      </c>
      <c r="C1298" s="182">
        <v>48102408.695999995</v>
      </c>
      <c r="F1298" s="179"/>
      <c r="G1298" s="179"/>
      <c r="H1298" s="179"/>
    </row>
    <row r="1299" spans="2:8" s="178" customFormat="1" ht="15" x14ac:dyDescent="0.25">
      <c r="B1299" s="180" t="s">
        <v>3622</v>
      </c>
      <c r="C1299" s="182">
        <v>394969130.11000001</v>
      </c>
      <c r="F1299" s="179"/>
      <c r="G1299" s="179"/>
      <c r="H1299" s="179"/>
    </row>
    <row r="1300" spans="2:8" s="178" customFormat="1" ht="15" x14ac:dyDescent="0.25">
      <c r="B1300" s="180" t="s">
        <v>3743</v>
      </c>
      <c r="C1300" s="182">
        <v>5397529.96</v>
      </c>
      <c r="F1300" s="179"/>
      <c r="G1300" s="179"/>
      <c r="H1300" s="179"/>
    </row>
    <row r="1301" spans="2:8" s="178" customFormat="1" ht="15" x14ac:dyDescent="0.25">
      <c r="B1301" s="180" t="s">
        <v>3623</v>
      </c>
      <c r="C1301" s="182">
        <v>50081772.386</v>
      </c>
      <c r="F1301" s="179"/>
      <c r="G1301" s="179"/>
      <c r="H1301" s="179"/>
    </row>
    <row r="1302" spans="2:8" s="178" customFormat="1" ht="15" x14ac:dyDescent="0.25">
      <c r="B1302" s="180" t="s">
        <v>3625</v>
      </c>
      <c r="C1302" s="182">
        <v>20857729.890000001</v>
      </c>
      <c r="F1302" s="179"/>
      <c r="G1302" s="179"/>
      <c r="H1302" s="179"/>
    </row>
    <row r="1303" spans="2:8" s="178" customFormat="1" ht="15" x14ac:dyDescent="0.25">
      <c r="B1303" s="180" t="s">
        <v>3626</v>
      </c>
      <c r="C1303" s="182">
        <v>274270093.71000004</v>
      </c>
      <c r="F1303" s="179"/>
      <c r="G1303" s="179"/>
      <c r="H1303" s="179"/>
    </row>
    <row r="1304" spans="2:8" s="178" customFormat="1" ht="15" x14ac:dyDescent="0.25">
      <c r="B1304" s="180" t="s">
        <v>3744</v>
      </c>
      <c r="C1304" s="182">
        <v>9257952.2100000009</v>
      </c>
      <c r="F1304" s="179"/>
      <c r="G1304" s="179"/>
      <c r="H1304" s="179"/>
    </row>
    <row r="1305" spans="2:8" s="178" customFormat="1" ht="15" x14ac:dyDescent="0.25">
      <c r="B1305" s="180" t="s">
        <v>3627</v>
      </c>
      <c r="C1305" s="182">
        <v>37632382.799999997</v>
      </c>
      <c r="F1305" s="179"/>
      <c r="G1305" s="179"/>
      <c r="H1305" s="179"/>
    </row>
    <row r="1306" spans="2:8" s="178" customFormat="1" ht="15" x14ac:dyDescent="0.25">
      <c r="B1306" s="180" t="s">
        <v>3745</v>
      </c>
      <c r="C1306" s="182">
        <v>236551646.50999999</v>
      </c>
      <c r="F1306" s="179"/>
      <c r="G1306" s="179"/>
      <c r="H1306" s="179"/>
    </row>
    <row r="1307" spans="2:8" s="178" customFormat="1" ht="15" x14ac:dyDescent="0.25">
      <c r="B1307" s="180" t="s">
        <v>3628</v>
      </c>
      <c r="C1307" s="182">
        <v>422531035.65999997</v>
      </c>
      <c r="F1307" s="179"/>
      <c r="G1307" s="179"/>
      <c r="H1307" s="179"/>
    </row>
    <row r="1308" spans="2:8" s="178" customFormat="1" ht="15" x14ac:dyDescent="0.25">
      <c r="B1308" s="180" t="s">
        <v>3746</v>
      </c>
      <c r="C1308" s="182">
        <v>11395788.109999999</v>
      </c>
      <c r="F1308" s="179"/>
      <c r="G1308" s="179"/>
      <c r="H1308" s="179"/>
    </row>
    <row r="1309" spans="2:8" s="178" customFormat="1" ht="15" x14ac:dyDescent="0.25">
      <c r="B1309" s="180" t="s">
        <v>3747</v>
      </c>
      <c r="C1309" s="182">
        <v>3115574.22</v>
      </c>
      <c r="F1309" s="179"/>
      <c r="G1309" s="179"/>
      <c r="H1309" s="179"/>
    </row>
    <row r="1310" spans="2:8" s="178" customFormat="1" ht="15" x14ac:dyDescent="0.25">
      <c r="B1310" s="180" t="s">
        <v>3748</v>
      </c>
      <c r="C1310" s="182">
        <v>6044643.7400000002</v>
      </c>
      <c r="F1310" s="179"/>
      <c r="G1310" s="179"/>
      <c r="H1310" s="179"/>
    </row>
    <row r="1311" spans="2:8" s="178" customFormat="1" ht="15" x14ac:dyDescent="0.25">
      <c r="B1311" s="180" t="s">
        <v>3749</v>
      </c>
      <c r="C1311" s="182">
        <v>1297638.8</v>
      </c>
      <c r="F1311" s="179"/>
      <c r="G1311" s="179"/>
      <c r="H1311" s="179"/>
    </row>
    <row r="1312" spans="2:8" s="178" customFormat="1" ht="15" x14ac:dyDescent="0.25">
      <c r="B1312" s="180" t="s">
        <v>3750</v>
      </c>
      <c r="C1312" s="182">
        <v>5942501.2899999991</v>
      </c>
      <c r="F1312" s="179"/>
      <c r="G1312" s="179"/>
      <c r="H1312" s="179"/>
    </row>
    <row r="1313" spans="2:8" s="178" customFormat="1" ht="15" x14ac:dyDescent="0.25">
      <c r="B1313" s="180" t="s">
        <v>3635</v>
      </c>
      <c r="C1313" s="182">
        <v>139556775.64000002</v>
      </c>
      <c r="F1313" s="179"/>
      <c r="G1313" s="179"/>
      <c r="H1313" s="179"/>
    </row>
    <row r="1314" spans="2:8" s="178" customFormat="1" ht="15" x14ac:dyDescent="0.25">
      <c r="B1314" s="180" t="s">
        <v>3751</v>
      </c>
      <c r="C1314" s="182">
        <v>55083101.159999996</v>
      </c>
      <c r="F1314" s="179"/>
      <c r="G1314" s="179"/>
      <c r="H1314" s="179"/>
    </row>
    <row r="1315" spans="2:8" s="178" customFormat="1" ht="15" x14ac:dyDescent="0.25">
      <c r="B1315" s="180" t="s">
        <v>3637</v>
      </c>
      <c r="C1315" s="182">
        <v>44910237.140000001</v>
      </c>
      <c r="F1315" s="179"/>
      <c r="G1315" s="179"/>
      <c r="H1315" s="179"/>
    </row>
    <row r="1316" spans="2:8" s="178" customFormat="1" ht="15" x14ac:dyDescent="0.25">
      <c r="B1316" s="180" t="s">
        <v>3752</v>
      </c>
      <c r="C1316" s="182">
        <v>1127749.82</v>
      </c>
      <c r="F1316" s="179"/>
      <c r="G1316" s="179"/>
      <c r="H1316" s="179"/>
    </row>
    <row r="1317" spans="2:8" s="178" customFormat="1" ht="15" x14ac:dyDescent="0.25">
      <c r="B1317" s="180" t="s">
        <v>3736</v>
      </c>
      <c r="C1317" s="182">
        <v>1435992.19</v>
      </c>
      <c r="F1317" s="179"/>
      <c r="G1317" s="179"/>
      <c r="H1317" s="179"/>
    </row>
    <row r="1318" spans="2:8" s="178" customFormat="1" ht="15" x14ac:dyDescent="0.25">
      <c r="B1318" s="180" t="s">
        <v>3753</v>
      </c>
      <c r="C1318" s="182">
        <v>12977767.290000001</v>
      </c>
      <c r="F1318" s="179"/>
      <c r="G1318" s="179"/>
      <c r="H1318" s="179"/>
    </row>
    <row r="1319" spans="2:8" s="178" customFormat="1" ht="15" x14ac:dyDescent="0.25">
      <c r="B1319" s="180" t="s">
        <v>3638</v>
      </c>
      <c r="C1319" s="182">
        <v>57021914.500000007</v>
      </c>
      <c r="F1319" s="179"/>
      <c r="G1319" s="179"/>
      <c r="H1319" s="179"/>
    </row>
    <row r="1320" spans="2:8" s="178" customFormat="1" ht="15" x14ac:dyDescent="0.25">
      <c r="B1320" s="180" t="s">
        <v>3640</v>
      </c>
      <c r="C1320" s="182">
        <v>22021127.27</v>
      </c>
      <c r="F1320" s="179"/>
      <c r="G1320" s="179"/>
      <c r="H1320" s="179"/>
    </row>
    <row r="1321" spans="2:8" s="178" customFormat="1" ht="15" x14ac:dyDescent="0.25">
      <c r="B1321" s="180" t="s">
        <v>3641</v>
      </c>
      <c r="C1321" s="182">
        <v>18081585.350000001</v>
      </c>
      <c r="F1321" s="179"/>
      <c r="G1321" s="179"/>
      <c r="H1321" s="179"/>
    </row>
    <row r="1322" spans="2:8" s="178" customFormat="1" ht="15" x14ac:dyDescent="0.25">
      <c r="B1322" s="180" t="s">
        <v>3642</v>
      </c>
      <c r="C1322" s="182">
        <v>12198077.24</v>
      </c>
      <c r="F1322" s="179"/>
      <c r="G1322" s="179"/>
      <c r="H1322" s="179"/>
    </row>
    <row r="1323" spans="2:8" s="178" customFormat="1" ht="15" x14ac:dyDescent="0.25">
      <c r="B1323" s="180" t="s">
        <v>3644</v>
      </c>
      <c r="C1323" s="182">
        <v>27077865.950000003</v>
      </c>
      <c r="F1323" s="179"/>
      <c r="G1323" s="179"/>
      <c r="H1323" s="179"/>
    </row>
    <row r="1324" spans="2:8" s="178" customFormat="1" ht="15" x14ac:dyDescent="0.25">
      <c r="B1324" s="180" t="s">
        <v>3645</v>
      </c>
      <c r="C1324" s="182">
        <v>3229700.66</v>
      </c>
      <c r="F1324" s="179"/>
      <c r="G1324" s="179"/>
      <c r="H1324" s="179"/>
    </row>
    <row r="1325" spans="2:8" s="178" customFormat="1" ht="15" x14ac:dyDescent="0.25">
      <c r="B1325" s="180" t="s">
        <v>3754</v>
      </c>
      <c r="C1325" s="182">
        <v>130608659.38</v>
      </c>
      <c r="F1325" s="179"/>
      <c r="G1325" s="179"/>
      <c r="H1325" s="179"/>
    </row>
    <row r="1326" spans="2:8" s="178" customFormat="1" ht="15" x14ac:dyDescent="0.25">
      <c r="B1326" s="180" t="s">
        <v>3738</v>
      </c>
      <c r="C1326" s="182">
        <v>117526408.38</v>
      </c>
      <c r="F1326" s="179"/>
      <c r="G1326" s="179"/>
      <c r="H1326" s="179"/>
    </row>
    <row r="1327" spans="2:8" s="178" customFormat="1" ht="15" x14ac:dyDescent="0.25">
      <c r="B1327" s="180" t="s">
        <v>3652</v>
      </c>
      <c r="C1327" s="182">
        <v>6695951.4000000004</v>
      </c>
      <c r="F1327" s="179"/>
      <c r="G1327" s="179"/>
      <c r="H1327" s="179"/>
    </row>
    <row r="1328" spans="2:8" s="178" customFormat="1" ht="15" x14ac:dyDescent="0.25">
      <c r="B1328" s="180" t="s">
        <v>3755</v>
      </c>
      <c r="C1328" s="182">
        <v>1851307.91</v>
      </c>
      <c r="F1328" s="179"/>
      <c r="G1328" s="179"/>
      <c r="H1328" s="179"/>
    </row>
    <row r="1329" spans="2:8" s="178" customFormat="1" ht="15" x14ac:dyDescent="0.25">
      <c r="B1329" s="180" t="s">
        <v>3756</v>
      </c>
      <c r="C1329" s="182">
        <v>18416572.880000003</v>
      </c>
      <c r="F1329" s="179"/>
      <c r="G1329" s="179"/>
      <c r="H1329" s="179"/>
    </row>
    <row r="1330" spans="2:8" s="178" customFormat="1" ht="15" x14ac:dyDescent="0.25">
      <c r="B1330" s="180" t="s">
        <v>3656</v>
      </c>
      <c r="C1330" s="182">
        <v>19485696.640000001</v>
      </c>
      <c r="F1330" s="179"/>
      <c r="G1330" s="179"/>
      <c r="H1330" s="179"/>
    </row>
    <row r="1331" spans="2:8" s="331" customFormat="1" ht="15.75" x14ac:dyDescent="0.25">
      <c r="B1331" s="329"/>
      <c r="C1331" s="330">
        <f>SUM(C1124:C1330)</f>
        <v>13173138765.273983</v>
      </c>
      <c r="F1331" s="332"/>
      <c r="G1331" s="332"/>
      <c r="H1331" s="332"/>
    </row>
    <row r="1332" spans="2:8" s="178" customFormat="1" x14ac:dyDescent="0.2">
      <c r="B1332" s="324"/>
      <c r="C1332" s="173"/>
      <c r="F1332" s="179"/>
      <c r="G1332" s="179"/>
      <c r="H1332" s="179"/>
    </row>
    <row r="1333" spans="2:8" s="336" customFormat="1" ht="15.75" x14ac:dyDescent="0.25">
      <c r="B1333" s="333" t="s">
        <v>3556</v>
      </c>
      <c r="C1333" s="334">
        <f>+C1331-C1121</f>
        <v>-9633516.3440132141</v>
      </c>
      <c r="D1333" s="335"/>
      <c r="F1333" s="337"/>
      <c r="G1333" s="337"/>
      <c r="H1333" s="337"/>
    </row>
    <row r="1334" spans="2:8" s="203" customFormat="1" x14ac:dyDescent="0.2">
      <c r="B1334" s="207"/>
      <c r="C1334" s="175"/>
      <c r="F1334" s="287"/>
      <c r="G1334" s="287"/>
      <c r="H1334" s="287"/>
    </row>
    <row r="1335" spans="2:8" s="214" customFormat="1" x14ac:dyDescent="0.2">
      <c r="C1335" s="215"/>
      <c r="F1335" s="78"/>
      <c r="G1335" s="78"/>
      <c r="H1335" s="78"/>
    </row>
    <row r="1336" spans="2:8" s="214" customFormat="1" ht="15" x14ac:dyDescent="0.2">
      <c r="B1336" s="165" t="s">
        <v>3660</v>
      </c>
      <c r="C1336" s="264">
        <v>44469</v>
      </c>
      <c r="D1336" s="171"/>
      <c r="E1336" s="311"/>
      <c r="F1336" s="295"/>
      <c r="G1336" s="78"/>
      <c r="H1336" s="78"/>
    </row>
    <row r="1337" spans="2:8" s="214" customFormat="1" ht="51" x14ac:dyDescent="0.2">
      <c r="B1337" s="247" t="s">
        <v>2523</v>
      </c>
      <c r="C1337" s="247" t="s">
        <v>2918</v>
      </c>
      <c r="D1337" s="152" t="s">
        <v>2525</v>
      </c>
      <c r="E1337" s="248" t="s">
        <v>2526</v>
      </c>
      <c r="F1337" s="221" t="s">
        <v>2527</v>
      </c>
      <c r="G1337" s="78"/>
      <c r="H1337" s="78"/>
    </row>
    <row r="1338" spans="2:8" s="66" customFormat="1" ht="15" x14ac:dyDescent="0.2">
      <c r="B1338" s="338"/>
      <c r="C1338" s="339"/>
      <c r="D1338" s="164"/>
      <c r="E1338" s="267"/>
      <c r="F1338" s="340"/>
      <c r="G1338" s="68"/>
      <c r="H1338" s="68"/>
    </row>
    <row r="1339" spans="2:8" s="66" customFormat="1" x14ac:dyDescent="0.2">
      <c r="B1339" s="252"/>
      <c r="C1339" s="220"/>
      <c r="D1339" s="220"/>
      <c r="E1339" s="220"/>
      <c r="F1339" s="246"/>
      <c r="G1339" s="68"/>
      <c r="H1339" s="68"/>
    </row>
    <row r="1340" spans="2:8" s="66" customFormat="1" x14ac:dyDescent="0.2">
      <c r="B1340" s="220"/>
      <c r="C1340" s="220"/>
      <c r="D1340" s="220"/>
      <c r="E1340" s="220"/>
      <c r="F1340" s="246"/>
      <c r="G1340" s="68"/>
      <c r="H1340" s="68"/>
    </row>
    <row r="1341" spans="2:8" s="66" customFormat="1" x14ac:dyDescent="0.2">
      <c r="B1341" s="341" t="s">
        <v>2919</v>
      </c>
      <c r="C1341" s="342"/>
      <c r="D1341" s="220"/>
      <c r="E1341" s="220"/>
      <c r="F1341" s="246"/>
      <c r="G1341" s="68"/>
      <c r="H1341" s="68"/>
    </row>
    <row r="1342" spans="2:8" s="66" customFormat="1" x14ac:dyDescent="0.2">
      <c r="B1342" s="220"/>
      <c r="C1342" s="220"/>
      <c r="D1342" s="220"/>
      <c r="E1342" s="220"/>
      <c r="F1342" s="246"/>
      <c r="G1342" s="68"/>
      <c r="H1342" s="68"/>
    </row>
    <row r="1343" spans="2:8" s="66" customFormat="1" ht="15" x14ac:dyDescent="0.25">
      <c r="B1343" s="286" t="s">
        <v>3661</v>
      </c>
      <c r="C1343" s="220"/>
      <c r="E1343" s="220"/>
      <c r="F1343" s="246"/>
      <c r="G1343" s="68"/>
      <c r="H1343" s="68"/>
    </row>
    <row r="1344" spans="2:8" s="66" customFormat="1" ht="15" x14ac:dyDescent="0.2">
      <c r="B1344" s="343"/>
      <c r="C1344" s="220"/>
      <c r="D1344" s="220"/>
      <c r="E1344" s="220"/>
      <c r="F1344" s="246"/>
      <c r="G1344" s="68"/>
      <c r="H1344" s="68"/>
    </row>
    <row r="1345" spans="2:8" s="66" customFormat="1" ht="15" x14ac:dyDescent="0.2">
      <c r="B1345" s="344" t="s">
        <v>3662</v>
      </c>
      <c r="C1345" s="345" t="s">
        <v>2921</v>
      </c>
      <c r="D1345" s="220"/>
      <c r="E1345" s="220"/>
      <c r="F1345" s="246"/>
      <c r="G1345" s="68"/>
      <c r="H1345" s="68"/>
    </row>
    <row r="1346" spans="2:8" s="66" customFormat="1" ht="15" x14ac:dyDescent="0.2">
      <c r="B1346" s="346"/>
      <c r="C1346" s="347" t="s">
        <v>120</v>
      </c>
      <c r="D1346" s="220"/>
      <c r="E1346" s="220"/>
      <c r="F1346" s="246"/>
      <c r="G1346" s="68"/>
      <c r="H1346" s="68"/>
    </row>
    <row r="1347" spans="2:8" s="66" customFormat="1" ht="15" x14ac:dyDescent="0.2">
      <c r="B1347" s="348"/>
      <c r="C1347" s="347" t="s">
        <v>120</v>
      </c>
      <c r="D1347" s="220"/>
      <c r="E1347" s="220"/>
      <c r="F1347" s="246"/>
      <c r="G1347" s="68"/>
      <c r="H1347" s="68"/>
    </row>
    <row r="1348" spans="2:8" s="66" customFormat="1" ht="15" x14ac:dyDescent="0.2">
      <c r="B1348" s="343"/>
      <c r="C1348" s="345"/>
      <c r="D1348" s="220"/>
      <c r="E1348" s="220"/>
      <c r="F1348" s="246"/>
      <c r="G1348" s="68"/>
      <c r="H1348" s="68"/>
    </row>
    <row r="1349" spans="2:8" s="66" customFormat="1" ht="15" x14ac:dyDescent="0.2">
      <c r="B1349" s="344" t="s">
        <v>3663</v>
      </c>
      <c r="C1349" s="345" t="s">
        <v>2921</v>
      </c>
      <c r="D1349" s="220"/>
      <c r="E1349" s="220"/>
      <c r="F1349" s="246"/>
      <c r="G1349" s="68"/>
      <c r="H1349" s="68"/>
    </row>
    <row r="1350" spans="2:8" s="66" customFormat="1" ht="15" x14ac:dyDescent="0.2">
      <c r="B1350" s="346"/>
      <c r="C1350" s="347" t="s">
        <v>120</v>
      </c>
      <c r="D1350" s="220"/>
      <c r="E1350" s="220"/>
      <c r="F1350" s="246"/>
      <c r="G1350" s="68"/>
      <c r="H1350" s="68"/>
    </row>
    <row r="1351" spans="2:8" s="66" customFormat="1" ht="15" x14ac:dyDescent="0.2">
      <c r="B1351" s="348"/>
      <c r="C1351" s="347" t="s">
        <v>120</v>
      </c>
      <c r="D1351" s="220"/>
      <c r="E1351" s="220"/>
      <c r="F1351" s="246"/>
      <c r="G1351" s="68"/>
      <c r="H1351" s="68"/>
    </row>
    <row r="1352" spans="2:8" s="66" customFormat="1" ht="15" x14ac:dyDescent="0.2">
      <c r="B1352" s="343"/>
      <c r="C1352" s="345"/>
      <c r="D1352" s="220"/>
      <c r="E1352" s="220"/>
      <c r="F1352" s="246"/>
      <c r="G1352" s="68"/>
      <c r="H1352" s="68"/>
    </row>
    <row r="1353" spans="2:8" s="66" customFormat="1" ht="15" x14ac:dyDescent="0.2">
      <c r="B1353" s="344" t="s">
        <v>3664</v>
      </c>
      <c r="C1353" s="345" t="s">
        <v>2923</v>
      </c>
      <c r="D1353" s="220"/>
      <c r="E1353" s="220"/>
      <c r="F1353" s="246"/>
      <c r="G1353" s="68"/>
      <c r="H1353" s="68"/>
    </row>
    <row r="1354" spans="2:8" s="66" customFormat="1" ht="15" x14ac:dyDescent="0.2">
      <c r="B1354" s="346"/>
      <c r="C1354" s="347" t="s">
        <v>120</v>
      </c>
      <c r="D1354" s="220"/>
      <c r="E1354" s="220"/>
      <c r="F1354" s="246"/>
      <c r="G1354" s="68"/>
      <c r="H1354" s="68"/>
    </row>
    <row r="1355" spans="2:8" s="66" customFormat="1" ht="15" x14ac:dyDescent="0.2">
      <c r="B1355" s="348"/>
      <c r="C1355" s="347" t="s">
        <v>120</v>
      </c>
      <c r="D1355" s="220"/>
      <c r="E1355" s="220"/>
      <c r="F1355" s="246"/>
      <c r="G1355" s="68"/>
      <c r="H1355" s="68"/>
    </row>
    <row r="1356" spans="2:8" s="66" customFormat="1" ht="15" x14ac:dyDescent="0.2">
      <c r="B1356" s="343"/>
      <c r="C1356" s="345"/>
      <c r="D1356" s="220"/>
      <c r="E1356" s="220"/>
      <c r="F1356" s="246"/>
      <c r="G1356" s="68"/>
      <c r="H1356" s="68"/>
    </row>
    <row r="1357" spans="2:8" s="66" customFormat="1" ht="15" x14ac:dyDescent="0.2">
      <c r="B1357" s="344" t="s">
        <v>3665</v>
      </c>
      <c r="C1357" s="349" t="s">
        <v>2923</v>
      </c>
      <c r="D1357" s="220"/>
      <c r="E1357" s="220"/>
      <c r="F1357" s="246"/>
      <c r="G1357" s="68"/>
      <c r="H1357" s="68"/>
    </row>
    <row r="1358" spans="2:8" s="66" customFormat="1" ht="15" x14ac:dyDescent="0.2">
      <c r="B1358" s="346"/>
      <c r="C1358" s="350" t="s">
        <v>120</v>
      </c>
      <c r="D1358" s="220"/>
      <c r="E1358" s="220"/>
      <c r="F1358" s="246"/>
      <c r="G1358" s="68"/>
      <c r="H1358" s="68"/>
    </row>
    <row r="1359" spans="2:8" s="66" customFormat="1" ht="15" x14ac:dyDescent="0.2">
      <c r="B1359" s="348"/>
      <c r="C1359" s="347" t="s">
        <v>120</v>
      </c>
      <c r="D1359" s="220"/>
      <c r="E1359" s="220"/>
      <c r="F1359" s="246"/>
      <c r="G1359" s="68"/>
      <c r="H1359" s="68"/>
    </row>
    <row r="1360" spans="2:8" s="66" customFormat="1" ht="15" x14ac:dyDescent="0.2">
      <c r="B1360" s="343"/>
      <c r="C1360" s="345"/>
      <c r="D1360" s="220"/>
      <c r="E1360" s="220"/>
      <c r="F1360" s="246"/>
      <c r="G1360" s="68"/>
      <c r="H1360" s="68"/>
    </row>
    <row r="1361" spans="2:9" s="66" customFormat="1" ht="15" x14ac:dyDescent="0.2">
      <c r="B1361" s="351" t="s">
        <v>3666</v>
      </c>
      <c r="C1361" s="347" t="s">
        <v>120</v>
      </c>
      <c r="D1361" s="352"/>
      <c r="E1361" s="220"/>
      <c r="F1361" s="246"/>
      <c r="G1361" s="68"/>
      <c r="H1361" s="68"/>
    </row>
    <row r="1362" spans="2:9" s="66" customFormat="1" x14ac:dyDescent="0.2">
      <c r="C1362" s="244"/>
      <c r="F1362" s="68"/>
      <c r="G1362" s="68"/>
      <c r="H1362" s="68"/>
    </row>
    <row r="1363" spans="2:9" s="66" customFormat="1" x14ac:dyDescent="0.2">
      <c r="C1363" s="244"/>
      <c r="F1363" s="68"/>
      <c r="G1363" s="68"/>
      <c r="H1363" s="68"/>
    </row>
    <row r="1364" spans="2:9" s="66" customFormat="1" x14ac:dyDescent="0.2">
      <c r="C1364" s="67"/>
      <c r="F1364" s="68"/>
      <c r="G1364" s="68"/>
      <c r="H1364" s="68"/>
    </row>
    <row r="1365" spans="2:9" s="66" customFormat="1" x14ac:dyDescent="0.2">
      <c r="C1365" s="67"/>
      <c r="F1365" s="68"/>
      <c r="G1365" s="68"/>
      <c r="H1365" s="68"/>
    </row>
    <row r="1366" spans="2:9" s="66" customFormat="1" x14ac:dyDescent="0.2">
      <c r="C1366" s="67"/>
      <c r="F1366" s="68"/>
      <c r="G1366" s="68"/>
      <c r="H1366" s="68"/>
    </row>
    <row r="1367" spans="2:9" s="66" customFormat="1" x14ac:dyDescent="0.2">
      <c r="C1367" s="67"/>
      <c r="F1367" s="68"/>
      <c r="G1367" s="68"/>
      <c r="H1367" s="68"/>
    </row>
    <row r="1368" spans="2:9" s="66" customFormat="1" x14ac:dyDescent="0.2">
      <c r="C1368" s="67"/>
      <c r="F1368" s="68"/>
      <c r="G1368" s="68"/>
      <c r="H1368" s="68"/>
    </row>
    <row r="1369" spans="2:9" s="66" customFormat="1" x14ac:dyDescent="0.2">
      <c r="C1369" s="67"/>
      <c r="F1369" s="68"/>
      <c r="G1369" s="68"/>
      <c r="H1369" s="68"/>
    </row>
    <row r="1370" spans="2:9" s="66" customFormat="1" x14ac:dyDescent="0.2">
      <c r="C1370" s="67"/>
      <c r="F1370" s="68"/>
      <c r="G1370" s="68"/>
      <c r="H1370" s="68"/>
    </row>
    <row r="1371" spans="2:9" s="66" customFormat="1" x14ac:dyDescent="0.2">
      <c r="C1371" s="67"/>
      <c r="F1371" s="68"/>
      <c r="G1371" s="68"/>
      <c r="H1371" s="68"/>
      <c r="I1371" s="166"/>
    </row>
    <row r="1372" spans="2:9" s="66" customFormat="1" x14ac:dyDescent="0.2">
      <c r="C1372" s="67"/>
      <c r="F1372" s="68"/>
      <c r="G1372" s="68"/>
      <c r="H1372" s="68"/>
      <c r="I1372" s="166"/>
    </row>
    <row r="1373" spans="2:9" s="66" customFormat="1" x14ac:dyDescent="0.2">
      <c r="C1373" s="67"/>
      <c r="F1373" s="68"/>
      <c r="G1373" s="68"/>
      <c r="H1373" s="68"/>
      <c r="I1373" s="166"/>
    </row>
    <row r="1374" spans="2:9" s="66" customFormat="1" x14ac:dyDescent="0.2">
      <c r="C1374" s="67"/>
      <c r="F1374" s="68"/>
      <c r="G1374" s="68"/>
      <c r="H1374" s="68"/>
      <c r="I1374" s="166"/>
    </row>
    <row r="1375" spans="2:9" s="66" customFormat="1" x14ac:dyDescent="0.2">
      <c r="C1375" s="67"/>
      <c r="F1375" s="68"/>
      <c r="G1375" s="68"/>
      <c r="H1375" s="68"/>
      <c r="I1375" s="166"/>
    </row>
    <row r="1376" spans="2:9" s="66" customFormat="1" x14ac:dyDescent="0.2">
      <c r="C1376" s="67"/>
      <c r="F1376" s="68"/>
      <c r="G1376" s="68"/>
      <c r="H1376" s="68"/>
      <c r="I1376" s="166"/>
    </row>
    <row r="1377" spans="3:9" s="66" customFormat="1" x14ac:dyDescent="0.2">
      <c r="C1377" s="67"/>
      <c r="F1377" s="68"/>
      <c r="G1377" s="68"/>
      <c r="H1377" s="68"/>
      <c r="I1377" s="166"/>
    </row>
    <row r="1378" spans="3:9" s="66" customFormat="1" x14ac:dyDescent="0.2">
      <c r="C1378" s="67"/>
      <c r="F1378" s="68"/>
      <c r="G1378" s="68"/>
      <c r="H1378" s="68"/>
      <c r="I1378" s="166"/>
    </row>
    <row r="1379" spans="3:9" s="66" customFormat="1" x14ac:dyDescent="0.2">
      <c r="C1379" s="67"/>
      <c r="F1379" s="68"/>
      <c r="G1379" s="68"/>
      <c r="H1379" s="68"/>
      <c r="I1379" s="166"/>
    </row>
    <row r="1380" spans="3:9" s="66" customFormat="1" x14ac:dyDescent="0.2">
      <c r="C1380" s="67"/>
      <c r="F1380" s="68"/>
      <c r="G1380" s="68"/>
      <c r="H1380" s="68"/>
      <c r="I1380" s="166"/>
    </row>
    <row r="1381" spans="3:9" s="66" customFormat="1" x14ac:dyDescent="0.2">
      <c r="C1381" s="67"/>
      <c r="F1381" s="68"/>
      <c r="G1381" s="68"/>
      <c r="H1381" s="68"/>
      <c r="I1381" s="166"/>
    </row>
  </sheetData>
  <sortState xmlns:xlrd2="http://schemas.microsoft.com/office/spreadsheetml/2017/richdata2" ref="B109:H129">
    <sortCondition ref="B109:B129"/>
  </sortState>
  <mergeCells count="4">
    <mergeCell ref="B1:E1"/>
    <mergeCell ref="C3:C7"/>
    <mergeCell ref="F188:F200"/>
    <mergeCell ref="D3:D7"/>
  </mergeCells>
  <conditionalFormatting sqref="B182">
    <cfRule type="expression" dxfId="1004" priority="107">
      <formula>$A66947="Total"</formula>
    </cfRule>
  </conditionalFormatting>
  <conditionalFormatting sqref="C911">
    <cfRule type="expression" dxfId="1003" priority="77">
      <formula>#REF!="Total"</formula>
    </cfRule>
  </conditionalFormatting>
  <conditionalFormatting sqref="C221 C223:C224 C227:C228">
    <cfRule type="expression" dxfId="1002" priority="76">
      <formula>$A220="Total"</formula>
    </cfRule>
  </conditionalFormatting>
  <conditionalFormatting sqref="C221:C228 C911 C621:C662">
    <cfRule type="expression" dxfId="1001" priority="75">
      <formula>#REF!="Total"</formula>
    </cfRule>
  </conditionalFormatting>
  <conditionalFormatting sqref="C222 C225:C226 C911 C622:C662">
    <cfRule type="expression" dxfId="1000" priority="80">
      <formula>#REF!="Total"</formula>
    </cfRule>
  </conditionalFormatting>
  <conditionalFormatting sqref="I485:I489">
    <cfRule type="expression" dxfId="999" priority="97">
      <formula>ROUND(I485,2)=0</formula>
    </cfRule>
    <cfRule type="expression" dxfId="998" priority="98">
      <formula>ISNUMBER(I485)</formula>
    </cfRule>
  </conditionalFormatting>
  <conditionalFormatting sqref="I479:I481">
    <cfRule type="expression" dxfId="997" priority="95">
      <formula>ROUND(I479,2)=0</formula>
    </cfRule>
    <cfRule type="expression" dxfId="996" priority="96">
      <formula>ISNUMBER(I479)</formula>
    </cfRule>
  </conditionalFormatting>
  <conditionalFormatting sqref="I482:I483">
    <cfRule type="expression" dxfId="995" priority="93">
      <formula>ROUND(I482,2)=0</formula>
    </cfRule>
    <cfRule type="expression" dxfId="994" priority="94">
      <formula>ISNUMBER(I482)</formula>
    </cfRule>
  </conditionalFormatting>
  <conditionalFormatting sqref="I484">
    <cfRule type="expression" dxfId="993" priority="91">
      <formula>ROUND(I484,2)=0</formula>
    </cfRule>
    <cfRule type="expression" dxfId="992" priority="92">
      <formula>ISNUMBER(I484)</formula>
    </cfRule>
  </conditionalFormatting>
  <conditionalFormatting sqref="C911">
    <cfRule type="expression" dxfId="991" priority="90">
      <formula>#REF!="Total"</formula>
    </cfRule>
  </conditionalFormatting>
  <conditionalFormatting sqref="C221:C228">
    <cfRule type="expression" dxfId="990" priority="79">
      <formula>#REF!="Total"</formula>
    </cfRule>
  </conditionalFormatting>
  <conditionalFormatting sqref="C221:C228 C621:C662">
    <cfRule type="expression" dxfId="989" priority="78">
      <formula>#REF!="Total"</formula>
    </cfRule>
  </conditionalFormatting>
  <conditionalFormatting sqref="C221:C228">
    <cfRule type="expression" dxfId="988" priority="108">
      <formula>#REF!="Total"</formula>
    </cfRule>
  </conditionalFormatting>
  <conditionalFormatting sqref="C221">
    <cfRule type="expression" dxfId="987" priority="81">
      <formula>$A181="Total"</formula>
    </cfRule>
  </conditionalFormatting>
  <conditionalFormatting sqref="C222:C228">
    <cfRule type="expression" dxfId="986" priority="82">
      <formula>#REF!="Total"</formula>
    </cfRule>
  </conditionalFormatting>
  <conditionalFormatting sqref="C229">
    <cfRule type="expression" dxfId="985" priority="73">
      <formula>#REF!="Total"</formula>
    </cfRule>
  </conditionalFormatting>
  <conditionalFormatting sqref="C229">
    <cfRule type="expression" dxfId="984" priority="72">
      <formula>#REF!="Total"</formula>
    </cfRule>
  </conditionalFormatting>
  <conditionalFormatting sqref="C229">
    <cfRule type="expression" dxfId="983" priority="71">
      <formula>#REF!="Total"</formula>
    </cfRule>
  </conditionalFormatting>
  <conditionalFormatting sqref="C229">
    <cfRule type="expression" dxfId="982" priority="70">
      <formula>$A228="Total"</formula>
    </cfRule>
  </conditionalFormatting>
  <conditionalFormatting sqref="C229">
    <cfRule type="expression" dxfId="981" priority="69">
      <formula>#REF!="Total"</formula>
    </cfRule>
  </conditionalFormatting>
  <conditionalFormatting sqref="C229">
    <cfRule type="expression" dxfId="980" priority="74">
      <formula>$A191="Total"</formula>
    </cfRule>
  </conditionalFormatting>
  <conditionalFormatting sqref="C277:C284">
    <cfRule type="expression" dxfId="979" priority="65">
      <formula>#REF!="Total"</formula>
    </cfRule>
  </conditionalFormatting>
  <conditionalFormatting sqref="C277:C284">
    <cfRule type="expression" dxfId="978" priority="64">
      <formula>#REF!="Total"</formula>
    </cfRule>
  </conditionalFormatting>
  <conditionalFormatting sqref="C277:C284">
    <cfRule type="expression" dxfId="977" priority="63">
      <formula>#REF!="Total"</formula>
    </cfRule>
  </conditionalFormatting>
  <conditionalFormatting sqref="C277 C279:C280 C283:C284">
    <cfRule type="expression" dxfId="976" priority="62">
      <formula>$A276="Total"</formula>
    </cfRule>
  </conditionalFormatting>
  <conditionalFormatting sqref="C277:C284">
    <cfRule type="expression" dxfId="975" priority="61">
      <formula>#REF!="Total"</formula>
    </cfRule>
  </conditionalFormatting>
  <conditionalFormatting sqref="C278 C281:C282">
    <cfRule type="expression" dxfId="974" priority="66">
      <formula>#REF!="Total"</formula>
    </cfRule>
  </conditionalFormatting>
  <conditionalFormatting sqref="C277">
    <cfRule type="expression" dxfId="973" priority="67">
      <formula>$A237="Total"</formula>
    </cfRule>
  </conditionalFormatting>
  <conditionalFormatting sqref="C278:C284">
    <cfRule type="expression" dxfId="972" priority="68">
      <formula>#REF!="Total"</formula>
    </cfRule>
  </conditionalFormatting>
  <conditionalFormatting sqref="C285">
    <cfRule type="expression" dxfId="971" priority="59">
      <formula>#REF!="Total"</formula>
    </cfRule>
  </conditionalFormatting>
  <conditionalFormatting sqref="C285">
    <cfRule type="expression" dxfId="970" priority="58">
      <formula>#REF!="Total"</formula>
    </cfRule>
  </conditionalFormatting>
  <conditionalFormatting sqref="C285">
    <cfRule type="expression" dxfId="969" priority="57">
      <formula>#REF!="Total"</formula>
    </cfRule>
  </conditionalFormatting>
  <conditionalFormatting sqref="C285">
    <cfRule type="expression" dxfId="968" priority="56">
      <formula>$A284="Total"</formula>
    </cfRule>
  </conditionalFormatting>
  <conditionalFormatting sqref="C285">
    <cfRule type="expression" dxfId="967" priority="55">
      <formula>#REF!="Total"</formula>
    </cfRule>
  </conditionalFormatting>
  <conditionalFormatting sqref="C285">
    <cfRule type="expression" dxfId="966" priority="60">
      <formula>$A247="Total"</formula>
    </cfRule>
  </conditionalFormatting>
  <conditionalFormatting sqref="C549:C581">
    <cfRule type="expression" dxfId="965" priority="51">
      <formula>#REF!="Total"</formula>
    </cfRule>
  </conditionalFormatting>
  <conditionalFormatting sqref="C549:C581">
    <cfRule type="expression" dxfId="964" priority="50">
      <formula>#REF!="Total"</formula>
    </cfRule>
  </conditionalFormatting>
  <conditionalFormatting sqref="C549:C581">
    <cfRule type="expression" dxfId="963" priority="49">
      <formula>#REF!="Total"</formula>
    </cfRule>
  </conditionalFormatting>
  <conditionalFormatting sqref="C549">
    <cfRule type="expression" dxfId="962" priority="48">
      <formula>$A548="Total"</formula>
    </cfRule>
  </conditionalFormatting>
  <conditionalFormatting sqref="C549:C581">
    <cfRule type="expression" dxfId="961" priority="47">
      <formula>#REF!="Total"</formula>
    </cfRule>
  </conditionalFormatting>
  <conditionalFormatting sqref="C550:C581">
    <cfRule type="expression" dxfId="960" priority="52">
      <formula>#REF!="Total"</formula>
    </cfRule>
  </conditionalFormatting>
  <conditionalFormatting sqref="C549">
    <cfRule type="expression" dxfId="959" priority="53">
      <formula>$A516="Total"</formula>
    </cfRule>
  </conditionalFormatting>
  <conditionalFormatting sqref="C550:C581">
    <cfRule type="expression" dxfId="958" priority="54">
      <formula>#REF!="Total"</formula>
    </cfRule>
  </conditionalFormatting>
  <conditionalFormatting sqref="C582:C620">
    <cfRule type="expression" dxfId="957" priority="43">
      <formula>#REF!="Total"</formula>
    </cfRule>
  </conditionalFormatting>
  <conditionalFormatting sqref="C582:C620">
    <cfRule type="expression" dxfId="956" priority="42">
      <formula>#REF!="Total"</formula>
    </cfRule>
  </conditionalFormatting>
  <conditionalFormatting sqref="C582:C620">
    <cfRule type="expression" dxfId="955" priority="41">
      <formula>#REF!="Total"</formula>
    </cfRule>
  </conditionalFormatting>
  <conditionalFormatting sqref="C582">
    <cfRule type="expression" dxfId="954" priority="40">
      <formula>$A581="Total"</formula>
    </cfRule>
  </conditionalFormatting>
  <conditionalFormatting sqref="C582:C620">
    <cfRule type="expression" dxfId="953" priority="39">
      <formula>#REF!="Total"</formula>
    </cfRule>
  </conditionalFormatting>
  <conditionalFormatting sqref="C583:C620">
    <cfRule type="expression" dxfId="952" priority="44">
      <formula>#REF!="Total"</formula>
    </cfRule>
  </conditionalFormatting>
  <conditionalFormatting sqref="C582">
    <cfRule type="expression" dxfId="951" priority="45">
      <formula>$A533="Total"</formula>
    </cfRule>
  </conditionalFormatting>
  <conditionalFormatting sqref="C583:C620">
    <cfRule type="expression" dxfId="950" priority="46">
      <formula>#REF!="Total"</formula>
    </cfRule>
  </conditionalFormatting>
  <conditionalFormatting sqref="C621:C662">
    <cfRule type="expression" dxfId="949" priority="35">
      <formula>#REF!="Total"</formula>
    </cfRule>
  </conditionalFormatting>
  <conditionalFormatting sqref="C621">
    <cfRule type="expression" dxfId="948" priority="32">
      <formula>$A620="Total"</formula>
    </cfRule>
  </conditionalFormatting>
  <conditionalFormatting sqref="C621">
    <cfRule type="expression" dxfId="947" priority="37">
      <formula>$A574="Total"</formula>
    </cfRule>
  </conditionalFormatting>
  <conditionalFormatting sqref="C622:C662">
    <cfRule type="expression" dxfId="946" priority="38">
      <formula>#REF!="Total"</formula>
    </cfRule>
  </conditionalFormatting>
  <conditionalFormatting sqref="C759:C791">
    <cfRule type="expression" dxfId="945" priority="27">
      <formula>#REF!="Total"</formula>
    </cfRule>
  </conditionalFormatting>
  <conditionalFormatting sqref="C759:C791">
    <cfRule type="expression" dxfId="944" priority="26">
      <formula>#REF!="Total"</formula>
    </cfRule>
  </conditionalFormatting>
  <conditionalFormatting sqref="C759:C791">
    <cfRule type="expression" dxfId="943" priority="25">
      <formula>#REF!="Total"</formula>
    </cfRule>
  </conditionalFormatting>
  <conditionalFormatting sqref="C759">
    <cfRule type="expression" dxfId="942" priority="24">
      <formula>$A758="Total"</formula>
    </cfRule>
  </conditionalFormatting>
  <conditionalFormatting sqref="C759:C791">
    <cfRule type="expression" dxfId="941" priority="23">
      <formula>#REF!="Total"</formula>
    </cfRule>
  </conditionalFormatting>
  <conditionalFormatting sqref="C760:C791">
    <cfRule type="expression" dxfId="940" priority="28">
      <formula>#REF!="Total"</formula>
    </cfRule>
  </conditionalFormatting>
  <conditionalFormatting sqref="C759">
    <cfRule type="expression" dxfId="939" priority="29">
      <formula>$A726="Total"</formula>
    </cfRule>
  </conditionalFormatting>
  <conditionalFormatting sqref="C760:C791">
    <cfRule type="expression" dxfId="938" priority="30">
      <formula>#REF!="Total"</formula>
    </cfRule>
  </conditionalFormatting>
  <conditionalFormatting sqref="C792:C830">
    <cfRule type="expression" dxfId="937" priority="19">
      <formula>#REF!="Total"</formula>
    </cfRule>
  </conditionalFormatting>
  <conditionalFormatting sqref="C792:C830">
    <cfRule type="expression" dxfId="936" priority="18">
      <formula>#REF!="Total"</formula>
    </cfRule>
  </conditionalFormatting>
  <conditionalFormatting sqref="C792:C830">
    <cfRule type="expression" dxfId="935" priority="17">
      <formula>#REF!="Total"</formula>
    </cfRule>
  </conditionalFormatting>
  <conditionalFormatting sqref="C792">
    <cfRule type="expression" dxfId="934" priority="16">
      <formula>$A791="Total"</formula>
    </cfRule>
  </conditionalFormatting>
  <conditionalFormatting sqref="C792:C830">
    <cfRule type="expression" dxfId="933" priority="15">
      <formula>#REF!="Total"</formula>
    </cfRule>
  </conditionalFormatting>
  <conditionalFormatting sqref="C793:C830">
    <cfRule type="expression" dxfId="932" priority="20">
      <formula>#REF!="Total"</formula>
    </cfRule>
  </conditionalFormatting>
  <conditionalFormatting sqref="C792">
    <cfRule type="expression" dxfId="931" priority="21">
      <formula>$A743="Total"</formula>
    </cfRule>
  </conditionalFormatting>
  <conditionalFormatting sqref="C793:C830">
    <cfRule type="expression" dxfId="930" priority="22">
      <formula>#REF!="Total"</formula>
    </cfRule>
  </conditionalFormatting>
  <conditionalFormatting sqref="C831:C871">
    <cfRule type="expression" dxfId="929" priority="11">
      <formula>#REF!="Total"</formula>
    </cfRule>
  </conditionalFormatting>
  <conditionalFormatting sqref="C831:C871">
    <cfRule type="expression" dxfId="928" priority="10">
      <formula>#REF!="Total"</formula>
    </cfRule>
  </conditionalFormatting>
  <conditionalFormatting sqref="C831:C871">
    <cfRule type="expression" dxfId="927" priority="9">
      <formula>#REF!="Total"</formula>
    </cfRule>
  </conditionalFormatting>
  <conditionalFormatting sqref="C831">
    <cfRule type="expression" dxfId="926" priority="8">
      <formula>$A830="Total"</formula>
    </cfRule>
  </conditionalFormatting>
  <conditionalFormatting sqref="C831:C871">
    <cfRule type="expression" dxfId="925" priority="7">
      <formula>#REF!="Total"</formula>
    </cfRule>
  </conditionalFormatting>
  <conditionalFormatting sqref="C832:C871">
    <cfRule type="expression" dxfId="924" priority="12">
      <formula>#REF!="Total"</formula>
    </cfRule>
  </conditionalFormatting>
  <conditionalFormatting sqref="C831">
    <cfRule type="expression" dxfId="923" priority="13">
      <formula>$A784="Total"</formula>
    </cfRule>
  </conditionalFormatting>
  <conditionalFormatting sqref="C832:C871">
    <cfRule type="expression" dxfId="922" priority="14">
      <formula>#REF!="Total"</formula>
    </cfRule>
  </conditionalFormatting>
  <conditionalFormatting sqref="C872">
    <cfRule type="expression" dxfId="921" priority="4">
      <formula>#REF!="Total"</formula>
    </cfRule>
  </conditionalFormatting>
  <conditionalFormatting sqref="C872">
    <cfRule type="expression" dxfId="920" priority="3">
      <formula>#REF!="Total"</formula>
    </cfRule>
  </conditionalFormatting>
  <conditionalFormatting sqref="C872">
    <cfRule type="expression" dxfId="919" priority="2">
      <formula>#REF!="Total"</formula>
    </cfRule>
  </conditionalFormatting>
  <conditionalFormatting sqref="C872">
    <cfRule type="expression" dxfId="918" priority="1">
      <formula>#REF!="Total"</formula>
    </cfRule>
  </conditionalFormatting>
  <conditionalFormatting sqref="C872">
    <cfRule type="expression" dxfId="917" priority="5">
      <formula>#REF!="Total"</formula>
    </cfRule>
  </conditionalFormatting>
  <conditionalFormatting sqref="C872">
    <cfRule type="expression" dxfId="916" priority="6">
      <formula>#REF!="Total"</formula>
    </cfRule>
  </conditionalFormatting>
  <hyperlinks>
    <hyperlink ref="A1" location="Index!A1" display="Index" xr:uid="{6EC556A5-78DB-487D-BE00-232938A04B87}"/>
  </hyperlink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AAD80-B92D-4CCB-9D6E-915AB8930E94}">
  <dimension ref="A1:I189"/>
  <sheetViews>
    <sheetView workbookViewId="0">
      <selection activeCell="B1" sqref="B1:E1"/>
    </sheetView>
  </sheetViews>
  <sheetFormatPr defaultRowHeight="12.75" x14ac:dyDescent="0.2"/>
  <cols>
    <col min="1" max="1" width="5.42578125" style="1" bestFit="1" customWidth="1"/>
    <col min="2" max="2" width="73.7109375" style="1" bestFit="1" customWidth="1"/>
    <col min="3" max="3" width="25.7109375" style="5" customWidth="1"/>
    <col min="4" max="4" width="30.28515625" style="1" bestFit="1" customWidth="1"/>
    <col min="5" max="5" width="14.14062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73.7109375" style="1" bestFit="1" customWidth="1"/>
    <col min="259" max="259" width="13.140625" style="1" bestFit="1" customWidth="1"/>
    <col min="260" max="260" width="30.28515625" style="1" bestFit="1" customWidth="1"/>
    <col min="261" max="261" width="14.140625" style="1" bestFit="1" customWidth="1"/>
    <col min="262" max="262" width="11.5703125" style="1" bestFit="1" customWidth="1"/>
    <col min="263" max="263" width="18.140625" style="1" bestFit="1" customWidth="1"/>
    <col min="264" max="264" width="9.140625" style="1" bestFit="1"/>
    <col min="265" max="512" width="9.140625" style="1"/>
    <col min="513" max="513" width="5.42578125" style="1" bestFit="1" customWidth="1"/>
    <col min="514" max="514" width="73.7109375" style="1" bestFit="1" customWidth="1"/>
    <col min="515" max="515" width="13.140625" style="1" bestFit="1" customWidth="1"/>
    <col min="516" max="516" width="30.28515625" style="1" bestFit="1" customWidth="1"/>
    <col min="517" max="517" width="14.140625" style="1" bestFit="1" customWidth="1"/>
    <col min="518" max="518" width="11.5703125" style="1" bestFit="1" customWidth="1"/>
    <col min="519" max="519" width="18.140625" style="1" bestFit="1" customWidth="1"/>
    <col min="520" max="520" width="9.140625" style="1" bestFit="1"/>
    <col min="521" max="768" width="9.140625" style="1"/>
    <col min="769" max="769" width="5.42578125" style="1" bestFit="1" customWidth="1"/>
    <col min="770" max="770" width="73.7109375" style="1" bestFit="1" customWidth="1"/>
    <col min="771" max="771" width="13.140625" style="1" bestFit="1" customWidth="1"/>
    <col min="772" max="772" width="30.28515625" style="1" bestFit="1" customWidth="1"/>
    <col min="773" max="773" width="14.140625" style="1" bestFit="1" customWidth="1"/>
    <col min="774" max="774" width="11.5703125" style="1" bestFit="1" customWidth="1"/>
    <col min="775" max="775" width="18.140625" style="1" bestFit="1" customWidth="1"/>
    <col min="776" max="776" width="9.140625" style="1" bestFit="1"/>
    <col min="777" max="1024" width="9.140625" style="1"/>
    <col min="1025" max="1025" width="5.42578125" style="1" bestFit="1" customWidth="1"/>
    <col min="1026" max="1026" width="73.7109375" style="1" bestFit="1" customWidth="1"/>
    <col min="1027" max="1027" width="13.140625" style="1" bestFit="1" customWidth="1"/>
    <col min="1028" max="1028" width="30.28515625" style="1" bestFit="1" customWidth="1"/>
    <col min="1029" max="1029" width="14.140625" style="1" bestFit="1" customWidth="1"/>
    <col min="1030" max="1030" width="11.5703125" style="1" bestFit="1" customWidth="1"/>
    <col min="1031" max="1031" width="18.140625" style="1" bestFit="1" customWidth="1"/>
    <col min="1032" max="1032" width="9.140625" style="1" bestFit="1"/>
    <col min="1033" max="1280" width="9.140625" style="1"/>
    <col min="1281" max="1281" width="5.42578125" style="1" bestFit="1" customWidth="1"/>
    <col min="1282" max="1282" width="73.7109375" style="1" bestFit="1" customWidth="1"/>
    <col min="1283" max="1283" width="13.140625" style="1" bestFit="1" customWidth="1"/>
    <col min="1284" max="1284" width="30.28515625" style="1" bestFit="1" customWidth="1"/>
    <col min="1285" max="1285" width="14.140625" style="1" bestFit="1" customWidth="1"/>
    <col min="1286" max="1286" width="11.5703125" style="1" bestFit="1" customWidth="1"/>
    <col min="1287" max="1287" width="18.140625" style="1" bestFit="1" customWidth="1"/>
    <col min="1288" max="1288" width="9.140625" style="1" bestFit="1"/>
    <col min="1289" max="1536" width="9.140625" style="1"/>
    <col min="1537" max="1537" width="5.42578125" style="1" bestFit="1" customWidth="1"/>
    <col min="1538" max="1538" width="73.7109375" style="1" bestFit="1" customWidth="1"/>
    <col min="1539" max="1539" width="13.140625" style="1" bestFit="1" customWidth="1"/>
    <col min="1540" max="1540" width="30.28515625" style="1" bestFit="1" customWidth="1"/>
    <col min="1541" max="1541" width="14.140625" style="1" bestFit="1" customWidth="1"/>
    <col min="1542" max="1542" width="11.5703125" style="1" bestFit="1" customWidth="1"/>
    <col min="1543" max="1543" width="18.140625" style="1" bestFit="1" customWidth="1"/>
    <col min="1544" max="1544" width="9.140625" style="1" bestFit="1"/>
    <col min="1545" max="1792" width="9.140625" style="1"/>
    <col min="1793" max="1793" width="5.42578125" style="1" bestFit="1" customWidth="1"/>
    <col min="1794" max="1794" width="73.7109375" style="1" bestFit="1" customWidth="1"/>
    <col min="1795" max="1795" width="13.140625" style="1" bestFit="1" customWidth="1"/>
    <col min="1796" max="1796" width="30.28515625" style="1" bestFit="1" customWidth="1"/>
    <col min="1797" max="1797" width="14.140625" style="1" bestFit="1" customWidth="1"/>
    <col min="1798" max="1798" width="11.5703125" style="1" bestFit="1" customWidth="1"/>
    <col min="1799" max="1799" width="18.140625" style="1" bestFit="1" customWidth="1"/>
    <col min="1800" max="1800" width="9.140625" style="1" bestFit="1"/>
    <col min="1801" max="2048" width="9.140625" style="1"/>
    <col min="2049" max="2049" width="5.42578125" style="1" bestFit="1" customWidth="1"/>
    <col min="2050" max="2050" width="73.7109375" style="1" bestFit="1" customWidth="1"/>
    <col min="2051" max="2051" width="13.140625" style="1" bestFit="1" customWidth="1"/>
    <col min="2052" max="2052" width="30.28515625" style="1" bestFit="1" customWidth="1"/>
    <col min="2053" max="2053" width="14.140625" style="1" bestFit="1" customWidth="1"/>
    <col min="2054" max="2054" width="11.5703125" style="1" bestFit="1" customWidth="1"/>
    <col min="2055" max="2055" width="18.140625" style="1" bestFit="1" customWidth="1"/>
    <col min="2056" max="2056" width="9.140625" style="1" bestFit="1"/>
    <col min="2057" max="2304" width="9.140625" style="1"/>
    <col min="2305" max="2305" width="5.42578125" style="1" bestFit="1" customWidth="1"/>
    <col min="2306" max="2306" width="73.7109375" style="1" bestFit="1" customWidth="1"/>
    <col min="2307" max="2307" width="13.140625" style="1" bestFit="1" customWidth="1"/>
    <col min="2308" max="2308" width="30.28515625" style="1" bestFit="1" customWidth="1"/>
    <col min="2309" max="2309" width="14.140625" style="1" bestFit="1" customWidth="1"/>
    <col min="2310" max="2310" width="11.5703125" style="1" bestFit="1" customWidth="1"/>
    <col min="2311" max="2311" width="18.140625" style="1" bestFit="1" customWidth="1"/>
    <col min="2312" max="2312" width="9.140625" style="1" bestFit="1"/>
    <col min="2313" max="2560" width="9.140625" style="1"/>
    <col min="2561" max="2561" width="5.42578125" style="1" bestFit="1" customWidth="1"/>
    <col min="2562" max="2562" width="73.7109375" style="1" bestFit="1" customWidth="1"/>
    <col min="2563" max="2563" width="13.140625" style="1" bestFit="1" customWidth="1"/>
    <col min="2564" max="2564" width="30.28515625" style="1" bestFit="1" customWidth="1"/>
    <col min="2565" max="2565" width="14.140625" style="1" bestFit="1" customWidth="1"/>
    <col min="2566" max="2566" width="11.5703125" style="1" bestFit="1" customWidth="1"/>
    <col min="2567" max="2567" width="18.140625" style="1" bestFit="1" customWidth="1"/>
    <col min="2568" max="2568" width="9.140625" style="1" bestFit="1"/>
    <col min="2569" max="2816" width="9.140625" style="1"/>
    <col min="2817" max="2817" width="5.42578125" style="1" bestFit="1" customWidth="1"/>
    <col min="2818" max="2818" width="73.7109375" style="1" bestFit="1" customWidth="1"/>
    <col min="2819" max="2819" width="13.140625" style="1" bestFit="1" customWidth="1"/>
    <col min="2820" max="2820" width="30.28515625" style="1" bestFit="1" customWidth="1"/>
    <col min="2821" max="2821" width="14.140625" style="1" bestFit="1" customWidth="1"/>
    <col min="2822" max="2822" width="11.5703125" style="1" bestFit="1" customWidth="1"/>
    <col min="2823" max="2823" width="18.140625" style="1" bestFit="1" customWidth="1"/>
    <col min="2824" max="2824" width="9.140625" style="1" bestFit="1"/>
    <col min="2825" max="3072" width="9.140625" style="1"/>
    <col min="3073" max="3073" width="5.42578125" style="1" bestFit="1" customWidth="1"/>
    <col min="3074" max="3074" width="73.7109375" style="1" bestFit="1" customWidth="1"/>
    <col min="3075" max="3075" width="13.140625" style="1" bestFit="1" customWidth="1"/>
    <col min="3076" max="3076" width="30.28515625" style="1" bestFit="1" customWidth="1"/>
    <col min="3077" max="3077" width="14.140625" style="1" bestFit="1" customWidth="1"/>
    <col min="3078" max="3078" width="11.5703125" style="1" bestFit="1" customWidth="1"/>
    <col min="3079" max="3079" width="18.140625" style="1" bestFit="1" customWidth="1"/>
    <col min="3080" max="3080" width="9.140625" style="1" bestFit="1"/>
    <col min="3081" max="3328" width="9.140625" style="1"/>
    <col min="3329" max="3329" width="5.42578125" style="1" bestFit="1" customWidth="1"/>
    <col min="3330" max="3330" width="73.7109375" style="1" bestFit="1" customWidth="1"/>
    <col min="3331" max="3331" width="13.140625" style="1" bestFit="1" customWidth="1"/>
    <col min="3332" max="3332" width="30.28515625" style="1" bestFit="1" customWidth="1"/>
    <col min="3333" max="3333" width="14.140625" style="1" bestFit="1" customWidth="1"/>
    <col min="3334" max="3334" width="11.5703125" style="1" bestFit="1" customWidth="1"/>
    <col min="3335" max="3335" width="18.140625" style="1" bestFit="1" customWidth="1"/>
    <col min="3336" max="3336" width="9.140625" style="1" bestFit="1"/>
    <col min="3337" max="3584" width="9.140625" style="1"/>
    <col min="3585" max="3585" width="5.42578125" style="1" bestFit="1" customWidth="1"/>
    <col min="3586" max="3586" width="73.7109375" style="1" bestFit="1" customWidth="1"/>
    <col min="3587" max="3587" width="13.140625" style="1" bestFit="1" customWidth="1"/>
    <col min="3588" max="3588" width="30.28515625" style="1" bestFit="1" customWidth="1"/>
    <col min="3589" max="3589" width="14.140625" style="1" bestFit="1" customWidth="1"/>
    <col min="3590" max="3590" width="11.5703125" style="1" bestFit="1" customWidth="1"/>
    <col min="3591" max="3591" width="18.140625" style="1" bestFit="1" customWidth="1"/>
    <col min="3592" max="3592" width="9.140625" style="1" bestFit="1"/>
    <col min="3593" max="3840" width="9.140625" style="1"/>
    <col min="3841" max="3841" width="5.42578125" style="1" bestFit="1" customWidth="1"/>
    <col min="3842" max="3842" width="73.7109375" style="1" bestFit="1" customWidth="1"/>
    <col min="3843" max="3843" width="13.140625" style="1" bestFit="1" customWidth="1"/>
    <col min="3844" max="3844" width="30.28515625" style="1" bestFit="1" customWidth="1"/>
    <col min="3845" max="3845" width="14.140625" style="1" bestFit="1" customWidth="1"/>
    <col min="3846" max="3846" width="11.5703125" style="1" bestFit="1" customWidth="1"/>
    <col min="3847" max="3847" width="18.140625" style="1" bestFit="1" customWidth="1"/>
    <col min="3848" max="3848" width="9.140625" style="1" bestFit="1"/>
    <col min="3849" max="4096" width="9.140625" style="1"/>
    <col min="4097" max="4097" width="5.42578125" style="1" bestFit="1" customWidth="1"/>
    <col min="4098" max="4098" width="73.7109375" style="1" bestFit="1" customWidth="1"/>
    <col min="4099" max="4099" width="13.140625" style="1" bestFit="1" customWidth="1"/>
    <col min="4100" max="4100" width="30.28515625" style="1" bestFit="1" customWidth="1"/>
    <col min="4101" max="4101" width="14.140625" style="1" bestFit="1" customWidth="1"/>
    <col min="4102" max="4102" width="11.5703125" style="1" bestFit="1" customWidth="1"/>
    <col min="4103" max="4103" width="18.140625" style="1" bestFit="1" customWidth="1"/>
    <col min="4104" max="4104" width="9.140625" style="1" bestFit="1"/>
    <col min="4105" max="4352" width="9.140625" style="1"/>
    <col min="4353" max="4353" width="5.42578125" style="1" bestFit="1" customWidth="1"/>
    <col min="4354" max="4354" width="73.7109375" style="1" bestFit="1" customWidth="1"/>
    <col min="4355" max="4355" width="13.140625" style="1" bestFit="1" customWidth="1"/>
    <col min="4356" max="4356" width="30.28515625" style="1" bestFit="1" customWidth="1"/>
    <col min="4357" max="4357" width="14.140625" style="1" bestFit="1" customWidth="1"/>
    <col min="4358" max="4358" width="11.5703125" style="1" bestFit="1" customWidth="1"/>
    <col min="4359" max="4359" width="18.140625" style="1" bestFit="1" customWidth="1"/>
    <col min="4360" max="4360" width="9.140625" style="1" bestFit="1"/>
    <col min="4361" max="4608" width="9.140625" style="1"/>
    <col min="4609" max="4609" width="5.42578125" style="1" bestFit="1" customWidth="1"/>
    <col min="4610" max="4610" width="73.7109375" style="1" bestFit="1" customWidth="1"/>
    <col min="4611" max="4611" width="13.140625" style="1" bestFit="1" customWidth="1"/>
    <col min="4612" max="4612" width="30.28515625" style="1" bestFit="1" customWidth="1"/>
    <col min="4613" max="4613" width="14.140625" style="1" bestFit="1" customWidth="1"/>
    <col min="4614" max="4614" width="11.5703125" style="1" bestFit="1" customWidth="1"/>
    <col min="4615" max="4615" width="18.140625" style="1" bestFit="1" customWidth="1"/>
    <col min="4616" max="4616" width="9.140625" style="1" bestFit="1"/>
    <col min="4617" max="4864" width="9.140625" style="1"/>
    <col min="4865" max="4865" width="5.42578125" style="1" bestFit="1" customWidth="1"/>
    <col min="4866" max="4866" width="73.7109375" style="1" bestFit="1" customWidth="1"/>
    <col min="4867" max="4867" width="13.140625" style="1" bestFit="1" customWidth="1"/>
    <col min="4868" max="4868" width="30.28515625" style="1" bestFit="1" customWidth="1"/>
    <col min="4869" max="4869" width="14.140625" style="1" bestFit="1" customWidth="1"/>
    <col min="4870" max="4870" width="11.5703125" style="1" bestFit="1" customWidth="1"/>
    <col min="4871" max="4871" width="18.140625" style="1" bestFit="1" customWidth="1"/>
    <col min="4872" max="4872" width="9.140625" style="1" bestFit="1"/>
    <col min="4873" max="5120" width="9.140625" style="1"/>
    <col min="5121" max="5121" width="5.42578125" style="1" bestFit="1" customWidth="1"/>
    <col min="5122" max="5122" width="73.7109375" style="1" bestFit="1" customWidth="1"/>
    <col min="5123" max="5123" width="13.140625" style="1" bestFit="1" customWidth="1"/>
    <col min="5124" max="5124" width="30.28515625" style="1" bestFit="1" customWidth="1"/>
    <col min="5125" max="5125" width="14.140625" style="1" bestFit="1" customWidth="1"/>
    <col min="5126" max="5126" width="11.5703125" style="1" bestFit="1" customWidth="1"/>
    <col min="5127" max="5127" width="18.140625" style="1" bestFit="1" customWidth="1"/>
    <col min="5128" max="5128" width="9.140625" style="1" bestFit="1"/>
    <col min="5129" max="5376" width="9.140625" style="1"/>
    <col min="5377" max="5377" width="5.42578125" style="1" bestFit="1" customWidth="1"/>
    <col min="5378" max="5378" width="73.7109375" style="1" bestFit="1" customWidth="1"/>
    <col min="5379" max="5379" width="13.140625" style="1" bestFit="1" customWidth="1"/>
    <col min="5380" max="5380" width="30.28515625" style="1" bestFit="1" customWidth="1"/>
    <col min="5381" max="5381" width="14.140625" style="1" bestFit="1" customWidth="1"/>
    <col min="5382" max="5382" width="11.5703125" style="1" bestFit="1" customWidth="1"/>
    <col min="5383" max="5383" width="18.140625" style="1" bestFit="1" customWidth="1"/>
    <col min="5384" max="5384" width="9.140625" style="1" bestFit="1"/>
    <col min="5385" max="5632" width="9.140625" style="1"/>
    <col min="5633" max="5633" width="5.42578125" style="1" bestFit="1" customWidth="1"/>
    <col min="5634" max="5634" width="73.7109375" style="1" bestFit="1" customWidth="1"/>
    <col min="5635" max="5635" width="13.140625" style="1" bestFit="1" customWidth="1"/>
    <col min="5636" max="5636" width="30.28515625" style="1" bestFit="1" customWidth="1"/>
    <col min="5637" max="5637" width="14.140625" style="1" bestFit="1" customWidth="1"/>
    <col min="5638" max="5638" width="11.5703125" style="1" bestFit="1" customWidth="1"/>
    <col min="5639" max="5639" width="18.140625" style="1" bestFit="1" customWidth="1"/>
    <col min="5640" max="5640" width="9.140625" style="1" bestFit="1"/>
    <col min="5641" max="5888" width="9.140625" style="1"/>
    <col min="5889" max="5889" width="5.42578125" style="1" bestFit="1" customWidth="1"/>
    <col min="5890" max="5890" width="73.7109375" style="1" bestFit="1" customWidth="1"/>
    <col min="5891" max="5891" width="13.140625" style="1" bestFit="1" customWidth="1"/>
    <col min="5892" max="5892" width="30.28515625" style="1" bestFit="1" customWidth="1"/>
    <col min="5893" max="5893" width="14.140625" style="1" bestFit="1" customWidth="1"/>
    <col min="5894" max="5894" width="11.5703125" style="1" bestFit="1" customWidth="1"/>
    <col min="5895" max="5895" width="18.140625" style="1" bestFit="1" customWidth="1"/>
    <col min="5896" max="5896" width="9.140625" style="1" bestFit="1"/>
    <col min="5897" max="6144" width="9.140625" style="1"/>
    <col min="6145" max="6145" width="5.42578125" style="1" bestFit="1" customWidth="1"/>
    <col min="6146" max="6146" width="73.7109375" style="1" bestFit="1" customWidth="1"/>
    <col min="6147" max="6147" width="13.140625" style="1" bestFit="1" customWidth="1"/>
    <col min="6148" max="6148" width="30.28515625" style="1" bestFit="1" customWidth="1"/>
    <col min="6149" max="6149" width="14.140625" style="1" bestFit="1" customWidth="1"/>
    <col min="6150" max="6150" width="11.5703125" style="1" bestFit="1" customWidth="1"/>
    <col min="6151" max="6151" width="18.140625" style="1" bestFit="1" customWidth="1"/>
    <col min="6152" max="6152" width="9.140625" style="1" bestFit="1"/>
    <col min="6153" max="6400" width="9.140625" style="1"/>
    <col min="6401" max="6401" width="5.42578125" style="1" bestFit="1" customWidth="1"/>
    <col min="6402" max="6402" width="73.7109375" style="1" bestFit="1" customWidth="1"/>
    <col min="6403" max="6403" width="13.140625" style="1" bestFit="1" customWidth="1"/>
    <col min="6404" max="6404" width="30.28515625" style="1" bestFit="1" customWidth="1"/>
    <col min="6405" max="6405" width="14.140625" style="1" bestFit="1" customWidth="1"/>
    <col min="6406" max="6406" width="11.5703125" style="1" bestFit="1" customWidth="1"/>
    <col min="6407" max="6407" width="18.140625" style="1" bestFit="1" customWidth="1"/>
    <col min="6408" max="6408" width="9.140625" style="1" bestFit="1"/>
    <col min="6409" max="6656" width="9.140625" style="1"/>
    <col min="6657" max="6657" width="5.42578125" style="1" bestFit="1" customWidth="1"/>
    <col min="6658" max="6658" width="73.7109375" style="1" bestFit="1" customWidth="1"/>
    <col min="6659" max="6659" width="13.140625" style="1" bestFit="1" customWidth="1"/>
    <col min="6660" max="6660" width="30.28515625" style="1" bestFit="1" customWidth="1"/>
    <col min="6661" max="6661" width="14.140625" style="1" bestFit="1" customWidth="1"/>
    <col min="6662" max="6662" width="11.5703125" style="1" bestFit="1" customWidth="1"/>
    <col min="6663" max="6663" width="18.140625" style="1" bestFit="1" customWidth="1"/>
    <col min="6664" max="6664" width="9.140625" style="1" bestFit="1"/>
    <col min="6665" max="6912" width="9.140625" style="1"/>
    <col min="6913" max="6913" width="5.42578125" style="1" bestFit="1" customWidth="1"/>
    <col min="6914" max="6914" width="73.7109375" style="1" bestFit="1" customWidth="1"/>
    <col min="6915" max="6915" width="13.140625" style="1" bestFit="1" customWidth="1"/>
    <col min="6916" max="6916" width="30.28515625" style="1" bestFit="1" customWidth="1"/>
    <col min="6917" max="6917" width="14.140625" style="1" bestFit="1" customWidth="1"/>
    <col min="6918" max="6918" width="11.5703125" style="1" bestFit="1" customWidth="1"/>
    <col min="6919" max="6919" width="18.140625" style="1" bestFit="1" customWidth="1"/>
    <col min="6920" max="6920" width="9.140625" style="1" bestFit="1"/>
    <col min="6921" max="7168" width="9.140625" style="1"/>
    <col min="7169" max="7169" width="5.42578125" style="1" bestFit="1" customWidth="1"/>
    <col min="7170" max="7170" width="73.7109375" style="1" bestFit="1" customWidth="1"/>
    <col min="7171" max="7171" width="13.140625" style="1" bestFit="1" customWidth="1"/>
    <col min="7172" max="7172" width="30.28515625" style="1" bestFit="1" customWidth="1"/>
    <col min="7173" max="7173" width="14.140625" style="1" bestFit="1" customWidth="1"/>
    <col min="7174" max="7174" width="11.5703125" style="1" bestFit="1" customWidth="1"/>
    <col min="7175" max="7175" width="18.140625" style="1" bestFit="1" customWidth="1"/>
    <col min="7176" max="7176" width="9.140625" style="1" bestFit="1"/>
    <col min="7177" max="7424" width="9.140625" style="1"/>
    <col min="7425" max="7425" width="5.42578125" style="1" bestFit="1" customWidth="1"/>
    <col min="7426" max="7426" width="73.7109375" style="1" bestFit="1" customWidth="1"/>
    <col min="7427" max="7427" width="13.140625" style="1" bestFit="1" customWidth="1"/>
    <col min="7428" max="7428" width="30.28515625" style="1" bestFit="1" customWidth="1"/>
    <col min="7429" max="7429" width="14.140625" style="1" bestFit="1" customWidth="1"/>
    <col min="7430" max="7430" width="11.5703125" style="1" bestFit="1" customWidth="1"/>
    <col min="7431" max="7431" width="18.140625" style="1" bestFit="1" customWidth="1"/>
    <col min="7432" max="7432" width="9.140625" style="1" bestFit="1"/>
    <col min="7433" max="7680" width="9.140625" style="1"/>
    <col min="7681" max="7681" width="5.42578125" style="1" bestFit="1" customWidth="1"/>
    <col min="7682" max="7682" width="73.7109375" style="1" bestFit="1" customWidth="1"/>
    <col min="7683" max="7683" width="13.140625" style="1" bestFit="1" customWidth="1"/>
    <col min="7684" max="7684" width="30.28515625" style="1" bestFit="1" customWidth="1"/>
    <col min="7685" max="7685" width="14.140625" style="1" bestFit="1" customWidth="1"/>
    <col min="7686" max="7686" width="11.5703125" style="1" bestFit="1" customWidth="1"/>
    <col min="7687" max="7687" width="18.140625" style="1" bestFit="1" customWidth="1"/>
    <col min="7688" max="7688" width="9.140625" style="1" bestFit="1"/>
    <col min="7689" max="7936" width="9.140625" style="1"/>
    <col min="7937" max="7937" width="5.42578125" style="1" bestFit="1" customWidth="1"/>
    <col min="7938" max="7938" width="73.7109375" style="1" bestFit="1" customWidth="1"/>
    <col min="7939" max="7939" width="13.140625" style="1" bestFit="1" customWidth="1"/>
    <col min="7940" max="7940" width="30.28515625" style="1" bestFit="1" customWidth="1"/>
    <col min="7941" max="7941" width="14.140625" style="1" bestFit="1" customWidth="1"/>
    <col min="7942" max="7942" width="11.5703125" style="1" bestFit="1" customWidth="1"/>
    <col min="7943" max="7943" width="18.140625" style="1" bestFit="1" customWidth="1"/>
    <col min="7944" max="7944" width="9.140625" style="1" bestFit="1"/>
    <col min="7945" max="8192" width="9.140625" style="1"/>
    <col min="8193" max="8193" width="5.42578125" style="1" bestFit="1" customWidth="1"/>
    <col min="8194" max="8194" width="73.7109375" style="1" bestFit="1" customWidth="1"/>
    <col min="8195" max="8195" width="13.140625" style="1" bestFit="1" customWidth="1"/>
    <col min="8196" max="8196" width="30.28515625" style="1" bestFit="1" customWidth="1"/>
    <col min="8197" max="8197" width="14.140625" style="1" bestFit="1" customWidth="1"/>
    <col min="8198" max="8198" width="11.5703125" style="1" bestFit="1" customWidth="1"/>
    <col min="8199" max="8199" width="18.140625" style="1" bestFit="1" customWidth="1"/>
    <col min="8200" max="8200" width="9.140625" style="1" bestFit="1"/>
    <col min="8201" max="8448" width="9.140625" style="1"/>
    <col min="8449" max="8449" width="5.42578125" style="1" bestFit="1" customWidth="1"/>
    <col min="8450" max="8450" width="73.7109375" style="1" bestFit="1" customWidth="1"/>
    <col min="8451" max="8451" width="13.140625" style="1" bestFit="1" customWidth="1"/>
    <col min="8452" max="8452" width="30.28515625" style="1" bestFit="1" customWidth="1"/>
    <col min="8453" max="8453" width="14.140625" style="1" bestFit="1" customWidth="1"/>
    <col min="8454" max="8454" width="11.5703125" style="1" bestFit="1" customWidth="1"/>
    <col min="8455" max="8455" width="18.140625" style="1" bestFit="1" customWidth="1"/>
    <col min="8456" max="8456" width="9.140625" style="1" bestFit="1"/>
    <col min="8457" max="8704" width="9.140625" style="1"/>
    <col min="8705" max="8705" width="5.42578125" style="1" bestFit="1" customWidth="1"/>
    <col min="8706" max="8706" width="73.7109375" style="1" bestFit="1" customWidth="1"/>
    <col min="8707" max="8707" width="13.140625" style="1" bestFit="1" customWidth="1"/>
    <col min="8708" max="8708" width="30.28515625" style="1" bestFit="1" customWidth="1"/>
    <col min="8709" max="8709" width="14.140625" style="1" bestFit="1" customWidth="1"/>
    <col min="8710" max="8710" width="11.5703125" style="1" bestFit="1" customWidth="1"/>
    <col min="8711" max="8711" width="18.140625" style="1" bestFit="1" customWidth="1"/>
    <col min="8712" max="8712" width="9.140625" style="1" bestFit="1"/>
    <col min="8713" max="8960" width="9.140625" style="1"/>
    <col min="8961" max="8961" width="5.42578125" style="1" bestFit="1" customWidth="1"/>
    <col min="8962" max="8962" width="73.7109375" style="1" bestFit="1" customWidth="1"/>
    <col min="8963" max="8963" width="13.140625" style="1" bestFit="1" customWidth="1"/>
    <col min="8964" max="8964" width="30.28515625" style="1" bestFit="1" customWidth="1"/>
    <col min="8965" max="8965" width="14.140625" style="1" bestFit="1" customWidth="1"/>
    <col min="8966" max="8966" width="11.5703125" style="1" bestFit="1" customWidth="1"/>
    <col min="8967" max="8967" width="18.140625" style="1" bestFit="1" customWidth="1"/>
    <col min="8968" max="8968" width="9.140625" style="1" bestFit="1"/>
    <col min="8969" max="9216" width="9.140625" style="1"/>
    <col min="9217" max="9217" width="5.42578125" style="1" bestFit="1" customWidth="1"/>
    <col min="9218" max="9218" width="73.7109375" style="1" bestFit="1" customWidth="1"/>
    <col min="9219" max="9219" width="13.140625" style="1" bestFit="1" customWidth="1"/>
    <col min="9220" max="9220" width="30.28515625" style="1" bestFit="1" customWidth="1"/>
    <col min="9221" max="9221" width="14.140625" style="1" bestFit="1" customWidth="1"/>
    <col min="9222" max="9222" width="11.5703125" style="1" bestFit="1" customWidth="1"/>
    <col min="9223" max="9223" width="18.140625" style="1" bestFit="1" customWidth="1"/>
    <col min="9224" max="9224" width="9.140625" style="1" bestFit="1"/>
    <col min="9225" max="9472" width="9.140625" style="1"/>
    <col min="9473" max="9473" width="5.42578125" style="1" bestFit="1" customWidth="1"/>
    <col min="9474" max="9474" width="73.7109375" style="1" bestFit="1" customWidth="1"/>
    <col min="9475" max="9475" width="13.140625" style="1" bestFit="1" customWidth="1"/>
    <col min="9476" max="9476" width="30.28515625" style="1" bestFit="1" customWidth="1"/>
    <col min="9477" max="9477" width="14.140625" style="1" bestFit="1" customWidth="1"/>
    <col min="9478" max="9478" width="11.5703125" style="1" bestFit="1" customWidth="1"/>
    <col min="9479" max="9479" width="18.140625" style="1" bestFit="1" customWidth="1"/>
    <col min="9480" max="9480" width="9.140625" style="1" bestFit="1"/>
    <col min="9481" max="9728" width="9.140625" style="1"/>
    <col min="9729" max="9729" width="5.42578125" style="1" bestFit="1" customWidth="1"/>
    <col min="9730" max="9730" width="73.7109375" style="1" bestFit="1" customWidth="1"/>
    <col min="9731" max="9731" width="13.140625" style="1" bestFit="1" customWidth="1"/>
    <col min="9732" max="9732" width="30.28515625" style="1" bestFit="1" customWidth="1"/>
    <col min="9733" max="9733" width="14.140625" style="1" bestFit="1" customWidth="1"/>
    <col min="9734" max="9734" width="11.5703125" style="1" bestFit="1" customWidth="1"/>
    <col min="9735" max="9735" width="18.140625" style="1" bestFit="1" customWidth="1"/>
    <col min="9736" max="9736" width="9.140625" style="1" bestFit="1"/>
    <col min="9737" max="9984" width="9.140625" style="1"/>
    <col min="9985" max="9985" width="5.42578125" style="1" bestFit="1" customWidth="1"/>
    <col min="9986" max="9986" width="73.7109375" style="1" bestFit="1" customWidth="1"/>
    <col min="9987" max="9987" width="13.140625" style="1" bestFit="1" customWidth="1"/>
    <col min="9988" max="9988" width="30.28515625" style="1" bestFit="1" customWidth="1"/>
    <col min="9989" max="9989" width="14.140625" style="1" bestFit="1" customWidth="1"/>
    <col min="9990" max="9990" width="11.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73.7109375" style="1" bestFit="1" customWidth="1"/>
    <col min="10243" max="10243" width="13.140625" style="1" bestFit="1" customWidth="1"/>
    <col min="10244" max="10244" width="30.28515625" style="1" bestFit="1" customWidth="1"/>
    <col min="10245" max="10245" width="14.140625" style="1" bestFit="1" customWidth="1"/>
    <col min="10246" max="10246" width="11.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73.7109375" style="1" bestFit="1" customWidth="1"/>
    <col min="10499" max="10499" width="13.140625" style="1" bestFit="1" customWidth="1"/>
    <col min="10500" max="10500" width="30.28515625" style="1" bestFit="1" customWidth="1"/>
    <col min="10501" max="10501" width="14.140625" style="1" bestFit="1" customWidth="1"/>
    <col min="10502" max="10502" width="11.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73.7109375" style="1" bestFit="1" customWidth="1"/>
    <col min="10755" max="10755" width="13.140625" style="1" bestFit="1" customWidth="1"/>
    <col min="10756" max="10756" width="30.28515625" style="1" bestFit="1" customWidth="1"/>
    <col min="10757" max="10757" width="14.140625" style="1" bestFit="1" customWidth="1"/>
    <col min="10758" max="10758" width="11.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73.7109375" style="1" bestFit="1" customWidth="1"/>
    <col min="11011" max="11011" width="13.140625" style="1" bestFit="1" customWidth="1"/>
    <col min="11012" max="11012" width="30.28515625" style="1" bestFit="1" customWidth="1"/>
    <col min="11013" max="11013" width="14.140625" style="1" bestFit="1" customWidth="1"/>
    <col min="11014" max="11014" width="11.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73.7109375" style="1" bestFit="1" customWidth="1"/>
    <col min="11267" max="11267" width="13.140625" style="1" bestFit="1" customWidth="1"/>
    <col min="11268" max="11268" width="30.28515625" style="1" bestFit="1" customWidth="1"/>
    <col min="11269" max="11269" width="14.140625" style="1" bestFit="1" customWidth="1"/>
    <col min="11270" max="11270" width="11.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73.7109375" style="1" bestFit="1" customWidth="1"/>
    <col min="11523" max="11523" width="13.140625" style="1" bestFit="1" customWidth="1"/>
    <col min="11524" max="11524" width="30.28515625" style="1" bestFit="1" customWidth="1"/>
    <col min="11525" max="11525" width="14.140625" style="1" bestFit="1" customWidth="1"/>
    <col min="11526" max="11526" width="11.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73.7109375" style="1" bestFit="1" customWidth="1"/>
    <col min="11779" max="11779" width="13.140625" style="1" bestFit="1" customWidth="1"/>
    <col min="11780" max="11780" width="30.28515625" style="1" bestFit="1" customWidth="1"/>
    <col min="11781" max="11781" width="14.140625" style="1" bestFit="1" customWidth="1"/>
    <col min="11782" max="11782" width="11.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73.7109375" style="1" bestFit="1" customWidth="1"/>
    <col min="12035" max="12035" width="13.140625" style="1" bestFit="1" customWidth="1"/>
    <col min="12036" max="12036" width="30.28515625" style="1" bestFit="1" customWidth="1"/>
    <col min="12037" max="12037" width="14.140625" style="1" bestFit="1" customWidth="1"/>
    <col min="12038" max="12038" width="11.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73.7109375" style="1" bestFit="1" customWidth="1"/>
    <col min="12291" max="12291" width="13.140625" style="1" bestFit="1" customWidth="1"/>
    <col min="12292" max="12292" width="30.28515625" style="1" bestFit="1" customWidth="1"/>
    <col min="12293" max="12293" width="14.140625" style="1" bestFit="1" customWidth="1"/>
    <col min="12294" max="12294" width="11.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73.7109375" style="1" bestFit="1" customWidth="1"/>
    <col min="12547" max="12547" width="13.140625" style="1" bestFit="1" customWidth="1"/>
    <col min="12548" max="12548" width="30.28515625" style="1" bestFit="1" customWidth="1"/>
    <col min="12549" max="12549" width="14.140625" style="1" bestFit="1" customWidth="1"/>
    <col min="12550" max="12550" width="11.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73.7109375" style="1" bestFit="1" customWidth="1"/>
    <col min="12803" max="12803" width="13.140625" style="1" bestFit="1" customWidth="1"/>
    <col min="12804" max="12804" width="30.28515625" style="1" bestFit="1" customWidth="1"/>
    <col min="12805" max="12805" width="14.140625" style="1" bestFit="1" customWidth="1"/>
    <col min="12806" max="12806" width="11.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73.7109375" style="1" bestFit="1" customWidth="1"/>
    <col min="13059" max="13059" width="13.140625" style="1" bestFit="1" customWidth="1"/>
    <col min="13060" max="13060" width="30.28515625" style="1" bestFit="1" customWidth="1"/>
    <col min="13061" max="13061" width="14.140625" style="1" bestFit="1" customWidth="1"/>
    <col min="13062" max="13062" width="11.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73.7109375" style="1" bestFit="1" customWidth="1"/>
    <col min="13315" max="13315" width="13.140625" style="1" bestFit="1" customWidth="1"/>
    <col min="13316" max="13316" width="30.28515625" style="1" bestFit="1" customWidth="1"/>
    <col min="13317" max="13317" width="14.140625" style="1" bestFit="1" customWidth="1"/>
    <col min="13318" max="13318" width="11.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73.7109375" style="1" bestFit="1" customWidth="1"/>
    <col min="13571" max="13571" width="13.140625" style="1" bestFit="1" customWidth="1"/>
    <col min="13572" max="13572" width="30.28515625" style="1" bestFit="1" customWidth="1"/>
    <col min="13573" max="13573" width="14.140625" style="1" bestFit="1" customWidth="1"/>
    <col min="13574" max="13574" width="11.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73.7109375" style="1" bestFit="1" customWidth="1"/>
    <col min="13827" max="13827" width="13.140625" style="1" bestFit="1" customWidth="1"/>
    <col min="13828" max="13828" width="30.28515625" style="1" bestFit="1" customWidth="1"/>
    <col min="13829" max="13829" width="14.140625" style="1" bestFit="1" customWidth="1"/>
    <col min="13830" max="13830" width="11.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73.7109375" style="1" bestFit="1" customWidth="1"/>
    <col min="14083" max="14083" width="13.140625" style="1" bestFit="1" customWidth="1"/>
    <col min="14084" max="14084" width="30.28515625" style="1" bestFit="1" customWidth="1"/>
    <col min="14085" max="14085" width="14.140625" style="1" bestFit="1" customWidth="1"/>
    <col min="14086" max="14086" width="11.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73.7109375" style="1" bestFit="1" customWidth="1"/>
    <col min="14339" max="14339" width="13.140625" style="1" bestFit="1" customWidth="1"/>
    <col min="14340" max="14340" width="30.28515625" style="1" bestFit="1" customWidth="1"/>
    <col min="14341" max="14341" width="14.140625" style="1" bestFit="1" customWidth="1"/>
    <col min="14342" max="14342" width="11.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73.7109375" style="1" bestFit="1" customWidth="1"/>
    <col min="14595" max="14595" width="13.140625" style="1" bestFit="1" customWidth="1"/>
    <col min="14596" max="14596" width="30.28515625" style="1" bestFit="1" customWidth="1"/>
    <col min="14597" max="14597" width="14.140625" style="1" bestFit="1" customWidth="1"/>
    <col min="14598" max="14598" width="11.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73.7109375" style="1" bestFit="1" customWidth="1"/>
    <col min="14851" max="14851" width="13.140625" style="1" bestFit="1" customWidth="1"/>
    <col min="14852" max="14852" width="30.28515625" style="1" bestFit="1" customWidth="1"/>
    <col min="14853" max="14853" width="14.140625" style="1" bestFit="1" customWidth="1"/>
    <col min="14854" max="14854" width="11.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73.7109375" style="1" bestFit="1" customWidth="1"/>
    <col min="15107" max="15107" width="13.140625" style="1" bestFit="1" customWidth="1"/>
    <col min="15108" max="15108" width="30.28515625" style="1" bestFit="1" customWidth="1"/>
    <col min="15109" max="15109" width="14.140625" style="1" bestFit="1" customWidth="1"/>
    <col min="15110" max="15110" width="11.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73.7109375" style="1" bestFit="1" customWidth="1"/>
    <col min="15363" max="15363" width="13.140625" style="1" bestFit="1" customWidth="1"/>
    <col min="15364" max="15364" width="30.28515625" style="1" bestFit="1" customWidth="1"/>
    <col min="15365" max="15365" width="14.140625" style="1" bestFit="1" customWidth="1"/>
    <col min="15366" max="15366" width="11.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73.7109375" style="1" bestFit="1" customWidth="1"/>
    <col min="15619" max="15619" width="13.140625" style="1" bestFit="1" customWidth="1"/>
    <col min="15620" max="15620" width="30.28515625" style="1" bestFit="1" customWidth="1"/>
    <col min="15621" max="15621" width="14.140625" style="1" bestFit="1" customWidth="1"/>
    <col min="15622" max="15622" width="11.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73.7109375" style="1" bestFit="1" customWidth="1"/>
    <col min="15875" max="15875" width="13.140625" style="1" bestFit="1" customWidth="1"/>
    <col min="15876" max="15876" width="30.28515625" style="1" bestFit="1" customWidth="1"/>
    <col min="15877" max="15877" width="14.140625" style="1" bestFit="1" customWidth="1"/>
    <col min="15878" max="15878" width="11.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73.7109375" style="1" bestFit="1" customWidth="1"/>
    <col min="16131" max="16131" width="13.140625" style="1" bestFit="1" customWidth="1"/>
    <col min="16132" max="16132" width="30.28515625" style="1" bestFit="1" customWidth="1"/>
    <col min="16133" max="16133" width="14.140625" style="1" bestFit="1" customWidth="1"/>
    <col min="16134" max="16134" width="11.5703125" style="1" bestFit="1" customWidth="1"/>
    <col min="16135" max="16135" width="18.140625" style="1" bestFit="1" customWidth="1"/>
    <col min="16136" max="16136" width="9.140625" style="1" bestFit="1"/>
    <col min="16137" max="16384" width="9.140625" style="1"/>
  </cols>
  <sheetData>
    <row r="1" spans="1:9" x14ac:dyDescent="0.2">
      <c r="A1" s="3" t="s">
        <v>0</v>
      </c>
      <c r="B1" s="410" t="s">
        <v>55</v>
      </c>
      <c r="C1" s="410"/>
      <c r="D1" s="410"/>
      <c r="E1" s="410"/>
    </row>
    <row r="2" spans="1:9" ht="13.5" thickBot="1" x14ac:dyDescent="0.25"/>
    <row r="3" spans="1:9" ht="15" x14ac:dyDescent="0.2">
      <c r="B3" s="47" t="s">
        <v>998</v>
      </c>
      <c r="C3" s="411"/>
      <c r="D3" s="417"/>
    </row>
    <row r="4" spans="1:9" ht="30" x14ac:dyDescent="0.2">
      <c r="B4" s="50" t="s">
        <v>999</v>
      </c>
      <c r="C4" s="412"/>
      <c r="D4" s="418"/>
    </row>
    <row r="5" spans="1:9" ht="15" x14ac:dyDescent="0.2">
      <c r="B5" s="50"/>
      <c r="C5" s="412"/>
      <c r="D5" s="418"/>
    </row>
    <row r="6" spans="1:9" ht="15" x14ac:dyDescent="0.2">
      <c r="B6" s="50" t="s">
        <v>983</v>
      </c>
      <c r="C6" s="412"/>
      <c r="D6" s="418"/>
    </row>
    <row r="7" spans="1:9" ht="15" x14ac:dyDescent="0.2">
      <c r="B7" s="50" t="s">
        <v>1000</v>
      </c>
      <c r="C7" s="412"/>
      <c r="D7" s="418"/>
    </row>
    <row r="8" spans="1:9" ht="30.75" thickBot="1" x14ac:dyDescent="0.25">
      <c r="B8" s="51" t="s">
        <v>1001</v>
      </c>
      <c r="C8" s="413"/>
      <c r="D8" s="419"/>
    </row>
    <row r="9" spans="1:9" x14ac:dyDescent="0.2">
      <c r="C9" s="64" t="s">
        <v>1631</v>
      </c>
      <c r="D9" s="64" t="s">
        <v>1630</v>
      </c>
    </row>
    <row r="10" spans="1:9" x14ac:dyDescent="0.2">
      <c r="C10" s="64"/>
      <c r="D10" s="64"/>
    </row>
    <row r="11" spans="1:9" x14ac:dyDescent="0.2">
      <c r="B11" s="1" t="s">
        <v>95</v>
      </c>
    </row>
    <row r="13" spans="1:9" x14ac:dyDescent="0.2">
      <c r="B13" s="6" t="s">
        <v>96</v>
      </c>
      <c r="C13" s="7" t="s">
        <v>97</v>
      </c>
      <c r="D13" s="6" t="s">
        <v>125</v>
      </c>
      <c r="E13" s="6" t="s">
        <v>99</v>
      </c>
      <c r="F13" s="8" t="s">
        <v>100</v>
      </c>
      <c r="G13" s="8" t="s">
        <v>101</v>
      </c>
      <c r="H13" s="8" t="s">
        <v>102</v>
      </c>
      <c r="I13" s="2" t="s">
        <v>126</v>
      </c>
    </row>
    <row r="14" spans="1:9" x14ac:dyDescent="0.2">
      <c r="B14" s="2" t="s">
        <v>127</v>
      </c>
    </row>
    <row r="15" spans="1:9" x14ac:dyDescent="0.2">
      <c r="B15" s="2" t="s">
        <v>104</v>
      </c>
    </row>
    <row r="16" spans="1:9" x14ac:dyDescent="0.2">
      <c r="B16" s="1" t="s">
        <v>1111</v>
      </c>
      <c r="C16" s="5" t="s">
        <v>128</v>
      </c>
      <c r="D16" s="1" t="s">
        <v>131</v>
      </c>
      <c r="E16" s="1" t="s">
        <v>132</v>
      </c>
      <c r="F16" s="4">
        <v>4350000</v>
      </c>
      <c r="G16" s="4">
        <v>30486.98</v>
      </c>
      <c r="H16" s="4">
        <v>8.83</v>
      </c>
    </row>
    <row r="17" spans="2:8" x14ac:dyDescent="0.2">
      <c r="B17" s="1" t="s">
        <v>1385</v>
      </c>
      <c r="C17" s="5" t="s">
        <v>128</v>
      </c>
      <c r="D17" s="1" t="s">
        <v>129</v>
      </c>
      <c r="E17" s="1" t="s">
        <v>130</v>
      </c>
      <c r="F17" s="4">
        <v>1100000</v>
      </c>
      <c r="G17" s="4">
        <v>27711.75</v>
      </c>
      <c r="H17" s="4">
        <v>8.0299999999999994</v>
      </c>
    </row>
    <row r="18" spans="2:8" x14ac:dyDescent="0.2">
      <c r="B18" s="1" t="s">
        <v>280</v>
      </c>
      <c r="C18" s="5" t="s">
        <v>128</v>
      </c>
      <c r="D18" s="1" t="s">
        <v>131</v>
      </c>
      <c r="E18" s="1" t="s">
        <v>281</v>
      </c>
      <c r="F18" s="4">
        <v>4750000</v>
      </c>
      <c r="G18" s="4">
        <v>21517.5</v>
      </c>
      <c r="H18" s="4">
        <v>6.24</v>
      </c>
    </row>
    <row r="19" spans="2:8" x14ac:dyDescent="0.2">
      <c r="B19" s="1" t="s">
        <v>1171</v>
      </c>
      <c r="C19" s="5" t="s">
        <v>128</v>
      </c>
      <c r="D19" s="1" t="s">
        <v>131</v>
      </c>
      <c r="E19" s="1" t="s">
        <v>133</v>
      </c>
      <c r="F19" s="4">
        <v>1250000</v>
      </c>
      <c r="G19" s="4">
        <v>19936.88</v>
      </c>
      <c r="H19" s="4">
        <v>5.78</v>
      </c>
    </row>
    <row r="20" spans="2:8" x14ac:dyDescent="0.2">
      <c r="B20" s="1" t="s">
        <v>1100</v>
      </c>
      <c r="C20" s="5" t="s">
        <v>128</v>
      </c>
      <c r="D20" s="1" t="s">
        <v>134</v>
      </c>
      <c r="E20" s="1" t="s">
        <v>136</v>
      </c>
      <c r="F20" s="4">
        <v>485000</v>
      </c>
      <c r="G20" s="4">
        <v>18311.419999999998</v>
      </c>
      <c r="H20" s="4">
        <v>5.31</v>
      </c>
    </row>
    <row r="21" spans="2:8" x14ac:dyDescent="0.2">
      <c r="B21" s="1" t="s">
        <v>1386</v>
      </c>
      <c r="C21" s="5" t="s">
        <v>128</v>
      </c>
      <c r="D21" s="1" t="s">
        <v>134</v>
      </c>
      <c r="E21" s="1" t="s">
        <v>135</v>
      </c>
      <c r="F21" s="4">
        <v>900000</v>
      </c>
      <c r="G21" s="4">
        <v>15076.8</v>
      </c>
      <c r="H21" s="4">
        <v>4.37</v>
      </c>
    </row>
    <row r="22" spans="2:8" x14ac:dyDescent="0.2">
      <c r="B22" s="1" t="s">
        <v>1447</v>
      </c>
      <c r="C22" s="5" t="s">
        <v>128</v>
      </c>
      <c r="D22" s="1" t="s">
        <v>154</v>
      </c>
      <c r="E22" s="1" t="s">
        <v>204</v>
      </c>
      <c r="F22" s="4">
        <v>418127</v>
      </c>
      <c r="G22" s="4">
        <v>14332.35</v>
      </c>
      <c r="H22" s="4">
        <v>4.1500000000000004</v>
      </c>
    </row>
    <row r="23" spans="2:8" x14ac:dyDescent="0.2">
      <c r="B23" s="1" t="s">
        <v>1159</v>
      </c>
      <c r="C23" s="5" t="s">
        <v>128</v>
      </c>
      <c r="D23" s="1" t="s">
        <v>140</v>
      </c>
      <c r="E23" s="1" t="s">
        <v>141</v>
      </c>
      <c r="F23" s="4">
        <v>410000</v>
      </c>
      <c r="G23" s="4">
        <v>11292.63</v>
      </c>
      <c r="H23" s="4">
        <v>3.27</v>
      </c>
    </row>
    <row r="24" spans="2:8" x14ac:dyDescent="0.2">
      <c r="B24" s="1" t="s">
        <v>1200</v>
      </c>
      <c r="C24" s="5" t="s">
        <v>128</v>
      </c>
      <c r="D24" s="1" t="s">
        <v>142</v>
      </c>
      <c r="E24" s="1" t="s">
        <v>143</v>
      </c>
      <c r="F24" s="4">
        <v>1500000</v>
      </c>
      <c r="G24" s="4">
        <v>10324.5</v>
      </c>
      <c r="H24" s="4">
        <v>2.99</v>
      </c>
    </row>
    <row r="25" spans="2:8" x14ac:dyDescent="0.2">
      <c r="B25" s="1" t="s">
        <v>1098</v>
      </c>
      <c r="C25" s="5" t="s">
        <v>128</v>
      </c>
      <c r="D25" s="1" t="s">
        <v>146</v>
      </c>
      <c r="E25" s="1" t="s">
        <v>148</v>
      </c>
      <c r="F25" s="4">
        <v>3900000</v>
      </c>
      <c r="G25" s="4">
        <v>9209.85</v>
      </c>
      <c r="H25" s="4">
        <v>2.67</v>
      </c>
    </row>
    <row r="26" spans="2:8" x14ac:dyDescent="0.2">
      <c r="B26" s="1" t="s">
        <v>1199</v>
      </c>
      <c r="C26" s="5" t="s">
        <v>128</v>
      </c>
      <c r="D26" s="1" t="s">
        <v>146</v>
      </c>
      <c r="E26" s="1" t="s">
        <v>147</v>
      </c>
      <c r="F26" s="4">
        <v>300000</v>
      </c>
      <c r="G26" s="4">
        <v>8105.4</v>
      </c>
      <c r="H26" s="4">
        <v>2.35</v>
      </c>
    </row>
    <row r="27" spans="2:8" x14ac:dyDescent="0.2">
      <c r="B27" s="1" t="s">
        <v>1400</v>
      </c>
      <c r="C27" s="5" t="s">
        <v>128</v>
      </c>
      <c r="D27" s="1" t="s">
        <v>146</v>
      </c>
      <c r="E27" s="1" t="s">
        <v>378</v>
      </c>
      <c r="F27" s="4">
        <v>862040</v>
      </c>
      <c r="G27" s="4">
        <v>7737.67</v>
      </c>
      <c r="H27" s="4">
        <v>2.2400000000000002</v>
      </c>
    </row>
    <row r="28" spans="2:8" x14ac:dyDescent="0.2">
      <c r="B28" s="1" t="s">
        <v>1114</v>
      </c>
      <c r="C28" s="5" t="s">
        <v>128</v>
      </c>
      <c r="D28" s="1" t="s">
        <v>165</v>
      </c>
      <c r="E28" s="1" t="s">
        <v>166</v>
      </c>
      <c r="F28" s="4">
        <v>445000</v>
      </c>
      <c r="G28" s="4">
        <v>7578.13</v>
      </c>
      <c r="H28" s="4">
        <v>2.2000000000000002</v>
      </c>
    </row>
    <row r="29" spans="2:8" x14ac:dyDescent="0.2">
      <c r="B29" s="1" t="s">
        <v>1448</v>
      </c>
      <c r="C29" s="5" t="s">
        <v>128</v>
      </c>
      <c r="D29" s="1" t="s">
        <v>131</v>
      </c>
      <c r="E29" s="1" t="s">
        <v>137</v>
      </c>
      <c r="F29" s="4">
        <v>330000</v>
      </c>
      <c r="G29" s="4">
        <v>6618.15</v>
      </c>
      <c r="H29" s="4">
        <v>1.92</v>
      </c>
    </row>
    <row r="30" spans="2:8" x14ac:dyDescent="0.2">
      <c r="B30" s="1" t="s">
        <v>1395</v>
      </c>
      <c r="C30" s="5" t="s">
        <v>128</v>
      </c>
      <c r="D30" s="1" t="s">
        <v>163</v>
      </c>
      <c r="E30" s="1" t="s">
        <v>219</v>
      </c>
      <c r="F30" s="4">
        <v>2000000</v>
      </c>
      <c r="G30" s="4">
        <v>6320</v>
      </c>
      <c r="H30" s="4">
        <v>1.83</v>
      </c>
    </row>
    <row r="31" spans="2:8" x14ac:dyDescent="0.2">
      <c r="B31" s="1" t="s">
        <v>1127</v>
      </c>
      <c r="C31" s="5" t="s">
        <v>128</v>
      </c>
      <c r="D31" s="1" t="s">
        <v>167</v>
      </c>
      <c r="E31" s="1" t="s">
        <v>168</v>
      </c>
      <c r="F31" s="4">
        <v>80000</v>
      </c>
      <c r="G31" s="4">
        <v>5916.88</v>
      </c>
      <c r="H31" s="4">
        <v>1.71</v>
      </c>
    </row>
    <row r="32" spans="2:8" x14ac:dyDescent="0.2">
      <c r="B32" s="1" t="s">
        <v>1108</v>
      </c>
      <c r="C32" s="5" t="s">
        <v>128</v>
      </c>
      <c r="D32" s="1" t="s">
        <v>239</v>
      </c>
      <c r="E32" s="1" t="s">
        <v>413</v>
      </c>
      <c r="F32" s="4">
        <v>700000</v>
      </c>
      <c r="G32" s="4">
        <v>5621.35</v>
      </c>
      <c r="H32" s="4">
        <v>1.63</v>
      </c>
    </row>
    <row r="33" spans="2:8" x14ac:dyDescent="0.2">
      <c r="B33" s="1" t="s">
        <v>1449</v>
      </c>
      <c r="C33" s="5" t="s">
        <v>128</v>
      </c>
      <c r="D33" s="1" t="s">
        <v>206</v>
      </c>
      <c r="E33" s="1" t="s">
        <v>207</v>
      </c>
      <c r="F33" s="4">
        <v>4000000</v>
      </c>
      <c r="G33" s="4">
        <v>5576</v>
      </c>
      <c r="H33" s="4">
        <v>1.62</v>
      </c>
    </row>
    <row r="34" spans="2:8" x14ac:dyDescent="0.2">
      <c r="B34" s="1" t="s">
        <v>1450</v>
      </c>
      <c r="C34" s="5" t="s">
        <v>128</v>
      </c>
      <c r="D34" s="1" t="s">
        <v>173</v>
      </c>
      <c r="E34" s="1" t="s">
        <v>523</v>
      </c>
      <c r="F34" s="4">
        <v>67905</v>
      </c>
      <c r="G34" s="4">
        <v>5132.63</v>
      </c>
      <c r="H34" s="4">
        <v>1.49</v>
      </c>
    </row>
    <row r="35" spans="2:8" x14ac:dyDescent="0.2">
      <c r="B35" s="1" t="s">
        <v>1451</v>
      </c>
      <c r="C35" s="5" t="s">
        <v>128</v>
      </c>
      <c r="D35" s="1" t="s">
        <v>208</v>
      </c>
      <c r="E35" s="1" t="s">
        <v>209</v>
      </c>
      <c r="F35" s="4">
        <v>521806</v>
      </c>
      <c r="G35" s="4">
        <v>4780.79</v>
      </c>
      <c r="H35" s="4">
        <v>1.39</v>
      </c>
    </row>
    <row r="36" spans="2:8" x14ac:dyDescent="0.2">
      <c r="B36" s="1" t="s">
        <v>1223</v>
      </c>
      <c r="C36" s="5" t="s">
        <v>128</v>
      </c>
      <c r="D36" s="1" t="s">
        <v>134</v>
      </c>
      <c r="E36" s="1" t="s">
        <v>268</v>
      </c>
      <c r="F36" s="4">
        <v>100000</v>
      </c>
      <c r="G36" s="4">
        <v>4555.95</v>
      </c>
      <c r="H36" s="4">
        <v>1.32</v>
      </c>
    </row>
    <row r="37" spans="2:8" x14ac:dyDescent="0.2">
      <c r="B37" s="1" t="s">
        <v>1452</v>
      </c>
      <c r="C37" s="5" t="s">
        <v>128</v>
      </c>
      <c r="D37" s="1" t="s">
        <v>160</v>
      </c>
      <c r="E37" s="1" t="s">
        <v>511</v>
      </c>
      <c r="F37" s="4">
        <v>395624</v>
      </c>
      <c r="G37" s="4">
        <v>3527.19</v>
      </c>
      <c r="H37" s="4">
        <v>1.02</v>
      </c>
    </row>
    <row r="38" spans="2:8" x14ac:dyDescent="0.2">
      <c r="B38" s="1" t="s">
        <v>1110</v>
      </c>
      <c r="C38" s="5" t="s">
        <v>128</v>
      </c>
      <c r="D38" s="1" t="s">
        <v>239</v>
      </c>
      <c r="E38" s="1" t="s">
        <v>412</v>
      </c>
      <c r="F38" s="4">
        <v>47000</v>
      </c>
      <c r="G38" s="4">
        <v>3448.88</v>
      </c>
      <c r="H38" s="4">
        <v>1</v>
      </c>
    </row>
    <row r="39" spans="2:8" x14ac:dyDescent="0.2">
      <c r="B39" s="1" t="s">
        <v>1453</v>
      </c>
      <c r="C39" s="5" t="s">
        <v>128</v>
      </c>
      <c r="D39" s="1" t="s">
        <v>149</v>
      </c>
      <c r="E39" s="1" t="s">
        <v>211</v>
      </c>
      <c r="F39" s="4">
        <v>210450</v>
      </c>
      <c r="G39" s="4">
        <v>2939.67</v>
      </c>
      <c r="H39" s="4">
        <v>0.85</v>
      </c>
    </row>
    <row r="40" spans="2:8" x14ac:dyDescent="0.2">
      <c r="B40" s="1" t="s">
        <v>1118</v>
      </c>
      <c r="C40" s="5" t="s">
        <v>128</v>
      </c>
      <c r="D40" s="1" t="s">
        <v>160</v>
      </c>
      <c r="E40" s="1" t="s">
        <v>559</v>
      </c>
      <c r="F40" s="4">
        <v>330000</v>
      </c>
      <c r="G40" s="4">
        <v>2391.84</v>
      </c>
      <c r="H40" s="4">
        <v>0.69</v>
      </c>
    </row>
    <row r="41" spans="2:8" x14ac:dyDescent="0.2">
      <c r="B41" s="1" t="s">
        <v>1454</v>
      </c>
      <c r="C41" s="5" t="s">
        <v>128</v>
      </c>
      <c r="D41" s="1" t="s">
        <v>146</v>
      </c>
      <c r="E41" s="1" t="s">
        <v>214</v>
      </c>
      <c r="F41" s="4">
        <v>200530</v>
      </c>
      <c r="G41" s="4">
        <v>2047.11</v>
      </c>
      <c r="H41" s="4">
        <v>0.59</v>
      </c>
    </row>
    <row r="42" spans="2:8" x14ac:dyDescent="0.2">
      <c r="B42" s="1" t="s">
        <v>1455</v>
      </c>
      <c r="C42" s="5" t="s">
        <v>128</v>
      </c>
      <c r="D42" s="1" t="s">
        <v>182</v>
      </c>
      <c r="E42" s="1" t="s">
        <v>183</v>
      </c>
      <c r="F42" s="4">
        <v>1800000</v>
      </c>
      <c r="G42" s="4">
        <v>1990.8</v>
      </c>
      <c r="H42" s="4">
        <v>0.57999999999999996</v>
      </c>
    </row>
    <row r="43" spans="2:8" x14ac:dyDescent="0.2">
      <c r="B43" s="1" t="s">
        <v>1456</v>
      </c>
      <c r="C43" s="5" t="s">
        <v>128</v>
      </c>
      <c r="D43" s="1" t="s">
        <v>160</v>
      </c>
      <c r="E43" s="1" t="s">
        <v>497</v>
      </c>
      <c r="F43" s="4">
        <v>85000</v>
      </c>
      <c r="G43" s="4">
        <v>1936.39</v>
      </c>
      <c r="H43" s="4">
        <v>0.56000000000000005</v>
      </c>
    </row>
    <row r="44" spans="2:8" x14ac:dyDescent="0.2">
      <c r="B44" s="1" t="s">
        <v>1145</v>
      </c>
      <c r="C44" s="5" t="s">
        <v>128</v>
      </c>
      <c r="D44" s="1" t="s">
        <v>167</v>
      </c>
      <c r="E44" s="1" t="s">
        <v>181</v>
      </c>
      <c r="F44" s="4">
        <v>85000</v>
      </c>
      <c r="G44" s="4">
        <v>1916.33</v>
      </c>
      <c r="H44" s="4">
        <v>0.56000000000000005</v>
      </c>
    </row>
    <row r="45" spans="2:8" x14ac:dyDescent="0.2">
      <c r="B45" s="1" t="s">
        <v>1457</v>
      </c>
      <c r="C45" s="5" t="s">
        <v>128</v>
      </c>
      <c r="D45" s="1" t="s">
        <v>149</v>
      </c>
      <c r="E45" s="1" t="s">
        <v>509</v>
      </c>
      <c r="F45" s="4">
        <v>155000</v>
      </c>
      <c r="G45" s="4">
        <v>1418.02</v>
      </c>
      <c r="H45" s="4">
        <v>0.41</v>
      </c>
    </row>
    <row r="46" spans="2:8" x14ac:dyDescent="0.2">
      <c r="B46" s="1" t="s">
        <v>1399</v>
      </c>
      <c r="C46" s="5" t="s">
        <v>128</v>
      </c>
      <c r="D46" s="1" t="s">
        <v>146</v>
      </c>
      <c r="E46" s="1" t="s">
        <v>218</v>
      </c>
      <c r="F46" s="4">
        <v>44500</v>
      </c>
      <c r="G46" s="4">
        <v>1016.54</v>
      </c>
      <c r="H46" s="4">
        <v>0.28999999999999998</v>
      </c>
    </row>
    <row r="47" spans="2:8" x14ac:dyDescent="0.2">
      <c r="B47" s="1" t="s">
        <v>1195</v>
      </c>
      <c r="C47" s="5" t="s">
        <v>128</v>
      </c>
      <c r="D47" s="1" t="s">
        <v>173</v>
      </c>
      <c r="E47" s="1" t="s">
        <v>434</v>
      </c>
      <c r="F47" s="4">
        <v>100000</v>
      </c>
      <c r="G47" s="4">
        <v>991.95</v>
      </c>
      <c r="H47" s="4">
        <v>0.28999999999999998</v>
      </c>
    </row>
    <row r="48" spans="2:8" x14ac:dyDescent="0.2">
      <c r="B48" s="1" t="s">
        <v>1403</v>
      </c>
      <c r="C48" s="5" t="s">
        <v>128</v>
      </c>
      <c r="D48" s="1" t="s">
        <v>142</v>
      </c>
      <c r="E48" s="1" t="s">
        <v>195</v>
      </c>
      <c r="F48" s="4">
        <v>107143</v>
      </c>
      <c r="G48" s="4">
        <v>164.25</v>
      </c>
      <c r="H48" s="4">
        <v>0.05</v>
      </c>
    </row>
    <row r="49" spans="2:9" x14ac:dyDescent="0.2">
      <c r="B49" s="2" t="s">
        <v>196</v>
      </c>
      <c r="C49" s="9"/>
      <c r="D49" s="2"/>
      <c r="E49" s="2"/>
      <c r="F49" s="10"/>
      <c r="G49" s="10">
        <f>SUM(G13:G48)</f>
        <v>269932.58000000007</v>
      </c>
      <c r="H49" s="10">
        <f>SUM(H13:H48)</f>
        <v>78.23</v>
      </c>
    </row>
    <row r="50" spans="2:9" x14ac:dyDescent="0.2">
      <c r="B50" s="6" t="s">
        <v>96</v>
      </c>
      <c r="C50" s="7" t="s">
        <v>97</v>
      </c>
      <c r="D50" s="6" t="s">
        <v>98</v>
      </c>
      <c r="E50" s="6" t="s">
        <v>99</v>
      </c>
      <c r="F50" s="8" t="s">
        <v>100</v>
      </c>
      <c r="G50" s="8" t="s">
        <v>101</v>
      </c>
      <c r="H50" s="8" t="s">
        <v>102</v>
      </c>
    </row>
    <row r="51" spans="2:9" x14ac:dyDescent="0.2">
      <c r="B51" s="2" t="s">
        <v>103</v>
      </c>
    </row>
    <row r="52" spans="2:9" x14ac:dyDescent="0.2">
      <c r="B52" s="2" t="s">
        <v>104</v>
      </c>
    </row>
    <row r="53" spans="2:9" x14ac:dyDescent="0.2">
      <c r="B53" s="2" t="s">
        <v>105</v>
      </c>
    </row>
    <row r="54" spans="2:9" x14ac:dyDescent="0.2">
      <c r="B54" s="1" t="s">
        <v>2490</v>
      </c>
      <c r="C54" s="5">
        <v>3.7</v>
      </c>
      <c r="D54" s="1" t="s">
        <v>107</v>
      </c>
      <c r="E54" s="1" t="s">
        <v>597</v>
      </c>
      <c r="F54" s="4">
        <v>3809000</v>
      </c>
      <c r="G54" s="4">
        <v>3836.62</v>
      </c>
      <c r="H54" s="4">
        <v>1.1100000000000001</v>
      </c>
    </row>
    <row r="55" spans="2:9" x14ac:dyDescent="0.2">
      <c r="B55" s="1" t="s">
        <v>598</v>
      </c>
      <c r="C55" s="5">
        <v>6.72</v>
      </c>
      <c r="D55" s="1" t="s">
        <v>107</v>
      </c>
      <c r="E55" s="1" t="s">
        <v>599</v>
      </c>
      <c r="F55" s="4">
        <v>1000000</v>
      </c>
      <c r="G55" s="4">
        <v>992.51</v>
      </c>
      <c r="H55" s="4">
        <v>0.28999999999999998</v>
      </c>
    </row>
    <row r="56" spans="2:9" x14ac:dyDescent="0.2">
      <c r="B56" s="1" t="s">
        <v>296</v>
      </c>
      <c r="C56" s="5">
        <v>5.7</v>
      </c>
      <c r="D56" s="1" t="s">
        <v>107</v>
      </c>
      <c r="E56" s="1" t="s">
        <v>297</v>
      </c>
      <c r="F56" s="4">
        <v>444100</v>
      </c>
      <c r="G56" s="4">
        <v>471.52</v>
      </c>
      <c r="H56" s="4">
        <v>0.14000000000000001</v>
      </c>
    </row>
    <row r="57" spans="2:9" x14ac:dyDescent="0.2">
      <c r="B57" s="1" t="s">
        <v>600</v>
      </c>
      <c r="C57" s="5">
        <v>6.83</v>
      </c>
      <c r="D57" s="1" t="s">
        <v>107</v>
      </c>
      <c r="E57" s="1" t="s">
        <v>601</v>
      </c>
      <c r="F57" s="4">
        <v>173000</v>
      </c>
      <c r="G57" s="4">
        <v>199.65</v>
      </c>
      <c r="H57" s="4">
        <v>0.06</v>
      </c>
    </row>
    <row r="58" spans="2:9" x14ac:dyDescent="0.2">
      <c r="B58" s="1" t="s">
        <v>602</v>
      </c>
      <c r="C58" s="5">
        <v>6.88</v>
      </c>
      <c r="D58" s="1" t="s">
        <v>107</v>
      </c>
      <c r="E58" s="1" t="s">
        <v>603</v>
      </c>
      <c r="F58" s="4">
        <v>89600</v>
      </c>
      <c r="G58" s="4">
        <v>102.59</v>
      </c>
      <c r="H58" s="4">
        <v>0.03</v>
      </c>
    </row>
    <row r="59" spans="2:9" x14ac:dyDescent="0.2">
      <c r="B59" s="1" t="s">
        <v>604</v>
      </c>
      <c r="C59" s="5">
        <v>4.55</v>
      </c>
      <c r="D59" s="1" t="s">
        <v>107</v>
      </c>
      <c r="E59" s="1" t="s">
        <v>605</v>
      </c>
      <c r="F59" s="4">
        <v>75500</v>
      </c>
      <c r="G59" s="4">
        <v>80.39</v>
      </c>
      <c r="H59" s="4">
        <v>0.02</v>
      </c>
    </row>
    <row r="60" spans="2:9" x14ac:dyDescent="0.2">
      <c r="B60" s="1" t="s">
        <v>606</v>
      </c>
      <c r="C60" s="5">
        <v>5.57</v>
      </c>
      <c r="D60" s="1" t="s">
        <v>107</v>
      </c>
      <c r="E60" s="1" t="s">
        <v>607</v>
      </c>
      <c r="F60" s="4">
        <v>48500</v>
      </c>
      <c r="G60" s="4">
        <v>52.56</v>
      </c>
      <c r="H60" s="4">
        <v>0.02</v>
      </c>
    </row>
    <row r="61" spans="2:9" x14ac:dyDescent="0.2">
      <c r="B61" s="1" t="s">
        <v>302</v>
      </c>
      <c r="C61" s="5">
        <v>6.2</v>
      </c>
      <c r="D61" s="1" t="s">
        <v>107</v>
      </c>
      <c r="E61" s="1" t="s">
        <v>303</v>
      </c>
      <c r="F61" s="4">
        <v>29200</v>
      </c>
      <c r="G61" s="4">
        <v>30.99</v>
      </c>
      <c r="H61" s="4">
        <v>0.01</v>
      </c>
    </row>
    <row r="62" spans="2:9" x14ac:dyDescent="0.2">
      <c r="B62" s="1" t="s">
        <v>608</v>
      </c>
      <c r="C62" s="5">
        <v>6.66</v>
      </c>
      <c r="D62" s="1" t="s">
        <v>107</v>
      </c>
      <c r="E62" s="1" t="s">
        <v>609</v>
      </c>
      <c r="F62" s="4">
        <v>31600</v>
      </c>
      <c r="G62" s="4">
        <v>30.31</v>
      </c>
      <c r="H62" s="4">
        <v>0.01</v>
      </c>
    </row>
    <row r="63" spans="2:9" x14ac:dyDescent="0.2">
      <c r="B63" s="1" t="s">
        <v>610</v>
      </c>
      <c r="C63" s="5">
        <v>6.29</v>
      </c>
      <c r="D63" s="1" t="s">
        <v>107</v>
      </c>
      <c r="E63" s="1" t="s">
        <v>611</v>
      </c>
      <c r="F63" s="4">
        <v>13000</v>
      </c>
      <c r="G63" s="4">
        <v>13.66</v>
      </c>
      <c r="H63" s="4">
        <v>0</v>
      </c>
      <c r="I63" s="1" t="s">
        <v>407</v>
      </c>
    </row>
    <row r="64" spans="2:9" x14ac:dyDescent="0.2">
      <c r="B64" s="1" t="s">
        <v>612</v>
      </c>
      <c r="C64" s="5">
        <v>6.6</v>
      </c>
      <c r="D64" s="1" t="s">
        <v>107</v>
      </c>
      <c r="E64" s="1" t="s">
        <v>613</v>
      </c>
      <c r="F64" s="4">
        <v>2000</v>
      </c>
      <c r="G64" s="4">
        <v>2</v>
      </c>
      <c r="H64" s="4">
        <v>0</v>
      </c>
      <c r="I64" s="1" t="s">
        <v>407</v>
      </c>
    </row>
    <row r="65" spans="2:8" x14ac:dyDescent="0.2">
      <c r="B65" s="2" t="s">
        <v>109</v>
      </c>
      <c r="C65" s="9"/>
      <c r="D65" s="2"/>
      <c r="E65" s="2"/>
      <c r="F65" s="10"/>
      <c r="G65" s="10">
        <f>SUM(G50:G64)</f>
        <v>5812.8</v>
      </c>
      <c r="H65" s="10">
        <f>SUM(H50:H64)</f>
        <v>1.6900000000000002</v>
      </c>
    </row>
    <row r="66" spans="2:8" x14ac:dyDescent="0.2">
      <c r="B66" s="2" t="s">
        <v>614</v>
      </c>
    </row>
    <row r="67" spans="2:8" x14ac:dyDescent="0.2">
      <c r="B67" s="1" t="s">
        <v>1458</v>
      </c>
      <c r="C67" s="5">
        <v>8.0500000000000007</v>
      </c>
      <c r="D67" s="1" t="s">
        <v>615</v>
      </c>
      <c r="E67" s="1" t="s">
        <v>616</v>
      </c>
      <c r="F67" s="4">
        <v>700</v>
      </c>
      <c r="G67" s="4">
        <v>6726.1</v>
      </c>
      <c r="H67" s="4">
        <v>1.95</v>
      </c>
    </row>
    <row r="68" spans="2:8" x14ac:dyDescent="0.2">
      <c r="B68" s="1" t="s">
        <v>1459</v>
      </c>
      <c r="C68" s="5">
        <v>6.82</v>
      </c>
      <c r="D68" s="1" t="s">
        <v>305</v>
      </c>
      <c r="E68" s="1" t="s">
        <v>617</v>
      </c>
      <c r="F68" s="4">
        <v>390</v>
      </c>
      <c r="G68" s="4">
        <v>3929.67</v>
      </c>
      <c r="H68" s="4">
        <v>1.1399999999999999</v>
      </c>
    </row>
    <row r="69" spans="2:8" x14ac:dyDescent="0.2">
      <c r="B69" s="1" t="s">
        <v>1439</v>
      </c>
      <c r="C69" s="5">
        <v>5.45</v>
      </c>
      <c r="D69" s="1" t="s">
        <v>305</v>
      </c>
      <c r="E69" s="1" t="s">
        <v>618</v>
      </c>
      <c r="F69" s="4">
        <v>250</v>
      </c>
      <c r="G69" s="4">
        <v>2774.74</v>
      </c>
      <c r="H69" s="4">
        <v>0.8</v>
      </c>
    </row>
    <row r="70" spans="2:8" x14ac:dyDescent="0.2">
      <c r="B70" s="1" t="s">
        <v>619</v>
      </c>
      <c r="C70" s="5">
        <v>8.18</v>
      </c>
      <c r="D70" s="1" t="s">
        <v>620</v>
      </c>
      <c r="E70" s="1" t="s">
        <v>621</v>
      </c>
      <c r="F70" s="4">
        <v>250</v>
      </c>
      <c r="G70" s="4">
        <v>2601.2199999999998</v>
      </c>
      <c r="H70" s="4">
        <v>0.75</v>
      </c>
    </row>
    <row r="71" spans="2:8" x14ac:dyDescent="0.2">
      <c r="B71" s="1" t="s">
        <v>1410</v>
      </c>
      <c r="C71" s="5">
        <v>4.83</v>
      </c>
      <c r="D71" s="1" t="s">
        <v>305</v>
      </c>
      <c r="E71" s="1" t="s">
        <v>622</v>
      </c>
      <c r="F71" s="4">
        <v>250</v>
      </c>
      <c r="G71" s="4">
        <v>2540.02</v>
      </c>
      <c r="H71" s="4">
        <v>0.74</v>
      </c>
    </row>
    <row r="72" spans="2:8" x14ac:dyDescent="0.2">
      <c r="B72" s="1" t="s">
        <v>1460</v>
      </c>
      <c r="C72" s="5">
        <v>5.56</v>
      </c>
      <c r="D72" s="1" t="s">
        <v>305</v>
      </c>
      <c r="E72" s="1" t="s">
        <v>307</v>
      </c>
      <c r="F72" s="4">
        <v>250</v>
      </c>
      <c r="G72" s="4">
        <v>2507.5300000000002</v>
      </c>
      <c r="H72" s="4">
        <v>0.73</v>
      </c>
    </row>
    <row r="73" spans="2:8" x14ac:dyDescent="0.2">
      <c r="B73" s="1" t="s">
        <v>1446</v>
      </c>
      <c r="C73" s="5">
        <v>6.43</v>
      </c>
      <c r="D73" s="1" t="s">
        <v>305</v>
      </c>
      <c r="E73" s="1" t="s">
        <v>308</v>
      </c>
      <c r="F73" s="4">
        <v>250</v>
      </c>
      <c r="G73" s="4">
        <v>2501.14</v>
      </c>
      <c r="H73" s="4">
        <v>0.72</v>
      </c>
    </row>
    <row r="74" spans="2:8" x14ac:dyDescent="0.2">
      <c r="B74" s="1" t="s">
        <v>1445</v>
      </c>
      <c r="C74" s="5">
        <v>6.44</v>
      </c>
      <c r="D74" s="1" t="s">
        <v>305</v>
      </c>
      <c r="E74" s="1" t="s">
        <v>453</v>
      </c>
      <c r="F74" s="4">
        <v>250</v>
      </c>
      <c r="G74" s="4">
        <v>2499.87</v>
      </c>
      <c r="H74" s="4">
        <v>0.72</v>
      </c>
    </row>
    <row r="75" spans="2:8" x14ac:dyDescent="0.2">
      <c r="B75" s="1" t="s">
        <v>1461</v>
      </c>
      <c r="C75" s="5">
        <v>6.31</v>
      </c>
      <c r="D75" s="1" t="s">
        <v>615</v>
      </c>
      <c r="E75" s="1" t="s">
        <v>623</v>
      </c>
      <c r="F75" s="4">
        <v>215</v>
      </c>
      <c r="G75" s="4">
        <v>2238.9699999999998</v>
      </c>
      <c r="H75" s="4">
        <v>0.65</v>
      </c>
    </row>
    <row r="76" spans="2:8" x14ac:dyDescent="0.2">
      <c r="B76" s="1" t="s">
        <v>1414</v>
      </c>
      <c r="C76" s="5">
        <v>6.57</v>
      </c>
      <c r="D76" s="1" t="s">
        <v>624</v>
      </c>
      <c r="E76" s="1" t="s">
        <v>625</v>
      </c>
      <c r="F76" s="4">
        <v>220</v>
      </c>
      <c r="G76" s="4">
        <v>2216.61</v>
      </c>
      <c r="H76" s="4">
        <v>0.64</v>
      </c>
    </row>
    <row r="77" spans="2:8" x14ac:dyDescent="0.2">
      <c r="B77" s="1" t="s">
        <v>1462</v>
      </c>
      <c r="C77" s="5">
        <v>6.23</v>
      </c>
      <c r="D77" s="1" t="s">
        <v>305</v>
      </c>
      <c r="E77" s="1" t="s">
        <v>626</v>
      </c>
      <c r="F77" s="4">
        <v>150</v>
      </c>
      <c r="G77" s="4">
        <v>1609.12</v>
      </c>
      <c r="H77" s="4">
        <v>0.47</v>
      </c>
    </row>
    <row r="78" spans="2:8" x14ac:dyDescent="0.2">
      <c r="B78" s="1" t="s">
        <v>1463</v>
      </c>
      <c r="C78" s="5">
        <v>4.45</v>
      </c>
      <c r="D78" s="1" t="s">
        <v>305</v>
      </c>
      <c r="E78" s="1" t="s">
        <v>627</v>
      </c>
      <c r="F78" s="4">
        <v>150</v>
      </c>
      <c r="G78" s="4">
        <v>1543.87</v>
      </c>
      <c r="H78" s="4">
        <v>0.45</v>
      </c>
    </row>
    <row r="79" spans="2:8" x14ac:dyDescent="0.2">
      <c r="B79" s="1" t="s">
        <v>1382</v>
      </c>
      <c r="C79" s="5">
        <v>5.48</v>
      </c>
      <c r="D79" s="1" t="s">
        <v>305</v>
      </c>
      <c r="E79" s="1" t="s">
        <v>628</v>
      </c>
      <c r="F79" s="4">
        <v>60</v>
      </c>
      <c r="G79" s="4">
        <v>614.77</v>
      </c>
      <c r="H79" s="4">
        <v>0.18</v>
      </c>
    </row>
    <row r="80" spans="2:8" x14ac:dyDescent="0.2">
      <c r="B80" s="1" t="s">
        <v>1464</v>
      </c>
      <c r="C80" s="5">
        <v>6.41</v>
      </c>
      <c r="D80" s="1" t="s">
        <v>629</v>
      </c>
      <c r="E80" s="1" t="s">
        <v>630</v>
      </c>
      <c r="F80" s="4">
        <v>60</v>
      </c>
      <c r="G80" s="4">
        <v>609.1</v>
      </c>
      <c r="H80" s="4">
        <v>0.18</v>
      </c>
    </row>
    <row r="81" spans="2:8" x14ac:dyDescent="0.2">
      <c r="B81" s="1" t="s">
        <v>1465</v>
      </c>
      <c r="C81" s="5">
        <v>5.79</v>
      </c>
      <c r="D81" s="1" t="s">
        <v>317</v>
      </c>
      <c r="E81" s="1" t="s">
        <v>318</v>
      </c>
      <c r="F81" s="4">
        <v>250</v>
      </c>
      <c r="G81" s="4">
        <v>525.07000000000005</v>
      </c>
      <c r="H81" s="4">
        <v>0.15</v>
      </c>
    </row>
    <row r="82" spans="2:8" x14ac:dyDescent="0.2">
      <c r="B82" s="1" t="s">
        <v>1466</v>
      </c>
      <c r="C82" s="5">
        <v>6.07</v>
      </c>
      <c r="D82" s="1" t="s">
        <v>317</v>
      </c>
      <c r="E82" s="1" t="s">
        <v>319</v>
      </c>
      <c r="F82" s="4">
        <v>250</v>
      </c>
      <c r="G82" s="4">
        <v>523.54</v>
      </c>
      <c r="H82" s="4">
        <v>0.15</v>
      </c>
    </row>
    <row r="83" spans="2:8" x14ac:dyDescent="0.2">
      <c r="B83" s="1" t="s">
        <v>1467</v>
      </c>
      <c r="C83" s="5">
        <v>4.91</v>
      </c>
      <c r="D83" s="1" t="s">
        <v>305</v>
      </c>
      <c r="E83" s="1" t="s">
        <v>631</v>
      </c>
      <c r="F83" s="4">
        <v>50</v>
      </c>
      <c r="G83" s="4">
        <v>522.84</v>
      </c>
      <c r="H83" s="4">
        <v>0.15</v>
      </c>
    </row>
    <row r="84" spans="2:8" x14ac:dyDescent="0.2">
      <c r="B84" s="1" t="s">
        <v>1468</v>
      </c>
      <c r="C84" s="5">
        <v>6.47</v>
      </c>
      <c r="D84" s="1" t="s">
        <v>317</v>
      </c>
      <c r="E84" s="1" t="s">
        <v>320</v>
      </c>
      <c r="F84" s="4">
        <v>250</v>
      </c>
      <c r="G84" s="4">
        <v>518.74</v>
      </c>
      <c r="H84" s="4">
        <v>0.15</v>
      </c>
    </row>
    <row r="85" spans="2:8" x14ac:dyDescent="0.2">
      <c r="B85" s="1" t="s">
        <v>632</v>
      </c>
      <c r="C85" s="5">
        <v>5.25</v>
      </c>
      <c r="D85" s="1" t="s">
        <v>305</v>
      </c>
      <c r="E85" s="1" t="s">
        <v>633</v>
      </c>
      <c r="F85" s="4">
        <v>49</v>
      </c>
      <c r="G85" s="4">
        <v>512.26</v>
      </c>
      <c r="H85" s="4">
        <v>0.15</v>
      </c>
    </row>
    <row r="86" spans="2:8" x14ac:dyDescent="0.2">
      <c r="B86" s="1" t="s">
        <v>1469</v>
      </c>
      <c r="C86" s="5">
        <v>5.37</v>
      </c>
      <c r="D86" s="1" t="s">
        <v>305</v>
      </c>
      <c r="E86" s="1" t="s">
        <v>634</v>
      </c>
      <c r="F86" s="4">
        <v>50</v>
      </c>
      <c r="G86" s="4">
        <v>504.19</v>
      </c>
      <c r="H86" s="4">
        <v>0.15</v>
      </c>
    </row>
    <row r="87" spans="2:8" x14ac:dyDescent="0.2">
      <c r="B87" s="1" t="s">
        <v>1470</v>
      </c>
      <c r="C87" s="5">
        <v>6.18</v>
      </c>
      <c r="D87" s="1" t="s">
        <v>305</v>
      </c>
      <c r="E87" s="1" t="s">
        <v>635</v>
      </c>
      <c r="F87" s="4">
        <v>40</v>
      </c>
      <c r="G87" s="4">
        <v>408.62</v>
      </c>
      <c r="H87" s="4">
        <v>0.12</v>
      </c>
    </row>
    <row r="88" spans="2:8" x14ac:dyDescent="0.2">
      <c r="B88" s="1" t="s">
        <v>1471</v>
      </c>
      <c r="C88" s="5">
        <v>3.84</v>
      </c>
      <c r="D88" s="1" t="s">
        <v>317</v>
      </c>
      <c r="E88" s="1" t="s">
        <v>636</v>
      </c>
      <c r="F88" s="4">
        <v>26</v>
      </c>
      <c r="G88" s="4">
        <v>339.87</v>
      </c>
      <c r="H88" s="4">
        <v>0.1</v>
      </c>
    </row>
    <row r="89" spans="2:8" x14ac:dyDescent="0.2">
      <c r="B89" s="1" t="s">
        <v>1472</v>
      </c>
      <c r="C89" s="5">
        <v>4.1500000000000004</v>
      </c>
      <c r="D89" s="1" t="s">
        <v>317</v>
      </c>
      <c r="E89" s="1" t="s">
        <v>637</v>
      </c>
      <c r="F89" s="4">
        <v>30</v>
      </c>
      <c r="G89" s="4">
        <v>306.38</v>
      </c>
      <c r="H89" s="4">
        <v>0.09</v>
      </c>
    </row>
    <row r="90" spans="2:8" x14ac:dyDescent="0.2">
      <c r="B90" s="1" t="s">
        <v>315</v>
      </c>
      <c r="C90" s="5">
        <v>5.53</v>
      </c>
      <c r="D90" s="1" t="s">
        <v>305</v>
      </c>
      <c r="E90" s="1" t="s">
        <v>316</v>
      </c>
      <c r="F90" s="4">
        <v>10</v>
      </c>
      <c r="G90" s="4">
        <v>105.28</v>
      </c>
      <c r="H90" s="4">
        <v>0.03</v>
      </c>
    </row>
    <row r="91" spans="2:8" x14ac:dyDescent="0.2">
      <c r="B91" s="1" t="s">
        <v>1473</v>
      </c>
      <c r="C91" s="5">
        <v>3.76</v>
      </c>
      <c r="D91" s="1" t="s">
        <v>305</v>
      </c>
      <c r="E91" s="1" t="s">
        <v>638</v>
      </c>
      <c r="F91" s="4">
        <v>2</v>
      </c>
      <c r="G91" s="4">
        <v>20.43</v>
      </c>
      <c r="H91" s="4">
        <v>0.01</v>
      </c>
    </row>
    <row r="92" spans="2:8" x14ac:dyDescent="0.2">
      <c r="B92" s="2" t="s">
        <v>325</v>
      </c>
      <c r="C92" s="9"/>
      <c r="D92" s="2"/>
      <c r="E92" s="2"/>
      <c r="F92" s="10"/>
      <c r="G92" s="10">
        <f>SUM(G66:G91)</f>
        <v>39199.949999999997</v>
      </c>
      <c r="H92" s="10">
        <f>SUM(H66:H91)</f>
        <v>11.37</v>
      </c>
    </row>
    <row r="93" spans="2:8" x14ac:dyDescent="0.2">
      <c r="B93" s="2" t="s">
        <v>110</v>
      </c>
    </row>
    <row r="94" spans="2:8" x14ac:dyDescent="0.2">
      <c r="B94" s="1" t="s">
        <v>1474</v>
      </c>
      <c r="C94" s="5">
        <v>3.95</v>
      </c>
      <c r="D94" s="1" t="s">
        <v>112</v>
      </c>
      <c r="E94" s="1" t="s">
        <v>639</v>
      </c>
      <c r="F94" s="4">
        <v>1000</v>
      </c>
      <c r="G94" s="4">
        <v>4930.6400000000003</v>
      </c>
      <c r="H94" s="4">
        <v>1.43</v>
      </c>
    </row>
    <row r="95" spans="2:8" x14ac:dyDescent="0.2">
      <c r="B95" s="1" t="s">
        <v>1432</v>
      </c>
      <c r="C95" s="5">
        <v>3.69</v>
      </c>
      <c r="D95" s="1" t="s">
        <v>111</v>
      </c>
      <c r="E95" s="1" t="s">
        <v>640</v>
      </c>
      <c r="F95" s="4">
        <v>5000</v>
      </c>
      <c r="G95" s="4">
        <v>4920.42</v>
      </c>
      <c r="H95" s="4">
        <v>1.43</v>
      </c>
    </row>
    <row r="96" spans="2:8" x14ac:dyDescent="0.2">
      <c r="B96" s="1" t="s">
        <v>1475</v>
      </c>
      <c r="C96" s="5">
        <v>4.4800000000000004</v>
      </c>
      <c r="D96" s="1" t="s">
        <v>111</v>
      </c>
      <c r="E96" s="1" t="s">
        <v>330</v>
      </c>
      <c r="F96" s="4">
        <v>1000</v>
      </c>
      <c r="G96" s="4">
        <v>4846.53</v>
      </c>
      <c r="H96" s="4">
        <v>1.4</v>
      </c>
    </row>
    <row r="97" spans="2:8" x14ac:dyDescent="0.2">
      <c r="B97" s="1" t="s">
        <v>1476</v>
      </c>
      <c r="C97" s="5">
        <v>5.29</v>
      </c>
      <c r="D97" s="1" t="s">
        <v>112</v>
      </c>
      <c r="E97" s="1" t="s">
        <v>329</v>
      </c>
      <c r="F97" s="4">
        <v>500</v>
      </c>
      <c r="G97" s="4">
        <v>2428.5500000000002</v>
      </c>
      <c r="H97" s="4">
        <v>0.7</v>
      </c>
    </row>
    <row r="98" spans="2:8" x14ac:dyDescent="0.2">
      <c r="B98" s="1" t="s">
        <v>1433</v>
      </c>
      <c r="C98" s="5">
        <v>4.5</v>
      </c>
      <c r="D98" s="1" t="s">
        <v>111</v>
      </c>
      <c r="E98" s="1" t="s">
        <v>331</v>
      </c>
      <c r="F98" s="4">
        <v>500</v>
      </c>
      <c r="G98" s="4">
        <v>2401.41</v>
      </c>
      <c r="H98" s="4">
        <v>0.7</v>
      </c>
    </row>
    <row r="99" spans="2:8" x14ac:dyDescent="0.2">
      <c r="B99" s="2" t="s">
        <v>113</v>
      </c>
      <c r="C99" s="9"/>
      <c r="D99" s="2"/>
      <c r="E99" s="2"/>
      <c r="F99" s="10"/>
      <c r="G99" s="10">
        <f>SUM(G93:G98)</f>
        <v>19527.55</v>
      </c>
      <c r="H99" s="10">
        <f>SUM(H93:H98)</f>
        <v>5.66</v>
      </c>
    </row>
    <row r="100" spans="2:8" x14ac:dyDescent="0.2">
      <c r="B100" s="2" t="s">
        <v>1081</v>
      </c>
      <c r="C100" s="64"/>
      <c r="D100" s="2"/>
      <c r="E100" s="2"/>
      <c r="F100" s="10"/>
      <c r="G100" s="10"/>
      <c r="H100" s="10"/>
    </row>
    <row r="101" spans="2:8" x14ac:dyDescent="0.2">
      <c r="B101" s="1" t="s">
        <v>30</v>
      </c>
      <c r="C101" s="5" t="s">
        <v>128</v>
      </c>
      <c r="D101" s="1" t="s">
        <v>445</v>
      </c>
      <c r="E101" s="1" t="s">
        <v>595</v>
      </c>
      <c r="F101" s="4">
        <v>42860388.270000003</v>
      </c>
      <c r="G101" s="4">
        <v>5000.5600000000004</v>
      </c>
      <c r="H101" s="4">
        <v>1.45</v>
      </c>
    </row>
    <row r="102" spans="2:8" x14ac:dyDescent="0.2">
      <c r="B102" s="2" t="s">
        <v>1082</v>
      </c>
      <c r="C102" s="64"/>
      <c r="D102" s="2"/>
      <c r="E102" s="2"/>
      <c r="F102" s="10"/>
      <c r="G102" s="10">
        <f>SUM(G101)</f>
        <v>5000.5600000000004</v>
      </c>
      <c r="H102" s="10">
        <f>SUM(H101)</f>
        <v>1.45</v>
      </c>
    </row>
    <row r="103" spans="2:8" x14ac:dyDescent="0.2">
      <c r="B103" s="2" t="s">
        <v>332</v>
      </c>
      <c r="C103" s="9"/>
      <c r="D103" s="2"/>
      <c r="E103" s="2"/>
      <c r="F103" s="10"/>
      <c r="G103" s="10">
        <v>5619.18</v>
      </c>
      <c r="H103" s="10">
        <v>1.63</v>
      </c>
    </row>
    <row r="104" spans="2:8" x14ac:dyDescent="0.2">
      <c r="B104" s="2" t="s">
        <v>114</v>
      </c>
      <c r="C104" s="9"/>
      <c r="D104" s="2"/>
      <c r="E104" s="2"/>
      <c r="F104" s="10"/>
      <c r="G104" s="10">
        <v>345092.62</v>
      </c>
      <c r="H104" s="10">
        <v>100</v>
      </c>
    </row>
    <row r="105" spans="2:8" x14ac:dyDescent="0.2">
      <c r="B105" s="2" t="s">
        <v>115</v>
      </c>
      <c r="C105" s="9"/>
      <c r="D105" s="2"/>
      <c r="E105" s="2"/>
      <c r="F105" s="10"/>
      <c r="G105" s="10">
        <v>2.1400137999953586</v>
      </c>
      <c r="H105" s="10">
        <v>0</v>
      </c>
    </row>
    <row r="106" spans="2:8" x14ac:dyDescent="0.2">
      <c r="B106" s="2" t="s">
        <v>116</v>
      </c>
      <c r="C106" s="9"/>
      <c r="D106" s="2"/>
      <c r="E106" s="2"/>
      <c r="F106" s="10"/>
      <c r="G106" s="10">
        <v>345094.7600138</v>
      </c>
      <c r="H106" s="10">
        <v>100</v>
      </c>
    </row>
    <row r="107" spans="2:8" x14ac:dyDescent="0.2">
      <c r="B107" s="1" t="s">
        <v>117</v>
      </c>
    </row>
    <row r="108" spans="2:8" x14ac:dyDescent="0.2">
      <c r="B108" s="1" t="s">
        <v>118</v>
      </c>
    </row>
    <row r="109" spans="2:8" x14ac:dyDescent="0.2">
      <c r="B109" s="2" t="s">
        <v>1088</v>
      </c>
    </row>
    <row r="110" spans="2:8" ht="25.5" x14ac:dyDescent="0.2">
      <c r="B110" s="11" t="s">
        <v>119</v>
      </c>
      <c r="C110" s="5" t="s">
        <v>120</v>
      </c>
    </row>
    <row r="111" spans="2:8" x14ac:dyDescent="0.2">
      <c r="B111" s="2"/>
    </row>
    <row r="112" spans="2:8" x14ac:dyDescent="0.2">
      <c r="B112" s="2" t="s">
        <v>121</v>
      </c>
    </row>
    <row r="113" spans="2:3" x14ac:dyDescent="0.2">
      <c r="B113" s="2" t="s">
        <v>199</v>
      </c>
    </row>
    <row r="114" spans="2:3" x14ac:dyDescent="0.2">
      <c r="B114" s="2" t="s">
        <v>122</v>
      </c>
    </row>
    <row r="115" spans="2:3" x14ac:dyDescent="0.2">
      <c r="B115" s="2" t="s">
        <v>641</v>
      </c>
      <c r="C115" s="9"/>
    </row>
    <row r="116" spans="2:3" x14ac:dyDescent="0.2">
      <c r="B116" s="2" t="s">
        <v>642</v>
      </c>
      <c r="C116" s="9"/>
    </row>
    <row r="117" spans="2:3" x14ac:dyDescent="0.2">
      <c r="B117" s="2" t="s">
        <v>643</v>
      </c>
      <c r="C117" s="9"/>
    </row>
    <row r="118" spans="2:3" x14ac:dyDescent="0.2">
      <c r="B118" s="2" t="s">
        <v>644</v>
      </c>
      <c r="C118" s="9"/>
    </row>
    <row r="119" spans="2:3" x14ac:dyDescent="0.2">
      <c r="B119" s="2" t="s">
        <v>645</v>
      </c>
      <c r="C119" s="9"/>
    </row>
    <row r="120" spans="2:3" x14ac:dyDescent="0.2">
      <c r="B120" s="2" t="s">
        <v>646</v>
      </c>
      <c r="C120" s="9"/>
    </row>
    <row r="121" spans="2:3" x14ac:dyDescent="0.2">
      <c r="B121" s="2" t="s">
        <v>647</v>
      </c>
      <c r="C121" s="9"/>
    </row>
    <row r="122" spans="2:3" x14ac:dyDescent="0.2">
      <c r="B122" s="2" t="s">
        <v>648</v>
      </c>
      <c r="C122" s="9"/>
    </row>
    <row r="123" spans="2:3" x14ac:dyDescent="0.2">
      <c r="B123" s="2" t="s">
        <v>649</v>
      </c>
      <c r="C123" s="9"/>
    </row>
    <row r="124" spans="2:3" x14ac:dyDescent="0.2">
      <c r="B124" s="2" t="s">
        <v>650</v>
      </c>
      <c r="C124" s="9"/>
    </row>
    <row r="125" spans="2:3" x14ac:dyDescent="0.2">
      <c r="B125" s="2" t="s">
        <v>651</v>
      </c>
      <c r="C125" s="9"/>
    </row>
    <row r="126" spans="2:3" x14ac:dyDescent="0.2">
      <c r="B126" s="2" t="s">
        <v>652</v>
      </c>
      <c r="C126" s="9"/>
    </row>
    <row r="127" spans="2:3" x14ac:dyDescent="0.2">
      <c r="B127" s="2" t="s">
        <v>3812</v>
      </c>
      <c r="C127" s="9"/>
    </row>
    <row r="128" spans="2:3" x14ac:dyDescent="0.2">
      <c r="B128" s="2" t="s">
        <v>3830</v>
      </c>
    </row>
    <row r="129" spans="2:8" x14ac:dyDescent="0.2">
      <c r="B129" s="2" t="s">
        <v>1941</v>
      </c>
    </row>
    <row r="130" spans="2:8" x14ac:dyDescent="0.2">
      <c r="B130" s="2" t="s">
        <v>124</v>
      </c>
    </row>
    <row r="132" spans="2:8" ht="14.25" x14ac:dyDescent="0.2">
      <c r="B132" s="137" t="s">
        <v>2521</v>
      </c>
      <c r="C132" s="70"/>
    </row>
    <row r="133" spans="2:8" ht="25.5" x14ac:dyDescent="0.2">
      <c r="B133" s="138" t="s">
        <v>2513</v>
      </c>
      <c r="C133" s="138" t="s">
        <v>2514</v>
      </c>
    </row>
    <row r="134" spans="2:8" x14ac:dyDescent="0.2">
      <c r="B134" s="139" t="s">
        <v>2515</v>
      </c>
      <c r="C134" s="140">
        <v>0</v>
      </c>
    </row>
    <row r="135" spans="2:8" x14ac:dyDescent="0.2">
      <c r="B135" s="139" t="s">
        <v>2516</v>
      </c>
      <c r="C135" s="140">
        <v>0</v>
      </c>
    </row>
    <row r="136" spans="2:8" x14ac:dyDescent="0.2">
      <c r="B136" s="139" t="s">
        <v>2517</v>
      </c>
      <c r="C136" s="140">
        <v>3500</v>
      </c>
    </row>
    <row r="137" spans="2:8" x14ac:dyDescent="0.2">
      <c r="B137" s="139" t="s">
        <v>2518</v>
      </c>
      <c r="C137" s="140">
        <v>0</v>
      </c>
    </row>
    <row r="138" spans="2:8" x14ac:dyDescent="0.2">
      <c r="B138" s="118" t="s">
        <v>2519</v>
      </c>
      <c r="C138" s="140">
        <v>0</v>
      </c>
    </row>
    <row r="139" spans="2:8" x14ac:dyDescent="0.2">
      <c r="B139" s="141" t="s">
        <v>2520</v>
      </c>
      <c r="C139" s="142">
        <f>SUM(C134:C138)</f>
        <v>3500</v>
      </c>
    </row>
    <row r="142" spans="2:8" ht="15" x14ac:dyDescent="0.2">
      <c r="B142" s="371" t="s">
        <v>2522</v>
      </c>
      <c r="C142" s="372">
        <v>44469</v>
      </c>
    </row>
    <row r="143" spans="2:8" ht="45" x14ac:dyDescent="0.2">
      <c r="B143" s="373" t="s">
        <v>2523</v>
      </c>
      <c r="C143" s="373" t="s">
        <v>2524</v>
      </c>
      <c r="D143" s="143" t="s">
        <v>2525</v>
      </c>
      <c r="E143" s="373" t="s">
        <v>2526</v>
      </c>
      <c r="F143" s="374" t="s">
        <v>2527</v>
      </c>
    </row>
    <row r="144" spans="2:8" s="134" customFormat="1" x14ac:dyDescent="0.2">
      <c r="B144" s="12" t="s">
        <v>120</v>
      </c>
      <c r="C144" s="12" t="s">
        <v>120</v>
      </c>
      <c r="D144" s="12" t="s">
        <v>120</v>
      </c>
      <c r="E144" s="12" t="s">
        <v>120</v>
      </c>
      <c r="F144" s="375"/>
      <c r="G144" s="62"/>
      <c r="H144" s="62"/>
    </row>
    <row r="145" spans="2:8" x14ac:dyDescent="0.2">
      <c r="C145" s="62"/>
    </row>
    <row r="146" spans="2:8" s="376" customFormat="1" x14ac:dyDescent="0.2">
      <c r="B146" s="87" t="s">
        <v>3554</v>
      </c>
      <c r="C146" s="377" t="s">
        <v>120</v>
      </c>
      <c r="F146" s="378"/>
      <c r="G146" s="378"/>
      <c r="H146" s="378"/>
    </row>
    <row r="147" spans="2:8" s="376" customFormat="1" x14ac:dyDescent="0.2">
      <c r="B147" s="87"/>
      <c r="C147" s="377"/>
      <c r="F147" s="378"/>
      <c r="G147" s="378"/>
      <c r="H147" s="378"/>
    </row>
    <row r="148" spans="2:8" s="376" customFormat="1" ht="15" x14ac:dyDescent="0.25">
      <c r="B148" s="144" t="s">
        <v>2927</v>
      </c>
      <c r="C148" s="379"/>
      <c r="F148" s="378"/>
      <c r="G148" s="378"/>
      <c r="H148" s="378"/>
    </row>
    <row r="149" spans="2:8" s="376" customFormat="1" ht="15.75" x14ac:dyDescent="0.2">
      <c r="B149" s="380" t="s">
        <v>2675</v>
      </c>
      <c r="C149" s="260" t="s">
        <v>2921</v>
      </c>
      <c r="F149" s="378"/>
      <c r="G149" s="378"/>
      <c r="H149" s="378"/>
    </row>
    <row r="150" spans="2:8" s="134" customFormat="1" ht="15" x14ac:dyDescent="0.25">
      <c r="B150" s="381" t="s">
        <v>120</v>
      </c>
      <c r="C150" s="146" t="s">
        <v>120</v>
      </c>
      <c r="F150" s="62"/>
      <c r="G150" s="62"/>
      <c r="H150" s="62"/>
    </row>
    <row r="153" spans="2:8" s="376" customFormat="1" ht="15.75" x14ac:dyDescent="0.2">
      <c r="B153" s="380" t="s">
        <v>3555</v>
      </c>
      <c r="C153" s="260" t="s">
        <v>2921</v>
      </c>
      <c r="F153" s="378"/>
      <c r="G153" s="378"/>
      <c r="H153" s="378"/>
    </row>
    <row r="154" spans="2:8" ht="15" x14ac:dyDescent="0.25">
      <c r="B154" s="381" t="s">
        <v>120</v>
      </c>
      <c r="C154" s="146" t="s">
        <v>120</v>
      </c>
    </row>
    <row r="157" spans="2:8" s="376" customFormat="1" ht="15.75" x14ac:dyDescent="0.25">
      <c r="B157" s="382" t="s">
        <v>2912</v>
      </c>
      <c r="C157" s="260" t="s">
        <v>2923</v>
      </c>
      <c r="F157" s="378"/>
      <c r="G157" s="378"/>
      <c r="H157" s="378"/>
    </row>
    <row r="158" spans="2:8" ht="15" x14ac:dyDescent="0.25">
      <c r="B158" s="381" t="s">
        <v>120</v>
      </c>
      <c r="C158" s="146" t="s">
        <v>120</v>
      </c>
    </row>
    <row r="160" spans="2:8" s="376" customFormat="1" ht="15.75" x14ac:dyDescent="0.25">
      <c r="B160" s="382" t="s">
        <v>2914</v>
      </c>
      <c r="C160" s="260" t="s">
        <v>2923</v>
      </c>
      <c r="F160" s="378"/>
      <c r="G160" s="378"/>
      <c r="H160" s="378"/>
    </row>
    <row r="161" spans="2:8" ht="15" x14ac:dyDescent="0.25">
      <c r="B161" s="381" t="s">
        <v>120</v>
      </c>
      <c r="C161" s="146" t="s">
        <v>120</v>
      </c>
    </row>
    <row r="163" spans="2:8" s="376" customFormat="1" ht="15" x14ac:dyDescent="0.25">
      <c r="B163" s="383" t="s">
        <v>3556</v>
      </c>
      <c r="C163" s="146" t="s">
        <v>120</v>
      </c>
      <c r="F163" s="378"/>
      <c r="G163" s="378"/>
      <c r="H163" s="378"/>
    </row>
    <row r="166" spans="2:8" ht="15" x14ac:dyDescent="0.25">
      <c r="B166" s="69" t="s">
        <v>2917</v>
      </c>
      <c r="C166" s="148">
        <v>44469</v>
      </c>
      <c r="D166" s="149"/>
      <c r="E166" s="150"/>
      <c r="F166" s="71"/>
    </row>
    <row r="167" spans="2:8" ht="45" x14ac:dyDescent="0.2">
      <c r="B167" s="151" t="s">
        <v>2523</v>
      </c>
      <c r="C167" s="151" t="s">
        <v>2918</v>
      </c>
      <c r="D167" s="152" t="s">
        <v>2525</v>
      </c>
      <c r="E167" s="153" t="s">
        <v>2526</v>
      </c>
      <c r="F167" s="138" t="s">
        <v>2527</v>
      </c>
    </row>
    <row r="168" spans="2:8" s="134" customFormat="1" x14ac:dyDescent="0.2">
      <c r="B168" s="384" t="s">
        <v>120</v>
      </c>
      <c r="C168" s="154" t="s">
        <v>120</v>
      </c>
      <c r="D168" s="155" t="s">
        <v>120</v>
      </c>
      <c r="E168" s="155" t="s">
        <v>120</v>
      </c>
      <c r="F168" s="155" t="s">
        <v>120</v>
      </c>
      <c r="G168" s="62"/>
      <c r="H168" s="62"/>
    </row>
    <row r="169" spans="2:8" x14ac:dyDescent="0.2">
      <c r="B169" s="156"/>
      <c r="C169" s="70"/>
      <c r="D169" s="70"/>
      <c r="E169" s="70"/>
      <c r="F169" s="71"/>
    </row>
    <row r="170" spans="2:8" x14ac:dyDescent="0.2">
      <c r="B170" s="70"/>
      <c r="C170" s="70"/>
      <c r="D170" s="70"/>
      <c r="E170" s="70"/>
      <c r="F170" s="71"/>
    </row>
    <row r="171" spans="2:8" x14ac:dyDescent="0.2">
      <c r="B171" s="1" t="s">
        <v>2919</v>
      </c>
      <c r="C171" s="154" t="s">
        <v>120</v>
      </c>
      <c r="D171" s="70"/>
      <c r="E171" s="70"/>
      <c r="F171" s="71"/>
    </row>
    <row r="172" spans="2:8" x14ac:dyDescent="0.2">
      <c r="B172" s="70"/>
      <c r="C172" s="70"/>
      <c r="D172" s="70"/>
      <c r="E172" s="70"/>
      <c r="F172" s="71"/>
    </row>
    <row r="173" spans="2:8" ht="15" x14ac:dyDescent="0.25">
      <c r="B173" s="144" t="s">
        <v>2926</v>
      </c>
      <c r="C173" s="70"/>
      <c r="E173" s="70"/>
      <c r="F173" s="71"/>
    </row>
    <row r="174" spans="2:8" x14ac:dyDescent="0.2">
      <c r="B174" s="70"/>
      <c r="C174" s="70"/>
      <c r="E174" s="70"/>
      <c r="F174" s="71"/>
    </row>
    <row r="175" spans="2:8" ht="15" x14ac:dyDescent="0.25">
      <c r="B175" s="157" t="s">
        <v>2920</v>
      </c>
      <c r="C175" s="158" t="s">
        <v>2921</v>
      </c>
      <c r="E175" s="70"/>
      <c r="F175" s="71"/>
    </row>
    <row r="176" spans="2:8" ht="15" x14ac:dyDescent="0.25">
      <c r="B176" s="381" t="s">
        <v>120</v>
      </c>
      <c r="C176" s="146" t="s">
        <v>120</v>
      </c>
      <c r="E176" s="70"/>
      <c r="F176" s="71"/>
    </row>
    <row r="177" spans="2:6" ht="15" x14ac:dyDescent="0.25">
      <c r="B177" s="385"/>
      <c r="C177" s="386"/>
      <c r="E177" s="70"/>
      <c r="F177" s="71"/>
    </row>
    <row r="178" spans="2:6" x14ac:dyDescent="0.2">
      <c r="C178" s="1"/>
      <c r="E178" s="70"/>
      <c r="F178" s="71"/>
    </row>
    <row r="179" spans="2:6" ht="15" x14ac:dyDescent="0.2">
      <c r="B179" s="160" t="s">
        <v>2911</v>
      </c>
      <c r="C179" s="161" t="s">
        <v>2921</v>
      </c>
      <c r="E179" s="70"/>
      <c r="F179" s="71"/>
    </row>
    <row r="180" spans="2:6" ht="15" x14ac:dyDescent="0.25">
      <c r="B180" s="381" t="s">
        <v>120</v>
      </c>
      <c r="C180" s="146" t="s">
        <v>120</v>
      </c>
      <c r="E180" s="70"/>
      <c r="F180" s="71"/>
    </row>
    <row r="181" spans="2:6" ht="15" x14ac:dyDescent="0.25">
      <c r="B181" s="387"/>
      <c r="C181" s="388"/>
      <c r="E181" s="70"/>
      <c r="F181" s="71"/>
    </row>
    <row r="182" spans="2:6" x14ac:dyDescent="0.2">
      <c r="C182" s="134"/>
      <c r="E182" s="70"/>
      <c r="F182" s="71"/>
    </row>
    <row r="183" spans="2:6" ht="15" x14ac:dyDescent="0.25">
      <c r="B183" s="157" t="s">
        <v>2922</v>
      </c>
      <c r="C183" s="158" t="s">
        <v>2923</v>
      </c>
      <c r="E183" s="70"/>
      <c r="F183" s="71"/>
    </row>
    <row r="184" spans="2:6" ht="15" x14ac:dyDescent="0.25">
      <c r="B184" s="381" t="s">
        <v>120</v>
      </c>
      <c r="C184" s="146" t="s">
        <v>120</v>
      </c>
      <c r="E184" s="70"/>
      <c r="F184" s="71"/>
    </row>
    <row r="185" spans="2:6" x14ac:dyDescent="0.2">
      <c r="C185" s="134"/>
    </row>
    <row r="186" spans="2:6" ht="15" x14ac:dyDescent="0.25">
      <c r="B186" s="160" t="s">
        <v>2924</v>
      </c>
      <c r="C186" s="162" t="s">
        <v>2923</v>
      </c>
    </row>
    <row r="187" spans="2:6" ht="15" x14ac:dyDescent="0.25">
      <c r="B187" s="381" t="s">
        <v>120</v>
      </c>
      <c r="C187" s="146" t="s">
        <v>120</v>
      </c>
    </row>
    <row r="188" spans="2:6" x14ac:dyDescent="0.2">
      <c r="C188" s="134"/>
    </row>
    <row r="189" spans="2:6" ht="15" x14ac:dyDescent="0.25">
      <c r="B189" s="163" t="s">
        <v>2925</v>
      </c>
      <c r="C189" s="146" t="s">
        <v>120</v>
      </c>
    </row>
  </sheetData>
  <mergeCells count="3">
    <mergeCell ref="B1:E1"/>
    <mergeCell ref="C3:C8"/>
    <mergeCell ref="D3:D8"/>
  </mergeCells>
  <conditionalFormatting sqref="B138">
    <cfRule type="expression" dxfId="915" priority="34">
      <formula>$A66183="Total"</formula>
    </cfRule>
  </conditionalFormatting>
  <conditionalFormatting sqref="C177">
    <cfRule type="expression" dxfId="914" priority="1">
      <formula>#REF!="Total"</formula>
    </cfRule>
  </conditionalFormatting>
  <conditionalFormatting sqref="C177">
    <cfRule type="expression" dxfId="913" priority="11" stopIfTrue="1">
      <formula>$C177="Total"</formula>
    </cfRule>
  </conditionalFormatting>
  <conditionalFormatting sqref="C177">
    <cfRule type="expression" dxfId="912" priority="10">
      <formula>#REF!="Total"</formula>
    </cfRule>
  </conditionalFormatting>
  <conditionalFormatting sqref="C177">
    <cfRule type="expression" dxfId="911" priority="9">
      <formula>#REF!="Total"</formula>
    </cfRule>
  </conditionalFormatting>
  <conditionalFormatting sqref="C177">
    <cfRule type="expression" dxfId="910" priority="8">
      <formula>#REF!="Total"</formula>
    </cfRule>
  </conditionalFormatting>
  <conditionalFormatting sqref="C177">
    <cfRule type="expression" dxfId="909" priority="7">
      <formula>#REF!="Total"</formula>
    </cfRule>
  </conditionalFormatting>
  <conditionalFormatting sqref="C177">
    <cfRule type="expression" dxfId="908" priority="6">
      <formula>#REF!="Total"</formula>
    </cfRule>
  </conditionalFormatting>
  <conditionalFormatting sqref="C177">
    <cfRule type="expression" dxfId="907" priority="5">
      <formula>#REF!="Total"</formula>
    </cfRule>
  </conditionalFormatting>
  <conditionalFormatting sqref="C177">
    <cfRule type="expression" dxfId="906" priority="4">
      <formula>#REF!="Total"</formula>
    </cfRule>
  </conditionalFormatting>
  <conditionalFormatting sqref="C177">
    <cfRule type="expression" dxfId="905" priority="12">
      <formula>#REF!="Total"</formula>
    </cfRule>
  </conditionalFormatting>
  <conditionalFormatting sqref="C177">
    <cfRule type="expression" dxfId="904" priority="13">
      <formula>#REF!="Total"</formula>
    </cfRule>
  </conditionalFormatting>
  <conditionalFormatting sqref="C177">
    <cfRule type="expression" dxfId="903" priority="14">
      <formula>#REF!="Total"</formula>
    </cfRule>
  </conditionalFormatting>
  <conditionalFormatting sqref="C177">
    <cfRule type="expression" dxfId="902" priority="15">
      <formula>#REF!="Total"</formula>
    </cfRule>
  </conditionalFormatting>
  <conditionalFormatting sqref="C177">
    <cfRule type="expression" dxfId="901" priority="16">
      <formula>$A177="Total"</formula>
    </cfRule>
  </conditionalFormatting>
  <conditionalFormatting sqref="C177">
    <cfRule type="expression" dxfId="900" priority="3">
      <formula>#REF!="Total"</formula>
    </cfRule>
  </conditionalFormatting>
  <conditionalFormatting sqref="C177">
    <cfRule type="expression" dxfId="899" priority="2">
      <formula>#REF!="Total"</formula>
    </cfRule>
  </conditionalFormatting>
  <conditionalFormatting sqref="C177">
    <cfRule type="expression" dxfId="898" priority="17" stopIfTrue="1">
      <formula>#REF!="Total"</formula>
    </cfRule>
  </conditionalFormatting>
  <conditionalFormatting sqref="C177">
    <cfRule type="expression" dxfId="897" priority="18">
      <formula>#REF!="Total"</formula>
    </cfRule>
  </conditionalFormatting>
  <conditionalFormatting sqref="C177">
    <cfRule type="expression" dxfId="896" priority="19">
      <formula>#REF!="Total"</formula>
    </cfRule>
  </conditionalFormatting>
  <conditionalFormatting sqref="C177">
    <cfRule type="expression" dxfId="895" priority="20">
      <formula>#REF!="Total"</formula>
    </cfRule>
  </conditionalFormatting>
  <conditionalFormatting sqref="C177">
    <cfRule type="expression" dxfId="894" priority="21">
      <formula>#REF!="Total"</formula>
    </cfRule>
  </conditionalFormatting>
  <conditionalFormatting sqref="C177">
    <cfRule type="expression" dxfId="893" priority="22">
      <formula>#REF!="Total"</formula>
    </cfRule>
  </conditionalFormatting>
  <conditionalFormatting sqref="C177">
    <cfRule type="expression" dxfId="892" priority="23">
      <formula>#REF!="Total"</formula>
    </cfRule>
  </conditionalFormatting>
  <conditionalFormatting sqref="C177">
    <cfRule type="expression" dxfId="891" priority="24">
      <formula>#REF!="Total"</formula>
    </cfRule>
  </conditionalFormatting>
  <conditionalFormatting sqref="C177">
    <cfRule type="expression" dxfId="890" priority="25">
      <formula>#REF!="Total"</formula>
    </cfRule>
  </conditionalFormatting>
  <conditionalFormatting sqref="C177">
    <cfRule type="expression" dxfId="889" priority="26">
      <formula>#REF!="Total"</formula>
    </cfRule>
  </conditionalFormatting>
  <conditionalFormatting sqref="C177">
    <cfRule type="expression" dxfId="888" priority="27">
      <formula>#REF!="Total"</formula>
    </cfRule>
  </conditionalFormatting>
  <conditionalFormatting sqref="C177">
    <cfRule type="expression" dxfId="887" priority="28">
      <formula>#REF!="Total"</formula>
    </cfRule>
  </conditionalFormatting>
  <conditionalFormatting sqref="C177">
    <cfRule type="expression" dxfId="886" priority="29">
      <formula>#REF!="Total"</formula>
    </cfRule>
  </conditionalFormatting>
  <conditionalFormatting sqref="C177">
    <cfRule type="expression" dxfId="885" priority="30">
      <formula>#REF!="Total"</formula>
    </cfRule>
  </conditionalFormatting>
  <conditionalFormatting sqref="C177">
    <cfRule type="expression" dxfId="884" priority="31">
      <formula>#REF!="Total"</formula>
    </cfRule>
  </conditionalFormatting>
  <conditionalFormatting sqref="C177">
    <cfRule type="expression" dxfId="883" priority="32">
      <formula>#REF!="Total"</formula>
    </cfRule>
  </conditionalFormatting>
  <conditionalFormatting sqref="C177">
    <cfRule type="expression" dxfId="882" priority="33">
      <formula>#REF!="Total"</formula>
    </cfRule>
  </conditionalFormatting>
  <hyperlinks>
    <hyperlink ref="A1" location="Index!A1" display="Index" xr:uid="{88DEAAB8-FFBE-4624-BD39-341F4C7A5FE0}"/>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0306A-CAD9-423B-B014-5D397775D210}">
  <dimension ref="A1:I177"/>
  <sheetViews>
    <sheetView workbookViewId="0">
      <selection activeCell="B1" sqref="B1:E1"/>
    </sheetView>
  </sheetViews>
  <sheetFormatPr defaultRowHeight="12.75" x14ac:dyDescent="0.2"/>
  <cols>
    <col min="1" max="1" width="5.42578125" style="1" bestFit="1" customWidth="1"/>
    <col min="2" max="2" width="67" style="1" bestFit="1" customWidth="1"/>
    <col min="3" max="3" width="25.7109375" style="62" customWidth="1"/>
    <col min="4" max="4" width="30.28515625" style="1" bestFit="1" customWidth="1"/>
    <col min="5" max="5" width="13.57031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30.28515625" style="1" bestFit="1" customWidth="1"/>
    <col min="261" max="261" width="13.57031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30.28515625" style="1" bestFit="1" customWidth="1"/>
    <col min="517" max="517" width="13.57031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30.28515625" style="1" bestFit="1" customWidth="1"/>
    <col min="773" max="773" width="13.57031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30.28515625" style="1" bestFit="1" customWidth="1"/>
    <col min="1029" max="1029" width="13.57031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30.28515625" style="1" bestFit="1" customWidth="1"/>
    <col min="1285" max="1285" width="13.57031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30.28515625" style="1" bestFit="1" customWidth="1"/>
    <col min="1541" max="1541" width="13.57031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30.28515625" style="1" bestFit="1" customWidth="1"/>
    <col min="1797" max="1797" width="13.57031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30.28515625" style="1" bestFit="1" customWidth="1"/>
    <col min="2053" max="2053" width="13.57031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30.28515625" style="1" bestFit="1" customWidth="1"/>
    <col min="2309" max="2309" width="13.57031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30.28515625" style="1" bestFit="1" customWidth="1"/>
    <col min="2565" max="2565" width="13.57031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30.28515625" style="1" bestFit="1" customWidth="1"/>
    <col min="2821" max="2821" width="13.57031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30.28515625" style="1" bestFit="1" customWidth="1"/>
    <col min="3077" max="3077" width="13.57031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30.28515625" style="1" bestFit="1" customWidth="1"/>
    <col min="3333" max="3333" width="13.57031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30.28515625" style="1" bestFit="1" customWidth="1"/>
    <col min="3589" max="3589" width="13.57031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30.28515625" style="1" bestFit="1" customWidth="1"/>
    <col min="3845" max="3845" width="13.57031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30.28515625" style="1" bestFit="1" customWidth="1"/>
    <col min="4101" max="4101" width="13.57031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30.28515625" style="1" bestFit="1" customWidth="1"/>
    <col min="4357" max="4357" width="13.57031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30.28515625" style="1" bestFit="1" customWidth="1"/>
    <col min="4613" max="4613" width="13.57031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30.28515625" style="1" bestFit="1" customWidth="1"/>
    <col min="4869" max="4869" width="13.57031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30.28515625" style="1" bestFit="1" customWidth="1"/>
    <col min="5125" max="5125" width="13.57031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30.28515625" style="1" bestFit="1" customWidth="1"/>
    <col min="5381" max="5381" width="13.57031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30.28515625" style="1" bestFit="1" customWidth="1"/>
    <col min="5637" max="5637" width="13.57031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30.28515625" style="1" bestFit="1" customWidth="1"/>
    <col min="5893" max="5893" width="13.57031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30.28515625" style="1" bestFit="1" customWidth="1"/>
    <col min="6149" max="6149" width="13.57031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30.28515625" style="1" bestFit="1" customWidth="1"/>
    <col min="6405" max="6405" width="13.57031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30.28515625" style="1" bestFit="1" customWidth="1"/>
    <col min="6661" max="6661" width="13.57031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30.28515625" style="1" bestFit="1" customWidth="1"/>
    <col min="6917" max="6917" width="13.57031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30.28515625" style="1" bestFit="1" customWidth="1"/>
    <col min="7173" max="7173" width="13.57031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30.28515625" style="1" bestFit="1" customWidth="1"/>
    <col min="7429" max="7429" width="13.57031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30.28515625" style="1" bestFit="1" customWidth="1"/>
    <col min="7685" max="7685" width="13.57031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30.28515625" style="1" bestFit="1" customWidth="1"/>
    <col min="7941" max="7941" width="13.57031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30.28515625" style="1" bestFit="1" customWidth="1"/>
    <col min="8197" max="8197" width="13.57031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30.28515625" style="1" bestFit="1" customWidth="1"/>
    <col min="8453" max="8453" width="13.57031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30.28515625" style="1" bestFit="1" customWidth="1"/>
    <col min="8709" max="8709" width="13.57031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30.28515625" style="1" bestFit="1" customWidth="1"/>
    <col min="8965" max="8965" width="13.57031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30.28515625" style="1" bestFit="1" customWidth="1"/>
    <col min="9221" max="9221" width="13.57031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30.28515625" style="1" bestFit="1" customWidth="1"/>
    <col min="9477" max="9477" width="13.57031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30.28515625" style="1" bestFit="1" customWidth="1"/>
    <col min="9733" max="9733" width="13.57031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30.28515625" style="1" bestFit="1" customWidth="1"/>
    <col min="9989" max="9989" width="13.57031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30.28515625" style="1" bestFit="1" customWidth="1"/>
    <col min="10245" max="10245" width="13.57031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30.28515625" style="1" bestFit="1" customWidth="1"/>
    <col min="10501" max="10501" width="13.57031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30.28515625" style="1" bestFit="1" customWidth="1"/>
    <col min="10757" max="10757" width="13.57031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30.28515625" style="1" bestFit="1" customWidth="1"/>
    <col min="11013" max="11013" width="13.57031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30.28515625" style="1" bestFit="1" customWidth="1"/>
    <col min="11269" max="11269" width="13.57031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30.28515625" style="1" bestFit="1" customWidth="1"/>
    <col min="11525" max="11525" width="13.57031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30.28515625" style="1" bestFit="1" customWidth="1"/>
    <col min="11781" max="11781" width="13.57031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30.28515625" style="1" bestFit="1" customWidth="1"/>
    <col min="12037" max="12037" width="13.57031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30.28515625" style="1" bestFit="1" customWidth="1"/>
    <col min="12293" max="12293" width="13.57031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30.28515625" style="1" bestFit="1" customWidth="1"/>
    <col min="12549" max="12549" width="13.57031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30.28515625" style="1" bestFit="1" customWidth="1"/>
    <col min="12805" max="12805" width="13.57031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30.28515625" style="1" bestFit="1" customWidth="1"/>
    <col min="13061" max="13061" width="13.57031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30.28515625" style="1" bestFit="1" customWidth="1"/>
    <col min="13317" max="13317" width="13.57031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30.28515625" style="1" bestFit="1" customWidth="1"/>
    <col min="13573" max="13573" width="13.57031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30.28515625" style="1" bestFit="1" customWidth="1"/>
    <col min="13829" max="13829" width="13.57031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30.28515625" style="1" bestFit="1" customWidth="1"/>
    <col min="14085" max="14085" width="13.57031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30.28515625" style="1" bestFit="1" customWidth="1"/>
    <col min="14341" max="14341" width="13.57031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30.28515625" style="1" bestFit="1" customWidth="1"/>
    <col min="14597" max="14597" width="13.57031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30.28515625" style="1" bestFit="1" customWidth="1"/>
    <col min="14853" max="14853" width="13.57031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30.28515625" style="1" bestFit="1" customWidth="1"/>
    <col min="15109" max="15109" width="13.57031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30.28515625" style="1" bestFit="1" customWidth="1"/>
    <col min="15365" max="15365" width="13.57031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30.28515625" style="1" bestFit="1" customWidth="1"/>
    <col min="15621" max="15621" width="13.57031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30.28515625" style="1" bestFit="1" customWidth="1"/>
    <col min="15877" max="15877" width="13.57031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30.28515625" style="1" bestFit="1" customWidth="1"/>
    <col min="16133" max="16133" width="13.57031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x14ac:dyDescent="0.2">
      <c r="A1" s="3" t="s">
        <v>0</v>
      </c>
      <c r="B1" s="410" t="s">
        <v>43</v>
      </c>
      <c r="C1" s="410"/>
      <c r="D1" s="410"/>
      <c r="E1" s="410"/>
    </row>
    <row r="2" spans="1:9" ht="13.5" thickBot="1" x14ac:dyDescent="0.25"/>
    <row r="3" spans="1:9" ht="15" x14ac:dyDescent="0.2">
      <c r="B3" s="47" t="s">
        <v>43</v>
      </c>
      <c r="C3" s="411"/>
      <c r="D3" s="417"/>
    </row>
    <row r="4" spans="1:9" s="58" customFormat="1" ht="30" x14ac:dyDescent="0.2">
      <c r="B4" s="59" t="s">
        <v>1032</v>
      </c>
      <c r="C4" s="412"/>
      <c r="D4" s="418"/>
      <c r="F4" s="60"/>
      <c r="G4" s="60"/>
      <c r="H4" s="60"/>
    </row>
    <row r="5" spans="1:9" ht="15" x14ac:dyDescent="0.2">
      <c r="B5" s="50" t="s">
        <v>983</v>
      </c>
      <c r="C5" s="412"/>
      <c r="D5" s="418"/>
    </row>
    <row r="6" spans="1:9" ht="15" x14ac:dyDescent="0.2">
      <c r="B6" s="50" t="s">
        <v>996</v>
      </c>
      <c r="C6" s="412"/>
      <c r="D6" s="418"/>
    </row>
    <row r="7" spans="1:9" ht="45.75" thickBot="1" x14ac:dyDescent="0.25">
      <c r="B7" s="51" t="s">
        <v>1033</v>
      </c>
      <c r="C7" s="413"/>
      <c r="D7" s="419"/>
    </row>
    <row r="8" spans="1:9" x14ac:dyDescent="0.2">
      <c r="C8" s="64" t="s">
        <v>1631</v>
      </c>
      <c r="D8" s="64" t="s">
        <v>1630</v>
      </c>
    </row>
    <row r="10" spans="1:9" x14ac:dyDescent="0.2">
      <c r="B10" s="1" t="s">
        <v>95</v>
      </c>
    </row>
    <row r="12" spans="1:9" x14ac:dyDescent="0.2">
      <c r="B12" s="6" t="s">
        <v>96</v>
      </c>
      <c r="C12" s="63" t="s">
        <v>97</v>
      </c>
      <c r="D12" s="6" t="s">
        <v>125</v>
      </c>
      <c r="E12" s="6" t="s">
        <v>99</v>
      </c>
      <c r="F12" s="8" t="s">
        <v>100</v>
      </c>
      <c r="G12" s="8" t="s">
        <v>101</v>
      </c>
      <c r="H12" s="8" t="s">
        <v>102</v>
      </c>
      <c r="I12" s="2" t="s">
        <v>126</v>
      </c>
    </row>
    <row r="13" spans="1:9" x14ac:dyDescent="0.2">
      <c r="B13" s="2" t="s">
        <v>127</v>
      </c>
    </row>
    <row r="14" spans="1:9" x14ac:dyDescent="0.2">
      <c r="B14" s="2" t="s">
        <v>104</v>
      </c>
    </row>
    <row r="15" spans="1:9" x14ac:dyDescent="0.2">
      <c r="B15" s="1" t="s">
        <v>1100</v>
      </c>
      <c r="C15" s="62" t="s">
        <v>128</v>
      </c>
      <c r="D15" s="1" t="s">
        <v>134</v>
      </c>
      <c r="E15" s="1" t="s">
        <v>136</v>
      </c>
      <c r="F15" s="4">
        <v>78232</v>
      </c>
      <c r="G15" s="4">
        <v>2953.69</v>
      </c>
      <c r="H15" s="4">
        <v>4.7300000000000004</v>
      </c>
    </row>
    <row r="16" spans="1:9" x14ac:dyDescent="0.2">
      <c r="B16" s="1" t="s">
        <v>1111</v>
      </c>
      <c r="C16" s="62" t="s">
        <v>128</v>
      </c>
      <c r="D16" s="1" t="s">
        <v>131</v>
      </c>
      <c r="E16" s="1" t="s">
        <v>132</v>
      </c>
      <c r="F16" s="4">
        <v>322139</v>
      </c>
      <c r="G16" s="4">
        <v>2257.71</v>
      </c>
      <c r="H16" s="4">
        <v>3.62</v>
      </c>
    </row>
    <row r="17" spans="2:8" x14ac:dyDescent="0.2">
      <c r="B17" s="1" t="s">
        <v>1391</v>
      </c>
      <c r="C17" s="62" t="s">
        <v>128</v>
      </c>
      <c r="D17" s="1" t="s">
        <v>247</v>
      </c>
      <c r="E17" s="1" t="s">
        <v>436</v>
      </c>
      <c r="F17" s="4">
        <v>2376335</v>
      </c>
      <c r="G17" s="4">
        <v>2175.5300000000002</v>
      </c>
      <c r="H17" s="4">
        <v>3.49</v>
      </c>
    </row>
    <row r="18" spans="2:8" x14ac:dyDescent="0.2">
      <c r="B18" s="1" t="s">
        <v>1155</v>
      </c>
      <c r="C18" s="62" t="s">
        <v>128</v>
      </c>
      <c r="D18" s="1" t="s">
        <v>540</v>
      </c>
      <c r="E18" s="1" t="s">
        <v>541</v>
      </c>
      <c r="F18" s="4">
        <v>1050507</v>
      </c>
      <c r="G18" s="4">
        <v>2132</v>
      </c>
      <c r="H18" s="4">
        <v>3.42</v>
      </c>
    </row>
    <row r="19" spans="2:8" x14ac:dyDescent="0.2">
      <c r="B19" s="1" t="s">
        <v>1386</v>
      </c>
      <c r="C19" s="62" t="s">
        <v>128</v>
      </c>
      <c r="D19" s="1" t="s">
        <v>134</v>
      </c>
      <c r="E19" s="1" t="s">
        <v>135</v>
      </c>
      <c r="F19" s="4">
        <v>125280</v>
      </c>
      <c r="G19" s="4">
        <v>2098.69</v>
      </c>
      <c r="H19" s="4">
        <v>3.36</v>
      </c>
    </row>
    <row r="20" spans="2:8" x14ac:dyDescent="0.2">
      <c r="B20" s="1" t="s">
        <v>280</v>
      </c>
      <c r="C20" s="62" t="s">
        <v>128</v>
      </c>
      <c r="D20" s="1" t="s">
        <v>131</v>
      </c>
      <c r="E20" s="1" t="s">
        <v>281</v>
      </c>
      <c r="F20" s="4">
        <v>446165</v>
      </c>
      <c r="G20" s="4">
        <v>2021.13</v>
      </c>
      <c r="H20" s="4">
        <v>3.24</v>
      </c>
    </row>
    <row r="21" spans="2:8" x14ac:dyDescent="0.2">
      <c r="B21" s="1" t="s">
        <v>1098</v>
      </c>
      <c r="C21" s="62" t="s">
        <v>128</v>
      </c>
      <c r="D21" s="1" t="s">
        <v>146</v>
      </c>
      <c r="E21" s="1" t="s">
        <v>148</v>
      </c>
      <c r="F21" s="4">
        <v>850707</v>
      </c>
      <c r="G21" s="4">
        <v>2008.94</v>
      </c>
      <c r="H21" s="4">
        <v>3.22</v>
      </c>
    </row>
    <row r="22" spans="2:8" x14ac:dyDescent="0.2">
      <c r="B22" s="1" t="s">
        <v>1114</v>
      </c>
      <c r="C22" s="62" t="s">
        <v>128</v>
      </c>
      <c r="D22" s="1" t="s">
        <v>165</v>
      </c>
      <c r="E22" s="1" t="s">
        <v>166</v>
      </c>
      <c r="F22" s="4">
        <v>117917</v>
      </c>
      <c r="G22" s="4">
        <v>2008.07</v>
      </c>
      <c r="H22" s="4">
        <v>3.22</v>
      </c>
    </row>
    <row r="23" spans="2:8" x14ac:dyDescent="0.2">
      <c r="B23" s="1" t="s">
        <v>1145</v>
      </c>
      <c r="C23" s="62" t="s">
        <v>128</v>
      </c>
      <c r="D23" s="1" t="s">
        <v>167</v>
      </c>
      <c r="E23" s="1" t="s">
        <v>181</v>
      </c>
      <c r="F23" s="4">
        <v>84448</v>
      </c>
      <c r="G23" s="4">
        <v>1903.88</v>
      </c>
      <c r="H23" s="4">
        <v>3.05</v>
      </c>
    </row>
    <row r="24" spans="2:8" x14ac:dyDescent="0.2">
      <c r="B24" s="1" t="s">
        <v>1137</v>
      </c>
      <c r="C24" s="62" t="s">
        <v>128</v>
      </c>
      <c r="D24" s="1" t="s">
        <v>346</v>
      </c>
      <c r="E24" s="1" t="s">
        <v>442</v>
      </c>
      <c r="F24" s="4">
        <v>1181210</v>
      </c>
      <c r="G24" s="4">
        <v>1689.13</v>
      </c>
      <c r="H24" s="4">
        <v>2.71</v>
      </c>
    </row>
    <row r="25" spans="2:8" x14ac:dyDescent="0.2">
      <c r="B25" s="1" t="s">
        <v>1199</v>
      </c>
      <c r="C25" s="62" t="s">
        <v>128</v>
      </c>
      <c r="D25" s="1" t="s">
        <v>146</v>
      </c>
      <c r="E25" s="1" t="s">
        <v>147</v>
      </c>
      <c r="F25" s="4">
        <v>60020</v>
      </c>
      <c r="G25" s="4">
        <v>1621.62</v>
      </c>
      <c r="H25" s="4">
        <v>2.6</v>
      </c>
    </row>
    <row r="26" spans="2:8" x14ac:dyDescent="0.2">
      <c r="B26" s="1" t="s">
        <v>1552</v>
      </c>
      <c r="C26" s="62" t="s">
        <v>128</v>
      </c>
      <c r="D26" s="1" t="s">
        <v>146</v>
      </c>
      <c r="E26" s="1" t="s">
        <v>414</v>
      </c>
      <c r="F26" s="4">
        <v>8132</v>
      </c>
      <c r="G26" s="4">
        <v>1581.31</v>
      </c>
      <c r="H26" s="4">
        <v>2.5299999999999998</v>
      </c>
    </row>
    <row r="27" spans="2:8" x14ac:dyDescent="0.2">
      <c r="B27" s="1" t="s">
        <v>1219</v>
      </c>
      <c r="C27" s="62" t="s">
        <v>128</v>
      </c>
      <c r="D27" s="1" t="s">
        <v>134</v>
      </c>
      <c r="E27" s="1" t="s">
        <v>144</v>
      </c>
      <c r="F27" s="4">
        <v>248113</v>
      </c>
      <c r="G27" s="4">
        <v>1573.28</v>
      </c>
      <c r="H27" s="4">
        <v>2.52</v>
      </c>
    </row>
    <row r="28" spans="2:8" x14ac:dyDescent="0.2">
      <c r="B28" s="1" t="s">
        <v>1221</v>
      </c>
      <c r="C28" s="62" t="s">
        <v>128</v>
      </c>
      <c r="D28" s="1" t="s">
        <v>134</v>
      </c>
      <c r="E28" s="1" t="s">
        <v>728</v>
      </c>
      <c r="F28" s="4">
        <v>27961</v>
      </c>
      <c r="G28" s="4">
        <v>1465.52</v>
      </c>
      <c r="H28" s="4">
        <v>2.35</v>
      </c>
    </row>
    <row r="29" spans="2:8" x14ac:dyDescent="0.2">
      <c r="B29" s="1" t="s">
        <v>1553</v>
      </c>
      <c r="C29" s="62" t="s">
        <v>128</v>
      </c>
      <c r="D29" s="1" t="s">
        <v>216</v>
      </c>
      <c r="E29" s="1" t="s">
        <v>729</v>
      </c>
      <c r="F29" s="4">
        <v>122500</v>
      </c>
      <c r="G29" s="4">
        <v>1428.6</v>
      </c>
      <c r="H29" s="4">
        <v>2.29</v>
      </c>
    </row>
    <row r="30" spans="2:8" x14ac:dyDescent="0.2">
      <c r="B30" s="1" t="s">
        <v>1112</v>
      </c>
      <c r="C30" s="62" t="s">
        <v>128</v>
      </c>
      <c r="D30" s="1" t="s">
        <v>247</v>
      </c>
      <c r="E30" s="1" t="s">
        <v>358</v>
      </c>
      <c r="F30" s="4">
        <v>885751</v>
      </c>
      <c r="G30" s="4">
        <v>1406.13</v>
      </c>
      <c r="H30" s="4">
        <v>2.25</v>
      </c>
    </row>
    <row r="31" spans="2:8" x14ac:dyDescent="0.2">
      <c r="B31" s="1" t="s">
        <v>1213</v>
      </c>
      <c r="C31" s="62" t="s">
        <v>128</v>
      </c>
      <c r="D31" s="1" t="s">
        <v>339</v>
      </c>
      <c r="E31" s="1" t="s">
        <v>340</v>
      </c>
      <c r="F31" s="4">
        <v>287054</v>
      </c>
      <c r="G31" s="4">
        <v>1400.68</v>
      </c>
      <c r="H31" s="4">
        <v>2.25</v>
      </c>
    </row>
    <row r="32" spans="2:8" x14ac:dyDescent="0.2">
      <c r="B32" s="1" t="s">
        <v>1196</v>
      </c>
      <c r="C32" s="62" t="s">
        <v>128</v>
      </c>
      <c r="D32" s="1" t="s">
        <v>339</v>
      </c>
      <c r="E32" s="1" t="s">
        <v>345</v>
      </c>
      <c r="F32" s="4">
        <v>1461705</v>
      </c>
      <c r="G32" s="4">
        <v>1365.23</v>
      </c>
      <c r="H32" s="4">
        <v>2.19</v>
      </c>
    </row>
    <row r="33" spans="2:8" x14ac:dyDescent="0.2">
      <c r="B33" s="1" t="s">
        <v>1175</v>
      </c>
      <c r="C33" s="62" t="s">
        <v>128</v>
      </c>
      <c r="D33" s="1" t="s">
        <v>152</v>
      </c>
      <c r="E33" s="1" t="s">
        <v>730</v>
      </c>
      <c r="F33" s="4">
        <v>80400</v>
      </c>
      <c r="G33" s="4">
        <v>1333.55</v>
      </c>
      <c r="H33" s="4">
        <v>2.14</v>
      </c>
    </row>
    <row r="34" spans="2:8" x14ac:dyDescent="0.2">
      <c r="B34" s="1" t="s">
        <v>1210</v>
      </c>
      <c r="C34" s="62" t="s">
        <v>128</v>
      </c>
      <c r="D34" s="1" t="s">
        <v>134</v>
      </c>
      <c r="E34" s="1" t="s">
        <v>158</v>
      </c>
      <c r="F34" s="4">
        <v>31242</v>
      </c>
      <c r="G34" s="4">
        <v>1312.2</v>
      </c>
      <c r="H34" s="4">
        <v>2.1</v>
      </c>
    </row>
    <row r="35" spans="2:8" x14ac:dyDescent="0.2">
      <c r="B35" s="1" t="s">
        <v>1434</v>
      </c>
      <c r="C35" s="62" t="s">
        <v>128</v>
      </c>
      <c r="D35" s="1" t="s">
        <v>247</v>
      </c>
      <c r="E35" s="1" t="s">
        <v>685</v>
      </c>
      <c r="F35" s="4">
        <v>256130</v>
      </c>
      <c r="G35" s="4">
        <v>1293.58</v>
      </c>
      <c r="H35" s="4">
        <v>2.0699999999999998</v>
      </c>
    </row>
    <row r="36" spans="2:8" x14ac:dyDescent="0.2">
      <c r="B36" s="1" t="s">
        <v>1140</v>
      </c>
      <c r="C36" s="62" t="s">
        <v>128</v>
      </c>
      <c r="D36" s="1" t="s">
        <v>337</v>
      </c>
      <c r="E36" s="1" t="s">
        <v>338</v>
      </c>
      <c r="F36" s="4">
        <v>94790</v>
      </c>
      <c r="G36" s="4">
        <v>1221.75</v>
      </c>
      <c r="H36" s="4">
        <v>1.96</v>
      </c>
    </row>
    <row r="37" spans="2:8" x14ac:dyDescent="0.2">
      <c r="B37" s="1" t="s">
        <v>1099</v>
      </c>
      <c r="C37" s="62" t="s">
        <v>128</v>
      </c>
      <c r="D37" s="1" t="s">
        <v>239</v>
      </c>
      <c r="E37" s="1" t="s">
        <v>278</v>
      </c>
      <c r="F37" s="4">
        <v>31464</v>
      </c>
      <c r="G37" s="4">
        <v>1205.9000000000001</v>
      </c>
      <c r="H37" s="4">
        <v>1.93</v>
      </c>
    </row>
    <row r="38" spans="2:8" x14ac:dyDescent="0.2">
      <c r="B38" s="1" t="s">
        <v>1130</v>
      </c>
      <c r="C38" s="62" t="s">
        <v>128</v>
      </c>
      <c r="D38" s="1" t="s">
        <v>129</v>
      </c>
      <c r="E38" s="1" t="s">
        <v>353</v>
      </c>
      <c r="F38" s="4">
        <v>267861</v>
      </c>
      <c r="G38" s="4">
        <v>1157.7</v>
      </c>
      <c r="H38" s="4">
        <v>1.86</v>
      </c>
    </row>
    <row r="39" spans="2:8" x14ac:dyDescent="0.2">
      <c r="B39" s="1" t="s">
        <v>1195</v>
      </c>
      <c r="C39" s="62" t="s">
        <v>128</v>
      </c>
      <c r="D39" s="1" t="s">
        <v>173</v>
      </c>
      <c r="E39" s="1" t="s">
        <v>434</v>
      </c>
      <c r="F39" s="4">
        <v>114614</v>
      </c>
      <c r="G39" s="4">
        <v>1136.9100000000001</v>
      </c>
      <c r="H39" s="4">
        <v>1.82</v>
      </c>
    </row>
    <row r="40" spans="2:8" x14ac:dyDescent="0.2">
      <c r="B40" s="1" t="s">
        <v>1203</v>
      </c>
      <c r="C40" s="62" t="s">
        <v>128</v>
      </c>
      <c r="D40" s="1" t="s">
        <v>247</v>
      </c>
      <c r="E40" s="1" t="s">
        <v>263</v>
      </c>
      <c r="F40" s="4">
        <v>592477</v>
      </c>
      <c r="G40" s="4">
        <v>1125.1099999999999</v>
      </c>
      <c r="H40" s="4">
        <v>1.8</v>
      </c>
    </row>
    <row r="41" spans="2:8" x14ac:dyDescent="0.2">
      <c r="B41" s="1" t="s">
        <v>1211</v>
      </c>
      <c r="C41" s="62" t="s">
        <v>128</v>
      </c>
      <c r="D41" s="1" t="s">
        <v>129</v>
      </c>
      <c r="E41" s="1" t="s">
        <v>371</v>
      </c>
      <c r="F41" s="4">
        <v>850000</v>
      </c>
      <c r="G41" s="4">
        <v>1065.05</v>
      </c>
      <c r="H41" s="4">
        <v>1.71</v>
      </c>
    </row>
    <row r="42" spans="2:8" x14ac:dyDescent="0.2">
      <c r="B42" s="1" t="s">
        <v>1231</v>
      </c>
      <c r="C42" s="62" t="s">
        <v>128</v>
      </c>
      <c r="D42" s="1" t="s">
        <v>160</v>
      </c>
      <c r="E42" s="1" t="s">
        <v>289</v>
      </c>
      <c r="F42" s="4">
        <v>18595</v>
      </c>
      <c r="G42" s="4">
        <v>1037.81</v>
      </c>
      <c r="H42" s="4">
        <v>1.66</v>
      </c>
    </row>
    <row r="43" spans="2:8" x14ac:dyDescent="0.2">
      <c r="B43" s="66" t="s">
        <v>2477</v>
      </c>
      <c r="C43" s="62" t="s">
        <v>128</v>
      </c>
      <c r="F43" s="4">
        <v>5750</v>
      </c>
      <c r="G43" s="4">
        <v>1013.33</v>
      </c>
      <c r="H43" s="4">
        <v>1.62</v>
      </c>
    </row>
    <row r="44" spans="2:8" x14ac:dyDescent="0.2">
      <c r="B44" s="1" t="s">
        <v>1554</v>
      </c>
      <c r="C44" s="62" t="s">
        <v>128</v>
      </c>
      <c r="D44" s="1" t="s">
        <v>146</v>
      </c>
      <c r="E44" s="1" t="s">
        <v>422</v>
      </c>
      <c r="F44" s="4">
        <v>25069</v>
      </c>
      <c r="G44" s="4">
        <v>989.96</v>
      </c>
      <c r="H44" s="4">
        <v>1.59</v>
      </c>
    </row>
    <row r="45" spans="2:8" x14ac:dyDescent="0.2">
      <c r="B45" s="1" t="s">
        <v>1232</v>
      </c>
      <c r="C45" s="62" t="s">
        <v>128</v>
      </c>
      <c r="D45" s="1" t="s">
        <v>154</v>
      </c>
      <c r="E45" s="1" t="s">
        <v>357</v>
      </c>
      <c r="F45" s="4">
        <v>26852</v>
      </c>
      <c r="G45" s="4">
        <v>989.43</v>
      </c>
      <c r="H45" s="4">
        <v>1.59</v>
      </c>
    </row>
    <row r="46" spans="2:8" x14ac:dyDescent="0.2">
      <c r="B46" s="1" t="s">
        <v>1193</v>
      </c>
      <c r="C46" s="62" t="s">
        <v>128</v>
      </c>
      <c r="D46" s="1" t="s">
        <v>134</v>
      </c>
      <c r="E46" s="1" t="s">
        <v>386</v>
      </c>
      <c r="F46" s="4">
        <v>31325</v>
      </c>
      <c r="G46" s="4">
        <v>972.45</v>
      </c>
      <c r="H46" s="4">
        <v>1.56</v>
      </c>
    </row>
    <row r="47" spans="2:8" x14ac:dyDescent="0.2">
      <c r="B47" s="1" t="s">
        <v>1166</v>
      </c>
      <c r="C47" s="62" t="s">
        <v>128</v>
      </c>
      <c r="D47" s="1" t="s">
        <v>160</v>
      </c>
      <c r="E47" s="1" t="s">
        <v>731</v>
      </c>
      <c r="F47" s="4">
        <v>169601</v>
      </c>
      <c r="G47" s="4">
        <v>935.94</v>
      </c>
      <c r="H47" s="4">
        <v>1.5</v>
      </c>
    </row>
    <row r="48" spans="2:8" x14ac:dyDescent="0.2">
      <c r="B48" s="1" t="s">
        <v>1132</v>
      </c>
      <c r="C48" s="62" t="s">
        <v>128</v>
      </c>
      <c r="D48" s="1" t="s">
        <v>163</v>
      </c>
      <c r="E48" s="1" t="s">
        <v>350</v>
      </c>
      <c r="F48" s="4">
        <v>565247</v>
      </c>
      <c r="G48" s="4">
        <v>897.89</v>
      </c>
      <c r="H48" s="4">
        <v>1.44</v>
      </c>
    </row>
    <row r="49" spans="2:8" x14ac:dyDescent="0.2">
      <c r="B49" s="1" t="s">
        <v>1191</v>
      </c>
      <c r="C49" s="62" t="s">
        <v>128</v>
      </c>
      <c r="D49" s="1" t="s">
        <v>152</v>
      </c>
      <c r="E49" s="1" t="s">
        <v>732</v>
      </c>
      <c r="F49" s="4">
        <v>127954</v>
      </c>
      <c r="G49" s="4">
        <v>826.52</v>
      </c>
      <c r="H49" s="4">
        <v>1.32</v>
      </c>
    </row>
    <row r="50" spans="2:8" x14ac:dyDescent="0.2">
      <c r="B50" s="1" t="s">
        <v>1157</v>
      </c>
      <c r="C50" s="62" t="s">
        <v>128</v>
      </c>
      <c r="D50" s="1" t="s">
        <v>337</v>
      </c>
      <c r="E50" s="1" t="s">
        <v>688</v>
      </c>
      <c r="F50" s="4">
        <v>705337</v>
      </c>
      <c r="G50" s="4">
        <v>801.62</v>
      </c>
      <c r="H50" s="4">
        <v>1.28</v>
      </c>
    </row>
    <row r="51" spans="2:8" x14ac:dyDescent="0.2">
      <c r="B51" s="1" t="s">
        <v>1227</v>
      </c>
      <c r="C51" s="62" t="s">
        <v>128</v>
      </c>
      <c r="D51" s="1" t="s">
        <v>160</v>
      </c>
      <c r="E51" s="1" t="s">
        <v>469</v>
      </c>
      <c r="F51" s="4">
        <v>30424</v>
      </c>
      <c r="G51" s="4">
        <v>733.63</v>
      </c>
      <c r="H51" s="4">
        <v>1.18</v>
      </c>
    </row>
    <row r="52" spans="2:8" x14ac:dyDescent="0.2">
      <c r="B52" s="1" t="s">
        <v>1497</v>
      </c>
      <c r="C52" s="62" t="s">
        <v>128</v>
      </c>
      <c r="D52" s="1" t="s">
        <v>134</v>
      </c>
      <c r="E52" s="1" t="s">
        <v>473</v>
      </c>
      <c r="F52" s="4">
        <v>61564</v>
      </c>
      <c r="G52" s="4">
        <v>654.27</v>
      </c>
      <c r="H52" s="4">
        <v>1.05</v>
      </c>
    </row>
    <row r="53" spans="2:8" x14ac:dyDescent="0.2">
      <c r="B53" s="1" t="s">
        <v>1169</v>
      </c>
      <c r="C53" s="62" t="s">
        <v>128</v>
      </c>
      <c r="D53" s="1" t="s">
        <v>188</v>
      </c>
      <c r="E53" s="1" t="s">
        <v>359</v>
      </c>
      <c r="F53" s="4">
        <v>20044</v>
      </c>
      <c r="G53" s="4">
        <v>637.07000000000005</v>
      </c>
      <c r="H53" s="4">
        <v>1.02</v>
      </c>
    </row>
    <row r="54" spans="2:8" x14ac:dyDescent="0.2">
      <c r="B54" s="1" t="s">
        <v>1201</v>
      </c>
      <c r="C54" s="62" t="s">
        <v>128</v>
      </c>
      <c r="D54" s="1" t="s">
        <v>138</v>
      </c>
      <c r="E54" s="1" t="s">
        <v>265</v>
      </c>
      <c r="F54" s="4">
        <v>12898</v>
      </c>
      <c r="G54" s="4">
        <v>594.84</v>
      </c>
      <c r="H54" s="4">
        <v>0.95</v>
      </c>
    </row>
    <row r="55" spans="2:8" x14ac:dyDescent="0.2">
      <c r="B55" s="1" t="s">
        <v>1555</v>
      </c>
      <c r="C55" s="62" t="s">
        <v>128</v>
      </c>
      <c r="D55" s="1" t="s">
        <v>160</v>
      </c>
      <c r="E55" s="1" t="s">
        <v>190</v>
      </c>
      <c r="F55" s="4">
        <v>7469</v>
      </c>
      <c r="G55" s="4">
        <v>582.57000000000005</v>
      </c>
      <c r="H55" s="4">
        <v>0.93</v>
      </c>
    </row>
    <row r="56" spans="2:8" x14ac:dyDescent="0.2">
      <c r="B56" s="1" t="s">
        <v>1218</v>
      </c>
      <c r="C56" s="62" t="s">
        <v>128</v>
      </c>
      <c r="D56" s="1" t="s">
        <v>173</v>
      </c>
      <c r="E56" s="1" t="s">
        <v>264</v>
      </c>
      <c r="F56" s="4">
        <v>24273</v>
      </c>
      <c r="G56" s="4">
        <v>579.88</v>
      </c>
      <c r="H56" s="4">
        <v>0.93</v>
      </c>
    </row>
    <row r="57" spans="2:8" x14ac:dyDescent="0.2">
      <c r="B57" s="1" t="s">
        <v>1503</v>
      </c>
      <c r="C57" s="62" t="s">
        <v>128</v>
      </c>
      <c r="D57" s="1" t="s">
        <v>216</v>
      </c>
      <c r="E57" s="1" t="s">
        <v>512</v>
      </c>
      <c r="F57" s="4">
        <v>218313</v>
      </c>
      <c r="G57" s="4">
        <v>575.25</v>
      </c>
      <c r="H57" s="4">
        <v>0.92</v>
      </c>
    </row>
    <row r="58" spans="2:8" x14ac:dyDescent="0.2">
      <c r="B58" s="1" t="s">
        <v>1442</v>
      </c>
      <c r="C58" s="62" t="s">
        <v>128</v>
      </c>
      <c r="D58" s="1" t="s">
        <v>355</v>
      </c>
      <c r="E58" s="1" t="s">
        <v>356</v>
      </c>
      <c r="F58" s="4">
        <v>158374</v>
      </c>
      <c r="G58" s="4">
        <v>536.80999999999995</v>
      </c>
      <c r="H58" s="4">
        <v>0.86</v>
      </c>
    </row>
    <row r="59" spans="2:8" x14ac:dyDescent="0.2">
      <c r="B59" s="1" t="s">
        <v>1170</v>
      </c>
      <c r="C59" s="62" t="s">
        <v>128</v>
      </c>
      <c r="D59" s="1" t="s">
        <v>149</v>
      </c>
      <c r="E59" s="1" t="s">
        <v>733</v>
      </c>
      <c r="F59" s="4">
        <v>21020</v>
      </c>
      <c r="G59" s="4">
        <v>532.57000000000005</v>
      </c>
      <c r="H59" s="4">
        <v>0.85</v>
      </c>
    </row>
    <row r="60" spans="2:8" x14ac:dyDescent="0.2">
      <c r="B60" s="1" t="s">
        <v>1540</v>
      </c>
      <c r="C60" s="62" t="s">
        <v>128</v>
      </c>
      <c r="D60" s="1" t="s">
        <v>152</v>
      </c>
      <c r="E60" s="1" t="s">
        <v>711</v>
      </c>
      <c r="F60" s="4">
        <v>58392</v>
      </c>
      <c r="G60" s="4">
        <v>442.82</v>
      </c>
      <c r="H60" s="4">
        <v>0.71</v>
      </c>
    </row>
    <row r="61" spans="2:8" x14ac:dyDescent="0.2">
      <c r="B61" s="1" t="s">
        <v>1556</v>
      </c>
      <c r="C61" s="62" t="s">
        <v>128</v>
      </c>
      <c r="D61" s="1" t="s">
        <v>152</v>
      </c>
      <c r="E61" s="1" t="s">
        <v>734</v>
      </c>
      <c r="F61" s="4">
        <v>33925</v>
      </c>
      <c r="G61" s="4">
        <v>437.63</v>
      </c>
      <c r="H61" s="4">
        <v>0.7</v>
      </c>
    </row>
    <row r="62" spans="2:8" x14ac:dyDescent="0.2">
      <c r="B62" s="1" t="s">
        <v>1216</v>
      </c>
      <c r="C62" s="62" t="s">
        <v>128</v>
      </c>
      <c r="D62" s="1" t="s">
        <v>247</v>
      </c>
      <c r="E62" s="1" t="s">
        <v>415</v>
      </c>
      <c r="F62" s="4">
        <v>180728</v>
      </c>
      <c r="G62" s="4">
        <v>256.36</v>
      </c>
      <c r="H62" s="4">
        <v>0.41</v>
      </c>
    </row>
    <row r="63" spans="2:8" x14ac:dyDescent="0.2">
      <c r="B63" s="2" t="s">
        <v>196</v>
      </c>
      <c r="C63" s="64"/>
      <c r="D63" s="2"/>
      <c r="E63" s="2"/>
      <c r="F63" s="10"/>
      <c r="G63" s="10">
        <f>SUM(G12:G62)</f>
        <v>58971.539999999994</v>
      </c>
      <c r="H63" s="10">
        <f>SUM(H12:H62)</f>
        <v>94.5</v>
      </c>
    </row>
    <row r="64" spans="2:8" x14ac:dyDescent="0.2">
      <c r="B64" s="6" t="s">
        <v>96</v>
      </c>
      <c r="C64" s="63" t="s">
        <v>97</v>
      </c>
      <c r="D64" s="6" t="s">
        <v>98</v>
      </c>
      <c r="E64" s="6" t="s">
        <v>99</v>
      </c>
      <c r="F64" s="8" t="s">
        <v>100</v>
      </c>
      <c r="G64" s="8" t="s">
        <v>101</v>
      </c>
      <c r="H64" s="8" t="s">
        <v>102</v>
      </c>
    </row>
    <row r="65" spans="2:9" x14ac:dyDescent="0.2">
      <c r="B65" s="2" t="s">
        <v>103</v>
      </c>
    </row>
    <row r="66" spans="2:9" x14ac:dyDescent="0.2">
      <c r="B66" s="2" t="s">
        <v>104</v>
      </c>
    </row>
    <row r="67" spans="2:9" x14ac:dyDescent="0.2">
      <c r="B67" s="2" t="s">
        <v>105</v>
      </c>
    </row>
    <row r="68" spans="2:9" x14ac:dyDescent="0.2">
      <c r="B68" s="1" t="s">
        <v>2478</v>
      </c>
      <c r="C68" s="62">
        <v>4.41</v>
      </c>
      <c r="D68" s="1" t="s">
        <v>107</v>
      </c>
      <c r="E68" s="1" t="s">
        <v>693</v>
      </c>
      <c r="F68" s="4">
        <v>1000000</v>
      </c>
      <c r="G68" s="4">
        <v>1043.56</v>
      </c>
      <c r="H68" s="4">
        <v>1.67</v>
      </c>
    </row>
    <row r="69" spans="2:9" x14ac:dyDescent="0.2">
      <c r="B69" s="2" t="s">
        <v>109</v>
      </c>
      <c r="C69" s="64"/>
      <c r="D69" s="2"/>
      <c r="E69" s="2"/>
      <c r="F69" s="10"/>
      <c r="G69" s="10">
        <f>SUM(G64:G68)</f>
        <v>1043.56</v>
      </c>
      <c r="H69" s="10">
        <f>SUM(H64:H68)</f>
        <v>1.67</v>
      </c>
    </row>
    <row r="70" spans="2:9" x14ac:dyDescent="0.2">
      <c r="B70" s="2" t="s">
        <v>304</v>
      </c>
    </row>
    <row r="71" spans="2:9" x14ac:dyDescent="0.2">
      <c r="B71" s="1" t="s">
        <v>1557</v>
      </c>
      <c r="C71" s="62">
        <v>5.35</v>
      </c>
      <c r="D71" s="1" t="s">
        <v>305</v>
      </c>
      <c r="E71" s="1" t="s">
        <v>391</v>
      </c>
      <c r="F71" s="4">
        <v>5998</v>
      </c>
      <c r="G71" s="4">
        <v>1.75</v>
      </c>
      <c r="H71" s="4">
        <v>0</v>
      </c>
      <c r="I71" s="1" t="s">
        <v>407</v>
      </c>
    </row>
    <row r="72" spans="2:9" x14ac:dyDescent="0.2">
      <c r="B72" s="2" t="s">
        <v>325</v>
      </c>
      <c r="C72" s="64"/>
      <c r="D72" s="2"/>
      <c r="E72" s="2"/>
      <c r="F72" s="10"/>
      <c r="G72" s="10">
        <f>SUM(G70:G71)</f>
        <v>1.75</v>
      </c>
      <c r="H72" s="10">
        <f>SUM(H70:H71)</f>
        <v>0</v>
      </c>
    </row>
    <row r="73" spans="2:9" x14ac:dyDescent="0.2">
      <c r="B73" s="2" t="s">
        <v>252</v>
      </c>
      <c r="C73" s="64"/>
      <c r="D73" s="2"/>
      <c r="E73" s="2"/>
      <c r="F73" s="10"/>
      <c r="G73" s="10">
        <v>3420.46</v>
      </c>
      <c r="H73" s="10">
        <v>5.48</v>
      </c>
    </row>
    <row r="74" spans="2:9" x14ac:dyDescent="0.2">
      <c r="B74" s="2" t="s">
        <v>114</v>
      </c>
      <c r="C74" s="64"/>
      <c r="D74" s="2"/>
      <c r="E74" s="2"/>
      <c r="F74" s="10"/>
      <c r="G74" s="10">
        <v>63437.31</v>
      </c>
      <c r="H74" s="10">
        <v>101.68</v>
      </c>
    </row>
    <row r="75" spans="2:9" x14ac:dyDescent="0.2">
      <c r="B75" s="2" t="s">
        <v>198</v>
      </c>
      <c r="C75" s="64"/>
      <c r="D75" s="2"/>
      <c r="E75" s="2"/>
      <c r="F75" s="10"/>
      <c r="G75" s="10">
        <v>-1049.250723209997</v>
      </c>
      <c r="H75" s="10">
        <v>-1.6800000000000068</v>
      </c>
    </row>
    <row r="76" spans="2:9" x14ac:dyDescent="0.2">
      <c r="B76" s="2" t="s">
        <v>116</v>
      </c>
      <c r="C76" s="64"/>
      <c r="D76" s="2"/>
      <c r="E76" s="2"/>
      <c r="F76" s="10"/>
      <c r="G76" s="10">
        <v>62388.059276790002</v>
      </c>
      <c r="H76" s="10">
        <v>100</v>
      </c>
    </row>
    <row r="77" spans="2:9" x14ac:dyDescent="0.2">
      <c r="B77" s="1" t="s">
        <v>117</v>
      </c>
    </row>
    <row r="78" spans="2:9" x14ac:dyDescent="0.2">
      <c r="B78" s="1" t="s">
        <v>118</v>
      </c>
    </row>
    <row r="79" spans="2:9" x14ac:dyDescent="0.2">
      <c r="B79" s="2" t="s">
        <v>1088</v>
      </c>
    </row>
    <row r="80" spans="2:9" x14ac:dyDescent="0.2">
      <c r="B80" s="11"/>
    </row>
    <row r="81" spans="2:3" x14ac:dyDescent="0.2">
      <c r="B81" s="2"/>
    </row>
    <row r="82" spans="2:3" x14ac:dyDescent="0.2">
      <c r="B82" s="2" t="s">
        <v>121</v>
      </c>
    </row>
    <row r="83" spans="2:3" x14ac:dyDescent="0.2">
      <c r="B83" s="2" t="s">
        <v>199</v>
      </c>
    </row>
    <row r="84" spans="2:3" x14ac:dyDescent="0.2">
      <c r="B84" s="214" t="s">
        <v>3857</v>
      </c>
    </row>
    <row r="85" spans="2:3" x14ac:dyDescent="0.2">
      <c r="B85" s="2" t="s">
        <v>735</v>
      </c>
      <c r="C85" s="64"/>
    </row>
    <row r="86" spans="2:3" x14ac:dyDescent="0.2">
      <c r="B86" s="2" t="s">
        <v>736</v>
      </c>
      <c r="C86" s="64"/>
    </row>
    <row r="87" spans="2:3" x14ac:dyDescent="0.2">
      <c r="B87" s="2" t="s">
        <v>737</v>
      </c>
      <c r="C87" s="64"/>
    </row>
    <row r="88" spans="2:3" x14ac:dyDescent="0.2">
      <c r="B88" s="2" t="s">
        <v>738</v>
      </c>
      <c r="C88" s="64"/>
    </row>
    <row r="89" spans="2:3" x14ac:dyDescent="0.2">
      <c r="B89" s="65" t="s">
        <v>3813</v>
      </c>
      <c r="C89" s="64"/>
    </row>
    <row r="90" spans="2:3" x14ac:dyDescent="0.2">
      <c r="B90" s="65" t="s">
        <v>123</v>
      </c>
    </row>
    <row r="91" spans="2:3" x14ac:dyDescent="0.2">
      <c r="B91" s="65" t="s">
        <v>124</v>
      </c>
    </row>
    <row r="92" spans="2:3" x14ac:dyDescent="0.2">
      <c r="B92" s="65"/>
    </row>
    <row r="93" spans="2:3" ht="14.25" x14ac:dyDescent="0.2">
      <c r="B93" s="137" t="s">
        <v>2521</v>
      </c>
      <c r="C93" s="70"/>
    </row>
    <row r="94" spans="2:3" ht="25.5" x14ac:dyDescent="0.2">
      <c r="B94" s="138" t="s">
        <v>2513</v>
      </c>
      <c r="C94" s="138" t="s">
        <v>2514</v>
      </c>
    </row>
    <row r="95" spans="2:3" x14ac:dyDescent="0.2">
      <c r="B95" s="139" t="s">
        <v>2515</v>
      </c>
      <c r="C95" s="140">
        <v>0</v>
      </c>
    </row>
    <row r="96" spans="2:3" x14ac:dyDescent="0.2">
      <c r="B96" s="139" t="s">
        <v>2516</v>
      </c>
      <c r="C96" s="140">
        <v>0</v>
      </c>
    </row>
    <row r="97" spans="2:8" x14ac:dyDescent="0.2">
      <c r="B97" s="139" t="s">
        <v>2517</v>
      </c>
      <c r="C97" s="140">
        <v>1000</v>
      </c>
    </row>
    <row r="98" spans="2:8" x14ac:dyDescent="0.2">
      <c r="B98" s="139" t="s">
        <v>2518</v>
      </c>
      <c r="C98" s="140">
        <v>0</v>
      </c>
    </row>
    <row r="99" spans="2:8" x14ac:dyDescent="0.2">
      <c r="B99" s="118" t="s">
        <v>2519</v>
      </c>
      <c r="C99" s="140">
        <v>0</v>
      </c>
    </row>
    <row r="100" spans="2:8" x14ac:dyDescent="0.2">
      <c r="B100" s="141" t="s">
        <v>2520</v>
      </c>
      <c r="C100" s="142">
        <f>SUM(C95:C99)</f>
        <v>1000</v>
      </c>
    </row>
    <row r="102" spans="2:8" ht="15" x14ac:dyDescent="0.25">
      <c r="B102" s="69" t="s">
        <v>2917</v>
      </c>
      <c r="C102" s="148">
        <v>44469</v>
      </c>
      <c r="D102" s="149"/>
      <c r="E102" s="150"/>
      <c r="F102" s="71"/>
    </row>
    <row r="103" spans="2:8" ht="51" x14ac:dyDescent="0.2">
      <c r="B103" s="151" t="s">
        <v>2523</v>
      </c>
      <c r="C103" s="151" t="s">
        <v>2918</v>
      </c>
      <c r="D103" s="152" t="s">
        <v>2525</v>
      </c>
      <c r="E103" s="153" t="s">
        <v>2526</v>
      </c>
      <c r="F103" s="138" t="s">
        <v>2527</v>
      </c>
    </row>
    <row r="104" spans="2:8" s="134" customFormat="1" x14ac:dyDescent="0.2">
      <c r="B104" s="208" t="s">
        <v>3833</v>
      </c>
      <c r="C104" s="154">
        <v>5750</v>
      </c>
      <c r="D104" s="155">
        <v>17933.774799999999</v>
      </c>
      <c r="E104" s="155">
        <v>17623.150000000001</v>
      </c>
      <c r="F104" s="155" t="s">
        <v>120</v>
      </c>
      <c r="G104" s="62"/>
      <c r="H104" s="62"/>
    </row>
    <row r="105" spans="2:8" x14ac:dyDescent="0.2">
      <c r="B105" s="156"/>
      <c r="C105" s="70"/>
      <c r="D105" s="70"/>
      <c r="E105" s="70"/>
      <c r="F105" s="71"/>
    </row>
    <row r="106" spans="2:8" x14ac:dyDescent="0.2">
      <c r="B106" s="70"/>
      <c r="C106" s="70"/>
      <c r="D106" s="70"/>
      <c r="E106" s="70"/>
      <c r="F106" s="71"/>
    </row>
    <row r="107" spans="2:8" x14ac:dyDescent="0.2">
      <c r="B107" s="1" t="s">
        <v>2919</v>
      </c>
      <c r="C107" s="154" t="s">
        <v>120</v>
      </c>
      <c r="D107" s="70"/>
      <c r="E107" s="70"/>
      <c r="F107" s="71"/>
    </row>
    <row r="108" spans="2:8" x14ac:dyDescent="0.2">
      <c r="B108" s="70"/>
      <c r="C108" s="70"/>
      <c r="D108" s="70"/>
      <c r="E108" s="70"/>
      <c r="F108" s="71"/>
    </row>
    <row r="109" spans="2:8" ht="15" x14ac:dyDescent="0.25">
      <c r="B109" s="144" t="s">
        <v>2926</v>
      </c>
      <c r="C109" s="70"/>
      <c r="E109" s="70"/>
      <c r="F109" s="71"/>
    </row>
    <row r="110" spans="2:8" x14ac:dyDescent="0.2">
      <c r="B110" s="70"/>
      <c r="C110" s="70"/>
      <c r="E110" s="70"/>
      <c r="F110" s="71"/>
    </row>
    <row r="111" spans="2:8" ht="15" x14ac:dyDescent="0.25">
      <c r="B111" s="157" t="s">
        <v>2920</v>
      </c>
      <c r="C111" s="158" t="s">
        <v>2921</v>
      </c>
      <c r="E111" s="70"/>
      <c r="F111" s="71"/>
    </row>
    <row r="112" spans="2:8" ht="15" x14ac:dyDescent="0.25">
      <c r="B112" s="145" t="s">
        <v>3798</v>
      </c>
      <c r="C112" s="146">
        <v>1</v>
      </c>
      <c r="E112" s="70"/>
      <c r="F112" s="71"/>
    </row>
    <row r="113" spans="2:6" ht="15" x14ac:dyDescent="0.25">
      <c r="B113" s="177"/>
      <c r="C113" s="190"/>
      <c r="E113" s="70"/>
      <c r="F113" s="71"/>
    </row>
    <row r="114" spans="2:6" x14ac:dyDescent="0.2">
      <c r="C114" s="1"/>
      <c r="E114" s="70"/>
      <c r="F114" s="71"/>
    </row>
    <row r="115" spans="2:6" ht="15" x14ac:dyDescent="0.2">
      <c r="B115" s="160" t="s">
        <v>2911</v>
      </c>
      <c r="C115" s="161" t="s">
        <v>2921</v>
      </c>
      <c r="E115" s="70"/>
      <c r="F115" s="71"/>
    </row>
    <row r="116" spans="2:6" ht="15" x14ac:dyDescent="0.25">
      <c r="B116" s="145" t="s">
        <v>3798</v>
      </c>
      <c r="C116" s="189">
        <v>1</v>
      </c>
      <c r="E116" s="70"/>
      <c r="F116" s="71"/>
    </row>
    <row r="117" spans="2:6" ht="15" x14ac:dyDescent="0.25">
      <c r="B117" s="191"/>
      <c r="C117" s="192"/>
      <c r="E117" s="70"/>
      <c r="F117" s="71"/>
    </row>
    <row r="118" spans="2:6" x14ac:dyDescent="0.2">
      <c r="C118" s="134"/>
      <c r="E118" s="70"/>
      <c r="F118" s="71"/>
    </row>
    <row r="119" spans="2:6" ht="15" x14ac:dyDescent="0.25">
      <c r="B119" s="157" t="s">
        <v>2922</v>
      </c>
      <c r="C119" s="158" t="s">
        <v>2923</v>
      </c>
      <c r="E119" s="70"/>
      <c r="F119" s="71"/>
    </row>
    <row r="120" spans="2:6" ht="15" x14ac:dyDescent="0.25">
      <c r="B120" s="145" t="s">
        <v>3798</v>
      </c>
      <c r="C120" s="147">
        <v>102892610.25</v>
      </c>
      <c r="E120" s="70"/>
      <c r="F120" s="71"/>
    </row>
    <row r="121" spans="2:6" ht="15.75" x14ac:dyDescent="0.25">
      <c r="B121" s="191"/>
      <c r="C121" s="194">
        <f>SUM(C120:C120)</f>
        <v>102892610.25</v>
      </c>
      <c r="E121" s="70"/>
      <c r="F121" s="71"/>
    </row>
    <row r="122" spans="2:6" x14ac:dyDescent="0.2">
      <c r="C122" s="134"/>
    </row>
    <row r="123" spans="2:6" ht="15" x14ac:dyDescent="0.25">
      <c r="B123" s="160" t="s">
        <v>2924</v>
      </c>
      <c r="C123" s="162" t="s">
        <v>2923</v>
      </c>
    </row>
    <row r="124" spans="2:6" ht="15" x14ac:dyDescent="0.25">
      <c r="B124" s="145" t="s">
        <v>3798</v>
      </c>
      <c r="C124" s="193">
        <v>105845400.90000001</v>
      </c>
    </row>
    <row r="125" spans="2:6" ht="15.75" x14ac:dyDescent="0.25">
      <c r="B125" s="191"/>
      <c r="C125" s="194">
        <f>SUM(C124:C124)</f>
        <v>105845400.90000001</v>
      </c>
    </row>
    <row r="126" spans="2:6" x14ac:dyDescent="0.2">
      <c r="C126" s="134"/>
    </row>
    <row r="127" spans="2:6" ht="15.75" x14ac:dyDescent="0.25">
      <c r="B127" s="163" t="s">
        <v>2925</v>
      </c>
      <c r="C127" s="195">
        <f>+C125-C121</f>
        <v>2952790.650000006</v>
      </c>
    </row>
    <row r="128" spans="2:6" x14ac:dyDescent="0.2">
      <c r="C128" s="1"/>
    </row>
    <row r="129" spans="2:8" x14ac:dyDescent="0.2">
      <c r="C129" s="5"/>
    </row>
    <row r="130" spans="2:8" ht="15" x14ac:dyDescent="0.2">
      <c r="B130" s="371" t="s">
        <v>2522</v>
      </c>
      <c r="C130" s="372">
        <v>44469</v>
      </c>
    </row>
    <row r="131" spans="2:8" ht="60" x14ac:dyDescent="0.2">
      <c r="B131" s="373" t="s">
        <v>2523</v>
      </c>
      <c r="C131" s="373" t="s">
        <v>2524</v>
      </c>
      <c r="D131" s="143" t="s">
        <v>2525</v>
      </c>
      <c r="E131" s="373" t="s">
        <v>2526</v>
      </c>
      <c r="F131" s="374" t="s">
        <v>2527</v>
      </c>
    </row>
    <row r="132" spans="2:8" s="134" customFormat="1" x14ac:dyDescent="0.2">
      <c r="B132" s="12" t="s">
        <v>120</v>
      </c>
      <c r="C132" s="12" t="s">
        <v>120</v>
      </c>
      <c r="D132" s="12" t="s">
        <v>120</v>
      </c>
      <c r="E132" s="12" t="s">
        <v>120</v>
      </c>
      <c r="F132" s="375"/>
      <c r="G132" s="62"/>
      <c r="H132" s="62"/>
    </row>
    <row r="134" spans="2:8" s="376" customFormat="1" x14ac:dyDescent="0.2">
      <c r="B134" s="87" t="s">
        <v>3554</v>
      </c>
      <c r="C134" s="377" t="s">
        <v>120</v>
      </c>
      <c r="F134" s="378"/>
      <c r="G134" s="378"/>
      <c r="H134" s="378"/>
    </row>
    <row r="135" spans="2:8" s="376" customFormat="1" x14ac:dyDescent="0.2">
      <c r="B135" s="87"/>
      <c r="C135" s="377"/>
      <c r="F135" s="378"/>
      <c r="G135" s="378"/>
      <c r="H135" s="378"/>
    </row>
    <row r="136" spans="2:8" s="376" customFormat="1" ht="15" x14ac:dyDescent="0.25">
      <c r="B136" s="144" t="s">
        <v>2927</v>
      </c>
      <c r="C136" s="379"/>
      <c r="F136" s="378"/>
      <c r="G136" s="378"/>
      <c r="H136" s="378"/>
    </row>
    <row r="137" spans="2:8" s="376" customFormat="1" ht="15.75" x14ac:dyDescent="0.2">
      <c r="B137" s="380" t="s">
        <v>2675</v>
      </c>
      <c r="C137" s="260" t="s">
        <v>2921</v>
      </c>
      <c r="F137" s="378"/>
      <c r="G137" s="378"/>
      <c r="H137" s="378"/>
    </row>
    <row r="138" spans="2:8" s="134" customFormat="1" ht="15" x14ac:dyDescent="0.25">
      <c r="B138" s="381" t="s">
        <v>120</v>
      </c>
      <c r="C138" s="146" t="s">
        <v>120</v>
      </c>
      <c r="F138" s="62"/>
      <c r="G138" s="62"/>
      <c r="H138" s="62"/>
    </row>
    <row r="139" spans="2:8" x14ac:dyDescent="0.2">
      <c r="C139" s="5"/>
    </row>
    <row r="140" spans="2:8" x14ac:dyDescent="0.2">
      <c r="C140" s="5"/>
    </row>
    <row r="141" spans="2:8" s="376" customFormat="1" ht="15.75" x14ac:dyDescent="0.2">
      <c r="B141" s="380" t="s">
        <v>3555</v>
      </c>
      <c r="C141" s="260" t="s">
        <v>2921</v>
      </c>
      <c r="F141" s="378"/>
      <c r="G141" s="378"/>
      <c r="H141" s="378"/>
    </row>
    <row r="142" spans="2:8" ht="15" x14ac:dyDescent="0.25">
      <c r="B142" s="381" t="s">
        <v>120</v>
      </c>
      <c r="C142" s="146" t="s">
        <v>120</v>
      </c>
    </row>
    <row r="143" spans="2:8" x14ac:dyDescent="0.2">
      <c r="C143" s="5"/>
    </row>
    <row r="144" spans="2:8" x14ac:dyDescent="0.2">
      <c r="C144" s="5"/>
    </row>
    <row r="145" spans="2:8" s="376" customFormat="1" ht="15.75" x14ac:dyDescent="0.25">
      <c r="B145" s="382" t="s">
        <v>2912</v>
      </c>
      <c r="C145" s="260" t="s">
        <v>2923</v>
      </c>
      <c r="F145" s="378"/>
      <c r="G145" s="378"/>
      <c r="H145" s="378"/>
    </row>
    <row r="146" spans="2:8" ht="15" x14ac:dyDescent="0.25">
      <c r="B146" s="381" t="s">
        <v>120</v>
      </c>
      <c r="C146" s="146" t="s">
        <v>120</v>
      </c>
    </row>
    <row r="147" spans="2:8" x14ac:dyDescent="0.2">
      <c r="C147" s="5"/>
    </row>
    <row r="148" spans="2:8" s="376" customFormat="1" ht="15.75" x14ac:dyDescent="0.25">
      <c r="B148" s="382" t="s">
        <v>2914</v>
      </c>
      <c r="C148" s="260" t="s">
        <v>2923</v>
      </c>
      <c r="F148" s="378"/>
      <c r="G148" s="378"/>
      <c r="H148" s="378"/>
    </row>
    <row r="149" spans="2:8" ht="15" x14ac:dyDescent="0.25">
      <c r="B149" s="381" t="s">
        <v>120</v>
      </c>
      <c r="C149" s="146" t="s">
        <v>120</v>
      </c>
    </row>
    <row r="150" spans="2:8" x14ac:dyDescent="0.2">
      <c r="C150" s="5"/>
    </row>
    <row r="151" spans="2:8" s="376" customFormat="1" ht="15" x14ac:dyDescent="0.25">
      <c r="B151" s="383" t="s">
        <v>3556</v>
      </c>
      <c r="C151" s="146" t="s">
        <v>120</v>
      </c>
      <c r="F151" s="378"/>
      <c r="G151" s="378"/>
      <c r="H151" s="378"/>
    </row>
    <row r="152" spans="2:8" x14ac:dyDescent="0.2">
      <c r="C152" s="5"/>
    </row>
    <row r="153" spans="2:8" x14ac:dyDescent="0.2">
      <c r="C153" s="5"/>
    </row>
    <row r="154" spans="2:8" ht="15" x14ac:dyDescent="0.25">
      <c r="B154" s="69" t="s">
        <v>2917</v>
      </c>
      <c r="C154" s="148">
        <v>44469</v>
      </c>
      <c r="D154" s="149"/>
      <c r="E154" s="150"/>
      <c r="F154" s="71"/>
    </row>
    <row r="155" spans="2:8" ht="51" x14ac:dyDescent="0.2">
      <c r="B155" s="151" t="s">
        <v>2523</v>
      </c>
      <c r="C155" s="151" t="s">
        <v>2918</v>
      </c>
      <c r="D155" s="152" t="s">
        <v>2525</v>
      </c>
      <c r="E155" s="153" t="s">
        <v>2526</v>
      </c>
      <c r="F155" s="138" t="s">
        <v>2527</v>
      </c>
    </row>
    <row r="156" spans="2:8" s="134" customFormat="1" x14ac:dyDescent="0.2">
      <c r="B156" s="384" t="s">
        <v>120</v>
      </c>
      <c r="C156" s="154" t="s">
        <v>120</v>
      </c>
      <c r="D156" s="155" t="s">
        <v>120</v>
      </c>
      <c r="E156" s="155" t="s">
        <v>120</v>
      </c>
      <c r="F156" s="155" t="s">
        <v>120</v>
      </c>
      <c r="G156" s="62"/>
      <c r="H156" s="62"/>
    </row>
    <row r="157" spans="2:8" x14ac:dyDescent="0.2">
      <c r="B157" s="156"/>
      <c r="C157" s="70"/>
      <c r="D157" s="70"/>
      <c r="E157" s="70"/>
      <c r="F157" s="71"/>
    </row>
    <row r="158" spans="2:8" x14ac:dyDescent="0.2">
      <c r="B158" s="70"/>
      <c r="C158" s="70"/>
      <c r="D158" s="70"/>
      <c r="E158" s="70"/>
      <c r="F158" s="71"/>
    </row>
    <row r="159" spans="2:8" x14ac:dyDescent="0.2">
      <c r="B159" s="1" t="s">
        <v>2919</v>
      </c>
      <c r="C159" s="154" t="s">
        <v>120</v>
      </c>
      <c r="D159" s="70"/>
      <c r="E159" s="70"/>
      <c r="F159" s="71"/>
    </row>
    <row r="160" spans="2:8" x14ac:dyDescent="0.2">
      <c r="B160" s="70"/>
      <c r="C160" s="70"/>
      <c r="D160" s="70"/>
      <c r="E160" s="70"/>
      <c r="F160" s="71"/>
    </row>
    <row r="161" spans="2:6" ht="15" x14ac:dyDescent="0.25">
      <c r="B161" s="144" t="s">
        <v>2926</v>
      </c>
      <c r="C161" s="70"/>
      <c r="E161" s="70"/>
      <c r="F161" s="71"/>
    </row>
    <row r="162" spans="2:6" x14ac:dyDescent="0.2">
      <c r="B162" s="70"/>
      <c r="C162" s="70"/>
      <c r="E162" s="70"/>
      <c r="F162" s="71"/>
    </row>
    <row r="163" spans="2:6" ht="15" x14ac:dyDescent="0.25">
      <c r="B163" s="157" t="s">
        <v>2920</v>
      </c>
      <c r="C163" s="158" t="s">
        <v>2921</v>
      </c>
      <c r="E163" s="70"/>
      <c r="F163" s="71"/>
    </row>
    <row r="164" spans="2:6" ht="15" x14ac:dyDescent="0.25">
      <c r="B164" s="381" t="s">
        <v>120</v>
      </c>
      <c r="C164" s="146" t="s">
        <v>120</v>
      </c>
      <c r="E164" s="70"/>
      <c r="F164" s="71"/>
    </row>
    <row r="165" spans="2:6" ht="15" x14ac:dyDescent="0.25">
      <c r="B165" s="385"/>
      <c r="C165" s="386"/>
      <c r="E165" s="70"/>
      <c r="F165" s="71"/>
    </row>
    <row r="166" spans="2:6" x14ac:dyDescent="0.2">
      <c r="C166" s="1"/>
      <c r="E166" s="70"/>
      <c r="F166" s="71"/>
    </row>
    <row r="167" spans="2:6" ht="15" x14ac:dyDescent="0.2">
      <c r="B167" s="160" t="s">
        <v>2911</v>
      </c>
      <c r="C167" s="161" t="s">
        <v>2921</v>
      </c>
      <c r="E167" s="70"/>
      <c r="F167" s="71"/>
    </row>
    <row r="168" spans="2:6" ht="15" x14ac:dyDescent="0.25">
      <c r="B168" s="381" t="s">
        <v>120</v>
      </c>
      <c r="C168" s="146" t="s">
        <v>120</v>
      </c>
      <c r="E168" s="70"/>
      <c r="F168" s="71"/>
    </row>
    <row r="169" spans="2:6" ht="15" x14ac:dyDescent="0.25">
      <c r="B169" s="387"/>
      <c r="C169" s="388"/>
      <c r="E169" s="70"/>
      <c r="F169" s="71"/>
    </row>
    <row r="170" spans="2:6" x14ac:dyDescent="0.2">
      <c r="C170" s="134"/>
      <c r="E170" s="70"/>
      <c r="F170" s="71"/>
    </row>
    <row r="171" spans="2:6" ht="15" x14ac:dyDescent="0.25">
      <c r="B171" s="157" t="s">
        <v>2922</v>
      </c>
      <c r="C171" s="158" t="s">
        <v>2923</v>
      </c>
      <c r="E171" s="70"/>
      <c r="F171" s="71"/>
    </row>
    <row r="172" spans="2:6" ht="15" x14ac:dyDescent="0.25">
      <c r="B172" s="381" t="s">
        <v>120</v>
      </c>
      <c r="C172" s="146" t="s">
        <v>120</v>
      </c>
      <c r="E172" s="70"/>
      <c r="F172" s="71"/>
    </row>
    <row r="173" spans="2:6" x14ac:dyDescent="0.2">
      <c r="C173" s="134"/>
    </row>
    <row r="174" spans="2:6" ht="15" x14ac:dyDescent="0.25">
      <c r="B174" s="160" t="s">
        <v>2924</v>
      </c>
      <c r="C174" s="162" t="s">
        <v>2923</v>
      </c>
    </row>
    <row r="175" spans="2:6" ht="15" x14ac:dyDescent="0.25">
      <c r="B175" s="381" t="s">
        <v>120</v>
      </c>
      <c r="C175" s="146" t="s">
        <v>120</v>
      </c>
    </row>
    <row r="176" spans="2:6" x14ac:dyDescent="0.2">
      <c r="C176" s="134"/>
    </row>
    <row r="177" spans="2:3" ht="15" x14ac:dyDescent="0.25">
      <c r="B177" s="163" t="s">
        <v>2925</v>
      </c>
      <c r="C177" s="146" t="s">
        <v>120</v>
      </c>
    </row>
  </sheetData>
  <mergeCells count="3">
    <mergeCell ref="B1:E1"/>
    <mergeCell ref="C3:C7"/>
    <mergeCell ref="D3:D7"/>
  </mergeCells>
  <conditionalFormatting sqref="B99">
    <cfRule type="expression" dxfId="881" priority="100">
      <formula>$A66140="Total"</formula>
    </cfRule>
  </conditionalFormatting>
  <conditionalFormatting sqref="C113">
    <cfRule type="expression" dxfId="880" priority="77" stopIfTrue="1">
      <formula>$C113="Total"</formula>
    </cfRule>
  </conditionalFormatting>
  <conditionalFormatting sqref="C113">
    <cfRule type="expression" dxfId="879" priority="76">
      <formula>#REF!="Total"</formula>
    </cfRule>
  </conditionalFormatting>
  <conditionalFormatting sqref="C113">
    <cfRule type="expression" dxfId="878" priority="75">
      <formula>#REF!="Total"</formula>
    </cfRule>
  </conditionalFormatting>
  <conditionalFormatting sqref="C113">
    <cfRule type="expression" dxfId="877" priority="74">
      <formula>#REF!="Total"</formula>
    </cfRule>
  </conditionalFormatting>
  <conditionalFormatting sqref="C113">
    <cfRule type="expression" dxfId="876" priority="80">
      <formula>$A62="Total"</formula>
    </cfRule>
  </conditionalFormatting>
  <conditionalFormatting sqref="C113">
    <cfRule type="expression" dxfId="875" priority="81">
      <formula>#REF!="Total"</formula>
    </cfRule>
  </conditionalFormatting>
  <conditionalFormatting sqref="C113">
    <cfRule type="expression" dxfId="874" priority="82">
      <formula>$A113="Total"</formula>
    </cfRule>
  </conditionalFormatting>
  <conditionalFormatting sqref="C113">
    <cfRule type="expression" dxfId="873" priority="83" stopIfTrue="1">
      <formula>#REF!="Total"</formula>
    </cfRule>
  </conditionalFormatting>
  <conditionalFormatting sqref="C113">
    <cfRule type="expression" dxfId="872" priority="84">
      <formula>$A63="Total"</formula>
    </cfRule>
  </conditionalFormatting>
  <conditionalFormatting sqref="C113">
    <cfRule type="expression" dxfId="871" priority="87">
      <formula>#REF!="Total"</formula>
    </cfRule>
  </conditionalFormatting>
  <conditionalFormatting sqref="C113">
    <cfRule type="expression" dxfId="870" priority="88">
      <formula>#REF!="Total"</formula>
    </cfRule>
  </conditionalFormatting>
  <conditionalFormatting sqref="C113">
    <cfRule type="expression" dxfId="869" priority="89">
      <formula>$A68="Total"</formula>
    </cfRule>
  </conditionalFormatting>
  <conditionalFormatting sqref="C113">
    <cfRule type="expression" dxfId="868" priority="90">
      <formula>#REF!="Total"</formula>
    </cfRule>
  </conditionalFormatting>
  <conditionalFormatting sqref="C113">
    <cfRule type="expression" dxfId="867" priority="91">
      <formula>#REF!="Total"</formula>
    </cfRule>
  </conditionalFormatting>
  <conditionalFormatting sqref="C113">
    <cfRule type="expression" dxfId="866" priority="95">
      <formula>$A20="Total"</formula>
    </cfRule>
  </conditionalFormatting>
  <conditionalFormatting sqref="C113">
    <cfRule type="expression" dxfId="865" priority="97">
      <formula>#REF!="Total"</formula>
    </cfRule>
  </conditionalFormatting>
  <conditionalFormatting sqref="C113">
    <cfRule type="expression" dxfId="864" priority="98">
      <formula>#REF!="Total"</formula>
    </cfRule>
  </conditionalFormatting>
  <conditionalFormatting sqref="C116">
    <cfRule type="expression" dxfId="863" priority="44" stopIfTrue="1">
      <formula>$C116="Total"</formula>
    </cfRule>
  </conditionalFormatting>
  <conditionalFormatting sqref="C116">
    <cfRule type="expression" dxfId="862" priority="43">
      <formula>#REF!="Total"</formula>
    </cfRule>
  </conditionalFormatting>
  <conditionalFormatting sqref="C116">
    <cfRule type="expression" dxfId="861" priority="42">
      <formula>#REF!="Total"</formula>
    </cfRule>
  </conditionalFormatting>
  <conditionalFormatting sqref="C116">
    <cfRule type="expression" dxfId="860" priority="41">
      <formula>#REF!="Total"</formula>
    </cfRule>
  </conditionalFormatting>
  <conditionalFormatting sqref="C116">
    <cfRule type="expression" dxfId="859" priority="40">
      <formula>#REF!="Total"</formula>
    </cfRule>
  </conditionalFormatting>
  <conditionalFormatting sqref="C116">
    <cfRule type="expression" dxfId="858" priority="39">
      <formula>#REF!="Total"</formula>
    </cfRule>
  </conditionalFormatting>
  <conditionalFormatting sqref="C116">
    <cfRule type="expression" dxfId="857" priority="38">
      <formula>#REF!="Total"</formula>
    </cfRule>
  </conditionalFormatting>
  <conditionalFormatting sqref="C116">
    <cfRule type="expression" dxfId="856" priority="37">
      <formula>#REF!="Total"</formula>
    </cfRule>
  </conditionalFormatting>
  <conditionalFormatting sqref="C116">
    <cfRule type="expression" dxfId="855" priority="45">
      <formula>#REF!="Total"</formula>
    </cfRule>
  </conditionalFormatting>
  <conditionalFormatting sqref="C116">
    <cfRule type="expression" dxfId="854" priority="46">
      <formula>#REF!="Total"</formula>
    </cfRule>
  </conditionalFormatting>
  <conditionalFormatting sqref="C116">
    <cfRule type="expression" dxfId="853" priority="47">
      <formula>$A67="Total"</formula>
    </cfRule>
  </conditionalFormatting>
  <conditionalFormatting sqref="C116">
    <cfRule type="expression" dxfId="852" priority="48">
      <formula>#REF!="Total"</formula>
    </cfRule>
  </conditionalFormatting>
  <conditionalFormatting sqref="C116">
    <cfRule type="expression" dxfId="851" priority="49">
      <formula>$A116="Total"</formula>
    </cfRule>
  </conditionalFormatting>
  <conditionalFormatting sqref="C116">
    <cfRule type="expression" dxfId="850" priority="36">
      <formula>#REF!="Total"</formula>
    </cfRule>
  </conditionalFormatting>
  <conditionalFormatting sqref="C116">
    <cfRule type="expression" dxfId="849" priority="35">
      <formula>#REF!="Total"</formula>
    </cfRule>
  </conditionalFormatting>
  <conditionalFormatting sqref="C116">
    <cfRule type="expression" dxfId="848" priority="50" stopIfTrue="1">
      <formula>#REF!="Total"</formula>
    </cfRule>
  </conditionalFormatting>
  <conditionalFormatting sqref="C113">
    <cfRule type="expression" dxfId="847" priority="51">
      <formula>$A64="Total"</formula>
    </cfRule>
  </conditionalFormatting>
  <conditionalFormatting sqref="C113">
    <cfRule type="expression" dxfId="846" priority="52">
      <formula>$A56="Total"</formula>
    </cfRule>
  </conditionalFormatting>
  <conditionalFormatting sqref="C113">
    <cfRule type="expression" dxfId="845" priority="53">
      <formula>$A60="Total"</formula>
    </cfRule>
  </conditionalFormatting>
  <conditionalFormatting sqref="C116">
    <cfRule type="expression" dxfId="844" priority="54">
      <formula>#REF!="Total"</formula>
    </cfRule>
  </conditionalFormatting>
  <conditionalFormatting sqref="C116">
    <cfRule type="expression" dxfId="843" priority="55">
      <formula>#REF!="Total"</formula>
    </cfRule>
  </conditionalFormatting>
  <conditionalFormatting sqref="C113">
    <cfRule type="expression" dxfId="842" priority="56">
      <formula>$A69="Total"</formula>
    </cfRule>
  </conditionalFormatting>
  <conditionalFormatting sqref="C116">
    <cfRule type="expression" dxfId="841" priority="57">
      <formula>#REF!="Total"</formula>
    </cfRule>
  </conditionalFormatting>
  <conditionalFormatting sqref="C116">
    <cfRule type="expression" dxfId="840" priority="58">
      <formula>#REF!="Total"</formula>
    </cfRule>
  </conditionalFormatting>
  <conditionalFormatting sqref="C116">
    <cfRule type="expression" dxfId="839" priority="59">
      <formula>#REF!="Total"</formula>
    </cfRule>
  </conditionalFormatting>
  <conditionalFormatting sqref="C116">
    <cfRule type="expression" dxfId="838" priority="34">
      <formula>$A72="Total"</formula>
    </cfRule>
  </conditionalFormatting>
  <conditionalFormatting sqref="C116">
    <cfRule type="expression" dxfId="837" priority="60">
      <formula>$A24="Total"</formula>
    </cfRule>
  </conditionalFormatting>
  <conditionalFormatting sqref="C116">
    <cfRule type="expression" dxfId="836" priority="61">
      <formula>$A66="Total"</formula>
    </cfRule>
  </conditionalFormatting>
  <conditionalFormatting sqref="C113">
    <cfRule type="expression" dxfId="835" priority="62">
      <formula>$A21="Total"</formula>
    </cfRule>
  </conditionalFormatting>
  <conditionalFormatting sqref="C113">
    <cfRule type="expression" dxfId="834" priority="63">
      <formula>$A24="Total"</formula>
    </cfRule>
  </conditionalFormatting>
  <conditionalFormatting sqref="C116">
    <cfRule type="expression" dxfId="833" priority="64">
      <formula>#REF!="Total"</formula>
    </cfRule>
  </conditionalFormatting>
  <conditionalFormatting sqref="C116">
    <cfRule type="expression" dxfId="832" priority="65">
      <formula>#REF!="Total"</formula>
    </cfRule>
  </conditionalFormatting>
  <conditionalFormatting sqref="C116">
    <cfRule type="expression" dxfId="831" priority="66">
      <formula>#REF!="Total"</formula>
    </cfRule>
  </conditionalFormatting>
  <conditionalFormatting sqref="C116">
    <cfRule type="expression" dxfId="830" priority="412">
      <formula>$A68="Total"</formula>
    </cfRule>
  </conditionalFormatting>
  <conditionalFormatting sqref="C116">
    <cfRule type="expression" dxfId="829" priority="413">
      <formula>$A60="Total"</formula>
    </cfRule>
  </conditionalFormatting>
  <conditionalFormatting sqref="C116">
    <cfRule type="expression" dxfId="828" priority="414">
      <formula>$A64="Total"</formula>
    </cfRule>
  </conditionalFormatting>
  <conditionalFormatting sqref="C116">
    <cfRule type="expression" dxfId="827" priority="415">
      <formula>$A73="Total"</formula>
    </cfRule>
  </conditionalFormatting>
  <conditionalFormatting sqref="C116">
    <cfRule type="expression" dxfId="826" priority="416">
      <formula>$A25="Total"</formula>
    </cfRule>
  </conditionalFormatting>
  <conditionalFormatting sqref="C116">
    <cfRule type="expression" dxfId="825" priority="417">
      <formula>$A28="Total"</formula>
    </cfRule>
  </conditionalFormatting>
  <conditionalFormatting sqref="C165">
    <cfRule type="expression" dxfId="824" priority="1">
      <formula>#REF!="Total"</formula>
    </cfRule>
  </conditionalFormatting>
  <conditionalFormatting sqref="C165">
    <cfRule type="expression" dxfId="823" priority="11" stopIfTrue="1">
      <formula>$C165="Total"</formula>
    </cfRule>
  </conditionalFormatting>
  <conditionalFormatting sqref="C165">
    <cfRule type="expression" dxfId="822" priority="10">
      <formula>#REF!="Total"</formula>
    </cfRule>
  </conditionalFormatting>
  <conditionalFormatting sqref="C165">
    <cfRule type="expression" dxfId="821" priority="9">
      <formula>#REF!="Total"</formula>
    </cfRule>
  </conditionalFormatting>
  <conditionalFormatting sqref="C165">
    <cfRule type="expression" dxfId="820" priority="8">
      <formula>#REF!="Total"</formula>
    </cfRule>
  </conditionalFormatting>
  <conditionalFormatting sqref="C165">
    <cfRule type="expression" dxfId="819" priority="7">
      <formula>#REF!="Total"</formula>
    </cfRule>
  </conditionalFormatting>
  <conditionalFormatting sqref="C165">
    <cfRule type="expression" dxfId="818" priority="6">
      <formula>#REF!="Total"</formula>
    </cfRule>
  </conditionalFormatting>
  <conditionalFormatting sqref="C165">
    <cfRule type="expression" dxfId="817" priority="5">
      <formula>#REF!="Total"</formula>
    </cfRule>
  </conditionalFormatting>
  <conditionalFormatting sqref="C165">
    <cfRule type="expression" dxfId="816" priority="4">
      <formula>#REF!="Total"</formula>
    </cfRule>
  </conditionalFormatting>
  <conditionalFormatting sqref="C165">
    <cfRule type="expression" dxfId="815" priority="12">
      <formula>#REF!="Total"</formula>
    </cfRule>
  </conditionalFormatting>
  <conditionalFormatting sqref="C165">
    <cfRule type="expression" dxfId="814" priority="13">
      <formula>#REF!="Total"</formula>
    </cfRule>
  </conditionalFormatting>
  <conditionalFormatting sqref="C165">
    <cfRule type="expression" dxfId="813" priority="14">
      <formula>#REF!="Total"</formula>
    </cfRule>
  </conditionalFormatting>
  <conditionalFormatting sqref="C165">
    <cfRule type="expression" dxfId="812" priority="15">
      <formula>#REF!="Total"</formula>
    </cfRule>
  </conditionalFormatting>
  <conditionalFormatting sqref="C165">
    <cfRule type="expression" dxfId="811" priority="16">
      <formula>$A165="Total"</formula>
    </cfRule>
  </conditionalFormatting>
  <conditionalFormatting sqref="C165">
    <cfRule type="expression" dxfId="810" priority="3">
      <formula>#REF!="Total"</formula>
    </cfRule>
  </conditionalFormatting>
  <conditionalFormatting sqref="C165">
    <cfRule type="expression" dxfId="809" priority="2">
      <formula>#REF!="Total"</formula>
    </cfRule>
  </conditionalFormatting>
  <conditionalFormatting sqref="C165">
    <cfRule type="expression" dxfId="808" priority="17" stopIfTrue="1">
      <formula>#REF!="Total"</formula>
    </cfRule>
  </conditionalFormatting>
  <conditionalFormatting sqref="C165">
    <cfRule type="expression" dxfId="807" priority="18">
      <formula>#REF!="Total"</formula>
    </cfRule>
  </conditionalFormatting>
  <conditionalFormatting sqref="C165">
    <cfRule type="expression" dxfId="806" priority="19">
      <formula>#REF!="Total"</formula>
    </cfRule>
  </conditionalFormatting>
  <conditionalFormatting sqref="C165">
    <cfRule type="expression" dxfId="805" priority="20">
      <formula>#REF!="Total"</formula>
    </cfRule>
  </conditionalFormatting>
  <conditionalFormatting sqref="C165">
    <cfRule type="expression" dxfId="804" priority="21">
      <formula>#REF!="Total"</formula>
    </cfRule>
  </conditionalFormatting>
  <conditionalFormatting sqref="C165">
    <cfRule type="expression" dxfId="803" priority="22">
      <formula>#REF!="Total"</formula>
    </cfRule>
  </conditionalFormatting>
  <conditionalFormatting sqref="C165">
    <cfRule type="expression" dxfId="802" priority="23">
      <formula>#REF!="Total"</formula>
    </cfRule>
  </conditionalFormatting>
  <conditionalFormatting sqref="C165">
    <cfRule type="expression" dxfId="801" priority="24">
      <formula>#REF!="Total"</formula>
    </cfRule>
  </conditionalFormatting>
  <conditionalFormatting sqref="C165">
    <cfRule type="expression" dxfId="800" priority="25">
      <formula>#REF!="Total"</formula>
    </cfRule>
  </conditionalFormatting>
  <conditionalFormatting sqref="C165">
    <cfRule type="expression" dxfId="799" priority="26">
      <formula>#REF!="Total"</formula>
    </cfRule>
  </conditionalFormatting>
  <conditionalFormatting sqref="C165">
    <cfRule type="expression" dxfId="798" priority="27">
      <formula>#REF!="Total"</formula>
    </cfRule>
  </conditionalFormatting>
  <conditionalFormatting sqref="C165">
    <cfRule type="expression" dxfId="797" priority="28">
      <formula>#REF!="Total"</formula>
    </cfRule>
  </conditionalFormatting>
  <conditionalFormatting sqref="C165">
    <cfRule type="expression" dxfId="796" priority="29">
      <formula>#REF!="Total"</formula>
    </cfRule>
  </conditionalFormatting>
  <conditionalFormatting sqref="C165">
    <cfRule type="expression" dxfId="795" priority="30">
      <formula>#REF!="Total"</formula>
    </cfRule>
  </conditionalFormatting>
  <conditionalFormatting sqref="C165">
    <cfRule type="expression" dxfId="794" priority="31">
      <formula>#REF!="Total"</formula>
    </cfRule>
  </conditionalFormatting>
  <conditionalFormatting sqref="C165">
    <cfRule type="expression" dxfId="793" priority="32">
      <formula>#REF!="Total"</formula>
    </cfRule>
  </conditionalFormatting>
  <conditionalFormatting sqref="C165">
    <cfRule type="expression" dxfId="792" priority="33">
      <formula>#REF!="Total"</formula>
    </cfRule>
  </conditionalFormatting>
  <hyperlinks>
    <hyperlink ref="A1" location="Index!A1" display="Index" xr:uid="{3F2214E2-02FA-4383-8CDF-2ED923E48F88}"/>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65F8C-4BE2-4719-BA3D-819A5EAE564D}">
  <dimension ref="A1:I136"/>
  <sheetViews>
    <sheetView workbookViewId="0">
      <selection activeCell="B1" sqref="B1:E1"/>
    </sheetView>
  </sheetViews>
  <sheetFormatPr defaultRowHeight="12.75" x14ac:dyDescent="0.2"/>
  <cols>
    <col min="1" max="1" width="5.42578125" style="1" bestFit="1" customWidth="1"/>
    <col min="2" max="2" width="67" style="1" bestFit="1" customWidth="1"/>
    <col min="3" max="3" width="25.7109375" style="62" customWidth="1"/>
    <col min="4" max="4" width="30.28515625" style="1" bestFit="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30.2851562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30.2851562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30.2851562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30.2851562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30.2851562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30.2851562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30.2851562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30.2851562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30.2851562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30.2851562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30.2851562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30.2851562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30.2851562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30.2851562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30.2851562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30.2851562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30.2851562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30.2851562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30.2851562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30.2851562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30.2851562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30.2851562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30.2851562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30.2851562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30.2851562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30.2851562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30.2851562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30.2851562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30.2851562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30.2851562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30.2851562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30.2851562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30.2851562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30.2851562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30.2851562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30.2851562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30.2851562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30.2851562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30.2851562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30.2851562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30.2851562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30.2851562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30.2851562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30.2851562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30.2851562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30.2851562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30.2851562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30.2851562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30.2851562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30.2851562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30.2851562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30.2851562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30.2851562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30.2851562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30.2851562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30.2851562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30.2851562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30.2851562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30.2851562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30.2851562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30.2851562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30.2851562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30.2851562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x14ac:dyDescent="0.2">
      <c r="A1" s="3" t="s">
        <v>0</v>
      </c>
      <c r="B1" s="410" t="s">
        <v>71</v>
      </c>
      <c r="C1" s="410"/>
      <c r="D1" s="410"/>
      <c r="E1" s="410"/>
    </row>
    <row r="2" spans="1:9" ht="13.5" thickBot="1" x14ac:dyDescent="0.25"/>
    <row r="3" spans="1:9" ht="15" x14ac:dyDescent="0.2">
      <c r="B3" s="53" t="s">
        <v>1006</v>
      </c>
      <c r="C3" s="432"/>
      <c r="D3" s="417"/>
    </row>
    <row r="4" spans="1:9" ht="30" x14ac:dyDescent="0.2">
      <c r="B4" s="54" t="s">
        <v>1007</v>
      </c>
      <c r="C4" s="433"/>
      <c r="D4" s="418"/>
    </row>
    <row r="5" spans="1:9" ht="15" x14ac:dyDescent="0.2">
      <c r="B5" s="56" t="s">
        <v>983</v>
      </c>
      <c r="C5" s="433"/>
      <c r="D5" s="418"/>
    </row>
    <row r="6" spans="1:9" ht="15" x14ac:dyDescent="0.2">
      <c r="B6" s="56" t="s">
        <v>996</v>
      </c>
      <c r="C6" s="433"/>
      <c r="D6" s="418"/>
    </row>
    <row r="7" spans="1:9" ht="30.75" thickBot="1" x14ac:dyDescent="0.25">
      <c r="B7" s="55" t="s">
        <v>1008</v>
      </c>
      <c r="C7" s="434"/>
      <c r="D7" s="419"/>
    </row>
    <row r="8" spans="1:9" x14ac:dyDescent="0.2">
      <c r="C8" s="64" t="s">
        <v>1631</v>
      </c>
      <c r="D8" s="64" t="s">
        <v>1630</v>
      </c>
    </row>
    <row r="10" spans="1:9" x14ac:dyDescent="0.2">
      <c r="B10" s="1" t="s">
        <v>95</v>
      </c>
    </row>
    <row r="12" spans="1:9" x14ac:dyDescent="0.2">
      <c r="B12" s="6" t="s">
        <v>96</v>
      </c>
      <c r="C12" s="63" t="s">
        <v>97</v>
      </c>
      <c r="D12" s="6" t="s">
        <v>125</v>
      </c>
      <c r="E12" s="6" t="s">
        <v>99</v>
      </c>
      <c r="F12" s="8" t="s">
        <v>100</v>
      </c>
      <c r="G12" s="8" t="s">
        <v>101</v>
      </c>
      <c r="H12" s="8" t="s">
        <v>102</v>
      </c>
      <c r="I12" s="2" t="s">
        <v>126</v>
      </c>
    </row>
    <row r="13" spans="1:9" x14ac:dyDescent="0.2">
      <c r="B13" s="2" t="s">
        <v>127</v>
      </c>
    </row>
    <row r="14" spans="1:9" x14ac:dyDescent="0.2">
      <c r="B14" s="2" t="s">
        <v>104</v>
      </c>
    </row>
    <row r="15" spans="1:9" x14ac:dyDescent="0.2">
      <c r="B15" s="1" t="s">
        <v>1111</v>
      </c>
      <c r="C15" s="62" t="s">
        <v>128</v>
      </c>
      <c r="D15" s="1" t="s">
        <v>131</v>
      </c>
      <c r="E15" s="1" t="s">
        <v>132</v>
      </c>
      <c r="F15" s="4">
        <v>1420000</v>
      </c>
      <c r="G15" s="4">
        <v>9952.07</v>
      </c>
      <c r="H15" s="4">
        <v>9.2100000000000009</v>
      </c>
    </row>
    <row r="16" spans="1:9" x14ac:dyDescent="0.2">
      <c r="B16" s="1" t="s">
        <v>1171</v>
      </c>
      <c r="C16" s="62" t="s">
        <v>128</v>
      </c>
      <c r="D16" s="1" t="s">
        <v>131</v>
      </c>
      <c r="E16" s="1" t="s">
        <v>133</v>
      </c>
      <c r="F16" s="4">
        <v>503000</v>
      </c>
      <c r="G16" s="4">
        <v>8022.6</v>
      </c>
      <c r="H16" s="4">
        <v>7.43</v>
      </c>
    </row>
    <row r="17" spans="2:8" x14ac:dyDescent="0.2">
      <c r="B17" s="1" t="s">
        <v>1385</v>
      </c>
      <c r="C17" s="62" t="s">
        <v>128</v>
      </c>
      <c r="D17" s="1" t="s">
        <v>129</v>
      </c>
      <c r="E17" s="1" t="s">
        <v>130</v>
      </c>
      <c r="F17" s="4">
        <v>307600</v>
      </c>
      <c r="G17" s="4">
        <v>7749.21</v>
      </c>
      <c r="H17" s="4">
        <v>7.17</v>
      </c>
    </row>
    <row r="18" spans="2:8" x14ac:dyDescent="0.2">
      <c r="B18" s="1" t="s">
        <v>1386</v>
      </c>
      <c r="C18" s="62" t="s">
        <v>128</v>
      </c>
      <c r="D18" s="1" t="s">
        <v>134</v>
      </c>
      <c r="E18" s="1" t="s">
        <v>135</v>
      </c>
      <c r="F18" s="4">
        <v>449500</v>
      </c>
      <c r="G18" s="4">
        <v>7530.02</v>
      </c>
      <c r="H18" s="4">
        <v>6.97</v>
      </c>
    </row>
    <row r="19" spans="2:8" x14ac:dyDescent="0.2">
      <c r="B19" s="1" t="s">
        <v>280</v>
      </c>
      <c r="C19" s="62" t="s">
        <v>128</v>
      </c>
      <c r="D19" s="1" t="s">
        <v>131</v>
      </c>
      <c r="E19" s="1" t="s">
        <v>281</v>
      </c>
      <c r="F19" s="4">
        <v>1399000</v>
      </c>
      <c r="G19" s="4">
        <v>6337.47</v>
      </c>
      <c r="H19" s="4">
        <v>5.87</v>
      </c>
    </row>
    <row r="20" spans="2:8" x14ac:dyDescent="0.2">
      <c r="B20" s="1" t="s">
        <v>1134</v>
      </c>
      <c r="C20" s="62" t="s">
        <v>128</v>
      </c>
      <c r="D20" s="1" t="s">
        <v>131</v>
      </c>
      <c r="E20" s="1" t="s">
        <v>145</v>
      </c>
      <c r="F20" s="4">
        <v>570000</v>
      </c>
      <c r="G20" s="4">
        <v>4369.34</v>
      </c>
      <c r="H20" s="4">
        <v>4.04</v>
      </c>
    </row>
    <row r="21" spans="2:8" x14ac:dyDescent="0.2">
      <c r="B21" s="1" t="s">
        <v>1200</v>
      </c>
      <c r="C21" s="62" t="s">
        <v>128</v>
      </c>
      <c r="D21" s="1" t="s">
        <v>142</v>
      </c>
      <c r="E21" s="1" t="s">
        <v>143</v>
      </c>
      <c r="F21" s="4">
        <v>580000</v>
      </c>
      <c r="G21" s="4">
        <v>3992.14</v>
      </c>
      <c r="H21" s="4">
        <v>3.7</v>
      </c>
    </row>
    <row r="22" spans="2:8" x14ac:dyDescent="0.2">
      <c r="B22" s="1" t="s">
        <v>1100</v>
      </c>
      <c r="C22" s="62" t="s">
        <v>128</v>
      </c>
      <c r="D22" s="1" t="s">
        <v>134</v>
      </c>
      <c r="E22" s="1" t="s">
        <v>136</v>
      </c>
      <c r="F22" s="4">
        <v>105250</v>
      </c>
      <c r="G22" s="4">
        <v>3973.77</v>
      </c>
      <c r="H22" s="4">
        <v>3.68</v>
      </c>
    </row>
    <row r="23" spans="2:8" x14ac:dyDescent="0.2">
      <c r="B23" s="1" t="s">
        <v>1114</v>
      </c>
      <c r="C23" s="62" t="s">
        <v>128</v>
      </c>
      <c r="D23" s="1" t="s">
        <v>165</v>
      </c>
      <c r="E23" s="1" t="s">
        <v>166</v>
      </c>
      <c r="F23" s="4">
        <v>199000</v>
      </c>
      <c r="G23" s="4">
        <v>3388.87</v>
      </c>
      <c r="H23" s="4">
        <v>3.14</v>
      </c>
    </row>
    <row r="24" spans="2:8" x14ac:dyDescent="0.2">
      <c r="B24" s="1" t="s">
        <v>1140</v>
      </c>
      <c r="C24" s="62" t="s">
        <v>128</v>
      </c>
      <c r="D24" s="1" t="s">
        <v>337</v>
      </c>
      <c r="E24" s="1" t="s">
        <v>338</v>
      </c>
      <c r="F24" s="4">
        <v>202000</v>
      </c>
      <c r="G24" s="4">
        <v>2603.58</v>
      </c>
      <c r="H24" s="4">
        <v>2.41</v>
      </c>
    </row>
    <row r="25" spans="2:8" x14ac:dyDescent="0.2">
      <c r="B25" s="1" t="s">
        <v>1219</v>
      </c>
      <c r="C25" s="62" t="s">
        <v>128</v>
      </c>
      <c r="D25" s="1" t="s">
        <v>134</v>
      </c>
      <c r="E25" s="1" t="s">
        <v>144</v>
      </c>
      <c r="F25" s="4">
        <v>400000</v>
      </c>
      <c r="G25" s="4">
        <v>2536.4</v>
      </c>
      <c r="H25" s="4">
        <v>2.35</v>
      </c>
    </row>
    <row r="26" spans="2:8" x14ac:dyDescent="0.2">
      <c r="B26" s="1" t="s">
        <v>1159</v>
      </c>
      <c r="C26" s="62" t="s">
        <v>128</v>
      </c>
      <c r="D26" s="1" t="s">
        <v>140</v>
      </c>
      <c r="E26" s="1" t="s">
        <v>141</v>
      </c>
      <c r="F26" s="4">
        <v>90000</v>
      </c>
      <c r="G26" s="4">
        <v>2478.87</v>
      </c>
      <c r="H26" s="4">
        <v>2.29</v>
      </c>
    </row>
    <row r="27" spans="2:8" x14ac:dyDescent="0.2">
      <c r="B27" s="1" t="s">
        <v>1448</v>
      </c>
      <c r="C27" s="62" t="s">
        <v>128</v>
      </c>
      <c r="D27" s="1" t="s">
        <v>131</v>
      </c>
      <c r="E27" s="1" t="s">
        <v>137</v>
      </c>
      <c r="F27" s="4">
        <v>120000</v>
      </c>
      <c r="G27" s="4">
        <v>2406.6</v>
      </c>
      <c r="H27" s="4">
        <v>2.23</v>
      </c>
    </row>
    <row r="28" spans="2:8" x14ac:dyDescent="0.2">
      <c r="B28" s="1" t="s">
        <v>1112</v>
      </c>
      <c r="C28" s="62" t="s">
        <v>128</v>
      </c>
      <c r="D28" s="1" t="s">
        <v>247</v>
      </c>
      <c r="E28" s="1" t="s">
        <v>358</v>
      </c>
      <c r="F28" s="4">
        <v>1490000</v>
      </c>
      <c r="G28" s="4">
        <v>2365.38</v>
      </c>
      <c r="H28" s="4">
        <v>2.19</v>
      </c>
    </row>
    <row r="29" spans="2:8" x14ac:dyDescent="0.2">
      <c r="B29" s="1" t="s">
        <v>1113</v>
      </c>
      <c r="C29" s="62" t="s">
        <v>128</v>
      </c>
      <c r="D29" s="1" t="s">
        <v>167</v>
      </c>
      <c r="E29" s="1" t="s">
        <v>344</v>
      </c>
      <c r="F29" s="4">
        <v>126000</v>
      </c>
      <c r="G29" s="4">
        <v>2103.5100000000002</v>
      </c>
      <c r="H29" s="4">
        <v>1.95</v>
      </c>
    </row>
    <row r="30" spans="2:8" x14ac:dyDescent="0.2">
      <c r="B30" s="1" t="s">
        <v>1496</v>
      </c>
      <c r="C30" s="62" t="s">
        <v>128</v>
      </c>
      <c r="D30" s="1" t="s">
        <v>193</v>
      </c>
      <c r="E30" s="1" t="s">
        <v>494</v>
      </c>
      <c r="F30" s="4">
        <v>4500</v>
      </c>
      <c r="G30" s="4">
        <v>2057.15</v>
      </c>
      <c r="H30" s="4">
        <v>1.9</v>
      </c>
    </row>
    <row r="31" spans="2:8" x14ac:dyDescent="0.2">
      <c r="B31" s="1" t="s">
        <v>1103</v>
      </c>
      <c r="C31" s="62" t="s">
        <v>128</v>
      </c>
      <c r="D31" s="1" t="s">
        <v>160</v>
      </c>
      <c r="E31" s="1" t="s">
        <v>175</v>
      </c>
      <c r="F31" s="4">
        <v>250000</v>
      </c>
      <c r="G31" s="4">
        <v>2045.63</v>
      </c>
      <c r="H31" s="4">
        <v>1.89</v>
      </c>
    </row>
    <row r="32" spans="2:8" x14ac:dyDescent="0.2">
      <c r="B32" s="1" t="s">
        <v>1229</v>
      </c>
      <c r="C32" s="62" t="s">
        <v>128</v>
      </c>
      <c r="D32" s="1" t="s">
        <v>160</v>
      </c>
      <c r="E32" s="1" t="s">
        <v>421</v>
      </c>
      <c r="F32" s="4">
        <v>203000</v>
      </c>
      <c r="G32" s="4">
        <v>1996.61</v>
      </c>
      <c r="H32" s="4">
        <v>1.85</v>
      </c>
    </row>
    <row r="33" spans="2:8" x14ac:dyDescent="0.2">
      <c r="B33" s="1" t="s">
        <v>1142</v>
      </c>
      <c r="C33" s="62" t="s">
        <v>128</v>
      </c>
      <c r="D33" s="1" t="s">
        <v>146</v>
      </c>
      <c r="E33" s="1" t="s">
        <v>495</v>
      </c>
      <c r="F33" s="4">
        <v>320000</v>
      </c>
      <c r="G33" s="4">
        <v>1974.56</v>
      </c>
      <c r="H33" s="4">
        <v>1.83</v>
      </c>
    </row>
    <row r="34" spans="2:8" x14ac:dyDescent="0.2">
      <c r="B34" s="1" t="s">
        <v>1199</v>
      </c>
      <c r="C34" s="62" t="s">
        <v>128</v>
      </c>
      <c r="D34" s="1" t="s">
        <v>146</v>
      </c>
      <c r="E34" s="1" t="s">
        <v>147</v>
      </c>
      <c r="F34" s="4">
        <v>70000</v>
      </c>
      <c r="G34" s="4">
        <v>1891.26</v>
      </c>
      <c r="H34" s="4">
        <v>1.75</v>
      </c>
    </row>
    <row r="35" spans="2:8" x14ac:dyDescent="0.2">
      <c r="B35" s="1" t="s">
        <v>1127</v>
      </c>
      <c r="C35" s="62" t="s">
        <v>128</v>
      </c>
      <c r="D35" s="1" t="s">
        <v>167</v>
      </c>
      <c r="E35" s="1" t="s">
        <v>168</v>
      </c>
      <c r="F35" s="4">
        <v>24000</v>
      </c>
      <c r="G35" s="4">
        <v>1775.06</v>
      </c>
      <c r="H35" s="4">
        <v>1.64</v>
      </c>
    </row>
    <row r="36" spans="2:8" x14ac:dyDescent="0.2">
      <c r="B36" s="1" t="s">
        <v>1218</v>
      </c>
      <c r="C36" s="62" t="s">
        <v>128</v>
      </c>
      <c r="D36" s="1" t="s">
        <v>173</v>
      </c>
      <c r="E36" s="1" t="s">
        <v>264</v>
      </c>
      <c r="F36" s="4">
        <v>65000</v>
      </c>
      <c r="G36" s="4">
        <v>1552.85</v>
      </c>
      <c r="H36" s="4">
        <v>1.44</v>
      </c>
    </row>
    <row r="37" spans="2:8" x14ac:dyDescent="0.2">
      <c r="B37" s="1" t="s">
        <v>1198</v>
      </c>
      <c r="C37" s="62" t="s">
        <v>128</v>
      </c>
      <c r="D37" s="1" t="s">
        <v>170</v>
      </c>
      <c r="E37" s="1" t="s">
        <v>279</v>
      </c>
      <c r="F37" s="4">
        <v>120000</v>
      </c>
      <c r="G37" s="4">
        <v>1458.12</v>
      </c>
      <c r="H37" s="4">
        <v>1.35</v>
      </c>
    </row>
    <row r="38" spans="2:8" x14ac:dyDescent="0.2">
      <c r="B38" s="1" t="s">
        <v>1497</v>
      </c>
      <c r="C38" s="62" t="s">
        <v>128</v>
      </c>
      <c r="D38" s="1" t="s">
        <v>134</v>
      </c>
      <c r="E38" s="1" t="s">
        <v>473</v>
      </c>
      <c r="F38" s="4">
        <v>135000</v>
      </c>
      <c r="G38" s="4">
        <v>1434.71</v>
      </c>
      <c r="H38" s="4">
        <v>1.33</v>
      </c>
    </row>
    <row r="39" spans="2:8" x14ac:dyDescent="0.2">
      <c r="B39" s="1" t="s">
        <v>1498</v>
      </c>
      <c r="C39" s="62" t="s">
        <v>128</v>
      </c>
      <c r="D39" s="1" t="s">
        <v>160</v>
      </c>
      <c r="E39" s="1" t="s">
        <v>496</v>
      </c>
      <c r="F39" s="4">
        <v>74000</v>
      </c>
      <c r="G39" s="4">
        <v>1381.54</v>
      </c>
      <c r="H39" s="4">
        <v>1.28</v>
      </c>
    </row>
    <row r="40" spans="2:8" x14ac:dyDescent="0.2">
      <c r="B40" s="1" t="s">
        <v>1098</v>
      </c>
      <c r="C40" s="62" t="s">
        <v>128</v>
      </c>
      <c r="D40" s="1" t="s">
        <v>146</v>
      </c>
      <c r="E40" s="1" t="s">
        <v>148</v>
      </c>
      <c r="F40" s="4">
        <v>540000</v>
      </c>
      <c r="G40" s="4">
        <v>1275.21</v>
      </c>
      <c r="H40" s="4">
        <v>1.18</v>
      </c>
    </row>
    <row r="41" spans="2:8" x14ac:dyDescent="0.2">
      <c r="B41" s="1" t="s">
        <v>1390</v>
      </c>
      <c r="C41" s="62" t="s">
        <v>128</v>
      </c>
      <c r="D41" s="1" t="s">
        <v>170</v>
      </c>
      <c r="E41" s="1" t="s">
        <v>171</v>
      </c>
      <c r="F41" s="4">
        <v>80000</v>
      </c>
      <c r="G41" s="4">
        <v>1271.5999999999999</v>
      </c>
      <c r="H41" s="4">
        <v>1.18</v>
      </c>
    </row>
    <row r="42" spans="2:8" x14ac:dyDescent="0.2">
      <c r="B42" s="1" t="s">
        <v>1119</v>
      </c>
      <c r="C42" s="62" t="s">
        <v>128</v>
      </c>
      <c r="D42" s="1" t="s">
        <v>134</v>
      </c>
      <c r="E42" s="1" t="s">
        <v>383</v>
      </c>
      <c r="F42" s="4">
        <v>90000</v>
      </c>
      <c r="G42" s="4">
        <v>1242.54</v>
      </c>
      <c r="H42" s="4">
        <v>1.1499999999999999</v>
      </c>
    </row>
    <row r="43" spans="2:8" x14ac:dyDescent="0.2">
      <c r="B43" s="1" t="s">
        <v>1499</v>
      </c>
      <c r="C43" s="62" t="s">
        <v>128</v>
      </c>
      <c r="D43" s="1" t="s">
        <v>176</v>
      </c>
      <c r="E43" s="1" t="s">
        <v>177</v>
      </c>
      <c r="F43" s="4">
        <v>28000</v>
      </c>
      <c r="G43" s="4">
        <v>1190.06</v>
      </c>
      <c r="H43" s="4">
        <v>1.1000000000000001</v>
      </c>
    </row>
    <row r="44" spans="2:8" x14ac:dyDescent="0.2">
      <c r="B44" s="1" t="s">
        <v>1195</v>
      </c>
      <c r="C44" s="62" t="s">
        <v>128</v>
      </c>
      <c r="D44" s="1" t="s">
        <v>173</v>
      </c>
      <c r="E44" s="1" t="s">
        <v>434</v>
      </c>
      <c r="F44" s="4">
        <v>117000</v>
      </c>
      <c r="G44" s="4">
        <v>1160.58</v>
      </c>
      <c r="H44" s="4">
        <v>1.07</v>
      </c>
    </row>
    <row r="45" spans="2:8" x14ac:dyDescent="0.2">
      <c r="B45" s="1" t="s">
        <v>1227</v>
      </c>
      <c r="C45" s="62" t="s">
        <v>128</v>
      </c>
      <c r="D45" s="1" t="s">
        <v>160</v>
      </c>
      <c r="E45" s="1" t="s">
        <v>469</v>
      </c>
      <c r="F45" s="4">
        <v>48000</v>
      </c>
      <c r="G45" s="4">
        <v>1157.45</v>
      </c>
      <c r="H45" s="4">
        <v>1.07</v>
      </c>
    </row>
    <row r="46" spans="2:8" x14ac:dyDescent="0.2">
      <c r="B46" s="1" t="s">
        <v>1500</v>
      </c>
      <c r="C46" s="62" t="s">
        <v>128</v>
      </c>
      <c r="D46" s="1" t="s">
        <v>149</v>
      </c>
      <c r="E46" s="1" t="s">
        <v>482</v>
      </c>
      <c r="F46" s="4">
        <v>73000</v>
      </c>
      <c r="G46" s="4">
        <v>1156.6500000000001</v>
      </c>
      <c r="H46" s="4">
        <v>1.07</v>
      </c>
    </row>
    <row r="47" spans="2:8" x14ac:dyDescent="0.2">
      <c r="B47" s="1" t="s">
        <v>1387</v>
      </c>
      <c r="C47" s="62" t="s">
        <v>128</v>
      </c>
      <c r="D47" s="1" t="s">
        <v>134</v>
      </c>
      <c r="E47" s="1" t="s">
        <v>261</v>
      </c>
      <c r="F47" s="4">
        <v>90000</v>
      </c>
      <c r="G47" s="4">
        <v>1151.5999999999999</v>
      </c>
      <c r="H47" s="4">
        <v>1.07</v>
      </c>
    </row>
    <row r="48" spans="2:8" x14ac:dyDescent="0.2">
      <c r="B48" s="1" t="s">
        <v>1216</v>
      </c>
      <c r="C48" s="62" t="s">
        <v>128</v>
      </c>
      <c r="D48" s="1" t="s">
        <v>247</v>
      </c>
      <c r="E48" s="1" t="s">
        <v>415</v>
      </c>
      <c r="F48" s="4">
        <v>800000</v>
      </c>
      <c r="G48" s="4">
        <v>1134.8</v>
      </c>
      <c r="H48" s="4">
        <v>1.05</v>
      </c>
    </row>
    <row r="49" spans="2:8" x14ac:dyDescent="0.2">
      <c r="B49" s="1" t="s">
        <v>1129</v>
      </c>
      <c r="C49" s="62" t="s">
        <v>128</v>
      </c>
      <c r="D49" s="1" t="s">
        <v>276</v>
      </c>
      <c r="E49" s="1" t="s">
        <v>437</v>
      </c>
      <c r="F49" s="4">
        <v>270000</v>
      </c>
      <c r="G49" s="4">
        <v>1126.44</v>
      </c>
      <c r="H49" s="4">
        <v>1.04</v>
      </c>
    </row>
    <row r="50" spans="2:8" x14ac:dyDescent="0.2">
      <c r="B50" s="1" t="s">
        <v>1456</v>
      </c>
      <c r="C50" s="62" t="s">
        <v>128</v>
      </c>
      <c r="D50" s="1" t="s">
        <v>160</v>
      </c>
      <c r="E50" s="1" t="s">
        <v>497</v>
      </c>
      <c r="F50" s="4">
        <v>47689</v>
      </c>
      <c r="G50" s="4">
        <v>1086.4000000000001</v>
      </c>
      <c r="H50" s="4">
        <v>1.01</v>
      </c>
    </row>
    <row r="51" spans="2:8" x14ac:dyDescent="0.2">
      <c r="B51" s="1" t="s">
        <v>1232</v>
      </c>
      <c r="C51" s="62" t="s">
        <v>128</v>
      </c>
      <c r="D51" s="1" t="s">
        <v>154</v>
      </c>
      <c r="E51" s="1" t="s">
        <v>357</v>
      </c>
      <c r="F51" s="4">
        <v>28000</v>
      </c>
      <c r="G51" s="4">
        <v>1031.73</v>
      </c>
      <c r="H51" s="4">
        <v>0.96</v>
      </c>
    </row>
    <row r="52" spans="2:8" x14ac:dyDescent="0.2">
      <c r="B52" s="1" t="s">
        <v>1179</v>
      </c>
      <c r="C52" s="62" t="s">
        <v>128</v>
      </c>
      <c r="D52" s="1" t="s">
        <v>146</v>
      </c>
      <c r="E52" s="1" t="s">
        <v>498</v>
      </c>
      <c r="F52" s="4">
        <v>61500</v>
      </c>
      <c r="G52" s="4">
        <v>1026.74</v>
      </c>
      <c r="H52" s="4">
        <v>0.95</v>
      </c>
    </row>
    <row r="53" spans="2:8" x14ac:dyDescent="0.2">
      <c r="B53" s="1" t="s">
        <v>1143</v>
      </c>
      <c r="C53" s="62" t="s">
        <v>128</v>
      </c>
      <c r="D53" s="1" t="s">
        <v>193</v>
      </c>
      <c r="E53" s="1" t="s">
        <v>499</v>
      </c>
      <c r="F53" s="4">
        <v>47081</v>
      </c>
      <c r="G53" s="4">
        <v>1002.54</v>
      </c>
      <c r="H53" s="4">
        <v>0.93</v>
      </c>
    </row>
    <row r="54" spans="2:8" x14ac:dyDescent="0.2">
      <c r="B54" s="1" t="s">
        <v>1215</v>
      </c>
      <c r="C54" s="62" t="s">
        <v>128</v>
      </c>
      <c r="D54" s="1" t="s">
        <v>131</v>
      </c>
      <c r="E54" s="1" t="s">
        <v>405</v>
      </c>
      <c r="F54" s="4">
        <v>525000</v>
      </c>
      <c r="G54" s="4">
        <v>1002.23</v>
      </c>
      <c r="H54" s="4">
        <v>0.93</v>
      </c>
    </row>
    <row r="55" spans="2:8" x14ac:dyDescent="0.2">
      <c r="B55" s="1" t="s">
        <v>432</v>
      </c>
      <c r="C55" s="62" t="s">
        <v>128</v>
      </c>
      <c r="D55" s="1" t="s">
        <v>131</v>
      </c>
      <c r="E55" s="1" t="s">
        <v>433</v>
      </c>
      <c r="F55" s="4">
        <v>1200000</v>
      </c>
      <c r="G55" s="4">
        <v>981</v>
      </c>
      <c r="H55" s="4">
        <v>0.91</v>
      </c>
    </row>
    <row r="56" spans="2:8" x14ac:dyDescent="0.2">
      <c r="B56" s="1" t="s">
        <v>1230</v>
      </c>
      <c r="C56" s="62" t="s">
        <v>128</v>
      </c>
      <c r="D56" s="1" t="s">
        <v>160</v>
      </c>
      <c r="E56" s="1" t="s">
        <v>162</v>
      </c>
      <c r="F56" s="4">
        <v>19200</v>
      </c>
      <c r="G56" s="4">
        <v>937.09</v>
      </c>
      <c r="H56" s="4">
        <v>0.87</v>
      </c>
    </row>
    <row r="57" spans="2:8" x14ac:dyDescent="0.2">
      <c r="B57" s="1" t="s">
        <v>1403</v>
      </c>
      <c r="C57" s="62" t="s">
        <v>128</v>
      </c>
      <c r="D57" s="1" t="s">
        <v>142</v>
      </c>
      <c r="E57" s="1" t="s">
        <v>195</v>
      </c>
      <c r="F57" s="4">
        <v>41429</v>
      </c>
      <c r="G57" s="4">
        <v>63.51</v>
      </c>
      <c r="H57" s="4">
        <v>0.06</v>
      </c>
    </row>
    <row r="58" spans="2:8" x14ac:dyDescent="0.2">
      <c r="B58" s="1" t="s">
        <v>1501</v>
      </c>
      <c r="C58" s="62" t="s">
        <v>128</v>
      </c>
      <c r="D58" s="1" t="s">
        <v>232</v>
      </c>
      <c r="E58" s="1" t="s">
        <v>500</v>
      </c>
      <c r="F58" s="4">
        <v>945000</v>
      </c>
      <c r="G58" s="4">
        <v>19.37</v>
      </c>
      <c r="H58" s="4">
        <v>0.02</v>
      </c>
    </row>
    <row r="59" spans="2:8" x14ac:dyDescent="0.2">
      <c r="B59" s="65" t="s">
        <v>1083</v>
      </c>
      <c r="G59" s="10">
        <f>SUM(G15:G58)</f>
        <v>106394.85999999996</v>
      </c>
      <c r="H59" s="10">
        <f>SUM(H15:H58)</f>
        <v>98.509999999999991</v>
      </c>
    </row>
    <row r="60" spans="2:8" x14ac:dyDescent="0.2">
      <c r="B60" s="2" t="s">
        <v>1089</v>
      </c>
      <c r="G60" s="10"/>
      <c r="H60" s="10"/>
    </row>
    <row r="61" spans="2:8" x14ac:dyDescent="0.2">
      <c r="B61" s="2" t="s">
        <v>1090</v>
      </c>
      <c r="G61" s="10"/>
      <c r="H61" s="10"/>
    </row>
    <row r="62" spans="2:8" x14ac:dyDescent="0.2">
      <c r="B62" s="1" t="s">
        <v>246</v>
      </c>
      <c r="C62" s="62" t="s">
        <v>128</v>
      </c>
      <c r="D62" s="1" t="s">
        <v>247</v>
      </c>
      <c r="E62" s="1" t="s">
        <v>248</v>
      </c>
      <c r="F62" s="4">
        <v>599500</v>
      </c>
      <c r="G62" s="4">
        <v>722.16</v>
      </c>
      <c r="H62" s="4">
        <v>0.67</v>
      </c>
    </row>
    <row r="63" spans="2:8" x14ac:dyDescent="0.2">
      <c r="B63" s="2" t="s">
        <v>1086</v>
      </c>
      <c r="G63" s="10">
        <f>SUM(G62)</f>
        <v>722.16</v>
      </c>
      <c r="H63" s="10">
        <f>SUM(H62)</f>
        <v>0.67</v>
      </c>
    </row>
    <row r="64" spans="2:8" x14ac:dyDescent="0.2">
      <c r="B64" s="2" t="s">
        <v>1091</v>
      </c>
      <c r="G64" s="10">
        <f>+G59+G63</f>
        <v>107117.01999999996</v>
      </c>
      <c r="H64" s="10">
        <f>+H59+H63</f>
        <v>99.179999999999993</v>
      </c>
    </row>
    <row r="65" spans="2:8" x14ac:dyDescent="0.2">
      <c r="B65" s="2" t="s">
        <v>197</v>
      </c>
      <c r="C65" s="64"/>
      <c r="D65" s="2"/>
      <c r="E65" s="2"/>
      <c r="F65" s="10"/>
      <c r="G65" s="10">
        <v>1235.8699999999999</v>
      </c>
      <c r="H65" s="10">
        <v>1.1399999999999999</v>
      </c>
    </row>
    <row r="66" spans="2:8" x14ac:dyDescent="0.2">
      <c r="B66" s="2" t="s">
        <v>114</v>
      </c>
      <c r="C66" s="64"/>
      <c r="D66" s="2"/>
      <c r="E66" s="2"/>
      <c r="F66" s="10"/>
      <c r="G66" s="10">
        <v>108352.89</v>
      </c>
      <c r="H66" s="10">
        <v>100.3</v>
      </c>
    </row>
    <row r="67" spans="2:8" x14ac:dyDescent="0.2">
      <c r="B67" s="2" t="s">
        <v>198</v>
      </c>
      <c r="C67" s="64"/>
      <c r="D67" s="2"/>
      <c r="E67" s="2"/>
      <c r="F67" s="10"/>
      <c r="G67" s="10">
        <v>-328.91151341000386</v>
      </c>
      <c r="H67" s="10">
        <v>-0.29999999999999716</v>
      </c>
    </row>
    <row r="68" spans="2:8" x14ac:dyDescent="0.2">
      <c r="B68" s="2" t="s">
        <v>116</v>
      </c>
      <c r="C68" s="64"/>
      <c r="D68" s="2"/>
      <c r="E68" s="2"/>
      <c r="F68" s="10"/>
      <c r="G68" s="10">
        <v>108023.97848659</v>
      </c>
      <c r="H68" s="10">
        <v>100</v>
      </c>
    </row>
    <row r="69" spans="2:8" x14ac:dyDescent="0.2">
      <c r="B69" s="1" t="s">
        <v>117</v>
      </c>
    </row>
    <row r="70" spans="2:8" x14ac:dyDescent="0.2">
      <c r="B70" s="1" t="s">
        <v>118</v>
      </c>
    </row>
    <row r="72" spans="2:8" x14ac:dyDescent="0.2">
      <c r="B72" s="11"/>
    </row>
    <row r="73" spans="2:8" x14ac:dyDescent="0.2">
      <c r="B73" s="2"/>
    </row>
    <row r="74" spans="2:8" x14ac:dyDescent="0.2">
      <c r="B74" s="2" t="s">
        <v>121</v>
      </c>
    </row>
    <row r="75" spans="2:8" x14ac:dyDescent="0.2">
      <c r="B75" s="2" t="s">
        <v>199</v>
      </c>
    </row>
    <row r="76" spans="2:8" x14ac:dyDescent="0.2">
      <c r="B76" s="2" t="s">
        <v>122</v>
      </c>
    </row>
    <row r="77" spans="2:8" x14ac:dyDescent="0.2">
      <c r="B77" s="2" t="s">
        <v>501</v>
      </c>
      <c r="C77" s="64"/>
    </row>
    <row r="78" spans="2:8" x14ac:dyDescent="0.2">
      <c r="B78" s="2" t="s">
        <v>502</v>
      </c>
      <c r="C78" s="64"/>
    </row>
    <row r="79" spans="2:8" x14ac:dyDescent="0.2">
      <c r="B79" s="2" t="s">
        <v>503</v>
      </c>
      <c r="C79" s="64"/>
    </row>
    <row r="80" spans="2:8" x14ac:dyDescent="0.2">
      <c r="B80" s="2" t="s">
        <v>504</v>
      </c>
      <c r="C80" s="64"/>
    </row>
    <row r="81" spans="2:8" x14ac:dyDescent="0.2">
      <c r="B81" s="2" t="s">
        <v>505</v>
      </c>
      <c r="C81" s="64"/>
    </row>
    <row r="82" spans="2:8" x14ac:dyDescent="0.2">
      <c r="B82" s="2" t="s">
        <v>506</v>
      </c>
      <c r="C82" s="64"/>
    </row>
    <row r="83" spans="2:8" x14ac:dyDescent="0.2">
      <c r="B83" s="2" t="s">
        <v>507</v>
      </c>
      <c r="C83" s="64"/>
    </row>
    <row r="84" spans="2:8" x14ac:dyDescent="0.2">
      <c r="B84" s="2" t="s">
        <v>508</v>
      </c>
      <c r="C84" s="64"/>
    </row>
    <row r="85" spans="2:8" x14ac:dyDescent="0.2">
      <c r="B85" s="65" t="s">
        <v>3814</v>
      </c>
      <c r="C85" s="64"/>
    </row>
    <row r="86" spans="2:8" x14ac:dyDescent="0.2">
      <c r="B86" s="65" t="s">
        <v>123</v>
      </c>
    </row>
    <row r="87" spans="2:8" x14ac:dyDescent="0.2">
      <c r="B87" s="65" t="s">
        <v>124</v>
      </c>
    </row>
    <row r="89" spans="2:8" ht="15" x14ac:dyDescent="0.2">
      <c r="B89" s="371" t="s">
        <v>2522</v>
      </c>
      <c r="C89" s="372">
        <v>44469</v>
      </c>
    </row>
    <row r="90" spans="2:8" ht="60" x14ac:dyDescent="0.2">
      <c r="B90" s="373" t="s">
        <v>2523</v>
      </c>
      <c r="C90" s="373" t="s">
        <v>2524</v>
      </c>
      <c r="D90" s="143" t="s">
        <v>2525</v>
      </c>
      <c r="E90" s="373" t="s">
        <v>2526</v>
      </c>
      <c r="F90" s="374" t="s">
        <v>2527</v>
      </c>
    </row>
    <row r="91" spans="2:8" s="134" customFormat="1" x14ac:dyDescent="0.2">
      <c r="B91" s="12" t="s">
        <v>120</v>
      </c>
      <c r="C91" s="12" t="s">
        <v>120</v>
      </c>
      <c r="D91" s="12" t="s">
        <v>120</v>
      </c>
      <c r="E91" s="12" t="s">
        <v>120</v>
      </c>
      <c r="F91" s="375"/>
      <c r="G91" s="62"/>
      <c r="H91" s="62"/>
    </row>
    <row r="93" spans="2:8" s="376" customFormat="1" x14ac:dyDescent="0.2">
      <c r="B93" s="87" t="s">
        <v>3554</v>
      </c>
      <c r="C93" s="377" t="s">
        <v>120</v>
      </c>
      <c r="F93" s="378"/>
      <c r="G93" s="378"/>
      <c r="H93" s="378"/>
    </row>
    <row r="94" spans="2:8" s="376" customFormat="1" x14ac:dyDescent="0.2">
      <c r="B94" s="87"/>
      <c r="C94" s="377"/>
      <c r="F94" s="378"/>
      <c r="G94" s="378"/>
      <c r="H94" s="378"/>
    </row>
    <row r="95" spans="2:8" s="376" customFormat="1" ht="15" x14ac:dyDescent="0.25">
      <c r="B95" s="144" t="s">
        <v>2927</v>
      </c>
      <c r="C95" s="379"/>
      <c r="F95" s="378"/>
      <c r="G95" s="378"/>
      <c r="H95" s="378"/>
    </row>
    <row r="96" spans="2:8" s="376" customFormat="1" ht="15.75" x14ac:dyDescent="0.2">
      <c r="B96" s="380" t="s">
        <v>2675</v>
      </c>
      <c r="C96" s="260" t="s">
        <v>2921</v>
      </c>
      <c r="F96" s="378"/>
      <c r="G96" s="378"/>
      <c r="H96" s="378"/>
    </row>
    <row r="97" spans="2:8" s="134" customFormat="1" ht="15" x14ac:dyDescent="0.25">
      <c r="B97" s="381" t="s">
        <v>120</v>
      </c>
      <c r="C97" s="146" t="s">
        <v>120</v>
      </c>
      <c r="F97" s="62"/>
      <c r="G97" s="62"/>
      <c r="H97" s="62"/>
    </row>
    <row r="98" spans="2:8" x14ac:dyDescent="0.2">
      <c r="C98" s="5"/>
    </row>
    <row r="99" spans="2:8" x14ac:dyDescent="0.2">
      <c r="C99" s="5"/>
    </row>
    <row r="100" spans="2:8" s="376" customFormat="1" ht="15.75" x14ac:dyDescent="0.2">
      <c r="B100" s="380" t="s">
        <v>3555</v>
      </c>
      <c r="C100" s="260" t="s">
        <v>2921</v>
      </c>
      <c r="F100" s="378"/>
      <c r="G100" s="378"/>
      <c r="H100" s="378"/>
    </row>
    <row r="101" spans="2:8" ht="15" x14ac:dyDescent="0.25">
      <c r="B101" s="381" t="s">
        <v>120</v>
      </c>
      <c r="C101" s="146" t="s">
        <v>120</v>
      </c>
    </row>
    <row r="102" spans="2:8" x14ac:dyDescent="0.2">
      <c r="C102" s="5"/>
    </row>
    <row r="103" spans="2:8" x14ac:dyDescent="0.2">
      <c r="C103" s="5"/>
    </row>
    <row r="104" spans="2:8" s="376" customFormat="1" ht="15.75" x14ac:dyDescent="0.25">
      <c r="B104" s="382" t="s">
        <v>2912</v>
      </c>
      <c r="C104" s="260" t="s">
        <v>2923</v>
      </c>
      <c r="F104" s="378"/>
      <c r="G104" s="378"/>
      <c r="H104" s="378"/>
    </row>
    <row r="105" spans="2:8" ht="15" x14ac:dyDescent="0.25">
      <c r="B105" s="381" t="s">
        <v>120</v>
      </c>
      <c r="C105" s="146" t="s">
        <v>120</v>
      </c>
    </row>
    <row r="106" spans="2:8" x14ac:dyDescent="0.2">
      <c r="C106" s="5"/>
    </row>
    <row r="107" spans="2:8" s="376" customFormat="1" ht="15.75" x14ac:dyDescent="0.25">
      <c r="B107" s="382" t="s">
        <v>2914</v>
      </c>
      <c r="C107" s="260" t="s">
        <v>2923</v>
      </c>
      <c r="F107" s="378"/>
      <c r="G107" s="378"/>
      <c r="H107" s="378"/>
    </row>
    <row r="108" spans="2:8" ht="15" x14ac:dyDescent="0.25">
      <c r="B108" s="381" t="s">
        <v>120</v>
      </c>
      <c r="C108" s="146" t="s">
        <v>120</v>
      </c>
    </row>
    <row r="109" spans="2:8" x14ac:dyDescent="0.2">
      <c r="C109" s="5"/>
    </row>
    <row r="110" spans="2:8" s="376" customFormat="1" ht="15" x14ac:dyDescent="0.25">
      <c r="B110" s="383" t="s">
        <v>3556</v>
      </c>
      <c r="C110" s="146" t="s">
        <v>120</v>
      </c>
      <c r="F110" s="378"/>
      <c r="G110" s="378"/>
      <c r="H110" s="378"/>
    </row>
    <row r="111" spans="2:8" x14ac:dyDescent="0.2">
      <c r="C111" s="5"/>
    </row>
    <row r="112" spans="2:8" x14ac:dyDescent="0.2">
      <c r="C112" s="5"/>
    </row>
    <row r="113" spans="2:8" ht="15" x14ac:dyDescent="0.25">
      <c r="B113" s="69" t="s">
        <v>2917</v>
      </c>
      <c r="C113" s="148">
        <v>44469</v>
      </c>
      <c r="D113" s="149"/>
      <c r="E113" s="150"/>
      <c r="F113" s="71"/>
    </row>
    <row r="114" spans="2:8" ht="51" x14ac:dyDescent="0.2">
      <c r="B114" s="151" t="s">
        <v>2523</v>
      </c>
      <c r="C114" s="151" t="s">
        <v>2918</v>
      </c>
      <c r="D114" s="152" t="s">
        <v>2525</v>
      </c>
      <c r="E114" s="153" t="s">
        <v>2526</v>
      </c>
      <c r="F114" s="138" t="s">
        <v>2527</v>
      </c>
    </row>
    <row r="115" spans="2:8" s="134" customFormat="1" x14ac:dyDescent="0.2">
      <c r="B115" s="384" t="s">
        <v>120</v>
      </c>
      <c r="C115" s="154" t="s">
        <v>120</v>
      </c>
      <c r="D115" s="155" t="s">
        <v>120</v>
      </c>
      <c r="E115" s="155" t="s">
        <v>120</v>
      </c>
      <c r="F115" s="155" t="s">
        <v>120</v>
      </c>
      <c r="G115" s="62"/>
      <c r="H115" s="62"/>
    </row>
    <row r="116" spans="2:8" x14ac:dyDescent="0.2">
      <c r="B116" s="156"/>
      <c r="C116" s="70"/>
      <c r="D116" s="70"/>
      <c r="E116" s="70"/>
      <c r="F116" s="71"/>
    </row>
    <row r="117" spans="2:8" x14ac:dyDescent="0.2">
      <c r="B117" s="70"/>
      <c r="C117" s="70"/>
      <c r="D117" s="70"/>
      <c r="E117" s="70"/>
      <c r="F117" s="71"/>
    </row>
    <row r="118" spans="2:8" x14ac:dyDescent="0.2">
      <c r="B118" s="1" t="s">
        <v>2919</v>
      </c>
      <c r="C118" s="154" t="s">
        <v>120</v>
      </c>
      <c r="D118" s="70"/>
      <c r="E118" s="70"/>
      <c r="F118" s="71"/>
    </row>
    <row r="119" spans="2:8" x14ac:dyDescent="0.2">
      <c r="B119" s="70"/>
      <c r="C119" s="70"/>
      <c r="D119" s="70"/>
      <c r="E119" s="70"/>
      <c r="F119" s="71"/>
    </row>
    <row r="120" spans="2:8" ht="15" x14ac:dyDescent="0.25">
      <c r="B120" s="144" t="s">
        <v>2926</v>
      </c>
      <c r="C120" s="70"/>
      <c r="E120" s="70"/>
      <c r="F120" s="71"/>
    </row>
    <row r="121" spans="2:8" x14ac:dyDescent="0.2">
      <c r="B121" s="70"/>
      <c r="C121" s="70"/>
      <c r="E121" s="70"/>
      <c r="F121" s="71"/>
    </row>
    <row r="122" spans="2:8" ht="15" x14ac:dyDescent="0.25">
      <c r="B122" s="157" t="s">
        <v>2920</v>
      </c>
      <c r="C122" s="158" t="s">
        <v>2921</v>
      </c>
      <c r="E122" s="70"/>
      <c r="F122" s="71"/>
    </row>
    <row r="123" spans="2:8" ht="15" x14ac:dyDescent="0.25">
      <c r="B123" s="381" t="s">
        <v>120</v>
      </c>
      <c r="C123" s="146" t="s">
        <v>120</v>
      </c>
      <c r="E123" s="70"/>
      <c r="F123" s="71"/>
    </row>
    <row r="124" spans="2:8" ht="15" x14ac:dyDescent="0.25">
      <c r="B124" s="385"/>
      <c r="C124" s="386"/>
      <c r="E124" s="70"/>
      <c r="F124" s="71"/>
    </row>
    <row r="125" spans="2:8" x14ac:dyDescent="0.2">
      <c r="C125" s="1"/>
      <c r="E125" s="70"/>
      <c r="F125" s="71"/>
    </row>
    <row r="126" spans="2:8" ht="15" x14ac:dyDescent="0.2">
      <c r="B126" s="160" t="s">
        <v>2911</v>
      </c>
      <c r="C126" s="161" t="s">
        <v>2921</v>
      </c>
      <c r="E126" s="70"/>
      <c r="F126" s="71"/>
    </row>
    <row r="127" spans="2:8" ht="15" x14ac:dyDescent="0.25">
      <c r="B127" s="381" t="s">
        <v>120</v>
      </c>
      <c r="C127" s="146" t="s">
        <v>120</v>
      </c>
      <c r="E127" s="70"/>
      <c r="F127" s="71"/>
    </row>
    <row r="128" spans="2:8" ht="15" x14ac:dyDescent="0.25">
      <c r="B128" s="387"/>
      <c r="C128" s="388"/>
      <c r="E128" s="70"/>
      <c r="F128" s="71"/>
    </row>
    <row r="129" spans="2:6" x14ac:dyDescent="0.2">
      <c r="C129" s="134"/>
      <c r="E129" s="70"/>
      <c r="F129" s="71"/>
    </row>
    <row r="130" spans="2:6" ht="15" x14ac:dyDescent="0.25">
      <c r="B130" s="157" t="s">
        <v>2922</v>
      </c>
      <c r="C130" s="158" t="s">
        <v>2923</v>
      </c>
      <c r="E130" s="70"/>
      <c r="F130" s="71"/>
    </row>
    <row r="131" spans="2:6" ht="15" x14ac:dyDescent="0.25">
      <c r="B131" s="381" t="s">
        <v>120</v>
      </c>
      <c r="C131" s="146" t="s">
        <v>120</v>
      </c>
      <c r="E131" s="70"/>
      <c r="F131" s="71"/>
    </row>
    <row r="132" spans="2:6" x14ac:dyDescent="0.2">
      <c r="C132" s="134"/>
    </row>
    <row r="133" spans="2:6" ht="15" x14ac:dyDescent="0.25">
      <c r="B133" s="160" t="s">
        <v>2924</v>
      </c>
      <c r="C133" s="162" t="s">
        <v>2923</v>
      </c>
    </row>
    <row r="134" spans="2:6" ht="15" x14ac:dyDescent="0.25">
      <c r="B134" s="381" t="s">
        <v>120</v>
      </c>
      <c r="C134" s="146" t="s">
        <v>120</v>
      </c>
    </row>
    <row r="135" spans="2:6" x14ac:dyDescent="0.2">
      <c r="C135" s="134"/>
    </row>
    <row r="136" spans="2:6" ht="15" x14ac:dyDescent="0.25">
      <c r="B136" s="163" t="s">
        <v>2925</v>
      </c>
      <c r="C136" s="146" t="s">
        <v>120</v>
      </c>
    </row>
  </sheetData>
  <mergeCells count="3">
    <mergeCell ref="B1:E1"/>
    <mergeCell ref="C3:C7"/>
    <mergeCell ref="D3:D7"/>
  </mergeCells>
  <conditionalFormatting sqref="C124">
    <cfRule type="expression" dxfId="791" priority="1">
      <formula>#REF!="Total"</formula>
    </cfRule>
  </conditionalFormatting>
  <conditionalFormatting sqref="C124">
    <cfRule type="expression" dxfId="790" priority="11" stopIfTrue="1">
      <formula>$C124="Total"</formula>
    </cfRule>
  </conditionalFormatting>
  <conditionalFormatting sqref="C124">
    <cfRule type="expression" dxfId="789" priority="10">
      <formula>#REF!="Total"</formula>
    </cfRule>
  </conditionalFormatting>
  <conditionalFormatting sqref="C124">
    <cfRule type="expression" dxfId="788" priority="9">
      <formula>#REF!="Total"</formula>
    </cfRule>
  </conditionalFormatting>
  <conditionalFormatting sqref="C124">
    <cfRule type="expression" dxfId="787" priority="8">
      <formula>#REF!="Total"</formula>
    </cfRule>
  </conditionalFormatting>
  <conditionalFormatting sqref="C124">
    <cfRule type="expression" dxfId="786" priority="7">
      <formula>#REF!="Total"</formula>
    </cfRule>
  </conditionalFormatting>
  <conditionalFormatting sqref="C124">
    <cfRule type="expression" dxfId="785" priority="6">
      <formula>#REF!="Total"</formula>
    </cfRule>
  </conditionalFormatting>
  <conditionalFormatting sqref="C124">
    <cfRule type="expression" dxfId="784" priority="5">
      <formula>#REF!="Total"</formula>
    </cfRule>
  </conditionalFormatting>
  <conditionalFormatting sqref="C124">
    <cfRule type="expression" dxfId="783" priority="4">
      <formula>#REF!="Total"</formula>
    </cfRule>
  </conditionalFormatting>
  <conditionalFormatting sqref="C124">
    <cfRule type="expression" dxfId="782" priority="12">
      <formula>#REF!="Total"</formula>
    </cfRule>
  </conditionalFormatting>
  <conditionalFormatting sqref="C124">
    <cfRule type="expression" dxfId="781" priority="13">
      <formula>#REF!="Total"</formula>
    </cfRule>
  </conditionalFormatting>
  <conditionalFormatting sqref="C124">
    <cfRule type="expression" dxfId="780" priority="14">
      <formula>#REF!="Total"</formula>
    </cfRule>
  </conditionalFormatting>
  <conditionalFormatting sqref="C124">
    <cfRule type="expression" dxfId="779" priority="15">
      <formula>#REF!="Total"</formula>
    </cfRule>
  </conditionalFormatting>
  <conditionalFormatting sqref="C124">
    <cfRule type="expression" dxfId="778" priority="16">
      <formula>$A124="Total"</formula>
    </cfRule>
  </conditionalFormatting>
  <conditionalFormatting sqref="C124">
    <cfRule type="expression" dxfId="777" priority="3">
      <formula>#REF!="Total"</formula>
    </cfRule>
  </conditionalFormatting>
  <conditionalFormatting sqref="C124">
    <cfRule type="expression" dxfId="776" priority="2">
      <formula>#REF!="Total"</formula>
    </cfRule>
  </conditionalFormatting>
  <conditionalFormatting sqref="C124">
    <cfRule type="expression" dxfId="775" priority="17" stopIfTrue="1">
      <formula>#REF!="Total"</formula>
    </cfRule>
  </conditionalFormatting>
  <conditionalFormatting sqref="C124">
    <cfRule type="expression" dxfId="774" priority="18">
      <formula>#REF!="Total"</formula>
    </cfRule>
  </conditionalFormatting>
  <conditionalFormatting sqref="C124">
    <cfRule type="expression" dxfId="773" priority="19">
      <formula>#REF!="Total"</formula>
    </cfRule>
  </conditionalFormatting>
  <conditionalFormatting sqref="C124">
    <cfRule type="expression" dxfId="772" priority="20">
      <formula>#REF!="Total"</formula>
    </cfRule>
  </conditionalFormatting>
  <conditionalFormatting sqref="C124">
    <cfRule type="expression" dxfId="771" priority="21">
      <formula>#REF!="Total"</formula>
    </cfRule>
  </conditionalFormatting>
  <conditionalFormatting sqref="C124">
    <cfRule type="expression" dxfId="770" priority="22">
      <formula>#REF!="Total"</formula>
    </cfRule>
  </conditionalFormatting>
  <conditionalFormatting sqref="C124">
    <cfRule type="expression" dxfId="769" priority="23">
      <formula>#REF!="Total"</formula>
    </cfRule>
  </conditionalFormatting>
  <conditionalFormatting sqref="C124">
    <cfRule type="expression" dxfId="768" priority="24">
      <formula>#REF!="Total"</formula>
    </cfRule>
  </conditionalFormatting>
  <conditionalFormatting sqref="C124">
    <cfRule type="expression" dxfId="767" priority="25">
      <formula>#REF!="Total"</formula>
    </cfRule>
  </conditionalFormatting>
  <conditionalFormatting sqref="C124">
    <cfRule type="expression" dxfId="766" priority="26">
      <formula>#REF!="Total"</formula>
    </cfRule>
  </conditionalFormatting>
  <conditionalFormatting sqref="C124">
    <cfRule type="expression" dxfId="765" priority="27">
      <formula>#REF!="Total"</formula>
    </cfRule>
  </conditionalFormatting>
  <conditionalFormatting sqref="C124">
    <cfRule type="expression" dxfId="764" priority="28">
      <formula>#REF!="Total"</formula>
    </cfRule>
  </conditionalFormatting>
  <conditionalFormatting sqref="C124">
    <cfRule type="expression" dxfId="763" priority="29">
      <formula>#REF!="Total"</formula>
    </cfRule>
  </conditionalFormatting>
  <conditionalFormatting sqref="C124">
    <cfRule type="expression" dxfId="762" priority="30">
      <formula>#REF!="Total"</formula>
    </cfRule>
  </conditionalFormatting>
  <conditionalFormatting sqref="C124">
    <cfRule type="expression" dxfId="761" priority="31">
      <formula>#REF!="Total"</formula>
    </cfRule>
  </conditionalFormatting>
  <conditionalFormatting sqref="C124">
    <cfRule type="expression" dxfId="760" priority="32">
      <formula>#REF!="Total"</formula>
    </cfRule>
  </conditionalFormatting>
  <conditionalFormatting sqref="C124">
    <cfRule type="expression" dxfId="759" priority="33">
      <formula>#REF!="Total"</formula>
    </cfRule>
  </conditionalFormatting>
  <hyperlinks>
    <hyperlink ref="A1" location="Index!A1" display="Index" xr:uid="{01022877-CB8F-45E1-A3B9-F21E17A9FF6C}"/>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44B45-A68D-49CD-93AE-04C6D4E48CAF}">
  <dimension ref="A1:I128"/>
  <sheetViews>
    <sheetView workbookViewId="0">
      <selection activeCell="B1" sqref="B1:E1"/>
    </sheetView>
  </sheetViews>
  <sheetFormatPr defaultRowHeight="12.75" x14ac:dyDescent="0.2"/>
  <cols>
    <col min="1" max="1" width="5.42578125" style="1" bestFit="1" customWidth="1"/>
    <col min="2" max="2" width="67" style="1" bestFit="1" customWidth="1"/>
    <col min="3" max="3" width="25.7109375" style="62" customWidth="1"/>
    <col min="4" max="4" width="30.28515625" style="1" bestFit="1" customWidth="1"/>
    <col min="5" max="5" width="14" style="1" bestFit="1" customWidth="1"/>
    <col min="6" max="6" width="11.5703125" style="4" bestFit="1" customWidth="1"/>
    <col min="7" max="7" width="18.140625" style="4" bestFit="1" customWidth="1"/>
    <col min="8" max="8" width="9.140625" style="4" bestFit="1" customWidth="1"/>
    <col min="9" max="9" width="1.7109375" style="1" bestFit="1" customWidth="1"/>
    <col min="10" max="256" width="9.140625" style="1"/>
    <col min="257" max="257" width="5.42578125" style="1" bestFit="1" customWidth="1"/>
    <col min="258" max="258" width="67" style="1" bestFit="1" customWidth="1"/>
    <col min="259" max="259" width="13.140625" style="1" bestFit="1" customWidth="1"/>
    <col min="260" max="260" width="30.28515625" style="1" bestFit="1" customWidth="1"/>
    <col min="261" max="261" width="14" style="1" bestFit="1" customWidth="1"/>
    <col min="262" max="262" width="11.5703125" style="1" bestFit="1" customWidth="1"/>
    <col min="263" max="263" width="18.140625" style="1" bestFit="1" customWidth="1"/>
    <col min="264" max="264" width="9.140625" style="1" bestFit="1"/>
    <col min="265" max="265" width="1.7109375" style="1" bestFit="1" customWidth="1"/>
    <col min="266" max="512" width="9.140625" style="1"/>
    <col min="513" max="513" width="5.42578125" style="1" bestFit="1" customWidth="1"/>
    <col min="514" max="514" width="67" style="1" bestFit="1" customWidth="1"/>
    <col min="515" max="515" width="13.140625" style="1" bestFit="1" customWidth="1"/>
    <col min="516" max="516" width="30.28515625" style="1" bestFit="1" customWidth="1"/>
    <col min="517" max="517" width="14" style="1" bestFit="1" customWidth="1"/>
    <col min="518" max="518" width="11.5703125" style="1" bestFit="1" customWidth="1"/>
    <col min="519" max="519" width="18.140625" style="1" bestFit="1" customWidth="1"/>
    <col min="520" max="520" width="9.140625" style="1" bestFit="1"/>
    <col min="521" max="521" width="1.7109375" style="1" bestFit="1" customWidth="1"/>
    <col min="522" max="768" width="9.140625" style="1"/>
    <col min="769" max="769" width="5.42578125" style="1" bestFit="1" customWidth="1"/>
    <col min="770" max="770" width="67" style="1" bestFit="1" customWidth="1"/>
    <col min="771" max="771" width="13.140625" style="1" bestFit="1" customWidth="1"/>
    <col min="772" max="772" width="30.28515625" style="1" bestFit="1" customWidth="1"/>
    <col min="773" max="773" width="14" style="1" bestFit="1" customWidth="1"/>
    <col min="774" max="774" width="11.5703125" style="1" bestFit="1" customWidth="1"/>
    <col min="775" max="775" width="18.140625" style="1" bestFit="1" customWidth="1"/>
    <col min="776" max="776" width="9.140625" style="1" bestFit="1"/>
    <col min="777" max="777" width="1.7109375" style="1" bestFit="1" customWidth="1"/>
    <col min="778" max="1024" width="9.140625" style="1"/>
    <col min="1025" max="1025" width="5.42578125" style="1" bestFit="1" customWidth="1"/>
    <col min="1026" max="1026" width="67" style="1" bestFit="1" customWidth="1"/>
    <col min="1027" max="1027" width="13.140625" style="1" bestFit="1" customWidth="1"/>
    <col min="1028" max="1028" width="30.28515625" style="1" bestFit="1" customWidth="1"/>
    <col min="1029" max="1029" width="14" style="1" bestFit="1" customWidth="1"/>
    <col min="1030" max="1030" width="11.5703125" style="1" bestFit="1" customWidth="1"/>
    <col min="1031" max="1031" width="18.140625" style="1" bestFit="1" customWidth="1"/>
    <col min="1032" max="1032" width="9.140625" style="1" bestFit="1"/>
    <col min="1033" max="1033" width="1.7109375" style="1" bestFit="1" customWidth="1"/>
    <col min="1034" max="1280" width="9.140625" style="1"/>
    <col min="1281" max="1281" width="5.42578125" style="1" bestFit="1" customWidth="1"/>
    <col min="1282" max="1282" width="67" style="1" bestFit="1" customWidth="1"/>
    <col min="1283" max="1283" width="13.140625" style="1" bestFit="1" customWidth="1"/>
    <col min="1284" max="1284" width="30.28515625" style="1" bestFit="1" customWidth="1"/>
    <col min="1285" max="1285" width="14" style="1" bestFit="1" customWidth="1"/>
    <col min="1286" max="1286" width="11.5703125" style="1" bestFit="1" customWidth="1"/>
    <col min="1287" max="1287" width="18.140625" style="1" bestFit="1" customWidth="1"/>
    <col min="1288" max="1288" width="9.140625" style="1" bestFit="1"/>
    <col min="1289" max="1289" width="1.7109375" style="1" bestFit="1" customWidth="1"/>
    <col min="1290" max="1536" width="9.140625" style="1"/>
    <col min="1537" max="1537" width="5.42578125" style="1" bestFit="1" customWidth="1"/>
    <col min="1538" max="1538" width="67" style="1" bestFit="1" customWidth="1"/>
    <col min="1539" max="1539" width="13.140625" style="1" bestFit="1" customWidth="1"/>
    <col min="1540" max="1540" width="30.28515625" style="1" bestFit="1" customWidth="1"/>
    <col min="1541" max="1541" width="14" style="1" bestFit="1" customWidth="1"/>
    <col min="1542" max="1542" width="11.5703125" style="1" bestFit="1" customWidth="1"/>
    <col min="1543" max="1543" width="18.140625" style="1" bestFit="1" customWidth="1"/>
    <col min="1544" max="1544" width="9.140625" style="1" bestFit="1"/>
    <col min="1545" max="1545" width="1.7109375" style="1" bestFit="1" customWidth="1"/>
    <col min="1546" max="1792" width="9.140625" style="1"/>
    <col min="1793" max="1793" width="5.42578125" style="1" bestFit="1" customWidth="1"/>
    <col min="1794" max="1794" width="67" style="1" bestFit="1" customWidth="1"/>
    <col min="1795" max="1795" width="13.140625" style="1" bestFit="1" customWidth="1"/>
    <col min="1796" max="1796" width="30.28515625" style="1" bestFit="1" customWidth="1"/>
    <col min="1797" max="1797" width="14" style="1" bestFit="1" customWidth="1"/>
    <col min="1798" max="1798" width="11.5703125" style="1" bestFit="1" customWidth="1"/>
    <col min="1799" max="1799" width="18.140625" style="1" bestFit="1" customWidth="1"/>
    <col min="1800" max="1800" width="9.140625" style="1" bestFit="1"/>
    <col min="1801" max="1801" width="1.7109375" style="1" bestFit="1" customWidth="1"/>
    <col min="1802" max="2048" width="9.140625" style="1"/>
    <col min="2049" max="2049" width="5.42578125" style="1" bestFit="1" customWidth="1"/>
    <col min="2050" max="2050" width="67" style="1" bestFit="1" customWidth="1"/>
    <col min="2051" max="2051" width="13.140625" style="1" bestFit="1" customWidth="1"/>
    <col min="2052" max="2052" width="30.28515625" style="1" bestFit="1" customWidth="1"/>
    <col min="2053" max="2053" width="14" style="1" bestFit="1" customWidth="1"/>
    <col min="2054" max="2054" width="11.5703125" style="1" bestFit="1" customWidth="1"/>
    <col min="2055" max="2055" width="18.140625" style="1" bestFit="1" customWidth="1"/>
    <col min="2056" max="2056" width="9.140625" style="1" bestFit="1"/>
    <col min="2057" max="2057" width="1.7109375" style="1" bestFit="1" customWidth="1"/>
    <col min="2058" max="2304" width="9.140625" style="1"/>
    <col min="2305" max="2305" width="5.42578125" style="1" bestFit="1" customWidth="1"/>
    <col min="2306" max="2306" width="67" style="1" bestFit="1" customWidth="1"/>
    <col min="2307" max="2307" width="13.140625" style="1" bestFit="1" customWidth="1"/>
    <col min="2308" max="2308" width="30.28515625" style="1" bestFit="1" customWidth="1"/>
    <col min="2309" max="2309" width="14" style="1" bestFit="1" customWidth="1"/>
    <col min="2310" max="2310" width="11.5703125" style="1" bestFit="1" customWidth="1"/>
    <col min="2311" max="2311" width="18.140625" style="1" bestFit="1" customWidth="1"/>
    <col min="2312" max="2312" width="9.140625" style="1" bestFit="1"/>
    <col min="2313" max="2313" width="1.7109375" style="1" bestFit="1" customWidth="1"/>
    <col min="2314" max="2560" width="9.140625" style="1"/>
    <col min="2561" max="2561" width="5.42578125" style="1" bestFit="1" customWidth="1"/>
    <col min="2562" max="2562" width="67" style="1" bestFit="1" customWidth="1"/>
    <col min="2563" max="2563" width="13.140625" style="1" bestFit="1" customWidth="1"/>
    <col min="2564" max="2564" width="30.28515625" style="1" bestFit="1" customWidth="1"/>
    <col min="2565" max="2565" width="14" style="1" bestFit="1" customWidth="1"/>
    <col min="2566" max="2566" width="11.5703125" style="1" bestFit="1" customWidth="1"/>
    <col min="2567" max="2567" width="18.140625" style="1" bestFit="1" customWidth="1"/>
    <col min="2568" max="2568" width="9.140625" style="1" bestFit="1"/>
    <col min="2569" max="2569" width="1.7109375" style="1" bestFit="1" customWidth="1"/>
    <col min="2570" max="2816" width="9.140625" style="1"/>
    <col min="2817" max="2817" width="5.42578125" style="1" bestFit="1" customWidth="1"/>
    <col min="2818" max="2818" width="67" style="1" bestFit="1" customWidth="1"/>
    <col min="2819" max="2819" width="13.140625" style="1" bestFit="1" customWidth="1"/>
    <col min="2820" max="2820" width="30.28515625" style="1" bestFit="1" customWidth="1"/>
    <col min="2821" max="2821" width="14" style="1" bestFit="1" customWidth="1"/>
    <col min="2822" max="2822" width="11.5703125" style="1" bestFit="1" customWidth="1"/>
    <col min="2823" max="2823" width="18.140625" style="1" bestFit="1" customWidth="1"/>
    <col min="2824" max="2824" width="9.140625" style="1" bestFit="1"/>
    <col min="2825" max="2825" width="1.7109375" style="1" bestFit="1" customWidth="1"/>
    <col min="2826" max="3072" width="9.140625" style="1"/>
    <col min="3073" max="3073" width="5.42578125" style="1" bestFit="1" customWidth="1"/>
    <col min="3074" max="3074" width="67" style="1" bestFit="1" customWidth="1"/>
    <col min="3075" max="3075" width="13.140625" style="1" bestFit="1" customWidth="1"/>
    <col min="3076" max="3076" width="30.28515625" style="1" bestFit="1" customWidth="1"/>
    <col min="3077" max="3077" width="14" style="1" bestFit="1" customWidth="1"/>
    <col min="3078" max="3078" width="11.5703125" style="1" bestFit="1" customWidth="1"/>
    <col min="3079" max="3079" width="18.140625" style="1" bestFit="1" customWidth="1"/>
    <col min="3080" max="3080" width="9.140625" style="1" bestFit="1"/>
    <col min="3081" max="3081" width="1.7109375" style="1" bestFit="1" customWidth="1"/>
    <col min="3082" max="3328" width="9.140625" style="1"/>
    <col min="3329" max="3329" width="5.42578125" style="1" bestFit="1" customWidth="1"/>
    <col min="3330" max="3330" width="67" style="1" bestFit="1" customWidth="1"/>
    <col min="3331" max="3331" width="13.140625" style="1" bestFit="1" customWidth="1"/>
    <col min="3332" max="3332" width="30.28515625" style="1" bestFit="1" customWidth="1"/>
    <col min="3333" max="3333" width="14" style="1" bestFit="1" customWidth="1"/>
    <col min="3334" max="3334" width="11.5703125" style="1" bestFit="1" customWidth="1"/>
    <col min="3335" max="3335" width="18.140625" style="1" bestFit="1" customWidth="1"/>
    <col min="3336" max="3336" width="9.140625" style="1" bestFit="1"/>
    <col min="3337" max="3337" width="1.7109375" style="1" bestFit="1" customWidth="1"/>
    <col min="3338" max="3584" width="9.140625" style="1"/>
    <col min="3585" max="3585" width="5.42578125" style="1" bestFit="1" customWidth="1"/>
    <col min="3586" max="3586" width="67" style="1" bestFit="1" customWidth="1"/>
    <col min="3587" max="3587" width="13.140625" style="1" bestFit="1" customWidth="1"/>
    <col min="3588" max="3588" width="30.28515625" style="1" bestFit="1" customWidth="1"/>
    <col min="3589" max="3589" width="14" style="1" bestFit="1" customWidth="1"/>
    <col min="3590" max="3590" width="11.5703125" style="1" bestFit="1" customWidth="1"/>
    <col min="3591" max="3591" width="18.140625" style="1" bestFit="1" customWidth="1"/>
    <col min="3592" max="3592" width="9.140625" style="1" bestFit="1"/>
    <col min="3593" max="3593" width="1.7109375" style="1" bestFit="1" customWidth="1"/>
    <col min="3594" max="3840" width="9.140625" style="1"/>
    <col min="3841" max="3841" width="5.42578125" style="1" bestFit="1" customWidth="1"/>
    <col min="3842" max="3842" width="67" style="1" bestFit="1" customWidth="1"/>
    <col min="3843" max="3843" width="13.140625" style="1" bestFit="1" customWidth="1"/>
    <col min="3844" max="3844" width="30.28515625" style="1" bestFit="1" customWidth="1"/>
    <col min="3845" max="3845" width="14" style="1" bestFit="1" customWidth="1"/>
    <col min="3846" max="3846" width="11.5703125" style="1" bestFit="1" customWidth="1"/>
    <col min="3847" max="3847" width="18.140625" style="1" bestFit="1" customWidth="1"/>
    <col min="3848" max="3848" width="9.140625" style="1" bestFit="1"/>
    <col min="3849" max="3849" width="1.7109375" style="1" bestFit="1" customWidth="1"/>
    <col min="3850" max="4096" width="9.140625" style="1"/>
    <col min="4097" max="4097" width="5.42578125" style="1" bestFit="1" customWidth="1"/>
    <col min="4098" max="4098" width="67" style="1" bestFit="1" customWidth="1"/>
    <col min="4099" max="4099" width="13.140625" style="1" bestFit="1" customWidth="1"/>
    <col min="4100" max="4100" width="30.28515625" style="1" bestFit="1" customWidth="1"/>
    <col min="4101" max="4101" width="14" style="1" bestFit="1" customWidth="1"/>
    <col min="4102" max="4102" width="11.5703125" style="1" bestFit="1" customWidth="1"/>
    <col min="4103" max="4103" width="18.140625" style="1" bestFit="1" customWidth="1"/>
    <col min="4104" max="4104" width="9.140625" style="1" bestFit="1"/>
    <col min="4105" max="4105" width="1.7109375" style="1" bestFit="1" customWidth="1"/>
    <col min="4106" max="4352" width="9.140625" style="1"/>
    <col min="4353" max="4353" width="5.42578125" style="1" bestFit="1" customWidth="1"/>
    <col min="4354" max="4354" width="67" style="1" bestFit="1" customWidth="1"/>
    <col min="4355" max="4355" width="13.140625" style="1" bestFit="1" customWidth="1"/>
    <col min="4356" max="4356" width="30.28515625" style="1" bestFit="1" customWidth="1"/>
    <col min="4357" max="4357" width="14" style="1" bestFit="1" customWidth="1"/>
    <col min="4358" max="4358" width="11.5703125" style="1" bestFit="1" customWidth="1"/>
    <col min="4359" max="4359" width="18.140625" style="1" bestFit="1" customWidth="1"/>
    <col min="4360" max="4360" width="9.140625" style="1" bestFit="1"/>
    <col min="4361" max="4361" width="1.7109375" style="1" bestFit="1" customWidth="1"/>
    <col min="4362" max="4608" width="9.140625" style="1"/>
    <col min="4609" max="4609" width="5.42578125" style="1" bestFit="1" customWidth="1"/>
    <col min="4610" max="4610" width="67" style="1" bestFit="1" customWidth="1"/>
    <col min="4611" max="4611" width="13.140625" style="1" bestFit="1" customWidth="1"/>
    <col min="4612" max="4612" width="30.28515625" style="1" bestFit="1" customWidth="1"/>
    <col min="4613" max="4613" width="14" style="1" bestFit="1" customWidth="1"/>
    <col min="4614" max="4614" width="11.5703125" style="1" bestFit="1" customWidth="1"/>
    <col min="4615" max="4615" width="18.140625" style="1" bestFit="1" customWidth="1"/>
    <col min="4616" max="4616" width="9.140625" style="1" bestFit="1"/>
    <col min="4617" max="4617" width="1.7109375" style="1" bestFit="1" customWidth="1"/>
    <col min="4618" max="4864" width="9.140625" style="1"/>
    <col min="4865" max="4865" width="5.42578125" style="1" bestFit="1" customWidth="1"/>
    <col min="4866" max="4866" width="67" style="1" bestFit="1" customWidth="1"/>
    <col min="4867" max="4867" width="13.140625" style="1" bestFit="1" customWidth="1"/>
    <col min="4868" max="4868" width="30.28515625" style="1" bestFit="1" customWidth="1"/>
    <col min="4869" max="4869" width="14" style="1" bestFit="1" customWidth="1"/>
    <col min="4870" max="4870" width="11.5703125" style="1" bestFit="1" customWidth="1"/>
    <col min="4871" max="4871" width="18.140625" style="1" bestFit="1" customWidth="1"/>
    <col min="4872" max="4872" width="9.140625" style="1" bestFit="1"/>
    <col min="4873" max="4873" width="1.7109375" style="1" bestFit="1" customWidth="1"/>
    <col min="4874" max="5120" width="9.140625" style="1"/>
    <col min="5121" max="5121" width="5.42578125" style="1" bestFit="1" customWidth="1"/>
    <col min="5122" max="5122" width="67" style="1" bestFit="1" customWidth="1"/>
    <col min="5123" max="5123" width="13.140625" style="1" bestFit="1" customWidth="1"/>
    <col min="5124" max="5124" width="30.28515625" style="1" bestFit="1" customWidth="1"/>
    <col min="5125" max="5125" width="14" style="1" bestFit="1" customWidth="1"/>
    <col min="5126" max="5126" width="11.5703125" style="1" bestFit="1" customWidth="1"/>
    <col min="5127" max="5127" width="18.140625" style="1" bestFit="1" customWidth="1"/>
    <col min="5128" max="5128" width="9.140625" style="1" bestFit="1"/>
    <col min="5129" max="5129" width="1.7109375" style="1" bestFit="1" customWidth="1"/>
    <col min="5130" max="5376" width="9.140625" style="1"/>
    <col min="5377" max="5377" width="5.42578125" style="1" bestFit="1" customWidth="1"/>
    <col min="5378" max="5378" width="67" style="1" bestFit="1" customWidth="1"/>
    <col min="5379" max="5379" width="13.140625" style="1" bestFit="1" customWidth="1"/>
    <col min="5380" max="5380" width="30.28515625" style="1" bestFit="1" customWidth="1"/>
    <col min="5381" max="5381" width="14" style="1" bestFit="1" customWidth="1"/>
    <col min="5382" max="5382" width="11.5703125" style="1" bestFit="1" customWidth="1"/>
    <col min="5383" max="5383" width="18.140625" style="1" bestFit="1" customWidth="1"/>
    <col min="5384" max="5384" width="9.140625" style="1" bestFit="1"/>
    <col min="5385" max="5385" width="1.7109375" style="1" bestFit="1" customWidth="1"/>
    <col min="5386" max="5632" width="9.140625" style="1"/>
    <col min="5633" max="5633" width="5.42578125" style="1" bestFit="1" customWidth="1"/>
    <col min="5634" max="5634" width="67" style="1" bestFit="1" customWidth="1"/>
    <col min="5635" max="5635" width="13.140625" style="1" bestFit="1" customWidth="1"/>
    <col min="5636" max="5636" width="30.28515625" style="1" bestFit="1" customWidth="1"/>
    <col min="5637" max="5637" width="14" style="1" bestFit="1" customWidth="1"/>
    <col min="5638" max="5638" width="11.5703125" style="1" bestFit="1" customWidth="1"/>
    <col min="5639" max="5639" width="18.140625" style="1" bestFit="1" customWidth="1"/>
    <col min="5640" max="5640" width="9.140625" style="1" bestFit="1"/>
    <col min="5641" max="5641" width="1.7109375" style="1" bestFit="1" customWidth="1"/>
    <col min="5642" max="5888" width="9.140625" style="1"/>
    <col min="5889" max="5889" width="5.42578125" style="1" bestFit="1" customWidth="1"/>
    <col min="5890" max="5890" width="67" style="1" bestFit="1" customWidth="1"/>
    <col min="5891" max="5891" width="13.140625" style="1" bestFit="1" customWidth="1"/>
    <col min="5892" max="5892" width="30.28515625" style="1" bestFit="1" customWidth="1"/>
    <col min="5893" max="5893" width="14" style="1" bestFit="1" customWidth="1"/>
    <col min="5894" max="5894" width="11.5703125" style="1" bestFit="1" customWidth="1"/>
    <col min="5895" max="5895" width="18.140625" style="1" bestFit="1" customWidth="1"/>
    <col min="5896" max="5896" width="9.140625" style="1" bestFit="1"/>
    <col min="5897" max="5897" width="1.7109375" style="1" bestFit="1" customWidth="1"/>
    <col min="5898" max="6144" width="9.140625" style="1"/>
    <col min="6145" max="6145" width="5.42578125" style="1" bestFit="1" customWidth="1"/>
    <col min="6146" max="6146" width="67" style="1" bestFit="1" customWidth="1"/>
    <col min="6147" max="6147" width="13.140625" style="1" bestFit="1" customWidth="1"/>
    <col min="6148" max="6148" width="30.28515625" style="1" bestFit="1" customWidth="1"/>
    <col min="6149" max="6149" width="14" style="1" bestFit="1" customWidth="1"/>
    <col min="6150" max="6150" width="11.5703125" style="1" bestFit="1" customWidth="1"/>
    <col min="6151" max="6151" width="18.140625" style="1" bestFit="1" customWidth="1"/>
    <col min="6152" max="6152" width="9.140625" style="1" bestFit="1"/>
    <col min="6153" max="6153" width="1.7109375" style="1" bestFit="1" customWidth="1"/>
    <col min="6154" max="6400" width="9.140625" style="1"/>
    <col min="6401" max="6401" width="5.42578125" style="1" bestFit="1" customWidth="1"/>
    <col min="6402" max="6402" width="67" style="1" bestFit="1" customWidth="1"/>
    <col min="6403" max="6403" width="13.140625" style="1" bestFit="1" customWidth="1"/>
    <col min="6404" max="6404" width="30.28515625" style="1" bestFit="1" customWidth="1"/>
    <col min="6405" max="6405" width="14" style="1" bestFit="1" customWidth="1"/>
    <col min="6406" max="6406" width="11.5703125" style="1" bestFit="1" customWidth="1"/>
    <col min="6407" max="6407" width="18.140625" style="1" bestFit="1" customWidth="1"/>
    <col min="6408" max="6408" width="9.140625" style="1" bestFit="1"/>
    <col min="6409" max="6409" width="1.7109375" style="1" bestFit="1" customWidth="1"/>
    <col min="6410" max="6656" width="9.140625" style="1"/>
    <col min="6657" max="6657" width="5.42578125" style="1" bestFit="1" customWidth="1"/>
    <col min="6658" max="6658" width="67" style="1" bestFit="1" customWidth="1"/>
    <col min="6659" max="6659" width="13.140625" style="1" bestFit="1" customWidth="1"/>
    <col min="6660" max="6660" width="30.28515625" style="1" bestFit="1" customWidth="1"/>
    <col min="6661" max="6661" width="14" style="1" bestFit="1" customWidth="1"/>
    <col min="6662" max="6662" width="11.5703125" style="1" bestFit="1" customWidth="1"/>
    <col min="6663" max="6663" width="18.140625" style="1" bestFit="1" customWidth="1"/>
    <col min="6664" max="6664" width="9.140625" style="1" bestFit="1"/>
    <col min="6665" max="6665" width="1.7109375" style="1" bestFit="1" customWidth="1"/>
    <col min="6666" max="6912" width="9.140625" style="1"/>
    <col min="6913" max="6913" width="5.42578125" style="1" bestFit="1" customWidth="1"/>
    <col min="6914" max="6914" width="67" style="1" bestFit="1" customWidth="1"/>
    <col min="6915" max="6915" width="13.140625" style="1" bestFit="1" customWidth="1"/>
    <col min="6916" max="6916" width="30.28515625" style="1" bestFit="1" customWidth="1"/>
    <col min="6917" max="6917" width="14" style="1" bestFit="1" customWidth="1"/>
    <col min="6918" max="6918" width="11.5703125" style="1" bestFit="1" customWidth="1"/>
    <col min="6919" max="6919" width="18.140625" style="1" bestFit="1" customWidth="1"/>
    <col min="6920" max="6920" width="9.140625" style="1" bestFit="1"/>
    <col min="6921" max="6921" width="1.7109375" style="1" bestFit="1" customWidth="1"/>
    <col min="6922" max="7168" width="9.140625" style="1"/>
    <col min="7169" max="7169" width="5.42578125" style="1" bestFit="1" customWidth="1"/>
    <col min="7170" max="7170" width="67" style="1" bestFit="1" customWidth="1"/>
    <col min="7171" max="7171" width="13.140625" style="1" bestFit="1" customWidth="1"/>
    <col min="7172" max="7172" width="30.28515625" style="1" bestFit="1" customWidth="1"/>
    <col min="7173" max="7173" width="14" style="1" bestFit="1" customWidth="1"/>
    <col min="7174" max="7174" width="11.5703125" style="1" bestFit="1" customWidth="1"/>
    <col min="7175" max="7175" width="18.140625" style="1" bestFit="1" customWidth="1"/>
    <col min="7176" max="7176" width="9.140625" style="1" bestFit="1"/>
    <col min="7177" max="7177" width="1.7109375" style="1" bestFit="1" customWidth="1"/>
    <col min="7178" max="7424" width="9.140625" style="1"/>
    <col min="7425" max="7425" width="5.42578125" style="1" bestFit="1" customWidth="1"/>
    <col min="7426" max="7426" width="67" style="1" bestFit="1" customWidth="1"/>
    <col min="7427" max="7427" width="13.140625" style="1" bestFit="1" customWidth="1"/>
    <col min="7428" max="7428" width="30.28515625" style="1" bestFit="1" customWidth="1"/>
    <col min="7429" max="7429" width="14" style="1" bestFit="1" customWidth="1"/>
    <col min="7430" max="7430" width="11.5703125" style="1" bestFit="1" customWidth="1"/>
    <col min="7431" max="7431" width="18.140625" style="1" bestFit="1" customWidth="1"/>
    <col min="7432" max="7432" width="9.140625" style="1" bestFit="1"/>
    <col min="7433" max="7433" width="1.7109375" style="1" bestFit="1" customWidth="1"/>
    <col min="7434" max="7680" width="9.140625" style="1"/>
    <col min="7681" max="7681" width="5.42578125" style="1" bestFit="1" customWidth="1"/>
    <col min="7682" max="7682" width="67" style="1" bestFit="1" customWidth="1"/>
    <col min="7683" max="7683" width="13.140625" style="1" bestFit="1" customWidth="1"/>
    <col min="7684" max="7684" width="30.28515625" style="1" bestFit="1" customWidth="1"/>
    <col min="7685" max="7685" width="14" style="1" bestFit="1" customWidth="1"/>
    <col min="7686" max="7686" width="11.5703125" style="1" bestFit="1" customWidth="1"/>
    <col min="7687" max="7687" width="18.140625" style="1" bestFit="1" customWidth="1"/>
    <col min="7688" max="7688" width="9.140625" style="1" bestFit="1"/>
    <col min="7689" max="7689" width="1.7109375" style="1" bestFit="1" customWidth="1"/>
    <col min="7690" max="7936" width="9.140625" style="1"/>
    <col min="7937" max="7937" width="5.42578125" style="1" bestFit="1" customWidth="1"/>
    <col min="7938" max="7938" width="67" style="1" bestFit="1" customWidth="1"/>
    <col min="7939" max="7939" width="13.140625" style="1" bestFit="1" customWidth="1"/>
    <col min="7940" max="7940" width="30.28515625" style="1" bestFit="1" customWidth="1"/>
    <col min="7941" max="7941" width="14" style="1" bestFit="1" customWidth="1"/>
    <col min="7942" max="7942" width="11.5703125" style="1" bestFit="1" customWidth="1"/>
    <col min="7943" max="7943" width="18.140625" style="1" bestFit="1" customWidth="1"/>
    <col min="7944" max="7944" width="9.140625" style="1" bestFit="1"/>
    <col min="7945" max="7945" width="1.7109375" style="1" bestFit="1" customWidth="1"/>
    <col min="7946" max="8192" width="9.140625" style="1"/>
    <col min="8193" max="8193" width="5.42578125" style="1" bestFit="1" customWidth="1"/>
    <col min="8194" max="8194" width="67" style="1" bestFit="1" customWidth="1"/>
    <col min="8195" max="8195" width="13.140625" style="1" bestFit="1" customWidth="1"/>
    <col min="8196" max="8196" width="30.28515625" style="1" bestFit="1" customWidth="1"/>
    <col min="8197" max="8197" width="14" style="1" bestFit="1" customWidth="1"/>
    <col min="8198" max="8198" width="11.5703125" style="1" bestFit="1" customWidth="1"/>
    <col min="8199" max="8199" width="18.140625" style="1" bestFit="1" customWidth="1"/>
    <col min="8200" max="8200" width="9.140625" style="1" bestFit="1"/>
    <col min="8201" max="8201" width="1.7109375" style="1" bestFit="1" customWidth="1"/>
    <col min="8202" max="8448" width="9.140625" style="1"/>
    <col min="8449" max="8449" width="5.42578125" style="1" bestFit="1" customWidth="1"/>
    <col min="8450" max="8450" width="67" style="1" bestFit="1" customWidth="1"/>
    <col min="8451" max="8451" width="13.140625" style="1" bestFit="1" customWidth="1"/>
    <col min="8452" max="8452" width="30.28515625" style="1" bestFit="1" customWidth="1"/>
    <col min="8453" max="8453" width="14" style="1" bestFit="1" customWidth="1"/>
    <col min="8454" max="8454" width="11.5703125" style="1" bestFit="1" customWidth="1"/>
    <col min="8455" max="8455" width="18.140625" style="1" bestFit="1" customWidth="1"/>
    <col min="8456" max="8456" width="9.140625" style="1" bestFit="1"/>
    <col min="8457" max="8457" width="1.7109375" style="1" bestFit="1" customWidth="1"/>
    <col min="8458" max="8704" width="9.140625" style="1"/>
    <col min="8705" max="8705" width="5.42578125" style="1" bestFit="1" customWidth="1"/>
    <col min="8706" max="8706" width="67" style="1" bestFit="1" customWidth="1"/>
    <col min="8707" max="8707" width="13.140625" style="1" bestFit="1" customWidth="1"/>
    <col min="8708" max="8708" width="30.28515625" style="1" bestFit="1" customWidth="1"/>
    <col min="8709" max="8709" width="14" style="1" bestFit="1" customWidth="1"/>
    <col min="8710" max="8710" width="11.5703125" style="1" bestFit="1" customWidth="1"/>
    <col min="8711" max="8711" width="18.140625" style="1" bestFit="1" customWidth="1"/>
    <col min="8712" max="8712" width="9.140625" style="1" bestFit="1"/>
    <col min="8713" max="8713" width="1.7109375" style="1" bestFit="1" customWidth="1"/>
    <col min="8714" max="8960" width="9.140625" style="1"/>
    <col min="8961" max="8961" width="5.42578125" style="1" bestFit="1" customWidth="1"/>
    <col min="8962" max="8962" width="67" style="1" bestFit="1" customWidth="1"/>
    <col min="8963" max="8963" width="13.140625" style="1" bestFit="1" customWidth="1"/>
    <col min="8964" max="8964" width="30.28515625" style="1" bestFit="1" customWidth="1"/>
    <col min="8965" max="8965" width="14" style="1" bestFit="1" customWidth="1"/>
    <col min="8966" max="8966" width="11.5703125" style="1" bestFit="1" customWidth="1"/>
    <col min="8967" max="8967" width="18.140625" style="1" bestFit="1" customWidth="1"/>
    <col min="8968" max="8968" width="9.140625" style="1" bestFit="1"/>
    <col min="8969" max="8969" width="1.7109375" style="1" bestFit="1" customWidth="1"/>
    <col min="8970" max="9216" width="9.140625" style="1"/>
    <col min="9217" max="9217" width="5.42578125" style="1" bestFit="1" customWidth="1"/>
    <col min="9218" max="9218" width="67" style="1" bestFit="1" customWidth="1"/>
    <col min="9219" max="9219" width="13.140625" style="1" bestFit="1" customWidth="1"/>
    <col min="9220" max="9220" width="30.28515625" style="1" bestFit="1" customWidth="1"/>
    <col min="9221" max="9221" width="14" style="1" bestFit="1" customWidth="1"/>
    <col min="9222" max="9222" width="11.5703125" style="1" bestFit="1" customWidth="1"/>
    <col min="9223" max="9223" width="18.140625" style="1" bestFit="1" customWidth="1"/>
    <col min="9224" max="9224" width="9.140625" style="1" bestFit="1"/>
    <col min="9225" max="9225" width="1.7109375" style="1" bestFit="1" customWidth="1"/>
    <col min="9226" max="9472" width="9.140625" style="1"/>
    <col min="9473" max="9473" width="5.42578125" style="1" bestFit="1" customWidth="1"/>
    <col min="9474" max="9474" width="67" style="1" bestFit="1" customWidth="1"/>
    <col min="9475" max="9475" width="13.140625" style="1" bestFit="1" customWidth="1"/>
    <col min="9476" max="9476" width="30.28515625" style="1" bestFit="1" customWidth="1"/>
    <col min="9477" max="9477" width="14" style="1" bestFit="1" customWidth="1"/>
    <col min="9478" max="9478" width="11.5703125" style="1" bestFit="1" customWidth="1"/>
    <col min="9479" max="9479" width="18.140625" style="1" bestFit="1" customWidth="1"/>
    <col min="9480" max="9480" width="9.140625" style="1" bestFit="1"/>
    <col min="9481" max="9481" width="1.7109375" style="1" bestFit="1" customWidth="1"/>
    <col min="9482" max="9728" width="9.140625" style="1"/>
    <col min="9729" max="9729" width="5.42578125" style="1" bestFit="1" customWidth="1"/>
    <col min="9730" max="9730" width="67" style="1" bestFit="1" customWidth="1"/>
    <col min="9731" max="9731" width="13.140625" style="1" bestFit="1" customWidth="1"/>
    <col min="9732" max="9732" width="30.28515625" style="1" bestFit="1" customWidth="1"/>
    <col min="9733" max="9733" width="14" style="1" bestFit="1" customWidth="1"/>
    <col min="9734" max="9734" width="11.5703125" style="1" bestFit="1" customWidth="1"/>
    <col min="9735" max="9735" width="18.140625" style="1" bestFit="1" customWidth="1"/>
    <col min="9736" max="9736" width="9.140625" style="1" bestFit="1"/>
    <col min="9737" max="9737" width="1.7109375" style="1" bestFit="1" customWidth="1"/>
    <col min="9738" max="9984" width="9.140625" style="1"/>
    <col min="9985" max="9985" width="5.42578125" style="1" bestFit="1" customWidth="1"/>
    <col min="9986" max="9986" width="67" style="1" bestFit="1" customWidth="1"/>
    <col min="9987" max="9987" width="13.140625" style="1" bestFit="1" customWidth="1"/>
    <col min="9988" max="9988" width="30.28515625" style="1" bestFit="1" customWidth="1"/>
    <col min="9989" max="9989" width="14" style="1" bestFit="1" customWidth="1"/>
    <col min="9990" max="9990" width="11.5703125" style="1" bestFit="1" customWidth="1"/>
    <col min="9991" max="9991" width="18.140625" style="1" bestFit="1" customWidth="1"/>
    <col min="9992" max="9992" width="9.140625" style="1" bestFit="1"/>
    <col min="9993" max="9993" width="1.7109375" style="1" bestFit="1" customWidth="1"/>
    <col min="9994" max="10240" width="9.140625" style="1"/>
    <col min="10241" max="10241" width="5.42578125" style="1" bestFit="1" customWidth="1"/>
    <col min="10242" max="10242" width="67" style="1" bestFit="1" customWidth="1"/>
    <col min="10243" max="10243" width="13.140625" style="1" bestFit="1" customWidth="1"/>
    <col min="10244" max="10244" width="30.28515625" style="1" bestFit="1" customWidth="1"/>
    <col min="10245" max="10245" width="14" style="1" bestFit="1" customWidth="1"/>
    <col min="10246" max="10246" width="11.5703125" style="1" bestFit="1" customWidth="1"/>
    <col min="10247" max="10247" width="18.140625" style="1" bestFit="1" customWidth="1"/>
    <col min="10248" max="10248" width="9.140625" style="1" bestFit="1"/>
    <col min="10249" max="10249" width="1.7109375" style="1" bestFit="1" customWidth="1"/>
    <col min="10250" max="10496" width="9.140625" style="1"/>
    <col min="10497" max="10497" width="5.42578125" style="1" bestFit="1" customWidth="1"/>
    <col min="10498" max="10498" width="67" style="1" bestFit="1" customWidth="1"/>
    <col min="10499" max="10499" width="13.140625" style="1" bestFit="1" customWidth="1"/>
    <col min="10500" max="10500" width="30.28515625" style="1" bestFit="1" customWidth="1"/>
    <col min="10501" max="10501" width="14" style="1" bestFit="1" customWidth="1"/>
    <col min="10502" max="10502" width="11.5703125" style="1" bestFit="1" customWidth="1"/>
    <col min="10503" max="10503" width="18.140625" style="1" bestFit="1" customWidth="1"/>
    <col min="10504" max="10504" width="9.140625" style="1" bestFit="1"/>
    <col min="10505" max="10505" width="1.7109375" style="1" bestFit="1" customWidth="1"/>
    <col min="10506" max="10752" width="9.140625" style="1"/>
    <col min="10753" max="10753" width="5.42578125" style="1" bestFit="1" customWidth="1"/>
    <col min="10754" max="10754" width="67" style="1" bestFit="1" customWidth="1"/>
    <col min="10755" max="10755" width="13.140625" style="1" bestFit="1" customWidth="1"/>
    <col min="10756" max="10756" width="30.28515625" style="1" bestFit="1" customWidth="1"/>
    <col min="10757" max="10757" width="14" style="1" bestFit="1" customWidth="1"/>
    <col min="10758" max="10758" width="11.5703125" style="1" bestFit="1" customWidth="1"/>
    <col min="10759" max="10759" width="18.140625" style="1" bestFit="1" customWidth="1"/>
    <col min="10760" max="10760" width="9.140625" style="1" bestFit="1"/>
    <col min="10761" max="10761" width="1.7109375" style="1" bestFit="1" customWidth="1"/>
    <col min="10762" max="11008" width="9.140625" style="1"/>
    <col min="11009" max="11009" width="5.42578125" style="1" bestFit="1" customWidth="1"/>
    <col min="11010" max="11010" width="67" style="1" bestFit="1" customWidth="1"/>
    <col min="11011" max="11011" width="13.140625" style="1" bestFit="1" customWidth="1"/>
    <col min="11012" max="11012" width="30.28515625" style="1" bestFit="1" customWidth="1"/>
    <col min="11013" max="11013" width="14" style="1" bestFit="1" customWidth="1"/>
    <col min="11014" max="11014" width="11.5703125" style="1" bestFit="1" customWidth="1"/>
    <col min="11015" max="11015" width="18.140625" style="1" bestFit="1" customWidth="1"/>
    <col min="11016" max="11016" width="9.140625" style="1" bestFit="1"/>
    <col min="11017" max="11017" width="1.7109375" style="1" bestFit="1" customWidth="1"/>
    <col min="11018" max="11264" width="9.140625" style="1"/>
    <col min="11265" max="11265" width="5.42578125" style="1" bestFit="1" customWidth="1"/>
    <col min="11266" max="11266" width="67" style="1" bestFit="1" customWidth="1"/>
    <col min="11267" max="11267" width="13.140625" style="1" bestFit="1" customWidth="1"/>
    <col min="11268" max="11268" width="30.28515625" style="1" bestFit="1" customWidth="1"/>
    <col min="11269" max="11269" width="14" style="1" bestFit="1" customWidth="1"/>
    <col min="11270" max="11270" width="11.5703125" style="1" bestFit="1" customWidth="1"/>
    <col min="11271" max="11271" width="18.140625" style="1" bestFit="1" customWidth="1"/>
    <col min="11272" max="11272" width="9.140625" style="1" bestFit="1"/>
    <col min="11273" max="11273" width="1.7109375" style="1" bestFit="1" customWidth="1"/>
    <col min="11274" max="11520" width="9.140625" style="1"/>
    <col min="11521" max="11521" width="5.42578125" style="1" bestFit="1" customWidth="1"/>
    <col min="11522" max="11522" width="67" style="1" bestFit="1" customWidth="1"/>
    <col min="11523" max="11523" width="13.140625" style="1" bestFit="1" customWidth="1"/>
    <col min="11524" max="11524" width="30.28515625" style="1" bestFit="1" customWidth="1"/>
    <col min="11525" max="11525" width="14" style="1" bestFit="1" customWidth="1"/>
    <col min="11526" max="11526" width="11.5703125" style="1" bestFit="1" customWidth="1"/>
    <col min="11527" max="11527" width="18.140625" style="1" bestFit="1" customWidth="1"/>
    <col min="11528" max="11528" width="9.140625" style="1" bestFit="1"/>
    <col min="11529" max="11529" width="1.7109375" style="1" bestFit="1" customWidth="1"/>
    <col min="11530" max="11776" width="9.140625" style="1"/>
    <col min="11777" max="11777" width="5.42578125" style="1" bestFit="1" customWidth="1"/>
    <col min="11778" max="11778" width="67" style="1" bestFit="1" customWidth="1"/>
    <col min="11779" max="11779" width="13.140625" style="1" bestFit="1" customWidth="1"/>
    <col min="11780" max="11780" width="30.28515625" style="1" bestFit="1" customWidth="1"/>
    <col min="11781" max="11781" width="14" style="1" bestFit="1" customWidth="1"/>
    <col min="11782" max="11782" width="11.5703125" style="1" bestFit="1" customWidth="1"/>
    <col min="11783" max="11783" width="18.140625" style="1" bestFit="1" customWidth="1"/>
    <col min="11784" max="11784" width="9.140625" style="1" bestFit="1"/>
    <col min="11785" max="11785" width="1.7109375" style="1" bestFit="1" customWidth="1"/>
    <col min="11786" max="12032" width="9.140625" style="1"/>
    <col min="12033" max="12033" width="5.42578125" style="1" bestFit="1" customWidth="1"/>
    <col min="12034" max="12034" width="67" style="1" bestFit="1" customWidth="1"/>
    <col min="12035" max="12035" width="13.140625" style="1" bestFit="1" customWidth="1"/>
    <col min="12036" max="12036" width="30.28515625" style="1" bestFit="1" customWidth="1"/>
    <col min="12037" max="12037" width="14" style="1" bestFit="1" customWidth="1"/>
    <col min="12038" max="12038" width="11.5703125" style="1" bestFit="1" customWidth="1"/>
    <col min="12039" max="12039" width="18.140625" style="1" bestFit="1" customWidth="1"/>
    <col min="12040" max="12040" width="9.140625" style="1" bestFit="1"/>
    <col min="12041" max="12041" width="1.7109375" style="1" bestFit="1" customWidth="1"/>
    <col min="12042" max="12288" width="9.140625" style="1"/>
    <col min="12289" max="12289" width="5.42578125" style="1" bestFit="1" customWidth="1"/>
    <col min="12290" max="12290" width="67" style="1" bestFit="1" customWidth="1"/>
    <col min="12291" max="12291" width="13.140625" style="1" bestFit="1" customWidth="1"/>
    <col min="12292" max="12292" width="30.28515625" style="1" bestFit="1" customWidth="1"/>
    <col min="12293" max="12293" width="14" style="1" bestFit="1" customWidth="1"/>
    <col min="12294" max="12294" width="11.5703125" style="1" bestFit="1" customWidth="1"/>
    <col min="12295" max="12295" width="18.140625" style="1" bestFit="1" customWidth="1"/>
    <col min="12296" max="12296" width="9.140625" style="1" bestFit="1"/>
    <col min="12297" max="12297" width="1.7109375" style="1" bestFit="1" customWidth="1"/>
    <col min="12298" max="12544" width="9.140625" style="1"/>
    <col min="12545" max="12545" width="5.42578125" style="1" bestFit="1" customWidth="1"/>
    <col min="12546" max="12546" width="67" style="1" bestFit="1" customWidth="1"/>
    <col min="12547" max="12547" width="13.140625" style="1" bestFit="1" customWidth="1"/>
    <col min="12548" max="12548" width="30.28515625" style="1" bestFit="1" customWidth="1"/>
    <col min="12549" max="12549" width="14" style="1" bestFit="1" customWidth="1"/>
    <col min="12550" max="12550" width="11.5703125" style="1" bestFit="1" customWidth="1"/>
    <col min="12551" max="12551" width="18.140625" style="1" bestFit="1" customWidth="1"/>
    <col min="12552" max="12552" width="9.140625" style="1" bestFit="1"/>
    <col min="12553" max="12553" width="1.7109375" style="1" bestFit="1" customWidth="1"/>
    <col min="12554" max="12800" width="9.140625" style="1"/>
    <col min="12801" max="12801" width="5.42578125" style="1" bestFit="1" customWidth="1"/>
    <col min="12802" max="12802" width="67" style="1" bestFit="1" customWidth="1"/>
    <col min="12803" max="12803" width="13.140625" style="1" bestFit="1" customWidth="1"/>
    <col min="12804" max="12804" width="30.28515625" style="1" bestFit="1" customWidth="1"/>
    <col min="12805" max="12805" width="14" style="1" bestFit="1" customWidth="1"/>
    <col min="12806" max="12806" width="11.5703125" style="1" bestFit="1" customWidth="1"/>
    <col min="12807" max="12807" width="18.140625" style="1" bestFit="1" customWidth="1"/>
    <col min="12808" max="12808" width="9.140625" style="1" bestFit="1"/>
    <col min="12809" max="12809" width="1.7109375" style="1" bestFit="1" customWidth="1"/>
    <col min="12810" max="13056" width="9.140625" style="1"/>
    <col min="13057" max="13057" width="5.42578125" style="1" bestFit="1" customWidth="1"/>
    <col min="13058" max="13058" width="67" style="1" bestFit="1" customWidth="1"/>
    <col min="13059" max="13059" width="13.140625" style="1" bestFit="1" customWidth="1"/>
    <col min="13060" max="13060" width="30.28515625" style="1" bestFit="1" customWidth="1"/>
    <col min="13061" max="13061" width="14" style="1" bestFit="1" customWidth="1"/>
    <col min="13062" max="13062" width="11.5703125" style="1" bestFit="1" customWidth="1"/>
    <col min="13063" max="13063" width="18.140625" style="1" bestFit="1" customWidth="1"/>
    <col min="13064" max="13064" width="9.140625" style="1" bestFit="1"/>
    <col min="13065" max="13065" width="1.7109375" style="1" bestFit="1" customWidth="1"/>
    <col min="13066" max="13312" width="9.140625" style="1"/>
    <col min="13313" max="13313" width="5.42578125" style="1" bestFit="1" customWidth="1"/>
    <col min="13314" max="13314" width="67" style="1" bestFit="1" customWidth="1"/>
    <col min="13315" max="13315" width="13.140625" style="1" bestFit="1" customWidth="1"/>
    <col min="13316" max="13316" width="30.28515625" style="1" bestFit="1" customWidth="1"/>
    <col min="13317" max="13317" width="14" style="1" bestFit="1" customWidth="1"/>
    <col min="13318" max="13318" width="11.5703125" style="1" bestFit="1" customWidth="1"/>
    <col min="13319" max="13319" width="18.140625" style="1" bestFit="1" customWidth="1"/>
    <col min="13320" max="13320" width="9.140625" style="1" bestFit="1"/>
    <col min="13321" max="13321" width="1.7109375" style="1" bestFit="1" customWidth="1"/>
    <col min="13322" max="13568" width="9.140625" style="1"/>
    <col min="13569" max="13569" width="5.42578125" style="1" bestFit="1" customWidth="1"/>
    <col min="13570" max="13570" width="67" style="1" bestFit="1" customWidth="1"/>
    <col min="13571" max="13571" width="13.140625" style="1" bestFit="1" customWidth="1"/>
    <col min="13572" max="13572" width="30.28515625" style="1" bestFit="1" customWidth="1"/>
    <col min="13573" max="13573" width="14" style="1" bestFit="1" customWidth="1"/>
    <col min="13574" max="13574" width="11.5703125" style="1" bestFit="1" customWidth="1"/>
    <col min="13575" max="13575" width="18.140625" style="1" bestFit="1" customWidth="1"/>
    <col min="13576" max="13576" width="9.140625" style="1" bestFit="1"/>
    <col min="13577" max="13577" width="1.7109375" style="1" bestFit="1" customWidth="1"/>
    <col min="13578" max="13824" width="9.140625" style="1"/>
    <col min="13825" max="13825" width="5.42578125" style="1" bestFit="1" customWidth="1"/>
    <col min="13826" max="13826" width="67" style="1" bestFit="1" customWidth="1"/>
    <col min="13827" max="13827" width="13.140625" style="1" bestFit="1" customWidth="1"/>
    <col min="13828" max="13828" width="30.28515625" style="1" bestFit="1" customWidth="1"/>
    <col min="13829" max="13829" width="14" style="1" bestFit="1" customWidth="1"/>
    <col min="13830" max="13830" width="11.5703125" style="1" bestFit="1" customWidth="1"/>
    <col min="13831" max="13831" width="18.140625" style="1" bestFit="1" customWidth="1"/>
    <col min="13832" max="13832" width="9.140625" style="1" bestFit="1"/>
    <col min="13833" max="13833" width="1.7109375" style="1" bestFit="1" customWidth="1"/>
    <col min="13834" max="14080" width="9.140625" style="1"/>
    <col min="14081" max="14081" width="5.42578125" style="1" bestFit="1" customWidth="1"/>
    <col min="14082" max="14082" width="67" style="1" bestFit="1" customWidth="1"/>
    <col min="14083" max="14083" width="13.140625" style="1" bestFit="1" customWidth="1"/>
    <col min="14084" max="14084" width="30.28515625" style="1" bestFit="1" customWidth="1"/>
    <col min="14085" max="14085" width="14" style="1" bestFit="1" customWidth="1"/>
    <col min="14086" max="14086" width="11.5703125" style="1" bestFit="1" customWidth="1"/>
    <col min="14087" max="14087" width="18.140625" style="1" bestFit="1" customWidth="1"/>
    <col min="14088" max="14088" width="9.140625" style="1" bestFit="1"/>
    <col min="14089" max="14089" width="1.7109375" style="1" bestFit="1" customWidth="1"/>
    <col min="14090" max="14336" width="9.140625" style="1"/>
    <col min="14337" max="14337" width="5.42578125" style="1" bestFit="1" customWidth="1"/>
    <col min="14338" max="14338" width="67" style="1" bestFit="1" customWidth="1"/>
    <col min="14339" max="14339" width="13.140625" style="1" bestFit="1" customWidth="1"/>
    <col min="14340" max="14340" width="30.28515625" style="1" bestFit="1" customWidth="1"/>
    <col min="14341" max="14341" width="14" style="1" bestFit="1" customWidth="1"/>
    <col min="14342" max="14342" width="11.5703125" style="1" bestFit="1" customWidth="1"/>
    <col min="14343" max="14343" width="18.140625" style="1" bestFit="1" customWidth="1"/>
    <col min="14344" max="14344" width="9.140625" style="1" bestFit="1"/>
    <col min="14345" max="14345" width="1.7109375" style="1" bestFit="1" customWidth="1"/>
    <col min="14346" max="14592" width="9.140625" style="1"/>
    <col min="14593" max="14593" width="5.42578125" style="1" bestFit="1" customWidth="1"/>
    <col min="14594" max="14594" width="67" style="1" bestFit="1" customWidth="1"/>
    <col min="14595" max="14595" width="13.140625" style="1" bestFit="1" customWidth="1"/>
    <col min="14596" max="14596" width="30.28515625" style="1" bestFit="1" customWidth="1"/>
    <col min="14597" max="14597" width="14" style="1" bestFit="1" customWidth="1"/>
    <col min="14598" max="14598" width="11.5703125" style="1" bestFit="1" customWidth="1"/>
    <col min="14599" max="14599" width="18.140625" style="1" bestFit="1" customWidth="1"/>
    <col min="14600" max="14600" width="9.140625" style="1" bestFit="1"/>
    <col min="14601" max="14601" width="1.7109375" style="1" bestFit="1" customWidth="1"/>
    <col min="14602" max="14848" width="9.140625" style="1"/>
    <col min="14849" max="14849" width="5.42578125" style="1" bestFit="1" customWidth="1"/>
    <col min="14850" max="14850" width="67" style="1" bestFit="1" customWidth="1"/>
    <col min="14851" max="14851" width="13.140625" style="1" bestFit="1" customWidth="1"/>
    <col min="14852" max="14852" width="30.28515625" style="1" bestFit="1" customWidth="1"/>
    <col min="14853" max="14853" width="14" style="1" bestFit="1" customWidth="1"/>
    <col min="14854" max="14854" width="11.5703125" style="1" bestFit="1" customWidth="1"/>
    <col min="14855" max="14855" width="18.140625" style="1" bestFit="1" customWidth="1"/>
    <col min="14856" max="14856" width="9.140625" style="1" bestFit="1"/>
    <col min="14857" max="14857" width="1.7109375" style="1" bestFit="1" customWidth="1"/>
    <col min="14858" max="15104" width="9.140625" style="1"/>
    <col min="15105" max="15105" width="5.42578125" style="1" bestFit="1" customWidth="1"/>
    <col min="15106" max="15106" width="67" style="1" bestFit="1" customWidth="1"/>
    <col min="15107" max="15107" width="13.140625" style="1" bestFit="1" customWidth="1"/>
    <col min="15108" max="15108" width="30.28515625" style="1" bestFit="1" customWidth="1"/>
    <col min="15109" max="15109" width="14" style="1" bestFit="1" customWidth="1"/>
    <col min="15110" max="15110" width="11.5703125" style="1" bestFit="1" customWidth="1"/>
    <col min="15111" max="15111" width="18.140625" style="1" bestFit="1" customWidth="1"/>
    <col min="15112" max="15112" width="9.140625" style="1" bestFit="1"/>
    <col min="15113" max="15113" width="1.7109375" style="1" bestFit="1" customWidth="1"/>
    <col min="15114" max="15360" width="9.140625" style="1"/>
    <col min="15361" max="15361" width="5.42578125" style="1" bestFit="1" customWidth="1"/>
    <col min="15362" max="15362" width="67" style="1" bestFit="1" customWidth="1"/>
    <col min="15363" max="15363" width="13.140625" style="1" bestFit="1" customWidth="1"/>
    <col min="15364" max="15364" width="30.28515625" style="1" bestFit="1" customWidth="1"/>
    <col min="15365" max="15365" width="14" style="1" bestFit="1" customWidth="1"/>
    <col min="15366" max="15366" width="11.5703125" style="1" bestFit="1" customWidth="1"/>
    <col min="15367" max="15367" width="18.140625" style="1" bestFit="1" customWidth="1"/>
    <col min="15368" max="15368" width="9.140625" style="1" bestFit="1"/>
    <col min="15369" max="15369" width="1.7109375" style="1" bestFit="1" customWidth="1"/>
    <col min="15370" max="15616" width="9.140625" style="1"/>
    <col min="15617" max="15617" width="5.42578125" style="1" bestFit="1" customWidth="1"/>
    <col min="15618" max="15618" width="67" style="1" bestFit="1" customWidth="1"/>
    <col min="15619" max="15619" width="13.140625" style="1" bestFit="1" customWidth="1"/>
    <col min="15620" max="15620" width="30.28515625" style="1" bestFit="1" customWidth="1"/>
    <col min="15621" max="15621" width="14" style="1" bestFit="1" customWidth="1"/>
    <col min="15622" max="15622" width="11.5703125" style="1" bestFit="1" customWidth="1"/>
    <col min="15623" max="15623" width="18.140625" style="1" bestFit="1" customWidth="1"/>
    <col min="15624" max="15624" width="9.140625" style="1" bestFit="1"/>
    <col min="15625" max="15625" width="1.7109375" style="1" bestFit="1" customWidth="1"/>
    <col min="15626" max="15872" width="9.140625" style="1"/>
    <col min="15873" max="15873" width="5.42578125" style="1" bestFit="1" customWidth="1"/>
    <col min="15874" max="15874" width="67" style="1" bestFit="1" customWidth="1"/>
    <col min="15875" max="15875" width="13.140625" style="1" bestFit="1" customWidth="1"/>
    <col min="15876" max="15876" width="30.28515625" style="1" bestFit="1" customWidth="1"/>
    <col min="15877" max="15877" width="14" style="1" bestFit="1" customWidth="1"/>
    <col min="15878" max="15878" width="11.5703125" style="1" bestFit="1" customWidth="1"/>
    <col min="15879" max="15879" width="18.140625" style="1" bestFit="1" customWidth="1"/>
    <col min="15880" max="15880" width="9.140625" style="1" bestFit="1"/>
    <col min="15881" max="15881" width="1.7109375" style="1" bestFit="1" customWidth="1"/>
    <col min="15882" max="16128" width="9.140625" style="1"/>
    <col min="16129" max="16129" width="5.42578125" style="1" bestFit="1" customWidth="1"/>
    <col min="16130" max="16130" width="67" style="1" bestFit="1" customWidth="1"/>
    <col min="16131" max="16131" width="13.140625" style="1" bestFit="1" customWidth="1"/>
    <col min="16132" max="16132" width="30.28515625" style="1" bestFit="1" customWidth="1"/>
    <col min="16133" max="16133" width="14" style="1" bestFit="1" customWidth="1"/>
    <col min="16134" max="16134" width="11.5703125" style="1" bestFit="1" customWidth="1"/>
    <col min="16135" max="16135" width="18.140625" style="1" bestFit="1" customWidth="1"/>
    <col min="16136" max="16136" width="9.140625" style="1" bestFit="1"/>
    <col min="16137" max="16137" width="1.7109375" style="1" bestFit="1" customWidth="1"/>
    <col min="16138" max="16384" width="9.140625" style="1"/>
  </cols>
  <sheetData>
    <row r="1" spans="1:9" x14ac:dyDescent="0.2">
      <c r="A1" s="3" t="s">
        <v>0</v>
      </c>
      <c r="B1" s="410" t="s">
        <v>69</v>
      </c>
      <c r="C1" s="410"/>
      <c r="D1" s="410"/>
      <c r="E1" s="410"/>
    </row>
    <row r="2" spans="1:9" ht="13.5" thickBot="1" x14ac:dyDescent="0.25"/>
    <row r="3" spans="1:9" ht="15" x14ac:dyDescent="0.2">
      <c r="B3" s="53" t="s">
        <v>1009</v>
      </c>
      <c r="C3" s="435"/>
      <c r="D3" s="417"/>
    </row>
    <row r="4" spans="1:9" ht="30" x14ac:dyDescent="0.2">
      <c r="B4" s="54" t="s">
        <v>1010</v>
      </c>
      <c r="C4" s="436"/>
      <c r="D4" s="418"/>
    </row>
    <row r="5" spans="1:9" ht="15" x14ac:dyDescent="0.2">
      <c r="B5" s="56" t="s">
        <v>983</v>
      </c>
      <c r="C5" s="436"/>
      <c r="D5" s="418"/>
    </row>
    <row r="6" spans="1:9" ht="15" x14ac:dyDescent="0.2">
      <c r="B6" s="54" t="s">
        <v>996</v>
      </c>
      <c r="C6" s="436"/>
      <c r="D6" s="418"/>
    </row>
    <row r="7" spans="1:9" ht="30.75" thickBot="1" x14ac:dyDescent="0.25">
      <c r="B7" s="55" t="s">
        <v>1011</v>
      </c>
      <c r="C7" s="437"/>
      <c r="D7" s="419"/>
    </row>
    <row r="8" spans="1:9" x14ac:dyDescent="0.2">
      <c r="C8" s="64" t="s">
        <v>1631</v>
      </c>
      <c r="D8" s="64" t="s">
        <v>1630</v>
      </c>
    </row>
    <row r="10" spans="1:9" x14ac:dyDescent="0.2">
      <c r="B10" s="1" t="s">
        <v>95</v>
      </c>
    </row>
    <row r="12" spans="1:9" x14ac:dyDescent="0.2">
      <c r="B12" s="6" t="s">
        <v>96</v>
      </c>
      <c r="C12" s="63" t="s">
        <v>97</v>
      </c>
      <c r="D12" s="6" t="s">
        <v>125</v>
      </c>
      <c r="E12" s="6" t="s">
        <v>99</v>
      </c>
      <c r="F12" s="8" t="s">
        <v>100</v>
      </c>
      <c r="G12" s="8" t="s">
        <v>101</v>
      </c>
      <c r="H12" s="8" t="s">
        <v>102</v>
      </c>
      <c r="I12" s="2" t="s">
        <v>126</v>
      </c>
    </row>
    <row r="13" spans="1:9" x14ac:dyDescent="0.2">
      <c r="B13" s="2" t="s">
        <v>127</v>
      </c>
    </row>
    <row r="14" spans="1:9" x14ac:dyDescent="0.2">
      <c r="B14" s="2" t="s">
        <v>104</v>
      </c>
    </row>
    <row r="15" spans="1:9" x14ac:dyDescent="0.2">
      <c r="B15" s="1" t="s">
        <v>1385</v>
      </c>
      <c r="C15" s="62" t="s">
        <v>128</v>
      </c>
      <c r="D15" s="1" t="s">
        <v>129</v>
      </c>
      <c r="E15" s="1" t="s">
        <v>130</v>
      </c>
      <c r="F15" s="4">
        <v>840000</v>
      </c>
      <c r="G15" s="4">
        <v>21161.7</v>
      </c>
      <c r="H15" s="4">
        <v>7.87</v>
      </c>
    </row>
    <row r="16" spans="1:9" x14ac:dyDescent="0.2">
      <c r="B16" s="1" t="s">
        <v>1111</v>
      </c>
      <c r="C16" s="62" t="s">
        <v>128</v>
      </c>
      <c r="D16" s="1" t="s">
        <v>131</v>
      </c>
      <c r="E16" s="1" t="s">
        <v>132</v>
      </c>
      <c r="F16" s="4">
        <v>2850000</v>
      </c>
      <c r="G16" s="4">
        <v>19974.23</v>
      </c>
      <c r="H16" s="4">
        <v>7.43</v>
      </c>
    </row>
    <row r="17" spans="2:8" x14ac:dyDescent="0.2">
      <c r="B17" s="1" t="s">
        <v>1171</v>
      </c>
      <c r="C17" s="62" t="s">
        <v>128</v>
      </c>
      <c r="D17" s="1" t="s">
        <v>131</v>
      </c>
      <c r="E17" s="1" t="s">
        <v>133</v>
      </c>
      <c r="F17" s="4">
        <v>1050000</v>
      </c>
      <c r="G17" s="4">
        <v>16746.98</v>
      </c>
      <c r="H17" s="4">
        <v>6.23</v>
      </c>
    </row>
    <row r="18" spans="2:8" x14ac:dyDescent="0.2">
      <c r="B18" s="1" t="s">
        <v>280</v>
      </c>
      <c r="C18" s="62" t="s">
        <v>128</v>
      </c>
      <c r="D18" s="1" t="s">
        <v>131</v>
      </c>
      <c r="E18" s="1" t="s">
        <v>281</v>
      </c>
      <c r="F18" s="4">
        <v>3200000</v>
      </c>
      <c r="G18" s="4">
        <v>14496</v>
      </c>
      <c r="H18" s="4">
        <v>5.39</v>
      </c>
    </row>
    <row r="19" spans="2:8" x14ac:dyDescent="0.2">
      <c r="B19" s="1" t="s">
        <v>1457</v>
      </c>
      <c r="C19" s="62" t="s">
        <v>128</v>
      </c>
      <c r="D19" s="1" t="s">
        <v>149</v>
      </c>
      <c r="E19" s="1" t="s">
        <v>509</v>
      </c>
      <c r="F19" s="4">
        <v>1390074</v>
      </c>
      <c r="G19" s="4">
        <v>12717.09</v>
      </c>
      <c r="H19" s="4">
        <v>4.7300000000000004</v>
      </c>
    </row>
    <row r="20" spans="2:8" x14ac:dyDescent="0.2">
      <c r="B20" s="1" t="s">
        <v>1400</v>
      </c>
      <c r="C20" s="62" t="s">
        <v>128</v>
      </c>
      <c r="D20" s="1" t="s">
        <v>146</v>
      </c>
      <c r="E20" s="1" t="s">
        <v>378</v>
      </c>
      <c r="F20" s="4">
        <v>1343059</v>
      </c>
      <c r="G20" s="4">
        <v>12055.3</v>
      </c>
      <c r="H20" s="4">
        <v>4.4800000000000004</v>
      </c>
    </row>
    <row r="21" spans="2:8" x14ac:dyDescent="0.2">
      <c r="B21" s="1" t="s">
        <v>1200</v>
      </c>
      <c r="C21" s="62" t="s">
        <v>128</v>
      </c>
      <c r="D21" s="1" t="s">
        <v>142</v>
      </c>
      <c r="E21" s="1" t="s">
        <v>143</v>
      </c>
      <c r="F21" s="4">
        <v>1450000</v>
      </c>
      <c r="G21" s="4">
        <v>9980.35</v>
      </c>
      <c r="H21" s="4">
        <v>3.71</v>
      </c>
    </row>
    <row r="22" spans="2:8" x14ac:dyDescent="0.2">
      <c r="B22" s="1" t="s">
        <v>1100</v>
      </c>
      <c r="C22" s="62" t="s">
        <v>128</v>
      </c>
      <c r="D22" s="1" t="s">
        <v>134</v>
      </c>
      <c r="E22" s="1" t="s">
        <v>136</v>
      </c>
      <c r="F22" s="4">
        <v>255000</v>
      </c>
      <c r="G22" s="4">
        <v>9627.65</v>
      </c>
      <c r="H22" s="4">
        <v>3.58</v>
      </c>
    </row>
    <row r="23" spans="2:8" x14ac:dyDescent="0.2">
      <c r="B23" s="1" t="s">
        <v>1395</v>
      </c>
      <c r="C23" s="62" t="s">
        <v>128</v>
      </c>
      <c r="D23" s="1" t="s">
        <v>163</v>
      </c>
      <c r="E23" s="1" t="s">
        <v>219</v>
      </c>
      <c r="F23" s="4">
        <v>3010000</v>
      </c>
      <c r="G23" s="4">
        <v>9511.6</v>
      </c>
      <c r="H23" s="4">
        <v>3.54</v>
      </c>
    </row>
    <row r="24" spans="2:8" x14ac:dyDescent="0.2">
      <c r="B24" s="1" t="s">
        <v>1169</v>
      </c>
      <c r="C24" s="62" t="s">
        <v>128</v>
      </c>
      <c r="D24" s="1" t="s">
        <v>188</v>
      </c>
      <c r="E24" s="1" t="s">
        <v>359</v>
      </c>
      <c r="F24" s="4">
        <v>210000</v>
      </c>
      <c r="G24" s="4">
        <v>6674.54</v>
      </c>
      <c r="H24" s="4">
        <v>2.48</v>
      </c>
    </row>
    <row r="25" spans="2:8" x14ac:dyDescent="0.2">
      <c r="B25" s="1" t="s">
        <v>1453</v>
      </c>
      <c r="C25" s="62" t="s">
        <v>128</v>
      </c>
      <c r="D25" s="1" t="s">
        <v>149</v>
      </c>
      <c r="E25" s="1" t="s">
        <v>211</v>
      </c>
      <c r="F25" s="4">
        <v>476950</v>
      </c>
      <c r="G25" s="4">
        <v>6662.28</v>
      </c>
      <c r="H25" s="4">
        <v>2.48</v>
      </c>
    </row>
    <row r="26" spans="2:8" x14ac:dyDescent="0.2">
      <c r="B26" s="1" t="s">
        <v>1447</v>
      </c>
      <c r="C26" s="62" t="s">
        <v>128</v>
      </c>
      <c r="D26" s="1" t="s">
        <v>154</v>
      </c>
      <c r="E26" s="1" t="s">
        <v>204</v>
      </c>
      <c r="F26" s="4">
        <v>192016</v>
      </c>
      <c r="G26" s="4">
        <v>6581.83</v>
      </c>
      <c r="H26" s="4">
        <v>2.4500000000000002</v>
      </c>
    </row>
    <row r="27" spans="2:8" x14ac:dyDescent="0.2">
      <c r="B27" s="1" t="s">
        <v>1162</v>
      </c>
      <c r="C27" s="62" t="s">
        <v>128</v>
      </c>
      <c r="D27" s="1" t="s">
        <v>131</v>
      </c>
      <c r="E27" s="1" t="s">
        <v>403</v>
      </c>
      <c r="F27" s="4">
        <v>12500000</v>
      </c>
      <c r="G27" s="4">
        <v>5956.25</v>
      </c>
      <c r="H27" s="4">
        <v>2.21</v>
      </c>
    </row>
    <row r="28" spans="2:8" x14ac:dyDescent="0.2">
      <c r="B28" s="1" t="s">
        <v>1386</v>
      </c>
      <c r="C28" s="62" t="s">
        <v>128</v>
      </c>
      <c r="D28" s="1" t="s">
        <v>134</v>
      </c>
      <c r="E28" s="1" t="s">
        <v>135</v>
      </c>
      <c r="F28" s="4">
        <v>350000</v>
      </c>
      <c r="G28" s="4">
        <v>5863.2</v>
      </c>
      <c r="H28" s="4">
        <v>2.1800000000000002</v>
      </c>
    </row>
    <row r="29" spans="2:8" x14ac:dyDescent="0.2">
      <c r="B29" s="1" t="s">
        <v>1448</v>
      </c>
      <c r="C29" s="62" t="s">
        <v>128</v>
      </c>
      <c r="D29" s="1" t="s">
        <v>131</v>
      </c>
      <c r="E29" s="1" t="s">
        <v>137</v>
      </c>
      <c r="F29" s="4">
        <v>290000</v>
      </c>
      <c r="G29" s="4">
        <v>5815.95</v>
      </c>
      <c r="H29" s="4">
        <v>2.16</v>
      </c>
    </row>
    <row r="30" spans="2:8" x14ac:dyDescent="0.2">
      <c r="B30" s="1" t="s">
        <v>1181</v>
      </c>
      <c r="C30" s="62" t="s">
        <v>128</v>
      </c>
      <c r="D30" s="1" t="s">
        <v>176</v>
      </c>
      <c r="E30" s="1" t="s">
        <v>510</v>
      </c>
      <c r="F30" s="4">
        <v>2307115</v>
      </c>
      <c r="G30" s="4">
        <v>5683.58</v>
      </c>
      <c r="H30" s="4">
        <v>2.11</v>
      </c>
    </row>
    <row r="31" spans="2:8" x14ac:dyDescent="0.2">
      <c r="B31" s="1" t="s">
        <v>1098</v>
      </c>
      <c r="C31" s="62" t="s">
        <v>128</v>
      </c>
      <c r="D31" s="1" t="s">
        <v>146</v>
      </c>
      <c r="E31" s="1" t="s">
        <v>148</v>
      </c>
      <c r="F31" s="4">
        <v>2303000</v>
      </c>
      <c r="G31" s="4">
        <v>5438.53</v>
      </c>
      <c r="H31" s="4">
        <v>2.02</v>
      </c>
    </row>
    <row r="32" spans="2:8" x14ac:dyDescent="0.2">
      <c r="B32" s="1" t="s">
        <v>1159</v>
      </c>
      <c r="C32" s="62" t="s">
        <v>128</v>
      </c>
      <c r="D32" s="1" t="s">
        <v>140</v>
      </c>
      <c r="E32" s="1" t="s">
        <v>141</v>
      </c>
      <c r="F32" s="4">
        <v>190300</v>
      </c>
      <c r="G32" s="4">
        <v>5241.43</v>
      </c>
      <c r="H32" s="4">
        <v>1.95</v>
      </c>
    </row>
    <row r="33" spans="2:8" x14ac:dyDescent="0.2">
      <c r="B33" s="1" t="s">
        <v>1502</v>
      </c>
      <c r="C33" s="62" t="s">
        <v>128</v>
      </c>
      <c r="D33" s="1" t="s">
        <v>173</v>
      </c>
      <c r="E33" s="1" t="s">
        <v>478</v>
      </c>
      <c r="F33" s="4">
        <v>267834</v>
      </c>
      <c r="G33" s="4">
        <v>5236.96</v>
      </c>
      <c r="H33" s="4">
        <v>1.95</v>
      </c>
    </row>
    <row r="34" spans="2:8" x14ac:dyDescent="0.2">
      <c r="B34" s="1" t="s">
        <v>1456</v>
      </c>
      <c r="C34" s="62" t="s">
        <v>128</v>
      </c>
      <c r="D34" s="1" t="s">
        <v>160</v>
      </c>
      <c r="E34" s="1" t="s">
        <v>497</v>
      </c>
      <c r="F34" s="4">
        <v>227500</v>
      </c>
      <c r="G34" s="4">
        <v>5182.68</v>
      </c>
      <c r="H34" s="4">
        <v>1.93</v>
      </c>
    </row>
    <row r="35" spans="2:8" x14ac:dyDescent="0.2">
      <c r="B35" s="1" t="s">
        <v>1452</v>
      </c>
      <c r="C35" s="62" t="s">
        <v>128</v>
      </c>
      <c r="D35" s="1" t="s">
        <v>160</v>
      </c>
      <c r="E35" s="1" t="s">
        <v>511</v>
      </c>
      <c r="F35" s="4">
        <v>575625</v>
      </c>
      <c r="G35" s="4">
        <v>5131.9799999999996</v>
      </c>
      <c r="H35" s="4">
        <v>1.91</v>
      </c>
    </row>
    <row r="36" spans="2:8" x14ac:dyDescent="0.2">
      <c r="B36" s="1" t="s">
        <v>1198</v>
      </c>
      <c r="C36" s="62" t="s">
        <v>128</v>
      </c>
      <c r="D36" s="1" t="s">
        <v>170</v>
      </c>
      <c r="E36" s="1" t="s">
        <v>279</v>
      </c>
      <c r="F36" s="4">
        <v>400000</v>
      </c>
      <c r="G36" s="4">
        <v>4860.3999999999996</v>
      </c>
      <c r="H36" s="4">
        <v>1.81</v>
      </c>
    </row>
    <row r="37" spans="2:8" x14ac:dyDescent="0.2">
      <c r="B37" s="1" t="s">
        <v>1223</v>
      </c>
      <c r="C37" s="62" t="s">
        <v>128</v>
      </c>
      <c r="D37" s="1" t="s">
        <v>134</v>
      </c>
      <c r="E37" s="1" t="s">
        <v>268</v>
      </c>
      <c r="F37" s="4">
        <v>102112</v>
      </c>
      <c r="G37" s="4">
        <v>4652.17</v>
      </c>
      <c r="H37" s="4">
        <v>1.73</v>
      </c>
    </row>
    <row r="38" spans="2:8" x14ac:dyDescent="0.2">
      <c r="B38" s="1" t="s">
        <v>1503</v>
      </c>
      <c r="C38" s="62" t="s">
        <v>128</v>
      </c>
      <c r="D38" s="1" t="s">
        <v>216</v>
      </c>
      <c r="E38" s="1" t="s">
        <v>512</v>
      </c>
      <c r="F38" s="4">
        <v>1711730</v>
      </c>
      <c r="G38" s="4">
        <v>4510.41</v>
      </c>
      <c r="H38" s="4">
        <v>1.68</v>
      </c>
    </row>
    <row r="39" spans="2:8" x14ac:dyDescent="0.2">
      <c r="B39" s="1" t="s">
        <v>1451</v>
      </c>
      <c r="C39" s="62" t="s">
        <v>128</v>
      </c>
      <c r="D39" s="1" t="s">
        <v>208</v>
      </c>
      <c r="E39" s="1" t="s">
        <v>209</v>
      </c>
      <c r="F39" s="4">
        <v>489385</v>
      </c>
      <c r="G39" s="4">
        <v>4483.75</v>
      </c>
      <c r="H39" s="4">
        <v>1.67</v>
      </c>
    </row>
    <row r="40" spans="2:8" x14ac:dyDescent="0.2">
      <c r="B40" s="1" t="s">
        <v>1195</v>
      </c>
      <c r="C40" s="62" t="s">
        <v>128</v>
      </c>
      <c r="D40" s="1" t="s">
        <v>173</v>
      </c>
      <c r="E40" s="1" t="s">
        <v>434</v>
      </c>
      <c r="F40" s="4">
        <v>450000</v>
      </c>
      <c r="G40" s="4">
        <v>4463.78</v>
      </c>
      <c r="H40" s="4">
        <v>1.66</v>
      </c>
    </row>
    <row r="41" spans="2:8" x14ac:dyDescent="0.2">
      <c r="B41" s="1" t="s">
        <v>1449</v>
      </c>
      <c r="C41" s="62" t="s">
        <v>128</v>
      </c>
      <c r="D41" s="1" t="s">
        <v>206</v>
      </c>
      <c r="E41" s="1" t="s">
        <v>207</v>
      </c>
      <c r="F41" s="4">
        <v>3200000</v>
      </c>
      <c r="G41" s="4">
        <v>4460.8</v>
      </c>
      <c r="H41" s="4">
        <v>1.66</v>
      </c>
    </row>
    <row r="42" spans="2:8" x14ac:dyDescent="0.2">
      <c r="B42" s="1" t="s">
        <v>1399</v>
      </c>
      <c r="C42" s="62" t="s">
        <v>128</v>
      </c>
      <c r="D42" s="1" t="s">
        <v>146</v>
      </c>
      <c r="E42" s="1" t="s">
        <v>218</v>
      </c>
      <c r="F42" s="4">
        <v>181800</v>
      </c>
      <c r="G42" s="4">
        <v>4152.95</v>
      </c>
      <c r="H42" s="4">
        <v>1.54</v>
      </c>
    </row>
    <row r="43" spans="2:8" x14ac:dyDescent="0.2">
      <c r="B43" s="1" t="s">
        <v>1127</v>
      </c>
      <c r="C43" s="62" t="s">
        <v>128</v>
      </c>
      <c r="D43" s="1" t="s">
        <v>167</v>
      </c>
      <c r="E43" s="1" t="s">
        <v>168</v>
      </c>
      <c r="F43" s="4">
        <v>56000</v>
      </c>
      <c r="G43" s="4">
        <v>4141.82</v>
      </c>
      <c r="H43" s="4">
        <v>1.54</v>
      </c>
    </row>
    <row r="44" spans="2:8" x14ac:dyDescent="0.2">
      <c r="B44" s="1" t="s">
        <v>1145</v>
      </c>
      <c r="C44" s="62" t="s">
        <v>128</v>
      </c>
      <c r="D44" s="1" t="s">
        <v>167</v>
      </c>
      <c r="E44" s="1" t="s">
        <v>181</v>
      </c>
      <c r="F44" s="4">
        <v>180000</v>
      </c>
      <c r="G44" s="4">
        <v>4058.1</v>
      </c>
      <c r="H44" s="4">
        <v>1.51</v>
      </c>
    </row>
    <row r="45" spans="2:8" x14ac:dyDescent="0.2">
      <c r="B45" s="1" t="s">
        <v>1114</v>
      </c>
      <c r="C45" s="62" t="s">
        <v>128</v>
      </c>
      <c r="D45" s="1" t="s">
        <v>165</v>
      </c>
      <c r="E45" s="1" t="s">
        <v>166</v>
      </c>
      <c r="F45" s="4">
        <v>235832</v>
      </c>
      <c r="G45" s="4">
        <v>4016.1</v>
      </c>
      <c r="H45" s="4">
        <v>1.49</v>
      </c>
    </row>
    <row r="46" spans="2:8" x14ac:dyDescent="0.2">
      <c r="B46" s="1" t="s">
        <v>1504</v>
      </c>
      <c r="C46" s="62" t="s">
        <v>128</v>
      </c>
      <c r="D46" s="1" t="s">
        <v>173</v>
      </c>
      <c r="E46" s="1" t="s">
        <v>212</v>
      </c>
      <c r="F46" s="4">
        <v>84700</v>
      </c>
      <c r="G46" s="4">
        <v>3181.08</v>
      </c>
      <c r="H46" s="4">
        <v>1.18</v>
      </c>
    </row>
    <row r="47" spans="2:8" x14ac:dyDescent="0.2">
      <c r="B47" s="1" t="s">
        <v>1199</v>
      </c>
      <c r="C47" s="62" t="s">
        <v>128</v>
      </c>
      <c r="D47" s="1" t="s">
        <v>146</v>
      </c>
      <c r="E47" s="1" t="s">
        <v>147</v>
      </c>
      <c r="F47" s="4">
        <v>115000</v>
      </c>
      <c r="G47" s="4">
        <v>3107.07</v>
      </c>
      <c r="H47" s="4">
        <v>1.1499999999999999</v>
      </c>
    </row>
    <row r="48" spans="2:8" x14ac:dyDescent="0.2">
      <c r="B48" s="1" t="s">
        <v>1505</v>
      </c>
      <c r="C48" s="62" t="s">
        <v>128</v>
      </c>
      <c r="D48" s="1" t="s">
        <v>216</v>
      </c>
      <c r="E48" s="1" t="s">
        <v>513</v>
      </c>
      <c r="F48" s="4">
        <v>502392</v>
      </c>
      <c r="G48" s="4">
        <v>3013.85</v>
      </c>
      <c r="H48" s="4">
        <v>1.1200000000000001</v>
      </c>
    </row>
    <row r="49" spans="2:9" x14ac:dyDescent="0.2">
      <c r="B49" s="1" t="s">
        <v>1108</v>
      </c>
      <c r="C49" s="62" t="s">
        <v>128</v>
      </c>
      <c r="D49" s="1" t="s">
        <v>239</v>
      </c>
      <c r="E49" s="1" t="s">
        <v>413</v>
      </c>
      <c r="F49" s="4">
        <v>375000</v>
      </c>
      <c r="G49" s="4">
        <v>3011.44</v>
      </c>
      <c r="H49" s="4">
        <v>1.1200000000000001</v>
      </c>
    </row>
    <row r="50" spans="2:9" x14ac:dyDescent="0.2">
      <c r="B50" s="1" t="s">
        <v>1506</v>
      </c>
      <c r="C50" s="62" t="s">
        <v>128</v>
      </c>
      <c r="D50" s="1" t="s">
        <v>167</v>
      </c>
      <c r="E50" s="1" t="s">
        <v>514</v>
      </c>
      <c r="F50" s="4">
        <v>500000</v>
      </c>
      <c r="G50" s="4">
        <v>2717.5</v>
      </c>
      <c r="H50" s="4">
        <v>1.01</v>
      </c>
    </row>
    <row r="51" spans="2:9" x14ac:dyDescent="0.2">
      <c r="B51" s="1" t="s">
        <v>1443</v>
      </c>
      <c r="C51" s="62" t="s">
        <v>128</v>
      </c>
      <c r="D51" s="1" t="s">
        <v>193</v>
      </c>
      <c r="E51" s="1" t="s">
        <v>194</v>
      </c>
      <c r="F51" s="4">
        <v>180000</v>
      </c>
      <c r="G51" s="4">
        <v>2447.46</v>
      </c>
      <c r="H51" s="4">
        <v>0.91</v>
      </c>
    </row>
    <row r="52" spans="2:9" x14ac:dyDescent="0.2">
      <c r="B52" s="1" t="s">
        <v>1110</v>
      </c>
      <c r="C52" s="62" t="s">
        <v>128</v>
      </c>
      <c r="D52" s="1" t="s">
        <v>239</v>
      </c>
      <c r="E52" s="1" t="s">
        <v>412</v>
      </c>
      <c r="F52" s="4">
        <v>30000</v>
      </c>
      <c r="G52" s="4">
        <v>2201.42</v>
      </c>
      <c r="H52" s="4">
        <v>0.82</v>
      </c>
    </row>
    <row r="53" spans="2:9" x14ac:dyDescent="0.2">
      <c r="B53" s="1" t="s">
        <v>1116</v>
      </c>
      <c r="C53" s="62" t="s">
        <v>128</v>
      </c>
      <c r="D53" s="1" t="s">
        <v>160</v>
      </c>
      <c r="E53" s="1" t="s">
        <v>161</v>
      </c>
      <c r="F53" s="4">
        <v>27375</v>
      </c>
      <c r="G53" s="4">
        <v>1313.64</v>
      </c>
      <c r="H53" s="4">
        <v>0.49</v>
      </c>
    </row>
    <row r="54" spans="2:9" x14ac:dyDescent="0.2">
      <c r="B54" s="1" t="s">
        <v>1403</v>
      </c>
      <c r="C54" s="62" t="s">
        <v>128</v>
      </c>
      <c r="D54" s="1" t="s">
        <v>142</v>
      </c>
      <c r="E54" s="1" t="s">
        <v>195</v>
      </c>
      <c r="F54" s="4">
        <v>103571</v>
      </c>
      <c r="G54" s="4">
        <v>158.77000000000001</v>
      </c>
      <c r="H54" s="4">
        <v>0.06</v>
      </c>
    </row>
    <row r="55" spans="2:9" x14ac:dyDescent="0.2">
      <c r="B55" s="1" t="s">
        <v>1501</v>
      </c>
      <c r="C55" s="62" t="s">
        <v>128</v>
      </c>
      <c r="D55" s="1" t="s">
        <v>232</v>
      </c>
      <c r="E55" s="1" t="s">
        <v>500</v>
      </c>
      <c r="F55" s="4">
        <v>210000</v>
      </c>
      <c r="G55" s="4">
        <v>4.3099999999999996</v>
      </c>
      <c r="H55" s="4">
        <v>0</v>
      </c>
      <c r="I55" s="1" t="s">
        <v>407</v>
      </c>
    </row>
    <row r="56" spans="2:9" x14ac:dyDescent="0.2">
      <c r="B56" s="2" t="s">
        <v>196</v>
      </c>
      <c r="C56" s="64"/>
      <c r="D56" s="2"/>
      <c r="E56" s="2"/>
      <c r="F56" s="10"/>
      <c r="G56" s="10">
        <f>SUM(G12:G55)</f>
        <v>260696.93000000002</v>
      </c>
      <c r="H56" s="10">
        <f>SUM(H12:H55)</f>
        <v>96.94000000000004</v>
      </c>
    </row>
    <row r="57" spans="2:9" x14ac:dyDescent="0.2">
      <c r="B57" s="2" t="s">
        <v>197</v>
      </c>
      <c r="C57" s="64"/>
      <c r="D57" s="2"/>
      <c r="E57" s="2"/>
      <c r="F57" s="10"/>
      <c r="G57" s="10">
        <v>9550.6200000000008</v>
      </c>
      <c r="H57" s="10">
        <v>3.55</v>
      </c>
    </row>
    <row r="58" spans="2:9" x14ac:dyDescent="0.2">
      <c r="B58" s="2" t="s">
        <v>114</v>
      </c>
      <c r="C58" s="64"/>
      <c r="D58" s="2"/>
      <c r="E58" s="2"/>
      <c r="F58" s="10"/>
      <c r="G58" s="10">
        <v>270247.55</v>
      </c>
      <c r="H58" s="10">
        <v>100.46</v>
      </c>
    </row>
    <row r="59" spans="2:9" x14ac:dyDescent="0.2">
      <c r="B59" s="2" t="s">
        <v>198</v>
      </c>
      <c r="C59" s="64"/>
      <c r="D59" s="2"/>
      <c r="E59" s="2"/>
      <c r="F59" s="10"/>
      <c r="G59" s="10">
        <v>-1235.3655424999943</v>
      </c>
      <c r="H59" s="10">
        <v>-0.45999999999999375</v>
      </c>
    </row>
    <row r="60" spans="2:9" x14ac:dyDescent="0.2">
      <c r="B60" s="2" t="s">
        <v>116</v>
      </c>
      <c r="C60" s="64"/>
      <c r="D60" s="2"/>
      <c r="E60" s="2"/>
      <c r="F60" s="10"/>
      <c r="G60" s="10">
        <v>269012.1844575</v>
      </c>
      <c r="H60" s="10">
        <v>100</v>
      </c>
    </row>
    <row r="61" spans="2:9" x14ac:dyDescent="0.2">
      <c r="B61" s="1" t="s">
        <v>117</v>
      </c>
    </row>
    <row r="62" spans="2:9" x14ac:dyDescent="0.2">
      <c r="B62" s="1" t="s">
        <v>118</v>
      </c>
    </row>
    <row r="64" spans="2:9" x14ac:dyDescent="0.2">
      <c r="B64" s="11"/>
    </row>
    <row r="65" spans="2:3" x14ac:dyDescent="0.2">
      <c r="B65" s="2"/>
    </row>
    <row r="66" spans="2:3" x14ac:dyDescent="0.2">
      <c r="B66" s="2" t="s">
        <v>121</v>
      </c>
    </row>
    <row r="67" spans="2:3" x14ac:dyDescent="0.2">
      <c r="B67" s="2" t="s">
        <v>199</v>
      </c>
    </row>
    <row r="68" spans="2:3" x14ac:dyDescent="0.2">
      <c r="B68" s="2" t="s">
        <v>122</v>
      </c>
    </row>
    <row r="69" spans="2:3" x14ac:dyDescent="0.2">
      <c r="B69" s="2" t="s">
        <v>515</v>
      </c>
      <c r="C69" s="64"/>
    </row>
    <row r="70" spans="2:3" x14ac:dyDescent="0.2">
      <c r="B70" s="2" t="s">
        <v>516</v>
      </c>
      <c r="C70" s="64"/>
    </row>
    <row r="71" spans="2:3" x14ac:dyDescent="0.2">
      <c r="B71" s="2" t="s">
        <v>517</v>
      </c>
      <c r="C71" s="64"/>
    </row>
    <row r="72" spans="2:3" x14ac:dyDescent="0.2">
      <c r="B72" s="2" t="s">
        <v>518</v>
      </c>
      <c r="C72" s="64"/>
    </row>
    <row r="73" spans="2:3" x14ac:dyDescent="0.2">
      <c r="B73" s="2" t="s">
        <v>519</v>
      </c>
      <c r="C73" s="64"/>
    </row>
    <row r="74" spans="2:3" x14ac:dyDescent="0.2">
      <c r="B74" s="2" t="s">
        <v>520</v>
      </c>
      <c r="C74" s="64"/>
    </row>
    <row r="75" spans="2:3" x14ac:dyDescent="0.2">
      <c r="B75" s="2" t="s">
        <v>521</v>
      </c>
      <c r="C75" s="64"/>
    </row>
    <row r="76" spans="2:3" x14ac:dyDescent="0.2">
      <c r="B76" s="2" t="s">
        <v>522</v>
      </c>
      <c r="C76" s="64"/>
    </row>
    <row r="77" spans="2:3" x14ac:dyDescent="0.2">
      <c r="B77" s="65" t="s">
        <v>3801</v>
      </c>
      <c r="C77" s="64"/>
    </row>
    <row r="78" spans="2:3" x14ac:dyDescent="0.2">
      <c r="B78" s="65" t="s">
        <v>123</v>
      </c>
    </row>
    <row r="79" spans="2:3" x14ac:dyDescent="0.2">
      <c r="B79" s="65" t="s">
        <v>124</v>
      </c>
    </row>
    <row r="81" spans="2:8" ht="15" x14ac:dyDescent="0.2">
      <c r="B81" s="371" t="s">
        <v>2522</v>
      </c>
      <c r="C81" s="372">
        <v>44469</v>
      </c>
    </row>
    <row r="82" spans="2:8" ht="45" x14ac:dyDescent="0.2">
      <c r="B82" s="373" t="s">
        <v>2523</v>
      </c>
      <c r="C82" s="373" t="s">
        <v>2524</v>
      </c>
      <c r="D82" s="143" t="s">
        <v>2525</v>
      </c>
      <c r="E82" s="373" t="s">
        <v>2526</v>
      </c>
      <c r="F82" s="374" t="s">
        <v>2527</v>
      </c>
    </row>
    <row r="83" spans="2:8" s="134" customFormat="1" x14ac:dyDescent="0.2">
      <c r="B83" s="12" t="s">
        <v>120</v>
      </c>
      <c r="C83" s="12" t="s">
        <v>120</v>
      </c>
      <c r="D83" s="12" t="s">
        <v>120</v>
      </c>
      <c r="E83" s="12" t="s">
        <v>120</v>
      </c>
      <c r="F83" s="375"/>
      <c r="G83" s="62"/>
      <c r="H83" s="62"/>
    </row>
    <row r="85" spans="2:8" s="376" customFormat="1" x14ac:dyDescent="0.2">
      <c r="B85" s="87" t="s">
        <v>3554</v>
      </c>
      <c r="C85" s="377" t="s">
        <v>120</v>
      </c>
      <c r="F85" s="378"/>
      <c r="G85" s="378"/>
      <c r="H85" s="378"/>
    </row>
    <row r="86" spans="2:8" s="376" customFormat="1" x14ac:dyDescent="0.2">
      <c r="B86" s="87"/>
      <c r="C86" s="377"/>
      <c r="F86" s="378"/>
      <c r="G86" s="378"/>
      <c r="H86" s="378"/>
    </row>
    <row r="87" spans="2:8" s="376" customFormat="1" ht="15" x14ac:dyDescent="0.25">
      <c r="B87" s="144" t="s">
        <v>2927</v>
      </c>
      <c r="C87" s="379"/>
      <c r="F87" s="378"/>
      <c r="G87" s="378"/>
      <c r="H87" s="378"/>
    </row>
    <row r="88" spans="2:8" s="376" customFormat="1" ht="15.75" x14ac:dyDescent="0.2">
      <c r="B88" s="380" t="s">
        <v>2675</v>
      </c>
      <c r="C88" s="260" t="s">
        <v>2921</v>
      </c>
      <c r="F88" s="378"/>
      <c r="G88" s="378"/>
      <c r="H88" s="378"/>
    </row>
    <row r="89" spans="2:8" s="134" customFormat="1" ht="15" x14ac:dyDescent="0.25">
      <c r="B89" s="381" t="s">
        <v>120</v>
      </c>
      <c r="C89" s="146" t="s">
        <v>120</v>
      </c>
      <c r="F89" s="62"/>
      <c r="G89" s="62"/>
      <c r="H89" s="62"/>
    </row>
    <row r="90" spans="2:8" x14ac:dyDescent="0.2">
      <c r="C90" s="5"/>
    </row>
    <row r="91" spans="2:8" x14ac:dyDescent="0.2">
      <c r="C91" s="5"/>
    </row>
    <row r="92" spans="2:8" s="376" customFormat="1" ht="15.75" x14ac:dyDescent="0.2">
      <c r="B92" s="380" t="s">
        <v>3555</v>
      </c>
      <c r="C92" s="260" t="s">
        <v>2921</v>
      </c>
      <c r="F92" s="378"/>
      <c r="G92" s="378"/>
      <c r="H92" s="378"/>
    </row>
    <row r="93" spans="2:8" ht="15" x14ac:dyDescent="0.25">
      <c r="B93" s="381" t="s">
        <v>120</v>
      </c>
      <c r="C93" s="146" t="s">
        <v>120</v>
      </c>
    </row>
    <row r="94" spans="2:8" x14ac:dyDescent="0.2">
      <c r="C94" s="5"/>
    </row>
    <row r="95" spans="2:8" x14ac:dyDescent="0.2">
      <c r="C95" s="5"/>
    </row>
    <row r="96" spans="2:8" s="376" customFormat="1" ht="15.75" x14ac:dyDescent="0.25">
      <c r="B96" s="382" t="s">
        <v>2912</v>
      </c>
      <c r="C96" s="260" t="s">
        <v>2923</v>
      </c>
      <c r="F96" s="378"/>
      <c r="G96" s="378"/>
      <c r="H96" s="378"/>
    </row>
    <row r="97" spans="2:8" ht="15" x14ac:dyDescent="0.25">
      <c r="B97" s="381" t="s">
        <v>120</v>
      </c>
      <c r="C97" s="146" t="s">
        <v>120</v>
      </c>
    </row>
    <row r="98" spans="2:8" x14ac:dyDescent="0.2">
      <c r="C98" s="5"/>
    </row>
    <row r="99" spans="2:8" s="376" customFormat="1" ht="15.75" x14ac:dyDescent="0.25">
      <c r="B99" s="382" t="s">
        <v>2914</v>
      </c>
      <c r="C99" s="260" t="s">
        <v>2923</v>
      </c>
      <c r="F99" s="378"/>
      <c r="G99" s="378"/>
      <c r="H99" s="378"/>
    </row>
    <row r="100" spans="2:8" ht="15" x14ac:dyDescent="0.25">
      <c r="B100" s="381" t="s">
        <v>120</v>
      </c>
      <c r="C100" s="146" t="s">
        <v>120</v>
      </c>
    </row>
    <row r="101" spans="2:8" x14ac:dyDescent="0.2">
      <c r="C101" s="5"/>
    </row>
    <row r="102" spans="2:8" s="376" customFormat="1" ht="15" x14ac:dyDescent="0.25">
      <c r="B102" s="383" t="s">
        <v>3556</v>
      </c>
      <c r="C102" s="146" t="s">
        <v>120</v>
      </c>
      <c r="F102" s="378"/>
      <c r="G102" s="378"/>
      <c r="H102" s="378"/>
    </row>
    <row r="103" spans="2:8" x14ac:dyDescent="0.2">
      <c r="C103" s="5"/>
    </row>
    <row r="104" spans="2:8" x14ac:dyDescent="0.2">
      <c r="C104" s="5"/>
    </row>
    <row r="105" spans="2:8" ht="15" x14ac:dyDescent="0.25">
      <c r="B105" s="69" t="s">
        <v>2917</v>
      </c>
      <c r="C105" s="148">
        <v>44469</v>
      </c>
      <c r="D105" s="149"/>
      <c r="E105" s="150"/>
      <c r="F105" s="71"/>
    </row>
    <row r="106" spans="2:8" ht="45" x14ac:dyDescent="0.2">
      <c r="B106" s="151" t="s">
        <v>2523</v>
      </c>
      <c r="C106" s="151" t="s">
        <v>2918</v>
      </c>
      <c r="D106" s="152" t="s">
        <v>2525</v>
      </c>
      <c r="E106" s="153" t="s">
        <v>2526</v>
      </c>
      <c r="F106" s="138" t="s">
        <v>2527</v>
      </c>
    </row>
    <row r="107" spans="2:8" s="134" customFormat="1" x14ac:dyDescent="0.2">
      <c r="B107" s="384" t="s">
        <v>120</v>
      </c>
      <c r="C107" s="154" t="s">
        <v>120</v>
      </c>
      <c r="D107" s="155" t="s">
        <v>120</v>
      </c>
      <c r="E107" s="155" t="s">
        <v>120</v>
      </c>
      <c r="F107" s="155" t="s">
        <v>120</v>
      </c>
      <c r="G107" s="62"/>
      <c r="H107" s="62"/>
    </row>
    <row r="108" spans="2:8" x14ac:dyDescent="0.2">
      <c r="B108" s="156"/>
      <c r="C108" s="70"/>
      <c r="D108" s="70"/>
      <c r="E108" s="70"/>
      <c r="F108" s="71"/>
    </row>
    <row r="109" spans="2:8" x14ac:dyDescent="0.2">
      <c r="B109" s="70"/>
      <c r="C109" s="70"/>
      <c r="D109" s="70"/>
      <c r="E109" s="70"/>
      <c r="F109" s="71"/>
    </row>
    <row r="110" spans="2:8" x14ac:dyDescent="0.2">
      <c r="B110" s="1" t="s">
        <v>2919</v>
      </c>
      <c r="C110" s="154" t="s">
        <v>120</v>
      </c>
      <c r="D110" s="70"/>
      <c r="E110" s="70"/>
      <c r="F110" s="71"/>
    </row>
    <row r="111" spans="2:8" x14ac:dyDescent="0.2">
      <c r="B111" s="70"/>
      <c r="C111" s="70"/>
      <c r="D111" s="70"/>
      <c r="E111" s="70"/>
      <c r="F111" s="71"/>
    </row>
    <row r="112" spans="2:8" ht="15" x14ac:dyDescent="0.25">
      <c r="B112" s="144" t="s">
        <v>2926</v>
      </c>
      <c r="C112" s="70"/>
      <c r="E112" s="70"/>
      <c r="F112" s="71"/>
    </row>
    <row r="113" spans="2:6" x14ac:dyDescent="0.2">
      <c r="B113" s="70"/>
      <c r="C113" s="70"/>
      <c r="E113" s="70"/>
      <c r="F113" s="71"/>
    </row>
    <row r="114" spans="2:6" ht="15" x14ac:dyDescent="0.25">
      <c r="B114" s="157" t="s">
        <v>2920</v>
      </c>
      <c r="C114" s="158" t="s">
        <v>2921</v>
      </c>
      <c r="E114" s="70"/>
      <c r="F114" s="71"/>
    </row>
    <row r="115" spans="2:6" ht="15" x14ac:dyDescent="0.25">
      <c r="B115" s="381" t="s">
        <v>120</v>
      </c>
      <c r="C115" s="146" t="s">
        <v>120</v>
      </c>
      <c r="E115" s="70"/>
      <c r="F115" s="71"/>
    </row>
    <row r="116" spans="2:6" ht="15" x14ac:dyDescent="0.25">
      <c r="B116" s="385"/>
      <c r="C116" s="386"/>
      <c r="E116" s="70"/>
      <c r="F116" s="71"/>
    </row>
    <row r="117" spans="2:6" x14ac:dyDescent="0.2">
      <c r="C117" s="1"/>
      <c r="E117" s="70"/>
      <c r="F117" s="71"/>
    </row>
    <row r="118" spans="2:6" ht="15" x14ac:dyDescent="0.2">
      <c r="B118" s="160" t="s">
        <v>2911</v>
      </c>
      <c r="C118" s="161" t="s">
        <v>2921</v>
      </c>
      <c r="E118" s="70"/>
      <c r="F118" s="71"/>
    </row>
    <row r="119" spans="2:6" ht="15" x14ac:dyDescent="0.25">
      <c r="B119" s="381" t="s">
        <v>120</v>
      </c>
      <c r="C119" s="146" t="s">
        <v>120</v>
      </c>
      <c r="E119" s="70"/>
      <c r="F119" s="71"/>
    </row>
    <row r="120" spans="2:6" ht="15" x14ac:dyDescent="0.25">
      <c r="B120" s="387"/>
      <c r="C120" s="388"/>
      <c r="E120" s="70"/>
      <c r="F120" s="71"/>
    </row>
    <row r="121" spans="2:6" x14ac:dyDescent="0.2">
      <c r="C121" s="134"/>
      <c r="E121" s="70"/>
      <c r="F121" s="71"/>
    </row>
    <row r="122" spans="2:6" ht="15" x14ac:dyDescent="0.25">
      <c r="B122" s="157" t="s">
        <v>2922</v>
      </c>
      <c r="C122" s="158" t="s">
        <v>2923</v>
      </c>
      <c r="E122" s="70"/>
      <c r="F122" s="71"/>
    </row>
    <row r="123" spans="2:6" ht="15" x14ac:dyDescent="0.25">
      <c r="B123" s="381" t="s">
        <v>120</v>
      </c>
      <c r="C123" s="146" t="s">
        <v>120</v>
      </c>
      <c r="E123" s="70"/>
      <c r="F123" s="71"/>
    </row>
    <row r="124" spans="2:6" x14ac:dyDescent="0.2">
      <c r="C124" s="134"/>
    </row>
    <row r="125" spans="2:6" ht="15" x14ac:dyDescent="0.25">
      <c r="B125" s="160" t="s">
        <v>2924</v>
      </c>
      <c r="C125" s="162" t="s">
        <v>2923</v>
      </c>
    </row>
    <row r="126" spans="2:6" ht="15" x14ac:dyDescent="0.25">
      <c r="B126" s="381" t="s">
        <v>120</v>
      </c>
      <c r="C126" s="146" t="s">
        <v>120</v>
      </c>
    </row>
    <row r="127" spans="2:6" x14ac:dyDescent="0.2">
      <c r="C127" s="134"/>
    </row>
    <row r="128" spans="2:6" ht="15" x14ac:dyDescent="0.25">
      <c r="B128" s="163" t="s">
        <v>2925</v>
      </c>
      <c r="C128" s="146" t="s">
        <v>120</v>
      </c>
    </row>
  </sheetData>
  <mergeCells count="3">
    <mergeCell ref="B1:E1"/>
    <mergeCell ref="C3:C7"/>
    <mergeCell ref="D3:D7"/>
  </mergeCells>
  <conditionalFormatting sqref="C116">
    <cfRule type="expression" dxfId="758" priority="1">
      <formula>#REF!="Total"</formula>
    </cfRule>
  </conditionalFormatting>
  <conditionalFormatting sqref="C116">
    <cfRule type="expression" dxfId="757" priority="11" stopIfTrue="1">
      <formula>$C116="Total"</formula>
    </cfRule>
  </conditionalFormatting>
  <conditionalFormatting sqref="C116">
    <cfRule type="expression" dxfId="756" priority="10">
      <formula>#REF!="Total"</formula>
    </cfRule>
  </conditionalFormatting>
  <conditionalFormatting sqref="C116">
    <cfRule type="expression" dxfId="755" priority="9">
      <formula>#REF!="Total"</formula>
    </cfRule>
  </conditionalFormatting>
  <conditionalFormatting sqref="C116">
    <cfRule type="expression" dxfId="754" priority="8">
      <formula>#REF!="Total"</formula>
    </cfRule>
  </conditionalFormatting>
  <conditionalFormatting sqref="C116">
    <cfRule type="expression" dxfId="753" priority="7">
      <formula>#REF!="Total"</formula>
    </cfRule>
  </conditionalFormatting>
  <conditionalFormatting sqref="C116">
    <cfRule type="expression" dxfId="752" priority="6">
      <formula>#REF!="Total"</formula>
    </cfRule>
  </conditionalFormatting>
  <conditionalFormatting sqref="C116">
    <cfRule type="expression" dxfId="751" priority="5">
      <formula>#REF!="Total"</formula>
    </cfRule>
  </conditionalFormatting>
  <conditionalFormatting sqref="C116">
    <cfRule type="expression" dxfId="750" priority="4">
      <formula>#REF!="Total"</formula>
    </cfRule>
  </conditionalFormatting>
  <conditionalFormatting sqref="C116">
    <cfRule type="expression" dxfId="749" priority="12">
      <formula>#REF!="Total"</formula>
    </cfRule>
  </conditionalFormatting>
  <conditionalFormatting sqref="C116">
    <cfRule type="expression" dxfId="748" priority="13">
      <formula>#REF!="Total"</formula>
    </cfRule>
  </conditionalFormatting>
  <conditionalFormatting sqref="C116">
    <cfRule type="expression" dxfId="747" priority="14">
      <formula>#REF!="Total"</formula>
    </cfRule>
  </conditionalFormatting>
  <conditionalFormatting sqref="C116">
    <cfRule type="expression" dxfId="746" priority="15">
      <formula>#REF!="Total"</formula>
    </cfRule>
  </conditionalFormatting>
  <conditionalFormatting sqref="C116">
    <cfRule type="expression" dxfId="745" priority="16">
      <formula>$A116="Total"</formula>
    </cfRule>
  </conditionalFormatting>
  <conditionalFormatting sqref="C116">
    <cfRule type="expression" dxfId="744" priority="3">
      <formula>#REF!="Total"</formula>
    </cfRule>
  </conditionalFormatting>
  <conditionalFormatting sqref="C116">
    <cfRule type="expression" dxfId="743" priority="2">
      <formula>#REF!="Total"</formula>
    </cfRule>
  </conditionalFormatting>
  <conditionalFormatting sqref="C116">
    <cfRule type="expression" dxfId="742" priority="17" stopIfTrue="1">
      <formula>#REF!="Total"</formula>
    </cfRule>
  </conditionalFormatting>
  <conditionalFormatting sqref="C116">
    <cfRule type="expression" dxfId="741" priority="18">
      <formula>#REF!="Total"</formula>
    </cfRule>
  </conditionalFormatting>
  <conditionalFormatting sqref="C116">
    <cfRule type="expression" dxfId="740" priority="19">
      <formula>#REF!="Total"</formula>
    </cfRule>
  </conditionalFormatting>
  <conditionalFormatting sqref="C116">
    <cfRule type="expression" dxfId="739" priority="20">
      <formula>#REF!="Total"</formula>
    </cfRule>
  </conditionalFormatting>
  <conditionalFormatting sqref="C116">
    <cfRule type="expression" dxfId="738" priority="21">
      <formula>#REF!="Total"</formula>
    </cfRule>
  </conditionalFormatting>
  <conditionalFormatting sqref="C116">
    <cfRule type="expression" dxfId="737" priority="22">
      <formula>#REF!="Total"</formula>
    </cfRule>
  </conditionalFormatting>
  <conditionalFormatting sqref="C116">
    <cfRule type="expression" dxfId="736" priority="23">
      <formula>#REF!="Total"</formula>
    </cfRule>
  </conditionalFormatting>
  <conditionalFormatting sqref="C116">
    <cfRule type="expression" dxfId="735" priority="24">
      <formula>#REF!="Total"</formula>
    </cfRule>
  </conditionalFormatting>
  <conditionalFormatting sqref="C116">
    <cfRule type="expression" dxfId="734" priority="25">
      <formula>#REF!="Total"</formula>
    </cfRule>
  </conditionalFormatting>
  <conditionalFormatting sqref="C116">
    <cfRule type="expression" dxfId="733" priority="26">
      <formula>#REF!="Total"</formula>
    </cfRule>
  </conditionalFormatting>
  <conditionalFormatting sqref="C116">
    <cfRule type="expression" dxfId="732" priority="27">
      <formula>#REF!="Total"</formula>
    </cfRule>
  </conditionalFormatting>
  <conditionalFormatting sqref="C116">
    <cfRule type="expression" dxfId="731" priority="28">
      <formula>#REF!="Total"</formula>
    </cfRule>
  </conditionalFormatting>
  <conditionalFormatting sqref="C116">
    <cfRule type="expression" dxfId="730" priority="29">
      <formula>#REF!="Total"</formula>
    </cfRule>
  </conditionalFormatting>
  <conditionalFormatting sqref="C116">
    <cfRule type="expression" dxfId="729" priority="30">
      <formula>#REF!="Total"</formula>
    </cfRule>
  </conditionalFormatting>
  <conditionalFormatting sqref="C116">
    <cfRule type="expression" dxfId="728" priority="31">
      <formula>#REF!="Total"</formula>
    </cfRule>
  </conditionalFormatting>
  <conditionalFormatting sqref="C116">
    <cfRule type="expression" dxfId="727" priority="32">
      <formula>#REF!="Total"</formula>
    </cfRule>
  </conditionalFormatting>
  <conditionalFormatting sqref="C116">
    <cfRule type="expression" dxfId="726" priority="33">
      <formula>#REF!="Total"</formula>
    </cfRule>
  </conditionalFormatting>
  <hyperlinks>
    <hyperlink ref="A1" location="Index!A1" display="Index" xr:uid="{3841444C-DC0E-4172-BDB6-8F86EDAAA326}"/>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BDC5B-E308-45D4-A9F2-BEC8DB386716}">
  <dimension ref="A1:I138"/>
  <sheetViews>
    <sheetView workbookViewId="0">
      <selection activeCell="B1" sqref="B1:E1"/>
    </sheetView>
  </sheetViews>
  <sheetFormatPr defaultRowHeight="12.75" x14ac:dyDescent="0.2"/>
  <cols>
    <col min="1" max="1" width="5.42578125" style="1" bestFit="1" customWidth="1"/>
    <col min="2" max="2" width="67" style="1" bestFit="1" customWidth="1"/>
    <col min="3" max="3" width="25.7109375" style="62" customWidth="1"/>
    <col min="4" max="4" width="30.28515625" style="1" bestFit="1" customWidth="1"/>
    <col min="5" max="5" width="13.57031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30.28515625" style="1" bestFit="1" customWidth="1"/>
    <col min="261" max="261" width="13.57031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30.28515625" style="1" bestFit="1" customWidth="1"/>
    <col min="517" max="517" width="13.57031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30.28515625" style="1" bestFit="1" customWidth="1"/>
    <col min="773" max="773" width="13.57031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30.28515625" style="1" bestFit="1" customWidth="1"/>
    <col min="1029" max="1029" width="13.57031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30.28515625" style="1" bestFit="1" customWidth="1"/>
    <col min="1285" max="1285" width="13.57031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30.28515625" style="1" bestFit="1" customWidth="1"/>
    <col min="1541" max="1541" width="13.57031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30.28515625" style="1" bestFit="1" customWidth="1"/>
    <col min="1797" max="1797" width="13.57031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30.28515625" style="1" bestFit="1" customWidth="1"/>
    <col min="2053" max="2053" width="13.57031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30.28515625" style="1" bestFit="1" customWidth="1"/>
    <col min="2309" max="2309" width="13.57031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30.28515625" style="1" bestFit="1" customWidth="1"/>
    <col min="2565" max="2565" width="13.57031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30.28515625" style="1" bestFit="1" customWidth="1"/>
    <col min="2821" max="2821" width="13.57031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30.28515625" style="1" bestFit="1" customWidth="1"/>
    <col min="3077" max="3077" width="13.57031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30.28515625" style="1" bestFit="1" customWidth="1"/>
    <col min="3333" max="3333" width="13.57031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30.28515625" style="1" bestFit="1" customWidth="1"/>
    <col min="3589" max="3589" width="13.57031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30.28515625" style="1" bestFit="1" customWidth="1"/>
    <col min="3845" max="3845" width="13.57031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30.28515625" style="1" bestFit="1" customWidth="1"/>
    <col min="4101" max="4101" width="13.57031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30.28515625" style="1" bestFit="1" customWidth="1"/>
    <col min="4357" max="4357" width="13.57031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30.28515625" style="1" bestFit="1" customWidth="1"/>
    <col min="4613" max="4613" width="13.57031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30.28515625" style="1" bestFit="1" customWidth="1"/>
    <col min="4869" max="4869" width="13.57031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30.28515625" style="1" bestFit="1" customWidth="1"/>
    <col min="5125" max="5125" width="13.57031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30.28515625" style="1" bestFit="1" customWidth="1"/>
    <col min="5381" max="5381" width="13.57031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30.28515625" style="1" bestFit="1" customWidth="1"/>
    <col min="5637" max="5637" width="13.57031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30.28515625" style="1" bestFit="1" customWidth="1"/>
    <col min="5893" max="5893" width="13.57031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30.28515625" style="1" bestFit="1" customWidth="1"/>
    <col min="6149" max="6149" width="13.57031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30.28515625" style="1" bestFit="1" customWidth="1"/>
    <col min="6405" max="6405" width="13.57031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30.28515625" style="1" bestFit="1" customWidth="1"/>
    <col min="6661" max="6661" width="13.57031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30.28515625" style="1" bestFit="1" customWidth="1"/>
    <col min="6917" max="6917" width="13.57031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30.28515625" style="1" bestFit="1" customWidth="1"/>
    <col min="7173" max="7173" width="13.57031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30.28515625" style="1" bestFit="1" customWidth="1"/>
    <col min="7429" max="7429" width="13.57031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30.28515625" style="1" bestFit="1" customWidth="1"/>
    <col min="7685" max="7685" width="13.57031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30.28515625" style="1" bestFit="1" customWidth="1"/>
    <col min="7941" max="7941" width="13.57031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30.28515625" style="1" bestFit="1" customWidth="1"/>
    <col min="8197" max="8197" width="13.57031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30.28515625" style="1" bestFit="1" customWidth="1"/>
    <col min="8453" max="8453" width="13.57031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30.28515625" style="1" bestFit="1" customWidth="1"/>
    <col min="8709" max="8709" width="13.57031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30.28515625" style="1" bestFit="1" customWidth="1"/>
    <col min="8965" max="8965" width="13.57031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30.28515625" style="1" bestFit="1" customWidth="1"/>
    <col min="9221" max="9221" width="13.57031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30.28515625" style="1" bestFit="1" customWidth="1"/>
    <col min="9477" max="9477" width="13.57031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30.28515625" style="1" bestFit="1" customWidth="1"/>
    <col min="9733" max="9733" width="13.57031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30.28515625" style="1" bestFit="1" customWidth="1"/>
    <col min="9989" max="9989" width="13.57031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30.28515625" style="1" bestFit="1" customWidth="1"/>
    <col min="10245" max="10245" width="13.57031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30.28515625" style="1" bestFit="1" customWidth="1"/>
    <col min="10501" max="10501" width="13.57031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30.28515625" style="1" bestFit="1" customWidth="1"/>
    <col min="10757" max="10757" width="13.57031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30.28515625" style="1" bestFit="1" customWidth="1"/>
    <col min="11013" max="11013" width="13.57031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30.28515625" style="1" bestFit="1" customWidth="1"/>
    <col min="11269" max="11269" width="13.57031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30.28515625" style="1" bestFit="1" customWidth="1"/>
    <col min="11525" max="11525" width="13.57031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30.28515625" style="1" bestFit="1" customWidth="1"/>
    <col min="11781" max="11781" width="13.57031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30.28515625" style="1" bestFit="1" customWidth="1"/>
    <col min="12037" max="12037" width="13.57031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30.28515625" style="1" bestFit="1" customWidth="1"/>
    <col min="12293" max="12293" width="13.57031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30.28515625" style="1" bestFit="1" customWidth="1"/>
    <col min="12549" max="12549" width="13.57031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30.28515625" style="1" bestFit="1" customWidth="1"/>
    <col min="12805" max="12805" width="13.57031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30.28515625" style="1" bestFit="1" customWidth="1"/>
    <col min="13061" max="13061" width="13.57031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30.28515625" style="1" bestFit="1" customWidth="1"/>
    <col min="13317" max="13317" width="13.57031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30.28515625" style="1" bestFit="1" customWidth="1"/>
    <col min="13573" max="13573" width="13.57031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30.28515625" style="1" bestFit="1" customWidth="1"/>
    <col min="13829" max="13829" width="13.57031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30.28515625" style="1" bestFit="1" customWidth="1"/>
    <col min="14085" max="14085" width="13.57031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30.28515625" style="1" bestFit="1" customWidth="1"/>
    <col min="14341" max="14341" width="13.57031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30.28515625" style="1" bestFit="1" customWidth="1"/>
    <col min="14597" max="14597" width="13.57031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30.28515625" style="1" bestFit="1" customWidth="1"/>
    <col min="14853" max="14853" width="13.57031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30.28515625" style="1" bestFit="1" customWidth="1"/>
    <col min="15109" max="15109" width="13.57031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30.28515625" style="1" bestFit="1" customWidth="1"/>
    <col min="15365" max="15365" width="13.57031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30.28515625" style="1" bestFit="1" customWidth="1"/>
    <col min="15621" max="15621" width="13.57031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30.28515625" style="1" bestFit="1" customWidth="1"/>
    <col min="15877" max="15877" width="13.57031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30.28515625" style="1" bestFit="1" customWidth="1"/>
    <col min="16133" max="16133" width="13.57031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x14ac:dyDescent="0.2">
      <c r="A1" s="3" t="s">
        <v>0</v>
      </c>
      <c r="B1" s="410" t="s">
        <v>73</v>
      </c>
      <c r="C1" s="410"/>
      <c r="D1" s="410"/>
      <c r="E1" s="410"/>
    </row>
    <row r="2" spans="1:9" ht="13.5" thickBot="1" x14ac:dyDescent="0.25"/>
    <row r="3" spans="1:9" ht="15" x14ac:dyDescent="0.2">
      <c r="B3" s="53" t="s">
        <v>1012</v>
      </c>
      <c r="C3" s="435"/>
      <c r="D3" s="417"/>
    </row>
    <row r="4" spans="1:9" ht="30" x14ac:dyDescent="0.2">
      <c r="B4" s="54" t="s">
        <v>1013</v>
      </c>
      <c r="C4" s="436"/>
      <c r="D4" s="418"/>
    </row>
    <row r="5" spans="1:9" ht="15" x14ac:dyDescent="0.2">
      <c r="B5" s="56" t="s">
        <v>983</v>
      </c>
      <c r="C5" s="436"/>
      <c r="D5" s="418"/>
    </row>
    <row r="6" spans="1:9" ht="15" x14ac:dyDescent="0.2">
      <c r="B6" s="56" t="s">
        <v>1014</v>
      </c>
      <c r="C6" s="436"/>
      <c r="D6" s="418"/>
    </row>
    <row r="7" spans="1:9" ht="30.75" thickBot="1" x14ac:dyDescent="0.25">
      <c r="B7" s="57" t="s">
        <v>1015</v>
      </c>
      <c r="C7" s="437"/>
      <c r="D7" s="419"/>
    </row>
    <row r="8" spans="1:9" x14ac:dyDescent="0.2">
      <c r="C8" s="64" t="s">
        <v>1631</v>
      </c>
      <c r="D8" s="64" t="s">
        <v>1630</v>
      </c>
    </row>
    <row r="10" spans="1:9" x14ac:dyDescent="0.2">
      <c r="B10" s="1" t="s">
        <v>95</v>
      </c>
    </row>
    <row r="12" spans="1:9" x14ac:dyDescent="0.2">
      <c r="B12" s="6" t="s">
        <v>96</v>
      </c>
      <c r="C12" s="63" t="s">
        <v>97</v>
      </c>
      <c r="D12" s="6" t="s">
        <v>125</v>
      </c>
      <c r="E12" s="6" t="s">
        <v>99</v>
      </c>
      <c r="F12" s="8" t="s">
        <v>100</v>
      </c>
      <c r="G12" s="8" t="s">
        <v>101</v>
      </c>
      <c r="H12" s="8" t="s">
        <v>102</v>
      </c>
      <c r="I12" s="2" t="s">
        <v>126</v>
      </c>
    </row>
    <row r="13" spans="1:9" x14ac:dyDescent="0.2">
      <c r="B13" s="2" t="s">
        <v>127</v>
      </c>
    </row>
    <row r="14" spans="1:9" x14ac:dyDescent="0.2">
      <c r="B14" s="2" t="s">
        <v>104</v>
      </c>
    </row>
    <row r="15" spans="1:9" x14ac:dyDescent="0.2">
      <c r="B15" s="1" t="s">
        <v>1112</v>
      </c>
      <c r="C15" s="62" t="s">
        <v>128</v>
      </c>
      <c r="D15" s="1" t="s">
        <v>247</v>
      </c>
      <c r="E15" s="1" t="s">
        <v>358</v>
      </c>
      <c r="F15" s="4">
        <v>3700000</v>
      </c>
      <c r="G15" s="4">
        <v>5873.75</v>
      </c>
      <c r="H15" s="4">
        <v>4.1100000000000003</v>
      </c>
    </row>
    <row r="16" spans="1:9" x14ac:dyDescent="0.2">
      <c r="B16" s="1" t="s">
        <v>1217</v>
      </c>
      <c r="C16" s="62" t="s">
        <v>128</v>
      </c>
      <c r="D16" s="1" t="s">
        <v>138</v>
      </c>
      <c r="E16" s="1" t="s">
        <v>271</v>
      </c>
      <c r="F16" s="4">
        <v>430000</v>
      </c>
      <c r="G16" s="4">
        <v>5237.62</v>
      </c>
      <c r="H16" s="4">
        <v>3.67</v>
      </c>
    </row>
    <row r="17" spans="2:8" x14ac:dyDescent="0.2">
      <c r="B17" s="1" t="s">
        <v>1193</v>
      </c>
      <c r="C17" s="62" t="s">
        <v>128</v>
      </c>
      <c r="D17" s="1" t="s">
        <v>134</v>
      </c>
      <c r="E17" s="1" t="s">
        <v>386</v>
      </c>
      <c r="F17" s="4">
        <v>165300</v>
      </c>
      <c r="G17" s="4">
        <v>5131.57</v>
      </c>
      <c r="H17" s="4">
        <v>3.59</v>
      </c>
    </row>
    <row r="18" spans="2:8" x14ac:dyDescent="0.2">
      <c r="B18" s="1" t="s">
        <v>1232</v>
      </c>
      <c r="C18" s="62" t="s">
        <v>128</v>
      </c>
      <c r="D18" s="1" t="s">
        <v>154</v>
      </c>
      <c r="E18" s="1" t="s">
        <v>357</v>
      </c>
      <c r="F18" s="4">
        <v>123400</v>
      </c>
      <c r="G18" s="4">
        <v>4546.9799999999996</v>
      </c>
      <c r="H18" s="4">
        <v>3.18</v>
      </c>
    </row>
    <row r="19" spans="2:8" x14ac:dyDescent="0.2">
      <c r="B19" s="1" t="s">
        <v>1148</v>
      </c>
      <c r="C19" s="62" t="s">
        <v>128</v>
      </c>
      <c r="D19" s="1" t="s">
        <v>337</v>
      </c>
      <c r="E19" s="1" t="s">
        <v>341</v>
      </c>
      <c r="F19" s="4">
        <v>1100000</v>
      </c>
      <c r="G19" s="4">
        <v>4281.75</v>
      </c>
      <c r="H19" s="4">
        <v>3</v>
      </c>
    </row>
    <row r="20" spans="2:8" x14ac:dyDescent="0.2">
      <c r="B20" s="1" t="s">
        <v>1169</v>
      </c>
      <c r="C20" s="62" t="s">
        <v>128</v>
      </c>
      <c r="D20" s="1" t="s">
        <v>188</v>
      </c>
      <c r="E20" s="1" t="s">
        <v>359</v>
      </c>
      <c r="F20" s="4">
        <v>125000</v>
      </c>
      <c r="G20" s="4">
        <v>3972.94</v>
      </c>
      <c r="H20" s="4">
        <v>2.78</v>
      </c>
    </row>
    <row r="21" spans="2:8" x14ac:dyDescent="0.2">
      <c r="B21" s="1" t="s">
        <v>1402</v>
      </c>
      <c r="C21" s="62" t="s">
        <v>128</v>
      </c>
      <c r="D21" s="1" t="s">
        <v>276</v>
      </c>
      <c r="E21" s="1" t="s">
        <v>467</v>
      </c>
      <c r="F21" s="4">
        <v>1261000</v>
      </c>
      <c r="G21" s="4">
        <v>3615.92</v>
      </c>
      <c r="H21" s="4">
        <v>2.5299999999999998</v>
      </c>
    </row>
    <row r="22" spans="2:8" x14ac:dyDescent="0.2">
      <c r="B22" s="1" t="s">
        <v>1184</v>
      </c>
      <c r="C22" s="62" t="s">
        <v>128</v>
      </c>
      <c r="D22" s="1" t="s">
        <v>228</v>
      </c>
      <c r="E22" s="1" t="s">
        <v>266</v>
      </c>
      <c r="F22" s="4">
        <v>85000</v>
      </c>
      <c r="G22" s="4">
        <v>3434.77</v>
      </c>
      <c r="H22" s="4">
        <v>2.4</v>
      </c>
    </row>
    <row r="23" spans="2:8" x14ac:dyDescent="0.2">
      <c r="B23" s="1" t="s">
        <v>1125</v>
      </c>
      <c r="C23" s="62" t="s">
        <v>128</v>
      </c>
      <c r="D23" s="1" t="s">
        <v>140</v>
      </c>
      <c r="E23" s="1" t="s">
        <v>468</v>
      </c>
      <c r="F23" s="4">
        <v>600000</v>
      </c>
      <c r="G23" s="4">
        <v>3385.5</v>
      </c>
      <c r="H23" s="4">
        <v>2.37</v>
      </c>
    </row>
    <row r="24" spans="2:8" x14ac:dyDescent="0.2">
      <c r="B24" s="1" t="s">
        <v>1111</v>
      </c>
      <c r="C24" s="62" t="s">
        <v>128</v>
      </c>
      <c r="D24" s="1" t="s">
        <v>131</v>
      </c>
      <c r="E24" s="1" t="s">
        <v>132</v>
      </c>
      <c r="F24" s="4">
        <v>470000</v>
      </c>
      <c r="G24" s="4">
        <v>3294</v>
      </c>
      <c r="H24" s="4">
        <v>2.31</v>
      </c>
    </row>
    <row r="25" spans="2:8" x14ac:dyDescent="0.2">
      <c r="B25" s="1" t="s">
        <v>1227</v>
      </c>
      <c r="C25" s="62" t="s">
        <v>128</v>
      </c>
      <c r="D25" s="1" t="s">
        <v>160</v>
      </c>
      <c r="E25" s="1" t="s">
        <v>469</v>
      </c>
      <c r="F25" s="4">
        <v>135000</v>
      </c>
      <c r="G25" s="4">
        <v>3255.32</v>
      </c>
      <c r="H25" s="4">
        <v>2.2799999999999998</v>
      </c>
    </row>
    <row r="26" spans="2:8" x14ac:dyDescent="0.2">
      <c r="B26" s="1" t="s">
        <v>1119</v>
      </c>
      <c r="C26" s="62" t="s">
        <v>128</v>
      </c>
      <c r="D26" s="1" t="s">
        <v>134</v>
      </c>
      <c r="E26" s="1" t="s">
        <v>383</v>
      </c>
      <c r="F26" s="4">
        <v>230000</v>
      </c>
      <c r="G26" s="4">
        <v>3175.38</v>
      </c>
      <c r="H26" s="4">
        <v>2.2200000000000002</v>
      </c>
    </row>
    <row r="27" spans="2:8" x14ac:dyDescent="0.2">
      <c r="B27" s="1" t="s">
        <v>1207</v>
      </c>
      <c r="C27" s="62" t="s">
        <v>128</v>
      </c>
      <c r="D27" s="1" t="s">
        <v>470</v>
      </c>
      <c r="E27" s="1" t="s">
        <v>471</v>
      </c>
      <c r="F27" s="4">
        <v>10000</v>
      </c>
      <c r="G27" s="4">
        <v>3170.49</v>
      </c>
      <c r="H27" s="4">
        <v>2.2200000000000002</v>
      </c>
    </row>
    <row r="28" spans="2:8" x14ac:dyDescent="0.2">
      <c r="B28" s="1" t="s">
        <v>1392</v>
      </c>
      <c r="C28" s="62" t="s">
        <v>128</v>
      </c>
      <c r="D28" s="1" t="s">
        <v>138</v>
      </c>
      <c r="E28" s="1" t="s">
        <v>440</v>
      </c>
      <c r="F28" s="4">
        <v>661000</v>
      </c>
      <c r="G28" s="4">
        <v>3165.53</v>
      </c>
      <c r="H28" s="4">
        <v>2.2200000000000002</v>
      </c>
    </row>
    <row r="29" spans="2:8" x14ac:dyDescent="0.2">
      <c r="B29" s="1" t="s">
        <v>1145</v>
      </c>
      <c r="C29" s="62" t="s">
        <v>128</v>
      </c>
      <c r="D29" s="1" t="s">
        <v>167</v>
      </c>
      <c r="E29" s="1" t="s">
        <v>181</v>
      </c>
      <c r="F29" s="4">
        <v>140000</v>
      </c>
      <c r="G29" s="4">
        <v>3156.3</v>
      </c>
      <c r="H29" s="4">
        <v>2.21</v>
      </c>
    </row>
    <row r="30" spans="2:8" x14ac:dyDescent="0.2">
      <c r="B30" s="1" t="s">
        <v>1484</v>
      </c>
      <c r="C30" s="62" t="s">
        <v>128</v>
      </c>
      <c r="D30" s="1" t="s">
        <v>152</v>
      </c>
      <c r="E30" s="1" t="s">
        <v>153</v>
      </c>
      <c r="F30" s="4">
        <v>294200</v>
      </c>
      <c r="G30" s="4">
        <v>3138.97</v>
      </c>
      <c r="H30" s="4">
        <v>2.2000000000000002</v>
      </c>
    </row>
    <row r="31" spans="2:8" x14ac:dyDescent="0.2">
      <c r="B31" s="1" t="s">
        <v>1106</v>
      </c>
      <c r="C31" s="62" t="s">
        <v>128</v>
      </c>
      <c r="D31" s="1" t="s">
        <v>216</v>
      </c>
      <c r="E31" s="1" t="s">
        <v>288</v>
      </c>
      <c r="F31" s="4">
        <v>70000</v>
      </c>
      <c r="G31" s="4">
        <v>3137.12</v>
      </c>
      <c r="H31" s="4">
        <v>2.2000000000000002</v>
      </c>
    </row>
    <row r="32" spans="2:8" x14ac:dyDescent="0.2">
      <c r="B32" s="1" t="s">
        <v>1507</v>
      </c>
      <c r="C32" s="62" t="s">
        <v>128</v>
      </c>
      <c r="D32" s="1" t="s">
        <v>176</v>
      </c>
      <c r="E32" s="1" t="s">
        <v>472</v>
      </c>
      <c r="F32" s="4">
        <v>85000</v>
      </c>
      <c r="G32" s="4">
        <v>3016.91</v>
      </c>
      <c r="H32" s="4">
        <v>2.11</v>
      </c>
    </row>
    <row r="33" spans="2:8" x14ac:dyDescent="0.2">
      <c r="B33" s="1" t="s">
        <v>1508</v>
      </c>
      <c r="C33" s="62" t="s">
        <v>128</v>
      </c>
      <c r="D33" s="1" t="s">
        <v>134</v>
      </c>
      <c r="E33" s="1" t="s">
        <v>151</v>
      </c>
      <c r="F33" s="4">
        <v>77660</v>
      </c>
      <c r="G33" s="4">
        <v>2886.08</v>
      </c>
      <c r="H33" s="4">
        <v>2.02</v>
      </c>
    </row>
    <row r="34" spans="2:8" x14ac:dyDescent="0.2">
      <c r="B34" s="1" t="s">
        <v>1497</v>
      </c>
      <c r="C34" s="62" t="s">
        <v>128</v>
      </c>
      <c r="D34" s="1" t="s">
        <v>134</v>
      </c>
      <c r="E34" s="1" t="s">
        <v>473</v>
      </c>
      <c r="F34" s="4">
        <v>270000</v>
      </c>
      <c r="G34" s="4">
        <v>2869.43</v>
      </c>
      <c r="H34" s="4">
        <v>2.0099999999999998</v>
      </c>
    </row>
    <row r="35" spans="2:8" x14ac:dyDescent="0.2">
      <c r="B35" s="1" t="s">
        <v>1509</v>
      </c>
      <c r="C35" s="62" t="s">
        <v>128</v>
      </c>
      <c r="D35" s="1" t="s">
        <v>173</v>
      </c>
      <c r="E35" s="1" t="s">
        <v>474</v>
      </c>
      <c r="F35" s="4">
        <v>120798</v>
      </c>
      <c r="G35" s="4">
        <v>2820.09</v>
      </c>
      <c r="H35" s="4">
        <v>1.97</v>
      </c>
    </row>
    <row r="36" spans="2:8" x14ac:dyDescent="0.2">
      <c r="B36" s="1" t="s">
        <v>1190</v>
      </c>
      <c r="C36" s="62" t="s">
        <v>128</v>
      </c>
      <c r="D36" s="1" t="s">
        <v>160</v>
      </c>
      <c r="E36" s="1" t="s">
        <v>172</v>
      </c>
      <c r="F36" s="4">
        <v>70000</v>
      </c>
      <c r="G36" s="4">
        <v>2786.53</v>
      </c>
      <c r="H36" s="4">
        <v>1.95</v>
      </c>
    </row>
    <row r="37" spans="2:8" x14ac:dyDescent="0.2">
      <c r="B37" s="1" t="s">
        <v>1222</v>
      </c>
      <c r="C37" s="62" t="s">
        <v>128</v>
      </c>
      <c r="D37" s="1" t="s">
        <v>140</v>
      </c>
      <c r="E37" s="1" t="s">
        <v>475</v>
      </c>
      <c r="F37" s="4">
        <v>1500000</v>
      </c>
      <c r="G37" s="4">
        <v>2778</v>
      </c>
      <c r="H37" s="4">
        <v>1.95</v>
      </c>
    </row>
    <row r="38" spans="2:8" x14ac:dyDescent="0.2">
      <c r="B38" s="1" t="s">
        <v>1192</v>
      </c>
      <c r="C38" s="62" t="s">
        <v>128</v>
      </c>
      <c r="D38" s="1" t="s">
        <v>170</v>
      </c>
      <c r="E38" s="1" t="s">
        <v>476</v>
      </c>
      <c r="F38" s="4">
        <v>270000</v>
      </c>
      <c r="G38" s="4">
        <v>2738.61</v>
      </c>
      <c r="H38" s="4">
        <v>1.92</v>
      </c>
    </row>
    <row r="39" spans="2:8" x14ac:dyDescent="0.2">
      <c r="B39" s="1" t="s">
        <v>1115</v>
      </c>
      <c r="C39" s="62" t="s">
        <v>128</v>
      </c>
      <c r="D39" s="1" t="s">
        <v>176</v>
      </c>
      <c r="E39" s="1" t="s">
        <v>267</v>
      </c>
      <c r="F39" s="4">
        <v>42000</v>
      </c>
      <c r="G39" s="4">
        <v>2701.19</v>
      </c>
      <c r="H39" s="4">
        <v>1.89</v>
      </c>
    </row>
    <row r="40" spans="2:8" x14ac:dyDescent="0.2">
      <c r="B40" s="1" t="s">
        <v>1188</v>
      </c>
      <c r="C40" s="62" t="s">
        <v>128</v>
      </c>
      <c r="D40" s="1" t="s">
        <v>163</v>
      </c>
      <c r="E40" s="1" t="s">
        <v>164</v>
      </c>
      <c r="F40" s="4">
        <v>400000</v>
      </c>
      <c r="G40" s="4">
        <v>2549.8000000000002</v>
      </c>
      <c r="H40" s="4">
        <v>1.79</v>
      </c>
    </row>
    <row r="41" spans="2:8" x14ac:dyDescent="0.2">
      <c r="B41" s="1" t="s">
        <v>1146</v>
      </c>
      <c r="C41" s="62" t="s">
        <v>128</v>
      </c>
      <c r="D41" s="1" t="s">
        <v>131</v>
      </c>
      <c r="E41" s="1" t="s">
        <v>402</v>
      </c>
      <c r="F41" s="4">
        <v>3000000</v>
      </c>
      <c r="G41" s="4">
        <v>2529</v>
      </c>
      <c r="H41" s="4">
        <v>1.77</v>
      </c>
    </row>
    <row r="42" spans="2:8" x14ac:dyDescent="0.2">
      <c r="B42" s="1" t="s">
        <v>1195</v>
      </c>
      <c r="C42" s="62" t="s">
        <v>128</v>
      </c>
      <c r="D42" s="1" t="s">
        <v>173</v>
      </c>
      <c r="E42" s="1" t="s">
        <v>434</v>
      </c>
      <c r="F42" s="4">
        <v>250000</v>
      </c>
      <c r="G42" s="4">
        <v>2479.88</v>
      </c>
      <c r="H42" s="4">
        <v>1.74</v>
      </c>
    </row>
    <row r="43" spans="2:8" x14ac:dyDescent="0.2">
      <c r="B43" s="1" t="s">
        <v>1440</v>
      </c>
      <c r="C43" s="62" t="s">
        <v>128</v>
      </c>
      <c r="D43" s="1" t="s">
        <v>276</v>
      </c>
      <c r="E43" s="1" t="s">
        <v>435</v>
      </c>
      <c r="F43" s="4">
        <v>601854</v>
      </c>
      <c r="G43" s="4">
        <v>2467.6</v>
      </c>
      <c r="H43" s="4">
        <v>1.73</v>
      </c>
    </row>
    <row r="44" spans="2:8" x14ac:dyDescent="0.2">
      <c r="B44" s="1" t="s">
        <v>1510</v>
      </c>
      <c r="C44" s="62" t="s">
        <v>128</v>
      </c>
      <c r="D44" s="1" t="s">
        <v>160</v>
      </c>
      <c r="E44" s="1" t="s">
        <v>477</v>
      </c>
      <c r="F44" s="4">
        <v>400000</v>
      </c>
      <c r="G44" s="4">
        <v>2465.8000000000002</v>
      </c>
      <c r="H44" s="4">
        <v>1.73</v>
      </c>
    </row>
    <row r="45" spans="2:8" x14ac:dyDescent="0.2">
      <c r="B45" s="1" t="s">
        <v>1502</v>
      </c>
      <c r="C45" s="62" t="s">
        <v>128</v>
      </c>
      <c r="D45" s="1" t="s">
        <v>173</v>
      </c>
      <c r="E45" s="1" t="s">
        <v>478</v>
      </c>
      <c r="F45" s="4">
        <v>126000</v>
      </c>
      <c r="G45" s="4">
        <v>2463.6799999999998</v>
      </c>
      <c r="H45" s="4">
        <v>1.72</v>
      </c>
    </row>
    <row r="46" spans="2:8" x14ac:dyDescent="0.2">
      <c r="B46" s="1" t="s">
        <v>1220</v>
      </c>
      <c r="C46" s="62" t="s">
        <v>128</v>
      </c>
      <c r="D46" s="1" t="s">
        <v>176</v>
      </c>
      <c r="E46" s="1" t="s">
        <v>479</v>
      </c>
      <c r="F46" s="4">
        <v>235000</v>
      </c>
      <c r="G46" s="4">
        <v>2410.75</v>
      </c>
      <c r="H46" s="4">
        <v>1.69</v>
      </c>
    </row>
    <row r="47" spans="2:8" x14ac:dyDescent="0.2">
      <c r="B47" s="1" t="s">
        <v>1136</v>
      </c>
      <c r="C47" s="62" t="s">
        <v>128</v>
      </c>
      <c r="D47" s="1" t="s">
        <v>163</v>
      </c>
      <c r="E47" s="1" t="s">
        <v>186</v>
      </c>
      <c r="F47" s="4">
        <v>450000</v>
      </c>
      <c r="G47" s="4">
        <v>2398.9499999999998</v>
      </c>
      <c r="H47" s="4">
        <v>1.68</v>
      </c>
    </row>
    <row r="48" spans="2:8" x14ac:dyDescent="0.2">
      <c r="B48" s="1" t="s">
        <v>1399</v>
      </c>
      <c r="C48" s="62" t="s">
        <v>128</v>
      </c>
      <c r="D48" s="1" t="s">
        <v>146</v>
      </c>
      <c r="E48" s="1" t="s">
        <v>218</v>
      </c>
      <c r="F48" s="4">
        <v>102700</v>
      </c>
      <c r="G48" s="4">
        <v>2346.0300000000002</v>
      </c>
      <c r="H48" s="4">
        <v>1.64</v>
      </c>
    </row>
    <row r="49" spans="2:8" x14ac:dyDescent="0.2">
      <c r="B49" s="1" t="s">
        <v>1511</v>
      </c>
      <c r="C49" s="62" t="s">
        <v>128</v>
      </c>
      <c r="D49" s="1" t="s">
        <v>149</v>
      </c>
      <c r="E49" s="1" t="s">
        <v>480</v>
      </c>
      <c r="F49" s="4">
        <v>310002</v>
      </c>
      <c r="G49" s="4">
        <v>2289.98</v>
      </c>
      <c r="H49" s="4">
        <v>1.6</v>
      </c>
    </row>
    <row r="50" spans="2:8" x14ac:dyDescent="0.2">
      <c r="B50" s="1" t="s">
        <v>1442</v>
      </c>
      <c r="C50" s="62" t="s">
        <v>128</v>
      </c>
      <c r="D50" s="1" t="s">
        <v>355</v>
      </c>
      <c r="E50" s="1" t="s">
        <v>356</v>
      </c>
      <c r="F50" s="4">
        <v>650000</v>
      </c>
      <c r="G50" s="4">
        <v>2203.1799999999998</v>
      </c>
      <c r="H50" s="4">
        <v>1.54</v>
      </c>
    </row>
    <row r="51" spans="2:8" x14ac:dyDescent="0.2">
      <c r="B51" s="1" t="s">
        <v>1443</v>
      </c>
      <c r="C51" s="62" t="s">
        <v>128</v>
      </c>
      <c r="D51" s="1" t="s">
        <v>193</v>
      </c>
      <c r="E51" s="1" t="s">
        <v>194</v>
      </c>
      <c r="F51" s="4">
        <v>161700</v>
      </c>
      <c r="G51" s="4">
        <v>2198.63</v>
      </c>
      <c r="H51" s="4">
        <v>1.54</v>
      </c>
    </row>
    <row r="52" spans="2:8" x14ac:dyDescent="0.2">
      <c r="B52" s="1" t="s">
        <v>1205</v>
      </c>
      <c r="C52" s="62" t="s">
        <v>128</v>
      </c>
      <c r="D52" s="1" t="s">
        <v>173</v>
      </c>
      <c r="E52" s="1" t="s">
        <v>481</v>
      </c>
      <c r="F52" s="4">
        <v>96999</v>
      </c>
      <c r="G52" s="4">
        <v>2095.5700000000002</v>
      </c>
      <c r="H52" s="4">
        <v>1.47</v>
      </c>
    </row>
    <row r="53" spans="2:8" x14ac:dyDescent="0.2">
      <c r="B53" s="1" t="s">
        <v>1500</v>
      </c>
      <c r="C53" s="62" t="s">
        <v>128</v>
      </c>
      <c r="D53" s="1" t="s">
        <v>149</v>
      </c>
      <c r="E53" s="1" t="s">
        <v>482</v>
      </c>
      <c r="F53" s="4">
        <v>131000</v>
      </c>
      <c r="G53" s="4">
        <v>2075.63</v>
      </c>
      <c r="H53" s="4">
        <v>1.45</v>
      </c>
    </row>
    <row r="54" spans="2:8" x14ac:dyDescent="0.2">
      <c r="B54" s="1" t="s">
        <v>1132</v>
      </c>
      <c r="C54" s="62" t="s">
        <v>128</v>
      </c>
      <c r="D54" s="1" t="s">
        <v>163</v>
      </c>
      <c r="E54" s="1" t="s">
        <v>350</v>
      </c>
      <c r="F54" s="4">
        <v>1259000</v>
      </c>
      <c r="G54" s="4">
        <v>1999.92</v>
      </c>
      <c r="H54" s="4">
        <v>1.4</v>
      </c>
    </row>
    <row r="55" spans="2:8" x14ac:dyDescent="0.2">
      <c r="B55" s="1" t="s">
        <v>1512</v>
      </c>
      <c r="C55" s="62" t="s">
        <v>128</v>
      </c>
      <c r="D55" s="1" t="s">
        <v>239</v>
      </c>
      <c r="E55" s="1" t="s">
        <v>483</v>
      </c>
      <c r="F55" s="4">
        <v>350000</v>
      </c>
      <c r="G55" s="4">
        <v>1923.08</v>
      </c>
      <c r="H55" s="4">
        <v>1.35</v>
      </c>
    </row>
    <row r="56" spans="2:8" x14ac:dyDescent="0.2">
      <c r="B56" s="1" t="s">
        <v>1134</v>
      </c>
      <c r="C56" s="62" t="s">
        <v>128</v>
      </c>
      <c r="D56" s="1" t="s">
        <v>131</v>
      </c>
      <c r="E56" s="1" t="s">
        <v>145</v>
      </c>
      <c r="F56" s="4">
        <v>250000</v>
      </c>
      <c r="G56" s="4">
        <v>1916.38</v>
      </c>
      <c r="H56" s="4">
        <v>1.34</v>
      </c>
    </row>
    <row r="57" spans="2:8" x14ac:dyDescent="0.2">
      <c r="B57" s="1" t="s">
        <v>1215</v>
      </c>
      <c r="C57" s="62" t="s">
        <v>128</v>
      </c>
      <c r="D57" s="1" t="s">
        <v>131</v>
      </c>
      <c r="E57" s="1" t="s">
        <v>405</v>
      </c>
      <c r="F57" s="4">
        <v>1002350</v>
      </c>
      <c r="G57" s="4">
        <v>1913.49</v>
      </c>
      <c r="H57" s="4">
        <v>1.34</v>
      </c>
    </row>
    <row r="58" spans="2:8" x14ac:dyDescent="0.2">
      <c r="B58" s="1" t="s">
        <v>1197</v>
      </c>
      <c r="C58" s="62" t="s">
        <v>128</v>
      </c>
      <c r="D58" s="1" t="s">
        <v>131</v>
      </c>
      <c r="E58" s="1" t="s">
        <v>404</v>
      </c>
      <c r="F58" s="4">
        <v>1177000</v>
      </c>
      <c r="G58" s="4">
        <v>1855.54</v>
      </c>
      <c r="H58" s="4">
        <v>1.3</v>
      </c>
    </row>
    <row r="59" spans="2:8" x14ac:dyDescent="0.2">
      <c r="B59" s="1" t="s">
        <v>1138</v>
      </c>
      <c r="C59" s="62" t="s">
        <v>128</v>
      </c>
      <c r="D59" s="1" t="s">
        <v>173</v>
      </c>
      <c r="E59" s="1" t="s">
        <v>290</v>
      </c>
      <c r="F59" s="4">
        <v>250000</v>
      </c>
      <c r="G59" s="4">
        <v>1843.63</v>
      </c>
      <c r="H59" s="4">
        <v>1.29</v>
      </c>
    </row>
    <row r="60" spans="2:8" x14ac:dyDescent="0.2">
      <c r="B60" s="1" t="s">
        <v>1513</v>
      </c>
      <c r="C60" s="62" t="s">
        <v>128</v>
      </c>
      <c r="D60" s="1" t="s">
        <v>173</v>
      </c>
      <c r="E60" s="1" t="s">
        <v>221</v>
      </c>
      <c r="F60" s="4">
        <v>146670</v>
      </c>
      <c r="G60" s="4">
        <v>1794.65</v>
      </c>
      <c r="H60" s="4">
        <v>1.26</v>
      </c>
    </row>
    <row r="61" spans="2:8" x14ac:dyDescent="0.2">
      <c r="B61" s="1" t="s">
        <v>1401</v>
      </c>
      <c r="C61" s="62" t="s">
        <v>128</v>
      </c>
      <c r="D61" s="1" t="s">
        <v>146</v>
      </c>
      <c r="E61" s="1" t="s">
        <v>192</v>
      </c>
      <c r="F61" s="4">
        <v>7052</v>
      </c>
      <c r="G61" s="4">
        <v>1751.19</v>
      </c>
      <c r="H61" s="4">
        <v>1.23</v>
      </c>
    </row>
    <row r="62" spans="2:8" x14ac:dyDescent="0.2">
      <c r="B62" s="1" t="s">
        <v>1202</v>
      </c>
      <c r="C62" s="62" t="s">
        <v>128</v>
      </c>
      <c r="D62" s="1" t="s">
        <v>149</v>
      </c>
      <c r="E62" s="1" t="s">
        <v>484</v>
      </c>
      <c r="F62" s="4">
        <v>750000</v>
      </c>
      <c r="G62" s="4">
        <v>1692.75</v>
      </c>
      <c r="H62" s="4">
        <v>1.19</v>
      </c>
    </row>
    <row r="63" spans="2:8" x14ac:dyDescent="0.2">
      <c r="B63" s="1" t="s">
        <v>1178</v>
      </c>
      <c r="C63" s="62" t="s">
        <v>128</v>
      </c>
      <c r="D63" s="1" t="s">
        <v>355</v>
      </c>
      <c r="E63" s="1" t="s">
        <v>361</v>
      </c>
      <c r="F63" s="4">
        <v>204863</v>
      </c>
      <c r="G63" s="4">
        <v>1627.53</v>
      </c>
      <c r="H63" s="4">
        <v>1.1399999999999999</v>
      </c>
    </row>
    <row r="64" spans="2:8" x14ac:dyDescent="0.2">
      <c r="B64" s="1" t="s">
        <v>1391</v>
      </c>
      <c r="C64" s="62" t="s">
        <v>128</v>
      </c>
      <c r="D64" s="1" t="s">
        <v>247</v>
      </c>
      <c r="E64" s="1" t="s">
        <v>436</v>
      </c>
      <c r="F64" s="4">
        <v>1750000</v>
      </c>
      <c r="G64" s="4">
        <v>1602.13</v>
      </c>
      <c r="H64" s="4">
        <v>1.1200000000000001</v>
      </c>
    </row>
    <row r="65" spans="2:8" x14ac:dyDescent="0.2">
      <c r="B65" s="1" t="s">
        <v>1514</v>
      </c>
      <c r="C65" s="62" t="s">
        <v>128</v>
      </c>
      <c r="D65" s="1" t="s">
        <v>216</v>
      </c>
      <c r="E65" s="1" t="s">
        <v>485</v>
      </c>
      <c r="F65" s="4">
        <v>90000</v>
      </c>
      <c r="G65" s="4">
        <v>452.07</v>
      </c>
      <c r="H65" s="4">
        <v>0.32</v>
      </c>
    </row>
    <row r="66" spans="2:8" x14ac:dyDescent="0.2">
      <c r="B66" s="2" t="s">
        <v>196</v>
      </c>
      <c r="C66" s="64"/>
      <c r="D66" s="2"/>
      <c r="E66" s="2"/>
      <c r="F66" s="10"/>
      <c r="G66" s="10">
        <f>SUM(G12:G65)</f>
        <v>140917.59</v>
      </c>
      <c r="H66" s="10">
        <f>SUM(H12:H65)</f>
        <v>98.680000000000035</v>
      </c>
    </row>
    <row r="67" spans="2:8" x14ac:dyDescent="0.2">
      <c r="B67" s="2" t="s">
        <v>197</v>
      </c>
      <c r="C67" s="64"/>
      <c r="D67" s="2"/>
      <c r="E67" s="2"/>
      <c r="F67" s="10"/>
      <c r="G67" s="10">
        <v>1852.19</v>
      </c>
      <c r="H67" s="10">
        <v>1.3</v>
      </c>
    </row>
    <row r="68" spans="2:8" x14ac:dyDescent="0.2">
      <c r="B68" s="2" t="s">
        <v>114</v>
      </c>
      <c r="C68" s="64"/>
      <c r="D68" s="2"/>
      <c r="E68" s="2"/>
      <c r="F68" s="10"/>
      <c r="G68" s="10">
        <v>142769.78</v>
      </c>
      <c r="H68" s="10">
        <v>99.97</v>
      </c>
    </row>
    <row r="69" spans="2:8" x14ac:dyDescent="0.2">
      <c r="B69" s="2" t="s">
        <v>115</v>
      </c>
      <c r="C69" s="64"/>
      <c r="D69" s="2"/>
      <c r="E69" s="2"/>
      <c r="F69" s="10"/>
      <c r="G69" s="10">
        <v>52.939703799990184</v>
      </c>
      <c r="H69" s="10">
        <v>3.0000000000001137E-2</v>
      </c>
    </row>
    <row r="70" spans="2:8" x14ac:dyDescent="0.2">
      <c r="B70" s="2" t="s">
        <v>116</v>
      </c>
      <c r="C70" s="64"/>
      <c r="D70" s="2"/>
      <c r="E70" s="2"/>
      <c r="F70" s="10"/>
      <c r="G70" s="10">
        <v>142822.71970379999</v>
      </c>
      <c r="H70" s="10">
        <v>100</v>
      </c>
    </row>
    <row r="71" spans="2:8" x14ac:dyDescent="0.2">
      <c r="B71" s="1" t="s">
        <v>117</v>
      </c>
    </row>
    <row r="72" spans="2:8" x14ac:dyDescent="0.2">
      <c r="B72" s="1" t="s">
        <v>118</v>
      </c>
    </row>
    <row r="74" spans="2:8" x14ac:dyDescent="0.2">
      <c r="B74" s="11"/>
    </row>
    <row r="75" spans="2:8" x14ac:dyDescent="0.2">
      <c r="B75" s="2"/>
    </row>
    <row r="76" spans="2:8" x14ac:dyDescent="0.2">
      <c r="B76" s="2" t="s">
        <v>121</v>
      </c>
    </row>
    <row r="77" spans="2:8" x14ac:dyDescent="0.2">
      <c r="B77" s="2" t="s">
        <v>199</v>
      </c>
    </row>
    <row r="78" spans="2:8" x14ac:dyDescent="0.2">
      <c r="B78" s="2" t="s">
        <v>122</v>
      </c>
    </row>
    <row r="79" spans="2:8" x14ac:dyDescent="0.2">
      <c r="B79" s="2" t="s">
        <v>486</v>
      </c>
      <c r="C79" s="64"/>
    </row>
    <row r="80" spans="2:8" x14ac:dyDescent="0.2">
      <c r="B80" s="2" t="s">
        <v>487</v>
      </c>
      <c r="C80" s="64"/>
    </row>
    <row r="81" spans="2:8" x14ac:dyDescent="0.2">
      <c r="B81" s="2" t="s">
        <v>488</v>
      </c>
      <c r="C81" s="64"/>
    </row>
    <row r="82" spans="2:8" x14ac:dyDescent="0.2">
      <c r="B82" s="2" t="s">
        <v>489</v>
      </c>
      <c r="C82" s="64"/>
    </row>
    <row r="83" spans="2:8" x14ac:dyDescent="0.2">
      <c r="B83" s="2" t="s">
        <v>490</v>
      </c>
      <c r="C83" s="64"/>
    </row>
    <row r="84" spans="2:8" x14ac:dyDescent="0.2">
      <c r="B84" s="2" t="s">
        <v>491</v>
      </c>
      <c r="C84" s="64"/>
    </row>
    <row r="85" spans="2:8" x14ac:dyDescent="0.2">
      <c r="B85" s="2" t="s">
        <v>492</v>
      </c>
      <c r="C85" s="64"/>
    </row>
    <row r="86" spans="2:8" x14ac:dyDescent="0.2">
      <c r="B86" s="2" t="s">
        <v>493</v>
      </c>
      <c r="C86" s="64"/>
    </row>
    <row r="87" spans="2:8" x14ac:dyDescent="0.2">
      <c r="B87" s="65" t="s">
        <v>3815</v>
      </c>
      <c r="C87" s="64"/>
    </row>
    <row r="88" spans="2:8" x14ac:dyDescent="0.2">
      <c r="B88" s="65" t="s">
        <v>123</v>
      </c>
    </row>
    <row r="89" spans="2:8" x14ac:dyDescent="0.2">
      <c r="B89" s="65" t="s">
        <v>124</v>
      </c>
    </row>
    <row r="91" spans="2:8" ht="15" x14ac:dyDescent="0.2">
      <c r="B91" s="371" t="s">
        <v>2522</v>
      </c>
      <c r="C91" s="372">
        <v>44469</v>
      </c>
    </row>
    <row r="92" spans="2:8" ht="60" x14ac:dyDescent="0.2">
      <c r="B92" s="373" t="s">
        <v>2523</v>
      </c>
      <c r="C92" s="373" t="s">
        <v>2524</v>
      </c>
      <c r="D92" s="143" t="s">
        <v>2525</v>
      </c>
      <c r="E92" s="373" t="s">
        <v>2526</v>
      </c>
      <c r="F92" s="374" t="s">
        <v>2527</v>
      </c>
    </row>
    <row r="93" spans="2:8" s="134" customFormat="1" x14ac:dyDescent="0.2">
      <c r="B93" s="12" t="s">
        <v>120</v>
      </c>
      <c r="C93" s="12" t="s">
        <v>120</v>
      </c>
      <c r="D93" s="12" t="s">
        <v>120</v>
      </c>
      <c r="E93" s="12" t="s">
        <v>120</v>
      </c>
      <c r="F93" s="375"/>
      <c r="G93" s="62"/>
      <c r="H93" s="62"/>
    </row>
    <row r="95" spans="2:8" s="376" customFormat="1" x14ac:dyDescent="0.2">
      <c r="B95" s="87" t="s">
        <v>3554</v>
      </c>
      <c r="C95" s="377" t="s">
        <v>120</v>
      </c>
      <c r="F95" s="378"/>
      <c r="G95" s="378"/>
      <c r="H95" s="378"/>
    </row>
    <row r="96" spans="2:8" s="376" customFormat="1" x14ac:dyDescent="0.2">
      <c r="B96" s="87"/>
      <c r="C96" s="377"/>
      <c r="F96" s="378"/>
      <c r="G96" s="378"/>
      <c r="H96" s="378"/>
    </row>
    <row r="97" spans="2:8" s="376" customFormat="1" ht="15" x14ac:dyDescent="0.25">
      <c r="B97" s="144" t="s">
        <v>2927</v>
      </c>
      <c r="C97" s="379"/>
      <c r="F97" s="378"/>
      <c r="G97" s="378"/>
      <c r="H97" s="378"/>
    </row>
    <row r="98" spans="2:8" s="376" customFormat="1" ht="15.75" x14ac:dyDescent="0.2">
      <c r="B98" s="380" t="s">
        <v>2675</v>
      </c>
      <c r="C98" s="260" t="s">
        <v>2921</v>
      </c>
      <c r="F98" s="378"/>
      <c r="G98" s="378"/>
      <c r="H98" s="378"/>
    </row>
    <row r="99" spans="2:8" s="134" customFormat="1" ht="15" x14ac:dyDescent="0.25">
      <c r="B99" s="381" t="s">
        <v>120</v>
      </c>
      <c r="C99" s="146" t="s">
        <v>120</v>
      </c>
      <c r="F99" s="62"/>
      <c r="G99" s="62"/>
      <c r="H99" s="62"/>
    </row>
    <row r="100" spans="2:8" x14ac:dyDescent="0.2">
      <c r="C100" s="5"/>
    </row>
    <row r="101" spans="2:8" x14ac:dyDescent="0.2">
      <c r="C101" s="5"/>
    </row>
    <row r="102" spans="2:8" s="376" customFormat="1" ht="15.75" x14ac:dyDescent="0.2">
      <c r="B102" s="380" t="s">
        <v>3555</v>
      </c>
      <c r="C102" s="260" t="s">
        <v>2921</v>
      </c>
      <c r="F102" s="378"/>
      <c r="G102" s="378"/>
      <c r="H102" s="378"/>
    </row>
    <row r="103" spans="2:8" ht="15" x14ac:dyDescent="0.25">
      <c r="B103" s="381" t="s">
        <v>120</v>
      </c>
      <c r="C103" s="146" t="s">
        <v>120</v>
      </c>
    </row>
    <row r="104" spans="2:8" x14ac:dyDescent="0.2">
      <c r="C104" s="5"/>
    </row>
    <row r="105" spans="2:8" x14ac:dyDescent="0.2">
      <c r="C105" s="5"/>
    </row>
    <row r="106" spans="2:8" s="376" customFormat="1" ht="15.75" x14ac:dyDescent="0.25">
      <c r="B106" s="382" t="s">
        <v>2912</v>
      </c>
      <c r="C106" s="260" t="s">
        <v>2923</v>
      </c>
      <c r="F106" s="378"/>
      <c r="G106" s="378"/>
      <c r="H106" s="378"/>
    </row>
    <row r="107" spans="2:8" ht="15" x14ac:dyDescent="0.25">
      <c r="B107" s="381" t="s">
        <v>120</v>
      </c>
      <c r="C107" s="146" t="s">
        <v>120</v>
      </c>
    </row>
    <row r="108" spans="2:8" x14ac:dyDescent="0.2">
      <c r="C108" s="5"/>
    </row>
    <row r="109" spans="2:8" s="376" customFormat="1" ht="15.75" x14ac:dyDescent="0.25">
      <c r="B109" s="382" t="s">
        <v>2914</v>
      </c>
      <c r="C109" s="260" t="s">
        <v>2923</v>
      </c>
      <c r="F109" s="378"/>
      <c r="G109" s="378"/>
      <c r="H109" s="378"/>
    </row>
    <row r="110" spans="2:8" ht="15" x14ac:dyDescent="0.25">
      <c r="B110" s="381" t="s">
        <v>120</v>
      </c>
      <c r="C110" s="146" t="s">
        <v>120</v>
      </c>
    </row>
    <row r="111" spans="2:8" x14ac:dyDescent="0.2">
      <c r="C111" s="5"/>
    </row>
    <row r="112" spans="2:8" s="376" customFormat="1" ht="15" x14ac:dyDescent="0.25">
      <c r="B112" s="383" t="s">
        <v>3556</v>
      </c>
      <c r="C112" s="146" t="s">
        <v>120</v>
      </c>
      <c r="F112" s="378"/>
      <c r="G112" s="378"/>
      <c r="H112" s="378"/>
    </row>
    <row r="113" spans="2:8" x14ac:dyDescent="0.2">
      <c r="C113" s="5"/>
    </row>
    <row r="114" spans="2:8" x14ac:dyDescent="0.2">
      <c r="C114" s="5"/>
    </row>
    <row r="115" spans="2:8" ht="15" x14ac:dyDescent="0.25">
      <c r="B115" s="69" t="s">
        <v>2917</v>
      </c>
      <c r="C115" s="148">
        <v>44469</v>
      </c>
      <c r="D115" s="149"/>
      <c r="E115" s="150"/>
      <c r="F115" s="71"/>
    </row>
    <row r="116" spans="2:8" ht="51" x14ac:dyDescent="0.2">
      <c r="B116" s="151" t="s">
        <v>2523</v>
      </c>
      <c r="C116" s="151" t="s">
        <v>2918</v>
      </c>
      <c r="D116" s="152" t="s">
        <v>2525</v>
      </c>
      <c r="E116" s="153" t="s">
        <v>2526</v>
      </c>
      <c r="F116" s="138" t="s">
        <v>2527</v>
      </c>
    </row>
    <row r="117" spans="2:8" s="134" customFormat="1" x14ac:dyDescent="0.2">
      <c r="B117" s="384" t="s">
        <v>120</v>
      </c>
      <c r="C117" s="154" t="s">
        <v>120</v>
      </c>
      <c r="D117" s="155" t="s">
        <v>120</v>
      </c>
      <c r="E117" s="155" t="s">
        <v>120</v>
      </c>
      <c r="F117" s="155" t="s">
        <v>120</v>
      </c>
      <c r="G117" s="62"/>
      <c r="H117" s="62"/>
    </row>
    <row r="118" spans="2:8" x14ac:dyDescent="0.2">
      <c r="B118" s="156"/>
      <c r="C118" s="70"/>
      <c r="D118" s="70"/>
      <c r="E118" s="70"/>
      <c r="F118" s="71"/>
    </row>
    <row r="119" spans="2:8" x14ac:dyDescent="0.2">
      <c r="B119" s="70"/>
      <c r="C119" s="70"/>
      <c r="D119" s="70"/>
      <c r="E119" s="70"/>
      <c r="F119" s="71"/>
    </row>
    <row r="120" spans="2:8" x14ac:dyDescent="0.2">
      <c r="B120" s="1" t="s">
        <v>2919</v>
      </c>
      <c r="C120" s="154" t="s">
        <v>120</v>
      </c>
      <c r="D120" s="70"/>
      <c r="E120" s="70"/>
      <c r="F120" s="71"/>
    </row>
    <row r="121" spans="2:8" x14ac:dyDescent="0.2">
      <c r="B121" s="70"/>
      <c r="C121" s="70"/>
      <c r="D121" s="70"/>
      <c r="E121" s="70"/>
      <c r="F121" s="71"/>
    </row>
    <row r="122" spans="2:8" ht="15" x14ac:dyDescent="0.25">
      <c r="B122" s="144" t="s">
        <v>2926</v>
      </c>
      <c r="C122" s="70"/>
      <c r="E122" s="70"/>
      <c r="F122" s="71"/>
    </row>
    <row r="123" spans="2:8" x14ac:dyDescent="0.2">
      <c r="B123" s="70"/>
      <c r="C123" s="70"/>
      <c r="E123" s="70"/>
      <c r="F123" s="71"/>
    </row>
    <row r="124" spans="2:8" ht="15" x14ac:dyDescent="0.25">
      <c r="B124" s="157" t="s">
        <v>2920</v>
      </c>
      <c r="C124" s="158" t="s">
        <v>2921</v>
      </c>
      <c r="E124" s="70"/>
      <c r="F124" s="71"/>
    </row>
    <row r="125" spans="2:8" ht="15" x14ac:dyDescent="0.25">
      <c r="B125" s="381" t="s">
        <v>120</v>
      </c>
      <c r="C125" s="146" t="s">
        <v>120</v>
      </c>
      <c r="E125" s="70"/>
      <c r="F125" s="71"/>
    </row>
    <row r="126" spans="2:8" ht="15" x14ac:dyDescent="0.25">
      <c r="B126" s="385"/>
      <c r="C126" s="386"/>
      <c r="E126" s="70"/>
      <c r="F126" s="71"/>
    </row>
    <row r="127" spans="2:8" x14ac:dyDescent="0.2">
      <c r="C127" s="1"/>
      <c r="E127" s="70"/>
      <c r="F127" s="71"/>
    </row>
    <row r="128" spans="2:8" ht="15" x14ac:dyDescent="0.2">
      <c r="B128" s="160" t="s">
        <v>2911</v>
      </c>
      <c r="C128" s="161" t="s">
        <v>2921</v>
      </c>
      <c r="E128" s="70"/>
      <c r="F128" s="71"/>
    </row>
    <row r="129" spans="2:6" ht="15" x14ac:dyDescent="0.25">
      <c r="B129" s="381" t="s">
        <v>120</v>
      </c>
      <c r="C129" s="146" t="s">
        <v>120</v>
      </c>
      <c r="E129" s="70"/>
      <c r="F129" s="71"/>
    </row>
    <row r="130" spans="2:6" ht="15" x14ac:dyDescent="0.25">
      <c r="B130" s="387"/>
      <c r="C130" s="388"/>
      <c r="E130" s="70"/>
      <c r="F130" s="71"/>
    </row>
    <row r="131" spans="2:6" x14ac:dyDescent="0.2">
      <c r="C131" s="134"/>
      <c r="E131" s="70"/>
      <c r="F131" s="71"/>
    </row>
    <row r="132" spans="2:6" ht="15" x14ac:dyDescent="0.25">
      <c r="B132" s="157" t="s">
        <v>2922</v>
      </c>
      <c r="C132" s="158" t="s">
        <v>2923</v>
      </c>
      <c r="E132" s="70"/>
      <c r="F132" s="71"/>
    </row>
    <row r="133" spans="2:6" ht="15" x14ac:dyDescent="0.25">
      <c r="B133" s="381" t="s">
        <v>120</v>
      </c>
      <c r="C133" s="146" t="s">
        <v>120</v>
      </c>
      <c r="E133" s="70"/>
      <c r="F133" s="71"/>
    </row>
    <row r="134" spans="2:6" x14ac:dyDescent="0.2">
      <c r="C134" s="134"/>
    </row>
    <row r="135" spans="2:6" ht="15" x14ac:dyDescent="0.25">
      <c r="B135" s="160" t="s">
        <v>2924</v>
      </c>
      <c r="C135" s="162" t="s">
        <v>2923</v>
      </c>
    </row>
    <row r="136" spans="2:6" ht="15" x14ac:dyDescent="0.25">
      <c r="B136" s="381" t="s">
        <v>120</v>
      </c>
      <c r="C136" s="146" t="s">
        <v>120</v>
      </c>
    </row>
    <row r="137" spans="2:6" x14ac:dyDescent="0.2">
      <c r="C137" s="134"/>
    </row>
    <row r="138" spans="2:6" ht="15" x14ac:dyDescent="0.25">
      <c r="B138" s="163" t="s">
        <v>2925</v>
      </c>
      <c r="C138" s="146" t="s">
        <v>120</v>
      </c>
    </row>
  </sheetData>
  <mergeCells count="3">
    <mergeCell ref="B1:E1"/>
    <mergeCell ref="C3:C7"/>
    <mergeCell ref="D3:D7"/>
  </mergeCells>
  <conditionalFormatting sqref="C126">
    <cfRule type="expression" dxfId="725" priority="1">
      <formula>#REF!="Total"</formula>
    </cfRule>
  </conditionalFormatting>
  <conditionalFormatting sqref="C126">
    <cfRule type="expression" dxfId="724" priority="11" stopIfTrue="1">
      <formula>$C126="Total"</formula>
    </cfRule>
  </conditionalFormatting>
  <conditionalFormatting sqref="C126">
    <cfRule type="expression" dxfId="723" priority="10">
      <formula>#REF!="Total"</formula>
    </cfRule>
  </conditionalFormatting>
  <conditionalFormatting sqref="C126">
    <cfRule type="expression" dxfId="722" priority="9">
      <formula>#REF!="Total"</formula>
    </cfRule>
  </conditionalFormatting>
  <conditionalFormatting sqref="C126">
    <cfRule type="expression" dxfId="721" priority="8">
      <formula>#REF!="Total"</formula>
    </cfRule>
  </conditionalFormatting>
  <conditionalFormatting sqref="C126">
    <cfRule type="expression" dxfId="720" priority="7">
      <formula>#REF!="Total"</formula>
    </cfRule>
  </conditionalFormatting>
  <conditionalFormatting sqref="C126">
    <cfRule type="expression" dxfId="719" priority="6">
      <formula>#REF!="Total"</formula>
    </cfRule>
  </conditionalFormatting>
  <conditionalFormatting sqref="C126">
    <cfRule type="expression" dxfId="718" priority="5">
      <formula>#REF!="Total"</formula>
    </cfRule>
  </conditionalFormatting>
  <conditionalFormatting sqref="C126">
    <cfRule type="expression" dxfId="717" priority="4">
      <formula>#REF!="Total"</formula>
    </cfRule>
  </conditionalFormatting>
  <conditionalFormatting sqref="C126">
    <cfRule type="expression" dxfId="716" priority="12">
      <formula>#REF!="Total"</formula>
    </cfRule>
  </conditionalFormatting>
  <conditionalFormatting sqref="C126">
    <cfRule type="expression" dxfId="715" priority="13">
      <formula>#REF!="Total"</formula>
    </cfRule>
  </conditionalFormatting>
  <conditionalFormatting sqref="C126">
    <cfRule type="expression" dxfId="714" priority="14">
      <formula>#REF!="Total"</formula>
    </cfRule>
  </conditionalFormatting>
  <conditionalFormatting sqref="C126">
    <cfRule type="expression" dxfId="713" priority="15">
      <formula>#REF!="Total"</formula>
    </cfRule>
  </conditionalFormatting>
  <conditionalFormatting sqref="C126">
    <cfRule type="expression" dxfId="712" priority="16">
      <formula>$A126="Total"</formula>
    </cfRule>
  </conditionalFormatting>
  <conditionalFormatting sqref="C126">
    <cfRule type="expression" dxfId="711" priority="3">
      <formula>#REF!="Total"</formula>
    </cfRule>
  </conditionalFormatting>
  <conditionalFormatting sqref="C126">
    <cfRule type="expression" dxfId="710" priority="2">
      <formula>#REF!="Total"</formula>
    </cfRule>
  </conditionalFormatting>
  <conditionalFormatting sqref="C126">
    <cfRule type="expression" dxfId="709" priority="17" stopIfTrue="1">
      <formula>#REF!="Total"</formula>
    </cfRule>
  </conditionalFormatting>
  <conditionalFormatting sqref="C126">
    <cfRule type="expression" dxfId="708" priority="18">
      <formula>#REF!="Total"</formula>
    </cfRule>
  </conditionalFormatting>
  <conditionalFormatting sqref="C126">
    <cfRule type="expression" dxfId="707" priority="19">
      <formula>#REF!="Total"</formula>
    </cfRule>
  </conditionalFormatting>
  <conditionalFormatting sqref="C126">
    <cfRule type="expression" dxfId="706" priority="20">
      <formula>#REF!="Total"</formula>
    </cfRule>
  </conditionalFormatting>
  <conditionalFormatting sqref="C126">
    <cfRule type="expression" dxfId="705" priority="21">
      <formula>#REF!="Total"</formula>
    </cfRule>
  </conditionalFormatting>
  <conditionalFormatting sqref="C126">
    <cfRule type="expression" dxfId="704" priority="22">
      <formula>#REF!="Total"</formula>
    </cfRule>
  </conditionalFormatting>
  <conditionalFormatting sqref="C126">
    <cfRule type="expression" dxfId="703" priority="23">
      <formula>#REF!="Total"</formula>
    </cfRule>
  </conditionalFormatting>
  <conditionalFormatting sqref="C126">
    <cfRule type="expression" dxfId="702" priority="24">
      <formula>#REF!="Total"</formula>
    </cfRule>
  </conditionalFormatting>
  <conditionalFormatting sqref="C126">
    <cfRule type="expression" dxfId="701" priority="25">
      <formula>#REF!="Total"</formula>
    </cfRule>
  </conditionalFormatting>
  <conditionalFormatting sqref="C126">
    <cfRule type="expression" dxfId="700" priority="26">
      <formula>#REF!="Total"</formula>
    </cfRule>
  </conditionalFormatting>
  <conditionalFormatting sqref="C126">
    <cfRule type="expression" dxfId="699" priority="27">
      <formula>#REF!="Total"</formula>
    </cfRule>
  </conditionalFormatting>
  <conditionalFormatting sqref="C126">
    <cfRule type="expression" dxfId="698" priority="28">
      <formula>#REF!="Total"</formula>
    </cfRule>
  </conditionalFormatting>
  <conditionalFormatting sqref="C126">
    <cfRule type="expression" dxfId="697" priority="29">
      <formula>#REF!="Total"</formula>
    </cfRule>
  </conditionalFormatting>
  <conditionalFormatting sqref="C126">
    <cfRule type="expression" dxfId="696" priority="30">
      <formula>#REF!="Total"</formula>
    </cfRule>
  </conditionalFormatting>
  <conditionalFormatting sqref="C126">
    <cfRule type="expression" dxfId="695" priority="31">
      <formula>#REF!="Total"</formula>
    </cfRule>
  </conditionalFormatting>
  <conditionalFormatting sqref="C126">
    <cfRule type="expression" dxfId="694" priority="32">
      <formula>#REF!="Total"</formula>
    </cfRule>
  </conditionalFormatting>
  <conditionalFormatting sqref="C126">
    <cfRule type="expression" dxfId="693" priority="33">
      <formula>#REF!="Total"</formula>
    </cfRule>
  </conditionalFormatting>
  <hyperlinks>
    <hyperlink ref="A1" location="Index!A1" display="Index" xr:uid="{C7D08346-02C1-43F9-8185-9D78877D4D06}"/>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1B99D-4AE3-4EF1-9F02-2D2309C4908B}">
  <dimension ref="A1:I132"/>
  <sheetViews>
    <sheetView topLeftCell="B1" workbookViewId="0">
      <selection activeCell="B1" sqref="B1:E1"/>
    </sheetView>
  </sheetViews>
  <sheetFormatPr defaultRowHeight="12.75" x14ac:dyDescent="0.2"/>
  <cols>
    <col min="1" max="1" width="5.42578125" style="1" bestFit="1" customWidth="1"/>
    <col min="2" max="2" width="67" style="1" bestFit="1" customWidth="1"/>
    <col min="3" max="3" width="25.7109375" style="62" customWidth="1"/>
    <col min="4" max="4" width="30.28515625" style="1" bestFit="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30.2851562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30.2851562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30.2851562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30.2851562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30.2851562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30.2851562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30.2851562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30.2851562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30.2851562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30.2851562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30.2851562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30.2851562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30.2851562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30.2851562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30.2851562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30.2851562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30.2851562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30.2851562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30.2851562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30.2851562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30.2851562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30.2851562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30.2851562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30.2851562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30.2851562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30.2851562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30.2851562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30.2851562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30.2851562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30.2851562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30.2851562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30.2851562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30.2851562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30.2851562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30.2851562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30.2851562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30.2851562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30.2851562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30.2851562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30.2851562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30.2851562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30.2851562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30.2851562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30.2851562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30.2851562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30.2851562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30.2851562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30.2851562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30.2851562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30.2851562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30.2851562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30.2851562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30.2851562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30.2851562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30.2851562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30.2851562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30.2851562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30.2851562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30.2851562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30.2851562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30.2851562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30.2851562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30.2851562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x14ac:dyDescent="0.2">
      <c r="A1" s="3" t="s">
        <v>0</v>
      </c>
      <c r="B1" s="410" t="s">
        <v>89</v>
      </c>
      <c r="C1" s="410"/>
      <c r="D1" s="410"/>
      <c r="E1" s="410"/>
    </row>
    <row r="2" spans="1:9" ht="13.5" thickBot="1" x14ac:dyDescent="0.25"/>
    <row r="3" spans="1:9" ht="15" x14ac:dyDescent="0.2">
      <c r="B3" s="47" t="s">
        <v>1016</v>
      </c>
      <c r="C3" s="411"/>
      <c r="D3" s="417"/>
    </row>
    <row r="4" spans="1:9" ht="30" x14ac:dyDescent="0.2">
      <c r="B4" s="50" t="s">
        <v>1017</v>
      </c>
      <c r="C4" s="412"/>
      <c r="D4" s="418"/>
    </row>
    <row r="5" spans="1:9" ht="15" x14ac:dyDescent="0.2">
      <c r="B5" s="50" t="s">
        <v>983</v>
      </c>
      <c r="C5" s="412"/>
      <c r="D5" s="418"/>
    </row>
    <row r="6" spans="1:9" ht="15" x14ac:dyDescent="0.2">
      <c r="B6" s="50" t="s">
        <v>996</v>
      </c>
      <c r="C6" s="412"/>
      <c r="D6" s="418"/>
    </row>
    <row r="7" spans="1:9" ht="30.75" thickBot="1" x14ac:dyDescent="0.25">
      <c r="B7" s="51" t="s">
        <v>1018</v>
      </c>
      <c r="C7" s="413"/>
      <c r="D7" s="419"/>
    </row>
    <row r="8" spans="1:9" x14ac:dyDescent="0.2">
      <c r="C8" s="64" t="s">
        <v>1631</v>
      </c>
      <c r="D8" s="64" t="s">
        <v>1630</v>
      </c>
    </row>
    <row r="10" spans="1:9" x14ac:dyDescent="0.2">
      <c r="B10" s="1" t="s">
        <v>95</v>
      </c>
    </row>
    <row r="12" spans="1:9" x14ac:dyDescent="0.2">
      <c r="B12" s="6" t="s">
        <v>96</v>
      </c>
      <c r="C12" s="63" t="s">
        <v>97</v>
      </c>
      <c r="D12" s="6" t="s">
        <v>125</v>
      </c>
      <c r="E12" s="6" t="s">
        <v>99</v>
      </c>
      <c r="F12" s="8" t="s">
        <v>100</v>
      </c>
      <c r="G12" s="8" t="s">
        <v>101</v>
      </c>
      <c r="H12" s="8" t="s">
        <v>102</v>
      </c>
      <c r="I12" s="2"/>
    </row>
    <row r="13" spans="1:9" x14ac:dyDescent="0.2">
      <c r="B13" s="2" t="s">
        <v>127</v>
      </c>
    </row>
    <row r="14" spans="1:9" x14ac:dyDescent="0.2">
      <c r="B14" s="2" t="s">
        <v>104</v>
      </c>
    </row>
    <row r="15" spans="1:9" x14ac:dyDescent="0.2">
      <c r="B15" s="1" t="s">
        <v>1447</v>
      </c>
      <c r="C15" s="62" t="s">
        <v>128</v>
      </c>
      <c r="D15" s="1" t="s">
        <v>154</v>
      </c>
      <c r="E15" s="1" t="s">
        <v>204</v>
      </c>
      <c r="F15" s="4">
        <v>252313</v>
      </c>
      <c r="G15" s="4">
        <v>8648.66</v>
      </c>
      <c r="H15" s="4">
        <v>5.28</v>
      </c>
    </row>
    <row r="16" spans="1:9" x14ac:dyDescent="0.2">
      <c r="B16" s="1" t="s">
        <v>1515</v>
      </c>
      <c r="C16" s="62" t="s">
        <v>128</v>
      </c>
      <c r="D16" s="1" t="s">
        <v>182</v>
      </c>
      <c r="E16" s="1" t="s">
        <v>205</v>
      </c>
      <c r="F16" s="4">
        <v>3088000</v>
      </c>
      <c r="G16" s="4">
        <v>8308.26</v>
      </c>
      <c r="H16" s="4">
        <v>5.07</v>
      </c>
    </row>
    <row r="17" spans="2:8" x14ac:dyDescent="0.2">
      <c r="B17" s="1" t="s">
        <v>1449</v>
      </c>
      <c r="C17" s="62" t="s">
        <v>128</v>
      </c>
      <c r="D17" s="1" t="s">
        <v>206</v>
      </c>
      <c r="E17" s="1" t="s">
        <v>207</v>
      </c>
      <c r="F17" s="4">
        <v>5465826</v>
      </c>
      <c r="G17" s="4">
        <v>7619.36</v>
      </c>
      <c r="H17" s="4">
        <v>4.6500000000000004</v>
      </c>
    </row>
    <row r="18" spans="2:8" x14ac:dyDescent="0.2">
      <c r="B18" s="1" t="s">
        <v>1516</v>
      </c>
      <c r="C18" s="62" t="s">
        <v>128</v>
      </c>
      <c r="D18" s="1" t="s">
        <v>138</v>
      </c>
      <c r="E18" s="1" t="s">
        <v>179</v>
      </c>
      <c r="F18" s="4">
        <v>4055000</v>
      </c>
      <c r="G18" s="4">
        <v>7341.58</v>
      </c>
      <c r="H18" s="4">
        <v>4.4800000000000004</v>
      </c>
    </row>
    <row r="19" spans="2:8" x14ac:dyDescent="0.2">
      <c r="B19" s="1" t="s">
        <v>1451</v>
      </c>
      <c r="C19" s="62" t="s">
        <v>128</v>
      </c>
      <c r="D19" s="1" t="s">
        <v>208</v>
      </c>
      <c r="E19" s="1" t="s">
        <v>209</v>
      </c>
      <c r="F19" s="4">
        <v>774686</v>
      </c>
      <c r="G19" s="4">
        <v>7097.67</v>
      </c>
      <c r="H19" s="4">
        <v>4.34</v>
      </c>
    </row>
    <row r="20" spans="2:8" x14ac:dyDescent="0.2">
      <c r="B20" s="1" t="s">
        <v>1478</v>
      </c>
      <c r="C20" s="62" t="s">
        <v>128</v>
      </c>
      <c r="D20" s="1" t="s">
        <v>146</v>
      </c>
      <c r="E20" s="1" t="s">
        <v>210</v>
      </c>
      <c r="F20" s="4">
        <v>665000</v>
      </c>
      <c r="G20" s="4">
        <v>5858.65</v>
      </c>
      <c r="H20" s="4">
        <v>3.58</v>
      </c>
    </row>
    <row r="21" spans="2:8" x14ac:dyDescent="0.2">
      <c r="B21" s="1" t="s">
        <v>1455</v>
      </c>
      <c r="C21" s="62" t="s">
        <v>128</v>
      </c>
      <c r="D21" s="1" t="s">
        <v>182</v>
      </c>
      <c r="E21" s="1" t="s">
        <v>183</v>
      </c>
      <c r="F21" s="4">
        <v>4965500</v>
      </c>
      <c r="G21" s="4">
        <v>5491.84</v>
      </c>
      <c r="H21" s="4">
        <v>3.35</v>
      </c>
    </row>
    <row r="22" spans="2:8" x14ac:dyDescent="0.2">
      <c r="B22" s="1" t="s">
        <v>1453</v>
      </c>
      <c r="C22" s="62" t="s">
        <v>128</v>
      </c>
      <c r="D22" s="1" t="s">
        <v>149</v>
      </c>
      <c r="E22" s="1" t="s">
        <v>211</v>
      </c>
      <c r="F22" s="4">
        <v>390114</v>
      </c>
      <c r="G22" s="4">
        <v>5449.31</v>
      </c>
      <c r="H22" s="4">
        <v>3.33</v>
      </c>
    </row>
    <row r="23" spans="2:8" x14ac:dyDescent="0.2">
      <c r="B23" s="1" t="s">
        <v>1504</v>
      </c>
      <c r="C23" s="62" t="s">
        <v>128</v>
      </c>
      <c r="D23" s="1" t="s">
        <v>173</v>
      </c>
      <c r="E23" s="1" t="s">
        <v>212</v>
      </c>
      <c r="F23" s="4">
        <v>134189</v>
      </c>
      <c r="G23" s="4">
        <v>5039.74</v>
      </c>
      <c r="H23" s="4">
        <v>3.08</v>
      </c>
    </row>
    <row r="24" spans="2:8" x14ac:dyDescent="0.2">
      <c r="B24" s="1" t="s">
        <v>1517</v>
      </c>
      <c r="C24" s="62" t="s">
        <v>128</v>
      </c>
      <c r="D24" s="1" t="s">
        <v>167</v>
      </c>
      <c r="E24" s="1" t="s">
        <v>213</v>
      </c>
      <c r="F24" s="4">
        <v>1640000</v>
      </c>
      <c r="G24" s="4">
        <v>4879</v>
      </c>
      <c r="H24" s="4">
        <v>2.98</v>
      </c>
    </row>
    <row r="25" spans="2:8" x14ac:dyDescent="0.2">
      <c r="B25" s="1" t="s">
        <v>1454</v>
      </c>
      <c r="C25" s="62" t="s">
        <v>128</v>
      </c>
      <c r="D25" s="1" t="s">
        <v>146</v>
      </c>
      <c r="E25" s="1" t="s">
        <v>214</v>
      </c>
      <c r="F25" s="4">
        <v>460802</v>
      </c>
      <c r="G25" s="4">
        <v>4704.1000000000004</v>
      </c>
      <c r="H25" s="4">
        <v>2.87</v>
      </c>
    </row>
    <row r="26" spans="2:8" x14ac:dyDescent="0.2">
      <c r="B26" s="1" t="s">
        <v>1518</v>
      </c>
      <c r="C26" s="62" t="s">
        <v>128</v>
      </c>
      <c r="D26" s="1" t="s">
        <v>193</v>
      </c>
      <c r="E26" s="1" t="s">
        <v>215</v>
      </c>
      <c r="F26" s="4">
        <v>340000</v>
      </c>
      <c r="G26" s="4">
        <v>4278.8999999999996</v>
      </c>
      <c r="H26" s="4">
        <v>2.61</v>
      </c>
    </row>
    <row r="27" spans="2:8" x14ac:dyDescent="0.2">
      <c r="B27" s="1" t="s">
        <v>1519</v>
      </c>
      <c r="C27" s="62" t="s">
        <v>128</v>
      </c>
      <c r="D27" s="1" t="s">
        <v>216</v>
      </c>
      <c r="E27" s="1" t="s">
        <v>217</v>
      </c>
      <c r="F27" s="4">
        <v>1635000</v>
      </c>
      <c r="G27" s="4">
        <v>4044.99</v>
      </c>
      <c r="H27" s="4">
        <v>2.4700000000000002</v>
      </c>
    </row>
    <row r="28" spans="2:8" x14ac:dyDescent="0.2">
      <c r="B28" s="1" t="s">
        <v>1399</v>
      </c>
      <c r="C28" s="62" t="s">
        <v>128</v>
      </c>
      <c r="D28" s="1" t="s">
        <v>146</v>
      </c>
      <c r="E28" s="1" t="s">
        <v>218</v>
      </c>
      <c r="F28" s="4">
        <v>173053</v>
      </c>
      <c r="G28" s="4">
        <v>3953.14</v>
      </c>
      <c r="H28" s="4">
        <v>2.41</v>
      </c>
    </row>
    <row r="29" spans="2:8" x14ac:dyDescent="0.2">
      <c r="B29" s="1" t="s">
        <v>1395</v>
      </c>
      <c r="C29" s="62" t="s">
        <v>128</v>
      </c>
      <c r="D29" s="1" t="s">
        <v>163</v>
      </c>
      <c r="E29" s="1" t="s">
        <v>219</v>
      </c>
      <c r="F29" s="4">
        <v>1200000</v>
      </c>
      <c r="G29" s="4">
        <v>3792</v>
      </c>
      <c r="H29" s="4">
        <v>2.3199999999999998</v>
      </c>
    </row>
    <row r="30" spans="2:8" x14ac:dyDescent="0.2">
      <c r="B30" s="1" t="s">
        <v>1520</v>
      </c>
      <c r="C30" s="62" t="s">
        <v>128</v>
      </c>
      <c r="D30" s="1" t="s">
        <v>188</v>
      </c>
      <c r="E30" s="1" t="s">
        <v>220</v>
      </c>
      <c r="F30" s="4">
        <v>1310000</v>
      </c>
      <c r="G30" s="4">
        <v>3745.29</v>
      </c>
      <c r="H30" s="4">
        <v>2.29</v>
      </c>
    </row>
    <row r="31" spans="2:8" x14ac:dyDescent="0.2">
      <c r="B31" s="1" t="s">
        <v>1513</v>
      </c>
      <c r="C31" s="62" t="s">
        <v>128</v>
      </c>
      <c r="D31" s="1" t="s">
        <v>173</v>
      </c>
      <c r="E31" s="1" t="s">
        <v>221</v>
      </c>
      <c r="F31" s="4">
        <v>268000</v>
      </c>
      <c r="G31" s="4">
        <v>3279.25</v>
      </c>
      <c r="H31" s="4">
        <v>2</v>
      </c>
    </row>
    <row r="32" spans="2:8" x14ac:dyDescent="0.2">
      <c r="B32" s="1" t="s">
        <v>1521</v>
      </c>
      <c r="C32" s="62" t="s">
        <v>128</v>
      </c>
      <c r="D32" s="1" t="s">
        <v>152</v>
      </c>
      <c r="E32" s="1" t="s">
        <v>222</v>
      </c>
      <c r="F32" s="4">
        <v>265491</v>
      </c>
      <c r="G32" s="4">
        <v>3268.86</v>
      </c>
      <c r="H32" s="4">
        <v>2</v>
      </c>
    </row>
    <row r="33" spans="2:8" x14ac:dyDescent="0.2">
      <c r="B33" s="1" t="s">
        <v>1522</v>
      </c>
      <c r="C33" s="62" t="s">
        <v>128</v>
      </c>
      <c r="D33" s="1" t="s">
        <v>173</v>
      </c>
      <c r="E33" s="1" t="s">
        <v>223</v>
      </c>
      <c r="F33" s="4">
        <v>658000</v>
      </c>
      <c r="G33" s="4">
        <v>3205.12</v>
      </c>
      <c r="H33" s="4">
        <v>1.96</v>
      </c>
    </row>
    <row r="34" spans="2:8" x14ac:dyDescent="0.2">
      <c r="B34" s="1" t="s">
        <v>1523</v>
      </c>
      <c r="C34" s="62" t="s">
        <v>128</v>
      </c>
      <c r="D34" s="1" t="s">
        <v>146</v>
      </c>
      <c r="E34" s="1" t="s">
        <v>224</v>
      </c>
      <c r="F34" s="4">
        <v>812167</v>
      </c>
      <c r="G34" s="4">
        <v>3203.19</v>
      </c>
      <c r="H34" s="4">
        <v>1.96</v>
      </c>
    </row>
    <row r="35" spans="2:8" x14ac:dyDescent="0.2">
      <c r="B35" s="1" t="s">
        <v>1524</v>
      </c>
      <c r="C35" s="62" t="s">
        <v>128</v>
      </c>
      <c r="D35" s="1" t="s">
        <v>173</v>
      </c>
      <c r="E35" s="1" t="s">
        <v>225</v>
      </c>
      <c r="F35" s="4">
        <v>1500000</v>
      </c>
      <c r="G35" s="4">
        <v>3132</v>
      </c>
      <c r="H35" s="4">
        <v>1.91</v>
      </c>
    </row>
    <row r="36" spans="2:8" x14ac:dyDescent="0.2">
      <c r="B36" s="1" t="s">
        <v>1525</v>
      </c>
      <c r="C36" s="62" t="s">
        <v>128</v>
      </c>
      <c r="D36" s="1" t="s">
        <v>173</v>
      </c>
      <c r="E36" s="1" t="s">
        <v>226</v>
      </c>
      <c r="F36" s="4">
        <v>1270000</v>
      </c>
      <c r="G36" s="4">
        <v>2999.11</v>
      </c>
      <c r="H36" s="4">
        <v>1.83</v>
      </c>
    </row>
    <row r="37" spans="2:8" x14ac:dyDescent="0.2">
      <c r="B37" s="1" t="s">
        <v>1526</v>
      </c>
      <c r="C37" s="62" t="s">
        <v>128</v>
      </c>
      <c r="D37" s="1" t="s">
        <v>165</v>
      </c>
      <c r="E37" s="1" t="s">
        <v>227</v>
      </c>
      <c r="F37" s="4">
        <v>3502000</v>
      </c>
      <c r="G37" s="4">
        <v>2887.4</v>
      </c>
      <c r="H37" s="4">
        <v>1.76</v>
      </c>
    </row>
    <row r="38" spans="2:8" x14ac:dyDescent="0.2">
      <c r="B38" s="1" t="s">
        <v>1527</v>
      </c>
      <c r="C38" s="62" t="s">
        <v>128</v>
      </c>
      <c r="D38" s="1" t="s">
        <v>228</v>
      </c>
      <c r="E38" s="1" t="s">
        <v>229</v>
      </c>
      <c r="F38" s="4">
        <v>2380950</v>
      </c>
      <c r="G38" s="4">
        <v>2757.14</v>
      </c>
      <c r="H38" s="4">
        <v>1.68</v>
      </c>
    </row>
    <row r="39" spans="2:8" x14ac:dyDescent="0.2">
      <c r="B39" s="1" t="s">
        <v>1528</v>
      </c>
      <c r="C39" s="62" t="s">
        <v>128</v>
      </c>
      <c r="D39" s="1" t="s">
        <v>182</v>
      </c>
      <c r="E39" s="1" t="s">
        <v>230</v>
      </c>
      <c r="F39" s="4">
        <v>637100</v>
      </c>
      <c r="G39" s="4">
        <v>2673.91</v>
      </c>
      <c r="H39" s="4">
        <v>1.63</v>
      </c>
    </row>
    <row r="40" spans="2:8" x14ac:dyDescent="0.2">
      <c r="B40" s="1" t="s">
        <v>1484</v>
      </c>
      <c r="C40" s="62" t="s">
        <v>128</v>
      </c>
      <c r="D40" s="1" t="s">
        <v>152</v>
      </c>
      <c r="E40" s="1" t="s">
        <v>153</v>
      </c>
      <c r="F40" s="4">
        <v>250000</v>
      </c>
      <c r="G40" s="4">
        <v>2667.38</v>
      </c>
      <c r="H40" s="4">
        <v>1.63</v>
      </c>
    </row>
    <row r="41" spans="2:8" x14ac:dyDescent="0.2">
      <c r="B41" s="1" t="s">
        <v>1529</v>
      </c>
      <c r="C41" s="62" t="s">
        <v>128</v>
      </c>
      <c r="D41" s="1" t="s">
        <v>146</v>
      </c>
      <c r="E41" s="1" t="s">
        <v>231</v>
      </c>
      <c r="F41" s="4">
        <v>1663248</v>
      </c>
      <c r="G41" s="4">
        <v>2667.02</v>
      </c>
      <c r="H41" s="4">
        <v>1.63</v>
      </c>
    </row>
    <row r="42" spans="2:8" x14ac:dyDescent="0.2">
      <c r="B42" s="1" t="s">
        <v>1530</v>
      </c>
      <c r="C42" s="62" t="s">
        <v>128</v>
      </c>
      <c r="D42" s="1" t="s">
        <v>232</v>
      </c>
      <c r="E42" s="1" t="s">
        <v>233</v>
      </c>
      <c r="F42" s="4">
        <v>69040</v>
      </c>
      <c r="G42" s="4">
        <v>2483.89</v>
      </c>
      <c r="H42" s="4">
        <v>1.52</v>
      </c>
    </row>
    <row r="43" spans="2:8" x14ac:dyDescent="0.2">
      <c r="B43" s="1" t="s">
        <v>1531</v>
      </c>
      <c r="C43" s="62" t="s">
        <v>128</v>
      </c>
      <c r="D43" s="1" t="s">
        <v>149</v>
      </c>
      <c r="E43" s="1" t="s">
        <v>234</v>
      </c>
      <c r="F43" s="4">
        <v>104800</v>
      </c>
      <c r="G43" s="4">
        <v>2211.02</v>
      </c>
      <c r="H43" s="4">
        <v>1.35</v>
      </c>
    </row>
    <row r="44" spans="2:8" x14ac:dyDescent="0.2">
      <c r="B44" s="1" t="s">
        <v>1532</v>
      </c>
      <c r="C44" s="62" t="s">
        <v>128</v>
      </c>
      <c r="D44" s="1" t="s">
        <v>173</v>
      </c>
      <c r="E44" s="1" t="s">
        <v>235</v>
      </c>
      <c r="F44" s="4">
        <v>174000</v>
      </c>
      <c r="G44" s="4">
        <v>2124.89</v>
      </c>
      <c r="H44" s="4">
        <v>1.3</v>
      </c>
    </row>
    <row r="45" spans="2:8" x14ac:dyDescent="0.2">
      <c r="B45" s="1" t="s">
        <v>1394</v>
      </c>
      <c r="C45" s="62" t="s">
        <v>128</v>
      </c>
      <c r="D45" s="1" t="s">
        <v>140</v>
      </c>
      <c r="E45" s="1" t="s">
        <v>236</v>
      </c>
      <c r="F45" s="4">
        <v>3700000</v>
      </c>
      <c r="G45" s="4">
        <v>2033.15</v>
      </c>
      <c r="H45" s="4">
        <v>1.24</v>
      </c>
    </row>
    <row r="46" spans="2:8" x14ac:dyDescent="0.2">
      <c r="B46" s="1" t="s">
        <v>1444</v>
      </c>
      <c r="C46" s="62" t="s">
        <v>128</v>
      </c>
      <c r="D46" s="1" t="s">
        <v>237</v>
      </c>
      <c r="E46" s="1" t="s">
        <v>238</v>
      </c>
      <c r="F46" s="4">
        <v>400000</v>
      </c>
      <c r="G46" s="4">
        <v>1957.2</v>
      </c>
      <c r="H46" s="4">
        <v>1.2</v>
      </c>
    </row>
    <row r="47" spans="2:8" x14ac:dyDescent="0.2">
      <c r="B47" s="1" t="s">
        <v>1533</v>
      </c>
      <c r="C47" s="62" t="s">
        <v>128</v>
      </c>
      <c r="D47" s="1" t="s">
        <v>239</v>
      </c>
      <c r="E47" s="1" t="s">
        <v>240</v>
      </c>
      <c r="F47" s="4">
        <v>127206</v>
      </c>
      <c r="G47" s="4">
        <v>1869.8</v>
      </c>
      <c r="H47" s="4">
        <v>1.1399999999999999</v>
      </c>
    </row>
    <row r="48" spans="2:8" x14ac:dyDescent="0.2">
      <c r="B48" s="1" t="s">
        <v>1534</v>
      </c>
      <c r="C48" s="62" t="s">
        <v>128</v>
      </c>
      <c r="D48" s="1" t="s">
        <v>154</v>
      </c>
      <c r="E48" s="1" t="s">
        <v>241</v>
      </c>
      <c r="F48" s="4">
        <v>55000</v>
      </c>
      <c r="G48" s="4">
        <v>1691.61</v>
      </c>
      <c r="H48" s="4">
        <v>1.03</v>
      </c>
    </row>
    <row r="49" spans="2:8" x14ac:dyDescent="0.2">
      <c r="B49" s="1" t="s">
        <v>1535</v>
      </c>
      <c r="C49" s="62" t="s">
        <v>128</v>
      </c>
      <c r="D49" s="1" t="s">
        <v>228</v>
      </c>
      <c r="E49" s="1" t="s">
        <v>242</v>
      </c>
      <c r="F49" s="4">
        <v>470000</v>
      </c>
      <c r="G49" s="4">
        <v>1237.51</v>
      </c>
      <c r="H49" s="4">
        <v>0.76</v>
      </c>
    </row>
    <row r="50" spans="2:8" x14ac:dyDescent="0.2">
      <c r="B50" s="1" t="s">
        <v>1536</v>
      </c>
      <c r="C50" s="62" t="s">
        <v>128</v>
      </c>
      <c r="D50" s="1" t="s">
        <v>146</v>
      </c>
      <c r="E50" s="1" t="s">
        <v>243</v>
      </c>
      <c r="F50" s="4">
        <v>30000</v>
      </c>
      <c r="G50" s="4">
        <v>1019.1</v>
      </c>
      <c r="H50" s="4">
        <v>0.62</v>
      </c>
    </row>
    <row r="51" spans="2:8" x14ac:dyDescent="0.2">
      <c r="B51" s="1" t="s">
        <v>1537</v>
      </c>
      <c r="C51" s="62" t="s">
        <v>128</v>
      </c>
      <c r="D51" s="1" t="s">
        <v>232</v>
      </c>
      <c r="E51" s="1" t="s">
        <v>244</v>
      </c>
      <c r="F51" s="4">
        <v>444000</v>
      </c>
      <c r="G51" s="4">
        <v>814.96</v>
      </c>
      <c r="H51" s="4">
        <v>0.5</v>
      </c>
    </row>
    <row r="52" spans="2:8" x14ac:dyDescent="0.2">
      <c r="B52" s="1" t="s">
        <v>1538</v>
      </c>
      <c r="C52" s="62" t="s">
        <v>128</v>
      </c>
      <c r="D52" s="1" t="s">
        <v>216</v>
      </c>
      <c r="E52" s="1" t="s">
        <v>245</v>
      </c>
      <c r="F52" s="4">
        <v>94500</v>
      </c>
      <c r="G52" s="4">
        <v>728.69</v>
      </c>
      <c r="H52" s="4">
        <v>0.45</v>
      </c>
    </row>
    <row r="53" spans="2:8" x14ac:dyDescent="0.2">
      <c r="B53" s="65" t="s">
        <v>1083</v>
      </c>
      <c r="G53" s="10">
        <f>SUM(G15:G52)</f>
        <v>141164.69</v>
      </c>
      <c r="H53" s="10">
        <f>SUM(H15:H52)</f>
        <v>86.21</v>
      </c>
    </row>
    <row r="54" spans="2:8" x14ac:dyDescent="0.2">
      <c r="B54" s="2" t="s">
        <v>1089</v>
      </c>
    </row>
    <row r="55" spans="2:8" x14ac:dyDescent="0.2">
      <c r="B55" s="2" t="s">
        <v>1090</v>
      </c>
    </row>
    <row r="56" spans="2:8" x14ac:dyDescent="0.2">
      <c r="B56" s="1" t="s">
        <v>246</v>
      </c>
      <c r="C56" s="62" t="s">
        <v>128</v>
      </c>
      <c r="D56" s="1" t="s">
        <v>247</v>
      </c>
      <c r="E56" s="1" t="s">
        <v>248</v>
      </c>
      <c r="F56" s="4">
        <v>1043500</v>
      </c>
      <c r="G56" s="4">
        <v>1257</v>
      </c>
      <c r="H56" s="4">
        <v>0.77</v>
      </c>
    </row>
    <row r="57" spans="2:8" x14ac:dyDescent="0.2">
      <c r="B57" s="1" t="s">
        <v>249</v>
      </c>
      <c r="C57" s="62" t="s">
        <v>128</v>
      </c>
      <c r="D57" s="1" t="s">
        <v>247</v>
      </c>
      <c r="E57" s="1" t="s">
        <v>250</v>
      </c>
      <c r="F57" s="4">
        <v>400000</v>
      </c>
      <c r="G57" s="4">
        <v>539.79999999999995</v>
      </c>
      <c r="H57" s="4">
        <v>0.33</v>
      </c>
    </row>
    <row r="58" spans="2:8" x14ac:dyDescent="0.2">
      <c r="B58" s="2" t="s">
        <v>1086</v>
      </c>
      <c r="G58" s="10">
        <f>SUM(G56:G57)</f>
        <v>1796.8</v>
      </c>
      <c r="H58" s="10">
        <f>SUM(H56:H57)</f>
        <v>1.1000000000000001</v>
      </c>
    </row>
    <row r="59" spans="2:8" x14ac:dyDescent="0.2">
      <c r="B59" s="2" t="s">
        <v>1091</v>
      </c>
      <c r="G59" s="10">
        <f>+G53+G58</f>
        <v>142961.49</v>
      </c>
      <c r="H59" s="10">
        <f>+H53+H58</f>
        <v>87.309999999999988</v>
      </c>
    </row>
    <row r="60" spans="2:8" x14ac:dyDescent="0.2">
      <c r="B60" s="2" t="s">
        <v>251</v>
      </c>
      <c r="C60" s="9"/>
      <c r="D60" s="2"/>
      <c r="E60" s="2"/>
      <c r="F60" s="10"/>
      <c r="G60" s="10">
        <v>20000</v>
      </c>
      <c r="H60" s="10">
        <v>12.22</v>
      </c>
    </row>
    <row r="61" spans="2:8" x14ac:dyDescent="0.2">
      <c r="B61" s="2" t="s">
        <v>252</v>
      </c>
      <c r="C61" s="9"/>
      <c r="D61" s="2"/>
      <c r="E61" s="2"/>
      <c r="F61" s="10"/>
      <c r="G61" s="10">
        <v>1654.62</v>
      </c>
      <c r="H61" s="10">
        <v>1.01</v>
      </c>
    </row>
    <row r="62" spans="2:8" x14ac:dyDescent="0.2">
      <c r="B62" s="2" t="s">
        <v>114</v>
      </c>
      <c r="C62" s="64"/>
      <c r="D62" s="2"/>
      <c r="E62" s="2"/>
      <c r="F62" s="10"/>
      <c r="G62" s="10">
        <v>164616.10999999999</v>
      </c>
      <c r="H62" s="10">
        <v>100.55</v>
      </c>
    </row>
    <row r="63" spans="2:8" x14ac:dyDescent="0.2">
      <c r="B63" s="2" t="s">
        <v>198</v>
      </c>
      <c r="C63" s="64"/>
      <c r="D63" s="2"/>
      <c r="E63" s="2"/>
      <c r="F63" s="10"/>
      <c r="G63" s="10">
        <v>-889.73395470998821</v>
      </c>
      <c r="H63" s="10">
        <v>-0.54999999999999716</v>
      </c>
    </row>
    <row r="64" spans="2:8" x14ac:dyDescent="0.2">
      <c r="B64" s="2" t="s">
        <v>116</v>
      </c>
      <c r="C64" s="64"/>
      <c r="D64" s="2"/>
      <c r="E64" s="2"/>
      <c r="F64" s="10"/>
      <c r="G64" s="10">
        <v>163726.37604529</v>
      </c>
      <c r="H64" s="10">
        <v>100</v>
      </c>
    </row>
    <row r="65" spans="2:3" x14ac:dyDescent="0.2">
      <c r="B65" s="1" t="s">
        <v>117</v>
      </c>
    </row>
    <row r="66" spans="2:3" x14ac:dyDescent="0.2">
      <c r="B66" s="1" t="s">
        <v>118</v>
      </c>
    </row>
    <row r="68" spans="2:3" x14ac:dyDescent="0.2">
      <c r="B68" s="11"/>
    </row>
    <row r="69" spans="2:3" x14ac:dyDescent="0.2">
      <c r="B69" s="2"/>
    </row>
    <row r="70" spans="2:3" x14ac:dyDescent="0.2">
      <c r="B70" s="2" t="s">
        <v>121</v>
      </c>
    </row>
    <row r="71" spans="2:3" x14ac:dyDescent="0.2">
      <c r="B71" s="2" t="s">
        <v>199</v>
      </c>
    </row>
    <row r="72" spans="2:3" x14ac:dyDescent="0.2">
      <c r="B72" s="2" t="s">
        <v>122</v>
      </c>
    </row>
    <row r="73" spans="2:3" x14ac:dyDescent="0.2">
      <c r="B73" s="2" t="s">
        <v>253</v>
      </c>
      <c r="C73" s="64"/>
    </row>
    <row r="74" spans="2:3" x14ac:dyDescent="0.2">
      <c r="B74" s="2" t="s">
        <v>254</v>
      </c>
      <c r="C74" s="64"/>
    </row>
    <row r="75" spans="2:3" x14ac:dyDescent="0.2">
      <c r="B75" s="2" t="s">
        <v>255</v>
      </c>
      <c r="C75" s="64"/>
    </row>
    <row r="76" spans="2:3" x14ac:dyDescent="0.2">
      <c r="B76" s="2" t="s">
        <v>256</v>
      </c>
      <c r="C76" s="64"/>
    </row>
    <row r="77" spans="2:3" x14ac:dyDescent="0.2">
      <c r="B77" s="2" t="s">
        <v>257</v>
      </c>
      <c r="C77" s="64"/>
    </row>
    <row r="78" spans="2:3" x14ac:dyDescent="0.2">
      <c r="B78" s="2" t="s">
        <v>258</v>
      </c>
      <c r="C78" s="64"/>
    </row>
    <row r="79" spans="2:3" x14ac:dyDescent="0.2">
      <c r="B79" s="2" t="s">
        <v>259</v>
      </c>
      <c r="C79" s="64"/>
    </row>
    <row r="80" spans="2:3" x14ac:dyDescent="0.2">
      <c r="B80" s="2" t="s">
        <v>260</v>
      </c>
      <c r="C80" s="64"/>
    </row>
    <row r="81" spans="2:8" x14ac:dyDescent="0.2">
      <c r="B81" s="65" t="s">
        <v>3816</v>
      </c>
      <c r="C81" s="64"/>
    </row>
    <row r="82" spans="2:8" x14ac:dyDescent="0.2">
      <c r="B82" s="65" t="s">
        <v>123</v>
      </c>
    </row>
    <row r="83" spans="2:8" x14ac:dyDescent="0.2">
      <c r="B83" s="65" t="s">
        <v>124</v>
      </c>
    </row>
    <row r="85" spans="2:8" ht="15" x14ac:dyDescent="0.2">
      <c r="B85" s="371" t="s">
        <v>2522</v>
      </c>
      <c r="C85" s="372">
        <v>44469</v>
      </c>
    </row>
    <row r="86" spans="2:8" ht="60" x14ac:dyDescent="0.2">
      <c r="B86" s="373" t="s">
        <v>2523</v>
      </c>
      <c r="C86" s="373" t="s">
        <v>2524</v>
      </c>
      <c r="D86" s="143" t="s">
        <v>2525</v>
      </c>
      <c r="E86" s="373" t="s">
        <v>2526</v>
      </c>
      <c r="F86" s="374" t="s">
        <v>2527</v>
      </c>
    </row>
    <row r="87" spans="2:8" s="134" customFormat="1" x14ac:dyDescent="0.2">
      <c r="B87" s="12" t="s">
        <v>120</v>
      </c>
      <c r="C87" s="12" t="s">
        <v>120</v>
      </c>
      <c r="D87" s="12" t="s">
        <v>120</v>
      </c>
      <c r="E87" s="12" t="s">
        <v>120</v>
      </c>
      <c r="F87" s="375"/>
      <c r="G87" s="62"/>
      <c r="H87" s="62"/>
    </row>
    <row r="89" spans="2:8" s="376" customFormat="1" x14ac:dyDescent="0.2">
      <c r="B89" s="87" t="s">
        <v>3554</v>
      </c>
      <c r="C89" s="377" t="s">
        <v>120</v>
      </c>
      <c r="F89" s="378"/>
      <c r="G89" s="378"/>
      <c r="H89" s="378"/>
    </row>
    <row r="90" spans="2:8" s="376" customFormat="1" x14ac:dyDescent="0.2">
      <c r="B90" s="87"/>
      <c r="C90" s="377"/>
      <c r="F90" s="378"/>
      <c r="G90" s="378"/>
      <c r="H90" s="378"/>
    </row>
    <row r="91" spans="2:8" s="376" customFormat="1" ht="15" x14ac:dyDescent="0.25">
      <c r="B91" s="144" t="s">
        <v>2927</v>
      </c>
      <c r="C91" s="379"/>
      <c r="F91" s="378"/>
      <c r="G91" s="378"/>
      <c r="H91" s="378"/>
    </row>
    <row r="92" spans="2:8" s="376" customFormat="1" ht="15.75" x14ac:dyDescent="0.2">
      <c r="B92" s="380" t="s">
        <v>2675</v>
      </c>
      <c r="C92" s="260" t="s">
        <v>2921</v>
      </c>
      <c r="F92" s="378"/>
      <c r="G92" s="378"/>
      <c r="H92" s="378"/>
    </row>
    <row r="93" spans="2:8" s="134" customFormat="1" ht="15" x14ac:dyDescent="0.25">
      <c r="B93" s="381" t="s">
        <v>120</v>
      </c>
      <c r="C93" s="146" t="s">
        <v>120</v>
      </c>
      <c r="F93" s="62"/>
      <c r="G93" s="62"/>
      <c r="H93" s="62"/>
    </row>
    <row r="94" spans="2:8" x14ac:dyDescent="0.2">
      <c r="C94" s="5"/>
    </row>
    <row r="95" spans="2:8" x14ac:dyDescent="0.2">
      <c r="C95" s="5"/>
    </row>
    <row r="96" spans="2:8" s="376" customFormat="1" ht="15.75" x14ac:dyDescent="0.2">
      <c r="B96" s="380" t="s">
        <v>3555</v>
      </c>
      <c r="C96" s="260" t="s">
        <v>2921</v>
      </c>
      <c r="F96" s="378"/>
      <c r="G96" s="378"/>
      <c r="H96" s="378"/>
    </row>
    <row r="97" spans="2:8" ht="15" x14ac:dyDescent="0.25">
      <c r="B97" s="381" t="s">
        <v>120</v>
      </c>
      <c r="C97" s="146" t="s">
        <v>120</v>
      </c>
    </row>
    <row r="98" spans="2:8" x14ac:dyDescent="0.2">
      <c r="C98" s="5"/>
    </row>
    <row r="99" spans="2:8" x14ac:dyDescent="0.2">
      <c r="C99" s="5"/>
    </row>
    <row r="100" spans="2:8" s="376" customFormat="1" ht="15.75" x14ac:dyDescent="0.25">
      <c r="B100" s="382" t="s">
        <v>2912</v>
      </c>
      <c r="C100" s="260" t="s">
        <v>2923</v>
      </c>
      <c r="F100" s="378"/>
      <c r="G100" s="378"/>
      <c r="H100" s="378"/>
    </row>
    <row r="101" spans="2:8" ht="15" x14ac:dyDescent="0.25">
      <c r="B101" s="381" t="s">
        <v>120</v>
      </c>
      <c r="C101" s="146" t="s">
        <v>120</v>
      </c>
    </row>
    <row r="102" spans="2:8" x14ac:dyDescent="0.2">
      <c r="C102" s="5"/>
    </row>
    <row r="103" spans="2:8" s="376" customFormat="1" ht="15.75" x14ac:dyDescent="0.25">
      <c r="B103" s="382" t="s">
        <v>2914</v>
      </c>
      <c r="C103" s="260" t="s">
        <v>2923</v>
      </c>
      <c r="F103" s="378"/>
      <c r="G103" s="378"/>
      <c r="H103" s="378"/>
    </row>
    <row r="104" spans="2:8" ht="15" x14ac:dyDescent="0.25">
      <c r="B104" s="381" t="s">
        <v>120</v>
      </c>
      <c r="C104" s="146" t="s">
        <v>120</v>
      </c>
    </row>
    <row r="105" spans="2:8" x14ac:dyDescent="0.2">
      <c r="C105" s="5"/>
    </row>
    <row r="106" spans="2:8" s="376" customFormat="1" ht="15" x14ac:dyDescent="0.25">
      <c r="B106" s="383" t="s">
        <v>3556</v>
      </c>
      <c r="C106" s="146" t="s">
        <v>120</v>
      </c>
      <c r="F106" s="378"/>
      <c r="G106" s="378"/>
      <c r="H106" s="378"/>
    </row>
    <row r="107" spans="2:8" x14ac:dyDescent="0.2">
      <c r="C107" s="5"/>
    </row>
    <row r="108" spans="2:8" x14ac:dyDescent="0.2">
      <c r="C108" s="5"/>
    </row>
    <row r="109" spans="2:8" ht="15" x14ac:dyDescent="0.25">
      <c r="B109" s="69" t="s">
        <v>2917</v>
      </c>
      <c r="C109" s="148">
        <v>44469</v>
      </c>
      <c r="D109" s="149"/>
      <c r="E109" s="150"/>
      <c r="F109" s="71"/>
    </row>
    <row r="110" spans="2:8" ht="51" x14ac:dyDescent="0.2">
      <c r="B110" s="151" t="s">
        <v>2523</v>
      </c>
      <c r="C110" s="151" t="s">
        <v>2918</v>
      </c>
      <c r="D110" s="152" t="s">
        <v>2525</v>
      </c>
      <c r="E110" s="153" t="s">
        <v>2526</v>
      </c>
      <c r="F110" s="138" t="s">
        <v>2527</v>
      </c>
    </row>
    <row r="111" spans="2:8" s="134" customFormat="1" x14ac:dyDescent="0.2">
      <c r="B111" s="384" t="s">
        <v>120</v>
      </c>
      <c r="C111" s="154" t="s">
        <v>120</v>
      </c>
      <c r="D111" s="155" t="s">
        <v>120</v>
      </c>
      <c r="E111" s="155" t="s">
        <v>120</v>
      </c>
      <c r="F111" s="155" t="s">
        <v>120</v>
      </c>
      <c r="G111" s="62"/>
      <c r="H111" s="62"/>
    </row>
    <row r="112" spans="2:8" x14ac:dyDescent="0.2">
      <c r="B112" s="156"/>
      <c r="C112" s="70"/>
      <c r="D112" s="70"/>
      <c r="E112" s="70"/>
      <c r="F112" s="71"/>
    </row>
    <row r="113" spans="2:6" x14ac:dyDescent="0.2">
      <c r="B113" s="70"/>
      <c r="C113" s="70"/>
      <c r="D113" s="70"/>
      <c r="E113" s="70"/>
      <c r="F113" s="71"/>
    </row>
    <row r="114" spans="2:6" x14ac:dyDescent="0.2">
      <c r="B114" s="1" t="s">
        <v>2919</v>
      </c>
      <c r="C114" s="154" t="s">
        <v>120</v>
      </c>
      <c r="D114" s="70"/>
      <c r="E114" s="70"/>
      <c r="F114" s="71"/>
    </row>
    <row r="115" spans="2:6" x14ac:dyDescent="0.2">
      <c r="B115" s="70"/>
      <c r="C115" s="70"/>
      <c r="D115" s="70"/>
      <c r="E115" s="70"/>
      <c r="F115" s="71"/>
    </row>
    <row r="116" spans="2:6" ht="15" x14ac:dyDescent="0.25">
      <c r="B116" s="144" t="s">
        <v>2926</v>
      </c>
      <c r="C116" s="70"/>
      <c r="E116" s="70"/>
      <c r="F116" s="71"/>
    </row>
    <row r="117" spans="2:6" x14ac:dyDescent="0.2">
      <c r="B117" s="70"/>
      <c r="C117" s="70"/>
      <c r="E117" s="70"/>
      <c r="F117" s="71"/>
    </row>
    <row r="118" spans="2:6" ht="15" x14ac:dyDescent="0.25">
      <c r="B118" s="157" t="s">
        <v>2920</v>
      </c>
      <c r="C118" s="158" t="s">
        <v>2921</v>
      </c>
      <c r="E118" s="70"/>
      <c r="F118" s="71"/>
    </row>
    <row r="119" spans="2:6" ht="15" x14ac:dyDescent="0.25">
      <c r="B119" s="381" t="s">
        <v>120</v>
      </c>
      <c r="C119" s="146" t="s">
        <v>120</v>
      </c>
      <c r="E119" s="70"/>
      <c r="F119" s="71"/>
    </row>
    <row r="120" spans="2:6" ht="15" x14ac:dyDescent="0.25">
      <c r="B120" s="385"/>
      <c r="C120" s="386"/>
      <c r="E120" s="70"/>
      <c r="F120" s="71"/>
    </row>
    <row r="121" spans="2:6" x14ac:dyDescent="0.2">
      <c r="C121" s="1"/>
      <c r="E121" s="70"/>
      <c r="F121" s="71"/>
    </row>
    <row r="122" spans="2:6" ht="15" x14ac:dyDescent="0.2">
      <c r="B122" s="160" t="s">
        <v>2911</v>
      </c>
      <c r="C122" s="161" t="s">
        <v>2921</v>
      </c>
      <c r="E122" s="70"/>
      <c r="F122" s="71"/>
    </row>
    <row r="123" spans="2:6" ht="15" x14ac:dyDescent="0.25">
      <c r="B123" s="381" t="s">
        <v>120</v>
      </c>
      <c r="C123" s="146" t="s">
        <v>120</v>
      </c>
      <c r="E123" s="70"/>
      <c r="F123" s="71"/>
    </row>
    <row r="124" spans="2:6" ht="15" x14ac:dyDescent="0.25">
      <c r="B124" s="387"/>
      <c r="C124" s="388"/>
      <c r="E124" s="70"/>
      <c r="F124" s="71"/>
    </row>
    <row r="125" spans="2:6" x14ac:dyDescent="0.2">
      <c r="C125" s="134"/>
      <c r="E125" s="70"/>
      <c r="F125" s="71"/>
    </row>
    <row r="126" spans="2:6" ht="15" x14ac:dyDescent="0.25">
      <c r="B126" s="157" t="s">
        <v>2922</v>
      </c>
      <c r="C126" s="158" t="s">
        <v>2923</v>
      </c>
      <c r="E126" s="70"/>
      <c r="F126" s="71"/>
    </row>
    <row r="127" spans="2:6" ht="15" x14ac:dyDescent="0.25">
      <c r="B127" s="381" t="s">
        <v>120</v>
      </c>
      <c r="C127" s="146" t="s">
        <v>120</v>
      </c>
      <c r="E127" s="70"/>
      <c r="F127" s="71"/>
    </row>
    <row r="128" spans="2:6" x14ac:dyDescent="0.2">
      <c r="C128" s="134"/>
    </row>
    <row r="129" spans="2:3" ht="15" x14ac:dyDescent="0.25">
      <c r="B129" s="160" t="s">
        <v>2924</v>
      </c>
      <c r="C129" s="162" t="s">
        <v>2923</v>
      </c>
    </row>
    <row r="130" spans="2:3" ht="15" x14ac:dyDescent="0.25">
      <c r="B130" s="381" t="s">
        <v>120</v>
      </c>
      <c r="C130" s="146" t="s">
        <v>120</v>
      </c>
    </row>
    <row r="131" spans="2:3" x14ac:dyDescent="0.2">
      <c r="C131" s="134"/>
    </row>
    <row r="132" spans="2:3" ht="15" x14ac:dyDescent="0.25">
      <c r="B132" s="163" t="s">
        <v>2925</v>
      </c>
      <c r="C132" s="146" t="s">
        <v>120</v>
      </c>
    </row>
  </sheetData>
  <mergeCells count="3">
    <mergeCell ref="B1:E1"/>
    <mergeCell ref="C3:C7"/>
    <mergeCell ref="D3:D7"/>
  </mergeCells>
  <conditionalFormatting sqref="C120">
    <cfRule type="expression" dxfId="692" priority="1">
      <formula>#REF!="Total"</formula>
    </cfRule>
  </conditionalFormatting>
  <conditionalFormatting sqref="C120">
    <cfRule type="expression" dxfId="691" priority="11" stopIfTrue="1">
      <formula>$C120="Total"</formula>
    </cfRule>
  </conditionalFormatting>
  <conditionalFormatting sqref="C120">
    <cfRule type="expression" dxfId="690" priority="10">
      <formula>#REF!="Total"</formula>
    </cfRule>
  </conditionalFormatting>
  <conditionalFormatting sqref="C120">
    <cfRule type="expression" dxfId="689" priority="9">
      <formula>#REF!="Total"</formula>
    </cfRule>
  </conditionalFormatting>
  <conditionalFormatting sqref="C120">
    <cfRule type="expression" dxfId="688" priority="8">
      <formula>#REF!="Total"</formula>
    </cfRule>
  </conditionalFormatting>
  <conditionalFormatting sqref="C120">
    <cfRule type="expression" dxfId="687" priority="7">
      <formula>#REF!="Total"</formula>
    </cfRule>
  </conditionalFormatting>
  <conditionalFormatting sqref="C120">
    <cfRule type="expression" dxfId="686" priority="6">
      <formula>#REF!="Total"</formula>
    </cfRule>
  </conditionalFormatting>
  <conditionalFormatting sqref="C120">
    <cfRule type="expression" dxfId="685" priority="5">
      <formula>#REF!="Total"</formula>
    </cfRule>
  </conditionalFormatting>
  <conditionalFormatting sqref="C120">
    <cfRule type="expression" dxfId="684" priority="4">
      <formula>#REF!="Total"</formula>
    </cfRule>
  </conditionalFormatting>
  <conditionalFormatting sqref="C120">
    <cfRule type="expression" dxfId="683" priority="12">
      <formula>#REF!="Total"</formula>
    </cfRule>
  </conditionalFormatting>
  <conditionalFormatting sqref="C120">
    <cfRule type="expression" dxfId="682" priority="13">
      <formula>#REF!="Total"</formula>
    </cfRule>
  </conditionalFormatting>
  <conditionalFormatting sqref="C120">
    <cfRule type="expression" dxfId="681" priority="14">
      <formula>#REF!="Total"</formula>
    </cfRule>
  </conditionalFormatting>
  <conditionalFormatting sqref="C120">
    <cfRule type="expression" dxfId="680" priority="15">
      <formula>#REF!="Total"</formula>
    </cfRule>
  </conditionalFormatting>
  <conditionalFormatting sqref="C120">
    <cfRule type="expression" dxfId="679" priority="16">
      <formula>$A120="Total"</formula>
    </cfRule>
  </conditionalFormatting>
  <conditionalFormatting sqref="C120">
    <cfRule type="expression" dxfId="678" priority="3">
      <formula>#REF!="Total"</formula>
    </cfRule>
  </conditionalFormatting>
  <conditionalFormatting sqref="C120">
    <cfRule type="expression" dxfId="677" priority="2">
      <formula>#REF!="Total"</formula>
    </cfRule>
  </conditionalFormatting>
  <conditionalFormatting sqref="C120">
    <cfRule type="expression" dxfId="676" priority="17" stopIfTrue="1">
      <formula>#REF!="Total"</formula>
    </cfRule>
  </conditionalFormatting>
  <conditionalFormatting sqref="C120">
    <cfRule type="expression" dxfId="675" priority="18">
      <formula>#REF!="Total"</formula>
    </cfRule>
  </conditionalFormatting>
  <conditionalFormatting sqref="C120">
    <cfRule type="expression" dxfId="674" priority="19">
      <formula>#REF!="Total"</formula>
    </cfRule>
  </conditionalFormatting>
  <conditionalFormatting sqref="C120">
    <cfRule type="expression" dxfId="673" priority="20">
      <formula>#REF!="Total"</formula>
    </cfRule>
  </conditionalFormatting>
  <conditionalFormatting sqref="C120">
    <cfRule type="expression" dxfId="672" priority="21">
      <formula>#REF!="Total"</formula>
    </cfRule>
  </conditionalFormatting>
  <conditionalFormatting sqref="C120">
    <cfRule type="expression" dxfId="671" priority="22">
      <formula>#REF!="Total"</formula>
    </cfRule>
  </conditionalFormatting>
  <conditionalFormatting sqref="C120">
    <cfRule type="expression" dxfId="670" priority="23">
      <formula>#REF!="Total"</formula>
    </cfRule>
  </conditionalFormatting>
  <conditionalFormatting sqref="C120">
    <cfRule type="expression" dxfId="669" priority="24">
      <formula>#REF!="Total"</formula>
    </cfRule>
  </conditionalFormatting>
  <conditionalFormatting sqref="C120">
    <cfRule type="expression" dxfId="668" priority="25">
      <formula>#REF!="Total"</formula>
    </cfRule>
  </conditionalFormatting>
  <conditionalFormatting sqref="C120">
    <cfRule type="expression" dxfId="667" priority="26">
      <formula>#REF!="Total"</formula>
    </cfRule>
  </conditionalFormatting>
  <conditionalFormatting sqref="C120">
    <cfRule type="expression" dxfId="666" priority="27">
      <formula>#REF!="Total"</formula>
    </cfRule>
  </conditionalFormatting>
  <conditionalFormatting sqref="C120">
    <cfRule type="expression" dxfId="665" priority="28">
      <formula>#REF!="Total"</formula>
    </cfRule>
  </conditionalFormatting>
  <conditionalFormatting sqref="C120">
    <cfRule type="expression" dxfId="664" priority="29">
      <formula>#REF!="Total"</formula>
    </cfRule>
  </conditionalFormatting>
  <conditionalFormatting sqref="C120">
    <cfRule type="expression" dxfId="663" priority="30">
      <formula>#REF!="Total"</formula>
    </cfRule>
  </conditionalFormatting>
  <conditionalFormatting sqref="C120">
    <cfRule type="expression" dxfId="662" priority="31">
      <formula>#REF!="Total"</formula>
    </cfRule>
  </conditionalFormatting>
  <conditionalFormatting sqref="C120">
    <cfRule type="expression" dxfId="661" priority="32">
      <formula>#REF!="Total"</formula>
    </cfRule>
  </conditionalFormatting>
  <conditionalFormatting sqref="C120">
    <cfRule type="expression" dxfId="660" priority="33">
      <formula>#REF!="Total"</formula>
    </cfRule>
  </conditionalFormatting>
  <hyperlinks>
    <hyperlink ref="A1" location="Index!A1" display="Index" xr:uid="{4B2EFC72-8824-48BC-8D15-282D482065B0}"/>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8BF65-4CDF-490C-B246-71D654C61521}">
  <dimension ref="A1:I129"/>
  <sheetViews>
    <sheetView workbookViewId="0">
      <selection activeCell="B1" sqref="B1:E1"/>
    </sheetView>
  </sheetViews>
  <sheetFormatPr defaultRowHeight="12.75" x14ac:dyDescent="0.2"/>
  <cols>
    <col min="1" max="1" width="5.42578125" style="1" bestFit="1" customWidth="1"/>
    <col min="2" max="2" width="67.7109375" style="1" bestFit="1" customWidth="1"/>
    <col min="3" max="3" width="25.7109375" style="62" customWidth="1"/>
    <col min="4" max="4" width="30.28515625" style="1" bestFit="1" customWidth="1"/>
    <col min="5" max="5" width="13.710937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67.7109375" style="1" bestFit="1" customWidth="1"/>
    <col min="259" max="259" width="13.140625" style="1" bestFit="1" customWidth="1"/>
    <col min="260" max="260" width="30.28515625" style="1" bestFit="1" customWidth="1"/>
    <col min="261" max="261" width="13.7109375" style="1" bestFit="1" customWidth="1"/>
    <col min="262" max="262" width="11.5703125" style="1" bestFit="1" customWidth="1"/>
    <col min="263" max="263" width="18.140625" style="1" bestFit="1" customWidth="1"/>
    <col min="264" max="264" width="9.140625" style="1" bestFit="1"/>
    <col min="265" max="512" width="9.140625" style="1"/>
    <col min="513" max="513" width="5.42578125" style="1" bestFit="1" customWidth="1"/>
    <col min="514" max="514" width="67.7109375" style="1" bestFit="1" customWidth="1"/>
    <col min="515" max="515" width="13.140625" style="1" bestFit="1" customWidth="1"/>
    <col min="516" max="516" width="30.28515625" style="1" bestFit="1" customWidth="1"/>
    <col min="517" max="517" width="13.7109375" style="1" bestFit="1" customWidth="1"/>
    <col min="518" max="518" width="11.5703125" style="1" bestFit="1" customWidth="1"/>
    <col min="519" max="519" width="18.140625" style="1" bestFit="1" customWidth="1"/>
    <col min="520" max="520" width="9.140625" style="1" bestFit="1"/>
    <col min="521" max="768" width="9.140625" style="1"/>
    <col min="769" max="769" width="5.42578125" style="1" bestFit="1" customWidth="1"/>
    <col min="770" max="770" width="67.7109375" style="1" bestFit="1" customWidth="1"/>
    <col min="771" max="771" width="13.140625" style="1" bestFit="1" customWidth="1"/>
    <col min="772" max="772" width="30.28515625" style="1" bestFit="1" customWidth="1"/>
    <col min="773" max="773" width="13.7109375" style="1" bestFit="1" customWidth="1"/>
    <col min="774" max="774" width="11.5703125" style="1" bestFit="1" customWidth="1"/>
    <col min="775" max="775" width="18.140625" style="1" bestFit="1" customWidth="1"/>
    <col min="776" max="776" width="9.140625" style="1" bestFit="1"/>
    <col min="777" max="1024" width="9.140625" style="1"/>
    <col min="1025" max="1025" width="5.42578125" style="1" bestFit="1" customWidth="1"/>
    <col min="1026" max="1026" width="67.7109375" style="1" bestFit="1" customWidth="1"/>
    <col min="1027" max="1027" width="13.140625" style="1" bestFit="1" customWidth="1"/>
    <col min="1028" max="1028" width="30.28515625" style="1" bestFit="1" customWidth="1"/>
    <col min="1029" max="1029" width="13.7109375" style="1" bestFit="1" customWidth="1"/>
    <col min="1030" max="1030" width="11.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7109375" style="1" bestFit="1" customWidth="1"/>
    <col min="1283" max="1283" width="13.140625" style="1" bestFit="1" customWidth="1"/>
    <col min="1284" max="1284" width="30.28515625" style="1" bestFit="1" customWidth="1"/>
    <col min="1285" max="1285" width="13.7109375" style="1" bestFit="1" customWidth="1"/>
    <col min="1286" max="1286" width="11.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7109375" style="1" bestFit="1" customWidth="1"/>
    <col min="1539" max="1539" width="13.140625" style="1" bestFit="1" customWidth="1"/>
    <col min="1540" max="1540" width="30.28515625" style="1" bestFit="1" customWidth="1"/>
    <col min="1541" max="1541" width="13.7109375" style="1" bestFit="1" customWidth="1"/>
    <col min="1542" max="1542" width="11.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7109375" style="1" bestFit="1" customWidth="1"/>
    <col min="1795" max="1795" width="13.140625" style="1" bestFit="1" customWidth="1"/>
    <col min="1796" max="1796" width="30.28515625" style="1" bestFit="1" customWidth="1"/>
    <col min="1797" max="1797" width="13.7109375" style="1" bestFit="1" customWidth="1"/>
    <col min="1798" max="1798" width="11.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7109375" style="1" bestFit="1" customWidth="1"/>
    <col min="2051" max="2051" width="13.140625" style="1" bestFit="1" customWidth="1"/>
    <col min="2052" max="2052" width="30.28515625" style="1" bestFit="1" customWidth="1"/>
    <col min="2053" max="2053" width="13.7109375" style="1" bestFit="1" customWidth="1"/>
    <col min="2054" max="2054" width="11.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7109375" style="1" bestFit="1" customWidth="1"/>
    <col min="2307" max="2307" width="13.140625" style="1" bestFit="1" customWidth="1"/>
    <col min="2308" max="2308" width="30.28515625" style="1" bestFit="1" customWidth="1"/>
    <col min="2309" max="2309" width="13.7109375" style="1" bestFit="1" customWidth="1"/>
    <col min="2310" max="2310" width="11.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7109375" style="1" bestFit="1" customWidth="1"/>
    <col min="2563" max="2563" width="13.140625" style="1" bestFit="1" customWidth="1"/>
    <col min="2564" max="2564" width="30.28515625" style="1" bestFit="1" customWidth="1"/>
    <col min="2565" max="2565" width="13.7109375" style="1" bestFit="1" customWidth="1"/>
    <col min="2566" max="2566" width="11.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7109375" style="1" bestFit="1" customWidth="1"/>
    <col min="2819" max="2819" width="13.140625" style="1" bestFit="1" customWidth="1"/>
    <col min="2820" max="2820" width="30.28515625" style="1" bestFit="1" customWidth="1"/>
    <col min="2821" max="2821" width="13.7109375" style="1" bestFit="1" customWidth="1"/>
    <col min="2822" max="2822" width="11.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7109375" style="1" bestFit="1" customWidth="1"/>
    <col min="3075" max="3075" width="13.140625" style="1" bestFit="1" customWidth="1"/>
    <col min="3076" max="3076" width="30.28515625" style="1" bestFit="1" customWidth="1"/>
    <col min="3077" max="3077" width="13.7109375" style="1" bestFit="1" customWidth="1"/>
    <col min="3078" max="3078" width="11.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7109375" style="1" bestFit="1" customWidth="1"/>
    <col min="3331" max="3331" width="13.140625" style="1" bestFit="1" customWidth="1"/>
    <col min="3332" max="3332" width="30.28515625" style="1" bestFit="1" customWidth="1"/>
    <col min="3333" max="3333" width="13.7109375" style="1" bestFit="1" customWidth="1"/>
    <col min="3334" max="3334" width="11.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7109375" style="1" bestFit="1" customWidth="1"/>
    <col min="3587" max="3587" width="13.140625" style="1" bestFit="1" customWidth="1"/>
    <col min="3588" max="3588" width="30.28515625" style="1" bestFit="1" customWidth="1"/>
    <col min="3589" max="3589" width="13.7109375" style="1" bestFit="1" customWidth="1"/>
    <col min="3590" max="3590" width="11.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7109375" style="1" bestFit="1" customWidth="1"/>
    <col min="3843" max="3843" width="13.140625" style="1" bestFit="1" customWidth="1"/>
    <col min="3844" max="3844" width="30.28515625" style="1" bestFit="1" customWidth="1"/>
    <col min="3845" max="3845" width="13.7109375" style="1" bestFit="1" customWidth="1"/>
    <col min="3846" max="3846" width="11.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7109375" style="1" bestFit="1" customWidth="1"/>
    <col min="4099" max="4099" width="13.140625" style="1" bestFit="1" customWidth="1"/>
    <col min="4100" max="4100" width="30.28515625" style="1" bestFit="1" customWidth="1"/>
    <col min="4101" max="4101" width="13.7109375" style="1" bestFit="1" customWidth="1"/>
    <col min="4102" max="4102" width="11.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7109375" style="1" bestFit="1" customWidth="1"/>
    <col min="4355" max="4355" width="13.140625" style="1" bestFit="1" customWidth="1"/>
    <col min="4356" max="4356" width="30.28515625" style="1" bestFit="1" customWidth="1"/>
    <col min="4357" max="4357" width="13.7109375" style="1" bestFit="1" customWidth="1"/>
    <col min="4358" max="4358" width="11.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7109375" style="1" bestFit="1" customWidth="1"/>
    <col min="4611" max="4611" width="13.140625" style="1" bestFit="1" customWidth="1"/>
    <col min="4612" max="4612" width="30.28515625" style="1" bestFit="1" customWidth="1"/>
    <col min="4613" max="4613" width="13.7109375" style="1" bestFit="1" customWidth="1"/>
    <col min="4614" max="4614" width="11.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7109375" style="1" bestFit="1" customWidth="1"/>
    <col min="4867" max="4867" width="13.140625" style="1" bestFit="1" customWidth="1"/>
    <col min="4868" max="4868" width="30.28515625" style="1" bestFit="1" customWidth="1"/>
    <col min="4869" max="4869" width="13.7109375" style="1" bestFit="1" customWidth="1"/>
    <col min="4870" max="4870" width="11.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7109375" style="1" bestFit="1" customWidth="1"/>
    <col min="5123" max="5123" width="13.140625" style="1" bestFit="1" customWidth="1"/>
    <col min="5124" max="5124" width="30.28515625" style="1" bestFit="1" customWidth="1"/>
    <col min="5125" max="5125" width="13.7109375" style="1" bestFit="1" customWidth="1"/>
    <col min="5126" max="5126" width="11.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7109375" style="1" bestFit="1" customWidth="1"/>
    <col min="5379" max="5379" width="13.140625" style="1" bestFit="1" customWidth="1"/>
    <col min="5380" max="5380" width="30.28515625" style="1" bestFit="1" customWidth="1"/>
    <col min="5381" max="5381" width="13.7109375" style="1" bestFit="1" customWidth="1"/>
    <col min="5382" max="5382" width="11.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7109375" style="1" bestFit="1" customWidth="1"/>
    <col min="5635" max="5635" width="13.140625" style="1" bestFit="1" customWidth="1"/>
    <col min="5636" max="5636" width="30.28515625" style="1" bestFit="1" customWidth="1"/>
    <col min="5637" max="5637" width="13.7109375" style="1" bestFit="1" customWidth="1"/>
    <col min="5638" max="5638" width="11.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7109375" style="1" bestFit="1" customWidth="1"/>
    <col min="5891" max="5891" width="13.140625" style="1" bestFit="1" customWidth="1"/>
    <col min="5892" max="5892" width="30.28515625" style="1" bestFit="1" customWidth="1"/>
    <col min="5893" max="5893" width="13.7109375" style="1" bestFit="1" customWidth="1"/>
    <col min="5894" max="5894" width="11.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7109375" style="1" bestFit="1" customWidth="1"/>
    <col min="6147" max="6147" width="13.140625" style="1" bestFit="1" customWidth="1"/>
    <col min="6148" max="6148" width="30.28515625" style="1" bestFit="1" customWidth="1"/>
    <col min="6149" max="6149" width="13.7109375" style="1" bestFit="1" customWidth="1"/>
    <col min="6150" max="6150" width="11.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7109375" style="1" bestFit="1" customWidth="1"/>
    <col min="6403" max="6403" width="13.140625" style="1" bestFit="1" customWidth="1"/>
    <col min="6404" max="6404" width="30.28515625" style="1" bestFit="1" customWidth="1"/>
    <col min="6405" max="6405" width="13.7109375" style="1" bestFit="1" customWidth="1"/>
    <col min="6406" max="6406" width="11.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7109375" style="1" bestFit="1" customWidth="1"/>
    <col min="6659" max="6659" width="13.140625" style="1" bestFit="1" customWidth="1"/>
    <col min="6660" max="6660" width="30.28515625" style="1" bestFit="1" customWidth="1"/>
    <col min="6661" max="6661" width="13.7109375" style="1" bestFit="1" customWidth="1"/>
    <col min="6662" max="6662" width="11.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7109375" style="1" bestFit="1" customWidth="1"/>
    <col min="6915" max="6915" width="13.140625" style="1" bestFit="1" customWidth="1"/>
    <col min="6916" max="6916" width="30.28515625" style="1" bestFit="1" customWidth="1"/>
    <col min="6917" max="6917" width="13.7109375" style="1" bestFit="1" customWidth="1"/>
    <col min="6918" max="6918" width="11.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7109375" style="1" bestFit="1" customWidth="1"/>
    <col min="7171" max="7171" width="13.140625" style="1" bestFit="1" customWidth="1"/>
    <col min="7172" max="7172" width="30.28515625" style="1" bestFit="1" customWidth="1"/>
    <col min="7173" max="7173" width="13.7109375" style="1" bestFit="1" customWidth="1"/>
    <col min="7174" max="7174" width="11.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7109375" style="1" bestFit="1" customWidth="1"/>
    <col min="7427" max="7427" width="13.140625" style="1" bestFit="1" customWidth="1"/>
    <col min="7428" max="7428" width="30.28515625" style="1" bestFit="1" customWidth="1"/>
    <col min="7429" max="7429" width="13.7109375" style="1" bestFit="1" customWidth="1"/>
    <col min="7430" max="7430" width="11.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7109375" style="1" bestFit="1" customWidth="1"/>
    <col min="7683" max="7683" width="13.140625" style="1" bestFit="1" customWidth="1"/>
    <col min="7684" max="7684" width="30.28515625" style="1" bestFit="1" customWidth="1"/>
    <col min="7685" max="7685" width="13.7109375" style="1" bestFit="1" customWidth="1"/>
    <col min="7686" max="7686" width="11.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7109375" style="1" bestFit="1" customWidth="1"/>
    <col min="7939" max="7939" width="13.140625" style="1" bestFit="1" customWidth="1"/>
    <col min="7940" max="7940" width="30.28515625" style="1" bestFit="1" customWidth="1"/>
    <col min="7941" max="7941" width="13.7109375" style="1" bestFit="1" customWidth="1"/>
    <col min="7942" max="7942" width="11.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7109375" style="1" bestFit="1" customWidth="1"/>
    <col min="8195" max="8195" width="13.140625" style="1" bestFit="1" customWidth="1"/>
    <col min="8196" max="8196" width="30.28515625" style="1" bestFit="1" customWidth="1"/>
    <col min="8197" max="8197" width="13.7109375" style="1" bestFit="1" customWidth="1"/>
    <col min="8198" max="8198" width="11.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7109375" style="1" bestFit="1" customWidth="1"/>
    <col min="8451" max="8451" width="13.140625" style="1" bestFit="1" customWidth="1"/>
    <col min="8452" max="8452" width="30.28515625" style="1" bestFit="1" customWidth="1"/>
    <col min="8453" max="8453" width="13.7109375" style="1" bestFit="1" customWidth="1"/>
    <col min="8454" max="8454" width="11.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7109375" style="1" bestFit="1" customWidth="1"/>
    <col min="8707" max="8707" width="13.140625" style="1" bestFit="1" customWidth="1"/>
    <col min="8708" max="8708" width="30.28515625" style="1" bestFit="1" customWidth="1"/>
    <col min="8709" max="8709" width="13.7109375" style="1" bestFit="1" customWidth="1"/>
    <col min="8710" max="8710" width="11.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7109375" style="1" bestFit="1" customWidth="1"/>
    <col min="8963" max="8963" width="13.140625" style="1" bestFit="1" customWidth="1"/>
    <col min="8964" max="8964" width="30.28515625" style="1" bestFit="1" customWidth="1"/>
    <col min="8965" max="8965" width="13.7109375" style="1" bestFit="1" customWidth="1"/>
    <col min="8966" max="8966" width="11.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7109375" style="1" bestFit="1" customWidth="1"/>
    <col min="9219" max="9219" width="13.140625" style="1" bestFit="1" customWidth="1"/>
    <col min="9220" max="9220" width="30.28515625" style="1" bestFit="1" customWidth="1"/>
    <col min="9221" max="9221" width="13.7109375" style="1" bestFit="1" customWidth="1"/>
    <col min="9222" max="9222" width="11.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7109375" style="1" bestFit="1" customWidth="1"/>
    <col min="9475" max="9475" width="13.140625" style="1" bestFit="1" customWidth="1"/>
    <col min="9476" max="9476" width="30.28515625" style="1" bestFit="1" customWidth="1"/>
    <col min="9477" max="9477" width="13.7109375" style="1" bestFit="1" customWidth="1"/>
    <col min="9478" max="9478" width="11.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7109375" style="1" bestFit="1" customWidth="1"/>
    <col min="9731" max="9731" width="13.140625" style="1" bestFit="1" customWidth="1"/>
    <col min="9732" max="9732" width="30.28515625" style="1" bestFit="1" customWidth="1"/>
    <col min="9733" max="9733" width="13.7109375" style="1" bestFit="1" customWidth="1"/>
    <col min="9734" max="9734" width="11.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7109375" style="1" bestFit="1" customWidth="1"/>
    <col min="9987" max="9987" width="13.140625" style="1" bestFit="1" customWidth="1"/>
    <col min="9988" max="9988" width="30.28515625" style="1" bestFit="1" customWidth="1"/>
    <col min="9989" max="9989" width="13.7109375" style="1" bestFit="1" customWidth="1"/>
    <col min="9990" max="9990" width="11.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7109375" style="1" bestFit="1" customWidth="1"/>
    <col min="10243" max="10243" width="13.140625" style="1" bestFit="1" customWidth="1"/>
    <col min="10244" max="10244" width="30.28515625" style="1" bestFit="1" customWidth="1"/>
    <col min="10245" max="10245" width="13.7109375" style="1" bestFit="1" customWidth="1"/>
    <col min="10246" max="10246" width="11.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7109375" style="1" bestFit="1" customWidth="1"/>
    <col min="10499" max="10499" width="13.140625" style="1" bestFit="1" customWidth="1"/>
    <col min="10500" max="10500" width="30.28515625" style="1" bestFit="1" customWidth="1"/>
    <col min="10501" max="10501" width="13.7109375" style="1" bestFit="1" customWidth="1"/>
    <col min="10502" max="10502" width="11.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7109375" style="1" bestFit="1" customWidth="1"/>
    <col min="10755" max="10755" width="13.140625" style="1" bestFit="1" customWidth="1"/>
    <col min="10756" max="10756" width="30.28515625" style="1" bestFit="1" customWidth="1"/>
    <col min="10757" max="10757" width="13.7109375" style="1" bestFit="1" customWidth="1"/>
    <col min="10758" max="10758" width="11.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7109375" style="1" bestFit="1" customWidth="1"/>
    <col min="11011" max="11011" width="13.140625" style="1" bestFit="1" customWidth="1"/>
    <col min="11012" max="11012" width="30.28515625" style="1" bestFit="1" customWidth="1"/>
    <col min="11013" max="11013" width="13.7109375" style="1" bestFit="1" customWidth="1"/>
    <col min="11014" max="11014" width="11.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7109375" style="1" bestFit="1" customWidth="1"/>
    <col min="11267" max="11267" width="13.140625" style="1" bestFit="1" customWidth="1"/>
    <col min="11268" max="11268" width="30.28515625" style="1" bestFit="1" customWidth="1"/>
    <col min="11269" max="11269" width="13.7109375" style="1" bestFit="1" customWidth="1"/>
    <col min="11270" max="11270" width="11.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7109375" style="1" bestFit="1" customWidth="1"/>
    <col min="11523" max="11523" width="13.140625" style="1" bestFit="1" customWidth="1"/>
    <col min="11524" max="11524" width="30.28515625" style="1" bestFit="1" customWidth="1"/>
    <col min="11525" max="11525" width="13.7109375" style="1" bestFit="1" customWidth="1"/>
    <col min="11526" max="11526" width="11.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7109375" style="1" bestFit="1" customWidth="1"/>
    <col min="11779" max="11779" width="13.140625" style="1" bestFit="1" customWidth="1"/>
    <col min="11780" max="11780" width="30.28515625" style="1" bestFit="1" customWidth="1"/>
    <col min="11781" max="11781" width="13.7109375" style="1" bestFit="1" customWidth="1"/>
    <col min="11782" max="11782" width="11.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7109375" style="1" bestFit="1" customWidth="1"/>
    <col min="12035" max="12035" width="13.140625" style="1" bestFit="1" customWidth="1"/>
    <col min="12036" max="12036" width="30.28515625" style="1" bestFit="1" customWidth="1"/>
    <col min="12037" max="12037" width="13.7109375" style="1" bestFit="1" customWidth="1"/>
    <col min="12038" max="12038" width="11.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7109375" style="1" bestFit="1" customWidth="1"/>
    <col min="12291" max="12291" width="13.140625" style="1" bestFit="1" customWidth="1"/>
    <col min="12292" max="12292" width="30.28515625" style="1" bestFit="1" customWidth="1"/>
    <col min="12293" max="12293" width="13.7109375" style="1" bestFit="1" customWidth="1"/>
    <col min="12294" max="12294" width="11.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7109375" style="1" bestFit="1" customWidth="1"/>
    <col min="12547" max="12547" width="13.140625" style="1" bestFit="1" customWidth="1"/>
    <col min="12548" max="12548" width="30.28515625" style="1" bestFit="1" customWidth="1"/>
    <col min="12549" max="12549" width="13.7109375" style="1" bestFit="1" customWidth="1"/>
    <col min="12550" max="12550" width="11.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7109375" style="1" bestFit="1" customWidth="1"/>
    <col min="12803" max="12803" width="13.140625" style="1" bestFit="1" customWidth="1"/>
    <col min="12804" max="12804" width="30.28515625" style="1" bestFit="1" customWidth="1"/>
    <col min="12805" max="12805" width="13.7109375" style="1" bestFit="1" customWidth="1"/>
    <col min="12806" max="12806" width="11.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7109375" style="1" bestFit="1" customWidth="1"/>
    <col min="13059" max="13059" width="13.140625" style="1" bestFit="1" customWidth="1"/>
    <col min="13060" max="13060" width="30.28515625" style="1" bestFit="1" customWidth="1"/>
    <col min="13061" max="13061" width="13.7109375" style="1" bestFit="1" customWidth="1"/>
    <col min="13062" max="13062" width="11.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7109375" style="1" bestFit="1" customWidth="1"/>
    <col min="13315" max="13315" width="13.140625" style="1" bestFit="1" customWidth="1"/>
    <col min="13316" max="13316" width="30.28515625" style="1" bestFit="1" customWidth="1"/>
    <col min="13317" max="13317" width="13.7109375" style="1" bestFit="1" customWidth="1"/>
    <col min="13318" max="13318" width="11.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7109375" style="1" bestFit="1" customWidth="1"/>
    <col min="13571" max="13571" width="13.140625" style="1" bestFit="1" customWidth="1"/>
    <col min="13572" max="13572" width="30.28515625" style="1" bestFit="1" customWidth="1"/>
    <col min="13573" max="13573" width="13.7109375" style="1" bestFit="1" customWidth="1"/>
    <col min="13574" max="13574" width="11.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7109375" style="1" bestFit="1" customWidth="1"/>
    <col min="13827" max="13827" width="13.140625" style="1" bestFit="1" customWidth="1"/>
    <col min="13828" max="13828" width="30.28515625" style="1" bestFit="1" customWidth="1"/>
    <col min="13829" max="13829" width="13.7109375" style="1" bestFit="1" customWidth="1"/>
    <col min="13830" max="13830" width="11.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7109375" style="1" bestFit="1" customWidth="1"/>
    <col min="14083" max="14083" width="13.140625" style="1" bestFit="1" customWidth="1"/>
    <col min="14084" max="14084" width="30.28515625" style="1" bestFit="1" customWidth="1"/>
    <col min="14085" max="14085" width="13.7109375" style="1" bestFit="1" customWidth="1"/>
    <col min="14086" max="14086" width="11.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7109375" style="1" bestFit="1" customWidth="1"/>
    <col min="14339" max="14339" width="13.140625" style="1" bestFit="1" customWidth="1"/>
    <col min="14340" max="14340" width="30.28515625" style="1" bestFit="1" customWidth="1"/>
    <col min="14341" max="14341" width="13.7109375" style="1" bestFit="1" customWidth="1"/>
    <col min="14342" max="14342" width="11.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7109375" style="1" bestFit="1" customWidth="1"/>
    <col min="14595" max="14595" width="13.140625" style="1" bestFit="1" customWidth="1"/>
    <col min="14596" max="14596" width="30.28515625" style="1" bestFit="1" customWidth="1"/>
    <col min="14597" max="14597" width="13.7109375" style="1" bestFit="1" customWidth="1"/>
    <col min="14598" max="14598" width="11.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7109375" style="1" bestFit="1" customWidth="1"/>
    <col min="14851" max="14851" width="13.140625" style="1" bestFit="1" customWidth="1"/>
    <col min="14852" max="14852" width="30.28515625" style="1" bestFit="1" customWidth="1"/>
    <col min="14853" max="14853" width="13.7109375" style="1" bestFit="1" customWidth="1"/>
    <col min="14854" max="14854" width="11.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7109375" style="1" bestFit="1" customWidth="1"/>
    <col min="15107" max="15107" width="13.140625" style="1" bestFit="1" customWidth="1"/>
    <col min="15108" max="15108" width="30.28515625" style="1" bestFit="1" customWidth="1"/>
    <col min="15109" max="15109" width="13.7109375" style="1" bestFit="1" customWidth="1"/>
    <col min="15110" max="15110" width="11.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7109375" style="1" bestFit="1" customWidth="1"/>
    <col min="15363" max="15363" width="13.140625" style="1" bestFit="1" customWidth="1"/>
    <col min="15364" max="15364" width="30.28515625" style="1" bestFit="1" customWidth="1"/>
    <col min="15365" max="15365" width="13.7109375" style="1" bestFit="1" customWidth="1"/>
    <col min="15366" max="15366" width="11.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7109375" style="1" bestFit="1" customWidth="1"/>
    <col min="15619" max="15619" width="13.140625" style="1" bestFit="1" customWidth="1"/>
    <col min="15620" max="15620" width="30.28515625" style="1" bestFit="1" customWidth="1"/>
    <col min="15621" max="15621" width="13.7109375" style="1" bestFit="1" customWidth="1"/>
    <col min="15622" max="15622" width="11.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7109375" style="1" bestFit="1" customWidth="1"/>
    <col min="15875" max="15875" width="13.140625" style="1" bestFit="1" customWidth="1"/>
    <col min="15876" max="15876" width="30.28515625" style="1" bestFit="1" customWidth="1"/>
    <col min="15877" max="15877" width="13.7109375" style="1" bestFit="1" customWidth="1"/>
    <col min="15878" max="15878" width="11.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7109375" style="1" bestFit="1" customWidth="1"/>
    <col min="16131" max="16131" width="13.140625" style="1" bestFit="1" customWidth="1"/>
    <col min="16132" max="16132" width="30.28515625" style="1" bestFit="1" customWidth="1"/>
    <col min="16133" max="16133" width="13.7109375" style="1" bestFit="1" customWidth="1"/>
    <col min="16134" max="16134" width="11.5703125" style="1" bestFit="1" customWidth="1"/>
    <col min="16135" max="16135" width="18.140625" style="1" bestFit="1" customWidth="1"/>
    <col min="16136" max="16136" width="9.140625" style="1" bestFit="1"/>
    <col min="16137" max="16384" width="9.140625" style="1"/>
  </cols>
  <sheetData>
    <row r="1" spans="1:9" x14ac:dyDescent="0.2">
      <c r="A1" s="3" t="s">
        <v>0</v>
      </c>
      <c r="B1" s="410" t="s">
        <v>45</v>
      </c>
      <c r="C1" s="410"/>
      <c r="D1" s="410"/>
      <c r="E1" s="410"/>
    </row>
    <row r="2" spans="1:9" ht="13.5" thickBot="1" x14ac:dyDescent="0.25"/>
    <row r="3" spans="1:9" ht="15" x14ac:dyDescent="0.2">
      <c r="B3" s="47" t="s">
        <v>1019</v>
      </c>
      <c r="C3" s="411"/>
      <c r="D3" s="417"/>
    </row>
    <row r="4" spans="1:9" ht="15" x14ac:dyDescent="0.2">
      <c r="B4" s="50" t="s">
        <v>1020</v>
      </c>
      <c r="C4" s="412"/>
      <c r="D4" s="418"/>
    </row>
    <row r="5" spans="1:9" ht="15" x14ac:dyDescent="0.2">
      <c r="B5" s="49" t="s">
        <v>983</v>
      </c>
      <c r="C5" s="412"/>
      <c r="D5" s="418"/>
    </row>
    <row r="6" spans="1:9" ht="15" x14ac:dyDescent="0.2">
      <c r="B6" s="49" t="s">
        <v>1000</v>
      </c>
      <c r="C6" s="412"/>
      <c r="D6" s="418"/>
    </row>
    <row r="7" spans="1:9" ht="30.75" thickBot="1" x14ac:dyDescent="0.25">
      <c r="B7" s="51" t="s">
        <v>1021</v>
      </c>
      <c r="C7" s="413"/>
      <c r="D7" s="419"/>
    </row>
    <row r="8" spans="1:9" x14ac:dyDescent="0.2">
      <c r="C8" s="64" t="s">
        <v>1631</v>
      </c>
      <c r="D8" s="64" t="s">
        <v>1630</v>
      </c>
    </row>
    <row r="10" spans="1:9" x14ac:dyDescent="0.2">
      <c r="B10" s="1" t="s">
        <v>95</v>
      </c>
    </row>
    <row r="12" spans="1:9" x14ac:dyDescent="0.2">
      <c r="B12" s="6" t="s">
        <v>96</v>
      </c>
      <c r="C12" s="63" t="s">
        <v>97</v>
      </c>
      <c r="D12" s="6" t="s">
        <v>125</v>
      </c>
      <c r="E12" s="6" t="s">
        <v>99</v>
      </c>
      <c r="F12" s="8" t="s">
        <v>100</v>
      </c>
      <c r="G12" s="8" t="s">
        <v>101</v>
      </c>
      <c r="H12" s="8" t="s">
        <v>102</v>
      </c>
      <c r="I12" s="2" t="s">
        <v>126</v>
      </c>
    </row>
    <row r="13" spans="1:9" x14ac:dyDescent="0.2">
      <c r="B13" s="2" t="s">
        <v>127</v>
      </c>
    </row>
    <row r="14" spans="1:9" x14ac:dyDescent="0.2">
      <c r="B14" s="2" t="s">
        <v>104</v>
      </c>
    </row>
    <row r="15" spans="1:9" x14ac:dyDescent="0.2">
      <c r="B15" s="1" t="s">
        <v>1111</v>
      </c>
      <c r="C15" s="62" t="s">
        <v>128</v>
      </c>
      <c r="D15" s="1" t="s">
        <v>131</v>
      </c>
      <c r="E15" s="1" t="s">
        <v>132</v>
      </c>
      <c r="F15" s="4">
        <v>6200000</v>
      </c>
      <c r="G15" s="4">
        <v>43452.7</v>
      </c>
      <c r="H15" s="4">
        <v>8.52</v>
      </c>
    </row>
    <row r="16" spans="1:9" x14ac:dyDescent="0.2">
      <c r="B16" s="1" t="s">
        <v>1171</v>
      </c>
      <c r="C16" s="62" t="s">
        <v>128</v>
      </c>
      <c r="D16" s="1" t="s">
        <v>131</v>
      </c>
      <c r="E16" s="1" t="s">
        <v>133</v>
      </c>
      <c r="F16" s="4">
        <v>2550000</v>
      </c>
      <c r="G16" s="4">
        <v>40671.230000000003</v>
      </c>
      <c r="H16" s="4">
        <v>7.97</v>
      </c>
    </row>
    <row r="17" spans="2:8" x14ac:dyDescent="0.2">
      <c r="B17" s="1" t="s">
        <v>1385</v>
      </c>
      <c r="C17" s="62" t="s">
        <v>128</v>
      </c>
      <c r="D17" s="1" t="s">
        <v>129</v>
      </c>
      <c r="E17" s="1" t="s">
        <v>130</v>
      </c>
      <c r="F17" s="4">
        <v>1310000</v>
      </c>
      <c r="G17" s="4">
        <v>33002.18</v>
      </c>
      <c r="H17" s="4">
        <v>6.47</v>
      </c>
    </row>
    <row r="18" spans="2:8" x14ac:dyDescent="0.2">
      <c r="B18" s="1" t="s">
        <v>1098</v>
      </c>
      <c r="C18" s="62" t="s">
        <v>128</v>
      </c>
      <c r="D18" s="1" t="s">
        <v>146</v>
      </c>
      <c r="E18" s="1" t="s">
        <v>148</v>
      </c>
      <c r="F18" s="4">
        <v>13000000</v>
      </c>
      <c r="G18" s="4">
        <v>30699.5</v>
      </c>
      <c r="H18" s="4">
        <v>6.02</v>
      </c>
    </row>
    <row r="19" spans="2:8" x14ac:dyDescent="0.2">
      <c r="B19" s="1" t="s">
        <v>1159</v>
      </c>
      <c r="C19" s="62" t="s">
        <v>128</v>
      </c>
      <c r="D19" s="1" t="s">
        <v>140</v>
      </c>
      <c r="E19" s="1" t="s">
        <v>141</v>
      </c>
      <c r="F19" s="4">
        <v>1027300</v>
      </c>
      <c r="G19" s="4">
        <v>28294.92</v>
      </c>
      <c r="H19" s="4">
        <v>5.55</v>
      </c>
    </row>
    <row r="20" spans="2:8" x14ac:dyDescent="0.2">
      <c r="B20" s="1" t="s">
        <v>1387</v>
      </c>
      <c r="C20" s="62" t="s">
        <v>128</v>
      </c>
      <c r="D20" s="1" t="s">
        <v>134</v>
      </c>
      <c r="E20" s="1" t="s">
        <v>261</v>
      </c>
      <c r="F20" s="4">
        <v>1960000</v>
      </c>
      <c r="G20" s="4">
        <v>25079.18</v>
      </c>
      <c r="H20" s="4">
        <v>4.92</v>
      </c>
    </row>
    <row r="21" spans="2:8" x14ac:dyDescent="0.2">
      <c r="B21" s="1" t="s">
        <v>1386</v>
      </c>
      <c r="C21" s="62" t="s">
        <v>128</v>
      </c>
      <c r="D21" s="1" t="s">
        <v>134</v>
      </c>
      <c r="E21" s="1" t="s">
        <v>135</v>
      </c>
      <c r="F21" s="4">
        <v>1480000</v>
      </c>
      <c r="G21" s="4">
        <v>24792.959999999999</v>
      </c>
      <c r="H21" s="4">
        <v>4.8600000000000003</v>
      </c>
    </row>
    <row r="22" spans="2:8" x14ac:dyDescent="0.2">
      <c r="B22" s="1" t="s">
        <v>1203</v>
      </c>
      <c r="C22" s="62" t="s">
        <v>128</v>
      </c>
      <c r="D22" s="1" t="s">
        <v>247</v>
      </c>
      <c r="E22" s="1" t="s">
        <v>263</v>
      </c>
      <c r="F22" s="4">
        <v>10266666</v>
      </c>
      <c r="G22" s="4">
        <v>19496.400000000001</v>
      </c>
      <c r="H22" s="4">
        <v>3.82</v>
      </c>
    </row>
    <row r="23" spans="2:8" x14ac:dyDescent="0.2">
      <c r="B23" s="1" t="s">
        <v>1134</v>
      </c>
      <c r="C23" s="62" t="s">
        <v>128</v>
      </c>
      <c r="D23" s="1" t="s">
        <v>131</v>
      </c>
      <c r="E23" s="1" t="s">
        <v>145</v>
      </c>
      <c r="F23" s="4">
        <v>2200000</v>
      </c>
      <c r="G23" s="4">
        <v>16864.099999999999</v>
      </c>
      <c r="H23" s="4">
        <v>3.31</v>
      </c>
    </row>
    <row r="24" spans="2:8" x14ac:dyDescent="0.2">
      <c r="B24" s="1" t="s">
        <v>1484</v>
      </c>
      <c r="C24" s="62" t="s">
        <v>128</v>
      </c>
      <c r="D24" s="1" t="s">
        <v>152</v>
      </c>
      <c r="E24" s="1" t="s">
        <v>153</v>
      </c>
      <c r="F24" s="4">
        <v>1425000</v>
      </c>
      <c r="G24" s="4">
        <v>15204.04</v>
      </c>
      <c r="H24" s="4">
        <v>2.98</v>
      </c>
    </row>
    <row r="25" spans="2:8" x14ac:dyDescent="0.2">
      <c r="B25" s="1" t="s">
        <v>1145</v>
      </c>
      <c r="C25" s="62" t="s">
        <v>128</v>
      </c>
      <c r="D25" s="1" t="s">
        <v>167</v>
      </c>
      <c r="E25" s="1" t="s">
        <v>181</v>
      </c>
      <c r="F25" s="4">
        <v>660000</v>
      </c>
      <c r="G25" s="4">
        <v>14879.7</v>
      </c>
      <c r="H25" s="4">
        <v>2.92</v>
      </c>
    </row>
    <row r="26" spans="2:8" x14ac:dyDescent="0.2">
      <c r="B26" s="1" t="s">
        <v>1478</v>
      </c>
      <c r="C26" s="62" t="s">
        <v>128</v>
      </c>
      <c r="D26" s="1" t="s">
        <v>146</v>
      </c>
      <c r="E26" s="1" t="s">
        <v>210</v>
      </c>
      <c r="F26" s="4">
        <v>1679287</v>
      </c>
      <c r="G26" s="4">
        <v>14794.52</v>
      </c>
      <c r="H26" s="4">
        <v>2.9</v>
      </c>
    </row>
    <row r="27" spans="2:8" x14ac:dyDescent="0.2">
      <c r="B27" s="1" t="s">
        <v>280</v>
      </c>
      <c r="C27" s="62" t="s">
        <v>128</v>
      </c>
      <c r="D27" s="1" t="s">
        <v>131</v>
      </c>
      <c r="E27" s="1" t="s">
        <v>281</v>
      </c>
      <c r="F27" s="4">
        <v>3060000</v>
      </c>
      <c r="G27" s="4">
        <v>13861.8</v>
      </c>
      <c r="H27" s="4">
        <v>2.72</v>
      </c>
    </row>
    <row r="28" spans="2:8" x14ac:dyDescent="0.2">
      <c r="B28" s="1" t="s">
        <v>1223</v>
      </c>
      <c r="C28" s="62" t="s">
        <v>128</v>
      </c>
      <c r="D28" s="1" t="s">
        <v>134</v>
      </c>
      <c r="E28" s="1" t="s">
        <v>268</v>
      </c>
      <c r="F28" s="4">
        <v>264000</v>
      </c>
      <c r="G28" s="4">
        <v>12027.71</v>
      </c>
      <c r="H28" s="4">
        <v>2.36</v>
      </c>
    </row>
    <row r="29" spans="2:8" x14ac:dyDescent="0.2">
      <c r="B29" s="1" t="s">
        <v>1100</v>
      </c>
      <c r="C29" s="62" t="s">
        <v>128</v>
      </c>
      <c r="D29" s="1" t="s">
        <v>134</v>
      </c>
      <c r="E29" s="1" t="s">
        <v>136</v>
      </c>
      <c r="F29" s="4">
        <v>300000</v>
      </c>
      <c r="G29" s="4">
        <v>11326.65</v>
      </c>
      <c r="H29" s="4">
        <v>2.2200000000000002</v>
      </c>
    </row>
    <row r="30" spans="2:8" x14ac:dyDescent="0.2">
      <c r="B30" s="1" t="s">
        <v>1099</v>
      </c>
      <c r="C30" s="62" t="s">
        <v>128</v>
      </c>
      <c r="D30" s="1" t="s">
        <v>239</v>
      </c>
      <c r="E30" s="1" t="s">
        <v>278</v>
      </c>
      <c r="F30" s="4">
        <v>268000</v>
      </c>
      <c r="G30" s="4">
        <v>10271.5</v>
      </c>
      <c r="H30" s="4">
        <v>2.0099999999999998</v>
      </c>
    </row>
    <row r="31" spans="2:8" x14ac:dyDescent="0.2">
      <c r="B31" s="1" t="s">
        <v>1539</v>
      </c>
      <c r="C31" s="62" t="s">
        <v>128</v>
      </c>
      <c r="D31" s="1" t="s">
        <v>138</v>
      </c>
      <c r="E31" s="1" t="s">
        <v>570</v>
      </c>
      <c r="F31" s="4">
        <v>3100000</v>
      </c>
      <c r="G31" s="4">
        <v>9589.85</v>
      </c>
      <c r="H31" s="4">
        <v>1.88</v>
      </c>
    </row>
    <row r="32" spans="2:8" x14ac:dyDescent="0.2">
      <c r="B32" s="1" t="s">
        <v>1147</v>
      </c>
      <c r="C32" s="62" t="s">
        <v>128</v>
      </c>
      <c r="D32" s="1" t="s">
        <v>182</v>
      </c>
      <c r="E32" s="1" t="s">
        <v>710</v>
      </c>
      <c r="F32" s="4">
        <v>248384</v>
      </c>
      <c r="G32" s="4">
        <v>9434.8700000000008</v>
      </c>
      <c r="H32" s="4">
        <v>1.85</v>
      </c>
    </row>
    <row r="33" spans="2:8" x14ac:dyDescent="0.2">
      <c r="B33" s="1" t="s">
        <v>1540</v>
      </c>
      <c r="C33" s="62" t="s">
        <v>128</v>
      </c>
      <c r="D33" s="1" t="s">
        <v>152</v>
      </c>
      <c r="E33" s="1" t="s">
        <v>711</v>
      </c>
      <c r="F33" s="4">
        <v>1243862</v>
      </c>
      <c r="G33" s="4">
        <v>9432.83</v>
      </c>
      <c r="H33" s="4">
        <v>1.85</v>
      </c>
    </row>
    <row r="34" spans="2:8" x14ac:dyDescent="0.2">
      <c r="B34" s="1" t="s">
        <v>1139</v>
      </c>
      <c r="C34" s="62" t="s">
        <v>128</v>
      </c>
      <c r="D34" s="1" t="s">
        <v>149</v>
      </c>
      <c r="E34" s="1" t="s">
        <v>150</v>
      </c>
      <c r="F34" s="4">
        <v>11600</v>
      </c>
      <c r="G34" s="4">
        <v>9207.56</v>
      </c>
      <c r="H34" s="4">
        <v>1.81</v>
      </c>
    </row>
    <row r="35" spans="2:8" x14ac:dyDescent="0.2">
      <c r="B35" s="1" t="s">
        <v>1214</v>
      </c>
      <c r="C35" s="62" t="s">
        <v>128</v>
      </c>
      <c r="D35" s="1" t="s">
        <v>232</v>
      </c>
      <c r="E35" s="1" t="s">
        <v>712</v>
      </c>
      <c r="F35" s="4">
        <v>1820000</v>
      </c>
      <c r="G35" s="4">
        <v>9197.3700000000008</v>
      </c>
      <c r="H35" s="4">
        <v>1.8</v>
      </c>
    </row>
    <row r="36" spans="2:8" x14ac:dyDescent="0.2">
      <c r="B36" s="1" t="s">
        <v>1541</v>
      </c>
      <c r="C36" s="62" t="s">
        <v>128</v>
      </c>
      <c r="D36" s="1" t="s">
        <v>160</v>
      </c>
      <c r="E36" s="1" t="s">
        <v>713</v>
      </c>
      <c r="F36" s="4">
        <v>1005000</v>
      </c>
      <c r="G36" s="4">
        <v>7930.46</v>
      </c>
      <c r="H36" s="4">
        <v>1.55</v>
      </c>
    </row>
    <row r="37" spans="2:8" x14ac:dyDescent="0.2">
      <c r="B37" s="1" t="s">
        <v>1119</v>
      </c>
      <c r="C37" s="62" t="s">
        <v>128</v>
      </c>
      <c r="D37" s="1" t="s">
        <v>134</v>
      </c>
      <c r="E37" s="1" t="s">
        <v>383</v>
      </c>
      <c r="F37" s="4">
        <v>570000</v>
      </c>
      <c r="G37" s="4">
        <v>7869.42</v>
      </c>
      <c r="H37" s="4">
        <v>1.54</v>
      </c>
    </row>
    <row r="38" spans="2:8" x14ac:dyDescent="0.2">
      <c r="B38" s="1" t="s">
        <v>1401</v>
      </c>
      <c r="C38" s="62" t="s">
        <v>128</v>
      </c>
      <c r="D38" s="1" t="s">
        <v>146</v>
      </c>
      <c r="E38" s="1" t="s">
        <v>192</v>
      </c>
      <c r="F38" s="4">
        <v>30660</v>
      </c>
      <c r="G38" s="4">
        <v>7613.64</v>
      </c>
      <c r="H38" s="4">
        <v>1.49</v>
      </c>
    </row>
    <row r="39" spans="2:8" x14ac:dyDescent="0.2">
      <c r="B39" s="1" t="s">
        <v>1112</v>
      </c>
      <c r="C39" s="62" t="s">
        <v>128</v>
      </c>
      <c r="D39" s="1" t="s">
        <v>247</v>
      </c>
      <c r="E39" s="1" t="s">
        <v>358</v>
      </c>
      <c r="F39" s="4">
        <v>4600000</v>
      </c>
      <c r="G39" s="4">
        <v>7302.5</v>
      </c>
      <c r="H39" s="4">
        <v>1.43</v>
      </c>
    </row>
    <row r="40" spans="2:8" x14ac:dyDescent="0.2">
      <c r="B40" s="1" t="s">
        <v>1520</v>
      </c>
      <c r="C40" s="62" t="s">
        <v>128</v>
      </c>
      <c r="D40" s="1" t="s">
        <v>188</v>
      </c>
      <c r="E40" s="1" t="s">
        <v>220</v>
      </c>
      <c r="F40" s="4">
        <v>2160000</v>
      </c>
      <c r="G40" s="4">
        <v>6175.44</v>
      </c>
      <c r="H40" s="4">
        <v>1.21</v>
      </c>
    </row>
    <row r="41" spans="2:8" x14ac:dyDescent="0.2">
      <c r="B41" s="1" t="s">
        <v>1184</v>
      </c>
      <c r="C41" s="62" t="s">
        <v>128</v>
      </c>
      <c r="D41" s="1" t="s">
        <v>228</v>
      </c>
      <c r="E41" s="1" t="s">
        <v>266</v>
      </c>
      <c r="F41" s="4">
        <v>150000</v>
      </c>
      <c r="G41" s="4">
        <v>6061.35</v>
      </c>
      <c r="H41" s="4">
        <v>1.19</v>
      </c>
    </row>
    <row r="42" spans="2:8" x14ac:dyDescent="0.2">
      <c r="B42" s="1" t="s">
        <v>1158</v>
      </c>
      <c r="C42" s="62" t="s">
        <v>128</v>
      </c>
      <c r="D42" s="1" t="s">
        <v>239</v>
      </c>
      <c r="E42" s="1" t="s">
        <v>714</v>
      </c>
      <c r="F42" s="4">
        <v>390484</v>
      </c>
      <c r="G42" s="4">
        <v>5779.55</v>
      </c>
      <c r="H42" s="4">
        <v>1.1299999999999999</v>
      </c>
    </row>
    <row r="43" spans="2:8" x14ac:dyDescent="0.2">
      <c r="B43" s="1" t="s">
        <v>1217</v>
      </c>
      <c r="C43" s="62" t="s">
        <v>128</v>
      </c>
      <c r="D43" s="1" t="s">
        <v>138</v>
      </c>
      <c r="E43" s="1" t="s">
        <v>271</v>
      </c>
      <c r="F43" s="4">
        <v>463000</v>
      </c>
      <c r="G43" s="4">
        <v>5639.57</v>
      </c>
      <c r="H43" s="4">
        <v>1.1100000000000001</v>
      </c>
    </row>
    <row r="44" spans="2:8" x14ac:dyDescent="0.2">
      <c r="B44" s="1" t="s">
        <v>1136</v>
      </c>
      <c r="C44" s="62" t="s">
        <v>128</v>
      </c>
      <c r="D44" s="1" t="s">
        <v>163</v>
      </c>
      <c r="E44" s="1" t="s">
        <v>186</v>
      </c>
      <c r="F44" s="4">
        <v>1000000</v>
      </c>
      <c r="G44" s="4">
        <v>5331</v>
      </c>
      <c r="H44" s="4">
        <v>1.05</v>
      </c>
    </row>
    <row r="45" spans="2:8" x14ac:dyDescent="0.2">
      <c r="B45" s="1" t="s">
        <v>1187</v>
      </c>
      <c r="C45" s="62" t="s">
        <v>128</v>
      </c>
      <c r="D45" s="1" t="s">
        <v>170</v>
      </c>
      <c r="E45" s="1" t="s">
        <v>187</v>
      </c>
      <c r="F45" s="4">
        <v>703000</v>
      </c>
      <c r="G45" s="4">
        <v>5078.47</v>
      </c>
      <c r="H45" s="4">
        <v>1</v>
      </c>
    </row>
    <row r="46" spans="2:8" x14ac:dyDescent="0.2">
      <c r="B46" s="1" t="s">
        <v>1149</v>
      </c>
      <c r="C46" s="62" t="s">
        <v>128</v>
      </c>
      <c r="D46" s="1" t="s">
        <v>140</v>
      </c>
      <c r="E46" s="1" t="s">
        <v>285</v>
      </c>
      <c r="F46" s="4">
        <v>350000</v>
      </c>
      <c r="G46" s="4">
        <v>5076.05</v>
      </c>
      <c r="H46" s="4">
        <v>1</v>
      </c>
    </row>
    <row r="47" spans="2:8" x14ac:dyDescent="0.2">
      <c r="B47" s="1" t="s">
        <v>1390</v>
      </c>
      <c r="C47" s="62" t="s">
        <v>128</v>
      </c>
      <c r="D47" s="1" t="s">
        <v>170</v>
      </c>
      <c r="E47" s="1" t="s">
        <v>171</v>
      </c>
      <c r="F47" s="4">
        <v>319000</v>
      </c>
      <c r="G47" s="4">
        <v>5070.51</v>
      </c>
      <c r="H47" s="4">
        <v>0.99</v>
      </c>
    </row>
    <row r="48" spans="2:8" x14ac:dyDescent="0.2">
      <c r="B48" s="1" t="s">
        <v>1124</v>
      </c>
      <c r="C48" s="62" t="s">
        <v>128</v>
      </c>
      <c r="D48" s="1" t="s">
        <v>146</v>
      </c>
      <c r="E48" s="1" t="s">
        <v>178</v>
      </c>
      <c r="F48" s="4">
        <v>619000</v>
      </c>
      <c r="G48" s="4">
        <v>5036.18</v>
      </c>
      <c r="H48" s="4">
        <v>0.99</v>
      </c>
    </row>
    <row r="49" spans="2:8" x14ac:dyDescent="0.2">
      <c r="B49" s="1" t="s">
        <v>1132</v>
      </c>
      <c r="C49" s="62" t="s">
        <v>128</v>
      </c>
      <c r="D49" s="1" t="s">
        <v>163</v>
      </c>
      <c r="E49" s="1" t="s">
        <v>350</v>
      </c>
      <c r="F49" s="4">
        <v>3080000</v>
      </c>
      <c r="G49" s="4">
        <v>4892.58</v>
      </c>
      <c r="H49" s="4">
        <v>0.96</v>
      </c>
    </row>
    <row r="50" spans="2:8" x14ac:dyDescent="0.2">
      <c r="B50" s="1" t="s">
        <v>1477</v>
      </c>
      <c r="C50" s="62" t="s">
        <v>128</v>
      </c>
      <c r="D50" s="1" t="s">
        <v>140</v>
      </c>
      <c r="E50" s="1" t="s">
        <v>262</v>
      </c>
      <c r="F50" s="4">
        <v>475000</v>
      </c>
      <c r="G50" s="4">
        <v>4890.6000000000004</v>
      </c>
      <c r="H50" s="4">
        <v>0.96</v>
      </c>
    </row>
    <row r="51" spans="2:8" x14ac:dyDescent="0.2">
      <c r="B51" s="1" t="s">
        <v>1210</v>
      </c>
      <c r="C51" s="62" t="s">
        <v>128</v>
      </c>
      <c r="D51" s="1" t="s">
        <v>134</v>
      </c>
      <c r="E51" s="1" t="s">
        <v>158</v>
      </c>
      <c r="F51" s="4">
        <v>113500</v>
      </c>
      <c r="G51" s="4">
        <v>4767.1099999999997</v>
      </c>
      <c r="H51" s="4">
        <v>0.93</v>
      </c>
    </row>
    <row r="52" spans="2:8" x14ac:dyDescent="0.2">
      <c r="B52" s="1" t="s">
        <v>1542</v>
      </c>
      <c r="C52" s="62" t="s">
        <v>128</v>
      </c>
      <c r="D52" s="1" t="s">
        <v>149</v>
      </c>
      <c r="E52" s="1" t="s">
        <v>715</v>
      </c>
      <c r="F52" s="4">
        <v>329000</v>
      </c>
      <c r="G52" s="4">
        <v>4348.3900000000003</v>
      </c>
      <c r="H52" s="4">
        <v>0.85</v>
      </c>
    </row>
    <row r="53" spans="2:8" x14ac:dyDescent="0.2">
      <c r="B53" s="2" t="s">
        <v>196</v>
      </c>
      <c r="C53" s="64"/>
      <c r="D53" s="2"/>
      <c r="E53" s="2"/>
      <c r="F53" s="10"/>
      <c r="G53" s="10">
        <f>SUM(G12:G52)</f>
        <v>500444.3899999999</v>
      </c>
      <c r="H53" s="10">
        <f>SUM(H12:H52)</f>
        <v>98.119999999999948</v>
      </c>
    </row>
    <row r="54" spans="2:8" x14ac:dyDescent="0.2">
      <c r="B54" s="2" t="s">
        <v>197</v>
      </c>
      <c r="C54" s="64"/>
      <c r="D54" s="2"/>
      <c r="E54" s="2"/>
      <c r="F54" s="10"/>
      <c r="G54" s="10">
        <v>9638.89</v>
      </c>
      <c r="H54" s="10">
        <v>1.89</v>
      </c>
    </row>
    <row r="55" spans="2:8" x14ac:dyDescent="0.2">
      <c r="B55" s="2" t="s">
        <v>114</v>
      </c>
      <c r="C55" s="64"/>
      <c r="D55" s="2"/>
      <c r="E55" s="2"/>
      <c r="F55" s="10"/>
      <c r="G55" s="10">
        <v>510083.28</v>
      </c>
      <c r="H55" s="10">
        <v>100</v>
      </c>
    </row>
    <row r="56" spans="2:8" x14ac:dyDescent="0.2">
      <c r="B56" s="2" t="s">
        <v>115</v>
      </c>
      <c r="C56" s="64"/>
      <c r="D56" s="2"/>
      <c r="E56" s="2"/>
      <c r="F56" s="10"/>
      <c r="G56" s="10">
        <v>12.476195319977705</v>
      </c>
      <c r="H56" s="10">
        <v>0</v>
      </c>
    </row>
    <row r="57" spans="2:8" x14ac:dyDescent="0.2">
      <c r="B57" s="2" t="s">
        <v>116</v>
      </c>
      <c r="C57" s="64"/>
      <c r="D57" s="2"/>
      <c r="E57" s="2"/>
      <c r="F57" s="10"/>
      <c r="G57" s="10">
        <v>510095.75619531999</v>
      </c>
      <c r="H57" s="10">
        <v>100</v>
      </c>
    </row>
    <row r="58" spans="2:8" x14ac:dyDescent="0.2">
      <c r="B58" s="1" t="s">
        <v>117</v>
      </c>
    </row>
    <row r="59" spans="2:8" x14ac:dyDescent="0.2">
      <c r="B59" s="1" t="s">
        <v>118</v>
      </c>
    </row>
    <row r="61" spans="2:8" x14ac:dyDescent="0.2">
      <c r="B61" s="11"/>
    </row>
    <row r="62" spans="2:8" x14ac:dyDescent="0.2">
      <c r="B62" s="2"/>
    </row>
    <row r="63" spans="2:8" x14ac:dyDescent="0.2">
      <c r="B63" s="2" t="s">
        <v>121</v>
      </c>
    </row>
    <row r="64" spans="2:8" x14ac:dyDescent="0.2">
      <c r="B64" s="2" t="s">
        <v>199</v>
      </c>
    </row>
    <row r="65" spans="2:3" x14ac:dyDescent="0.2">
      <c r="B65" s="2" t="s">
        <v>122</v>
      </c>
    </row>
    <row r="66" spans="2:3" x14ac:dyDescent="0.2">
      <c r="B66" s="2" t="s">
        <v>716</v>
      </c>
      <c r="C66" s="64"/>
    </row>
    <row r="67" spans="2:3" x14ac:dyDescent="0.2">
      <c r="B67" s="2" t="s">
        <v>717</v>
      </c>
      <c r="C67" s="64"/>
    </row>
    <row r="68" spans="2:3" x14ac:dyDescent="0.2">
      <c r="B68" s="2" t="s">
        <v>718</v>
      </c>
      <c r="C68" s="64"/>
    </row>
    <row r="69" spans="2:3" x14ac:dyDescent="0.2">
      <c r="B69" s="2" t="s">
        <v>719</v>
      </c>
      <c r="C69" s="64"/>
    </row>
    <row r="70" spans="2:3" x14ac:dyDescent="0.2">
      <c r="B70" s="2" t="s">
        <v>720</v>
      </c>
      <c r="C70" s="64"/>
    </row>
    <row r="71" spans="2:3" x14ac:dyDescent="0.2">
      <c r="B71" s="2" t="s">
        <v>721</v>
      </c>
      <c r="C71" s="64"/>
    </row>
    <row r="72" spans="2:3" x14ac:dyDescent="0.2">
      <c r="B72" s="2" t="s">
        <v>722</v>
      </c>
      <c r="C72" s="64"/>
    </row>
    <row r="73" spans="2:3" x14ac:dyDescent="0.2">
      <c r="B73" s="2" t="s">
        <v>723</v>
      </c>
      <c r="C73" s="64"/>
    </row>
    <row r="74" spans="2:3" x14ac:dyDescent="0.2">
      <c r="B74" s="2" t="s">
        <v>724</v>
      </c>
      <c r="C74" s="64"/>
    </row>
    <row r="75" spans="2:3" x14ac:dyDescent="0.2">
      <c r="B75" s="2" t="s">
        <v>725</v>
      </c>
      <c r="C75" s="64"/>
    </row>
    <row r="76" spans="2:3" x14ac:dyDescent="0.2">
      <c r="B76" s="2" t="s">
        <v>726</v>
      </c>
      <c r="C76" s="64"/>
    </row>
    <row r="77" spans="2:3" x14ac:dyDescent="0.2">
      <c r="B77" s="2" t="s">
        <v>727</v>
      </c>
      <c r="C77" s="64"/>
    </row>
    <row r="78" spans="2:3" x14ac:dyDescent="0.2">
      <c r="B78" s="65" t="s">
        <v>3808</v>
      </c>
      <c r="C78" s="64"/>
    </row>
    <row r="79" spans="2:3" x14ac:dyDescent="0.2">
      <c r="B79" s="69" t="s">
        <v>1941</v>
      </c>
    </row>
    <row r="80" spans="2:3" x14ac:dyDescent="0.2">
      <c r="B80" s="2" t="s">
        <v>124</v>
      </c>
    </row>
    <row r="82" spans="2:8" ht="15" x14ac:dyDescent="0.2">
      <c r="B82" s="371" t="s">
        <v>2522</v>
      </c>
      <c r="C82" s="372">
        <v>44469</v>
      </c>
    </row>
    <row r="83" spans="2:8" ht="45" x14ac:dyDescent="0.2">
      <c r="B83" s="373" t="s">
        <v>2523</v>
      </c>
      <c r="C83" s="373" t="s">
        <v>2524</v>
      </c>
      <c r="D83" s="143" t="s">
        <v>2525</v>
      </c>
      <c r="E83" s="373" t="s">
        <v>2526</v>
      </c>
      <c r="F83" s="374" t="s">
        <v>2527</v>
      </c>
    </row>
    <row r="84" spans="2:8" s="134" customFormat="1" x14ac:dyDescent="0.2">
      <c r="B84" s="12" t="s">
        <v>120</v>
      </c>
      <c r="C84" s="12" t="s">
        <v>120</v>
      </c>
      <c r="D84" s="12" t="s">
        <v>120</v>
      </c>
      <c r="E84" s="12" t="s">
        <v>120</v>
      </c>
      <c r="F84" s="375"/>
      <c r="G84" s="62"/>
      <c r="H84" s="62"/>
    </row>
    <row r="86" spans="2:8" s="376" customFormat="1" x14ac:dyDescent="0.2">
      <c r="B86" s="87" t="s">
        <v>3554</v>
      </c>
      <c r="C86" s="377" t="s">
        <v>120</v>
      </c>
      <c r="F86" s="378"/>
      <c r="G86" s="378"/>
      <c r="H86" s="378"/>
    </row>
    <row r="87" spans="2:8" s="376" customFormat="1" x14ac:dyDescent="0.2">
      <c r="B87" s="87"/>
      <c r="C87" s="377"/>
      <c r="F87" s="378"/>
      <c r="G87" s="378"/>
      <c r="H87" s="378"/>
    </row>
    <row r="88" spans="2:8" s="376" customFormat="1" ht="15" x14ac:dyDescent="0.25">
      <c r="B88" s="144" t="s">
        <v>2927</v>
      </c>
      <c r="C88" s="379"/>
      <c r="F88" s="378"/>
      <c r="G88" s="378"/>
      <c r="H88" s="378"/>
    </row>
    <row r="89" spans="2:8" s="376" customFormat="1" ht="15.75" x14ac:dyDescent="0.2">
      <c r="B89" s="380" t="s">
        <v>2675</v>
      </c>
      <c r="C89" s="260" t="s">
        <v>2921</v>
      </c>
      <c r="F89" s="378"/>
      <c r="G89" s="378"/>
      <c r="H89" s="378"/>
    </row>
    <row r="90" spans="2:8" s="134" customFormat="1" ht="15" x14ac:dyDescent="0.25">
      <c r="B90" s="381" t="s">
        <v>120</v>
      </c>
      <c r="C90" s="146" t="s">
        <v>120</v>
      </c>
      <c r="F90" s="62"/>
      <c r="G90" s="62"/>
      <c r="H90" s="62"/>
    </row>
    <row r="91" spans="2:8" x14ac:dyDescent="0.2">
      <c r="C91" s="5"/>
    </row>
    <row r="92" spans="2:8" x14ac:dyDescent="0.2">
      <c r="C92" s="5"/>
    </row>
    <row r="93" spans="2:8" s="376" customFormat="1" ht="15.75" x14ac:dyDescent="0.2">
      <c r="B93" s="380" t="s">
        <v>3555</v>
      </c>
      <c r="C93" s="260" t="s">
        <v>2921</v>
      </c>
      <c r="F93" s="378"/>
      <c r="G93" s="378"/>
      <c r="H93" s="378"/>
    </row>
    <row r="94" spans="2:8" ht="15" x14ac:dyDescent="0.25">
      <c r="B94" s="381" t="s">
        <v>120</v>
      </c>
      <c r="C94" s="146" t="s">
        <v>120</v>
      </c>
    </row>
    <row r="95" spans="2:8" x14ac:dyDescent="0.2">
      <c r="C95" s="5"/>
    </row>
    <row r="96" spans="2:8" x14ac:dyDescent="0.2">
      <c r="C96" s="5"/>
    </row>
    <row r="97" spans="2:8" s="376" customFormat="1" ht="15.75" x14ac:dyDescent="0.25">
      <c r="B97" s="382" t="s">
        <v>2912</v>
      </c>
      <c r="C97" s="260" t="s">
        <v>2923</v>
      </c>
      <c r="F97" s="378"/>
      <c r="G97" s="378"/>
      <c r="H97" s="378"/>
    </row>
    <row r="98" spans="2:8" ht="15" x14ac:dyDescent="0.25">
      <c r="B98" s="381" t="s">
        <v>120</v>
      </c>
      <c r="C98" s="146" t="s">
        <v>120</v>
      </c>
    </row>
    <row r="99" spans="2:8" x14ac:dyDescent="0.2">
      <c r="C99" s="5"/>
    </row>
    <row r="100" spans="2:8" s="376" customFormat="1" ht="15.75" x14ac:dyDescent="0.25">
      <c r="B100" s="382" t="s">
        <v>2914</v>
      </c>
      <c r="C100" s="260" t="s">
        <v>2923</v>
      </c>
      <c r="F100" s="378"/>
      <c r="G100" s="378"/>
      <c r="H100" s="378"/>
    </row>
    <row r="101" spans="2:8" ht="15" x14ac:dyDescent="0.25">
      <c r="B101" s="381" t="s">
        <v>120</v>
      </c>
      <c r="C101" s="146" t="s">
        <v>120</v>
      </c>
    </row>
    <row r="102" spans="2:8" x14ac:dyDescent="0.2">
      <c r="C102" s="5"/>
    </row>
    <row r="103" spans="2:8" s="376" customFormat="1" ht="15" x14ac:dyDescent="0.25">
      <c r="B103" s="383" t="s">
        <v>3556</v>
      </c>
      <c r="C103" s="146" t="s">
        <v>120</v>
      </c>
      <c r="F103" s="378"/>
      <c r="G103" s="378"/>
      <c r="H103" s="378"/>
    </row>
    <row r="104" spans="2:8" x14ac:dyDescent="0.2">
      <c r="C104" s="5"/>
    </row>
    <row r="105" spans="2:8" x14ac:dyDescent="0.2">
      <c r="C105" s="5"/>
    </row>
    <row r="106" spans="2:8" ht="15" x14ac:dyDescent="0.25">
      <c r="B106" s="69" t="s">
        <v>2917</v>
      </c>
      <c r="C106" s="148">
        <v>44469</v>
      </c>
      <c r="D106" s="149"/>
      <c r="E106" s="150"/>
      <c r="F106" s="71"/>
    </row>
    <row r="107" spans="2:8" ht="45" x14ac:dyDescent="0.2">
      <c r="B107" s="151" t="s">
        <v>2523</v>
      </c>
      <c r="C107" s="151" t="s">
        <v>2918</v>
      </c>
      <c r="D107" s="152" t="s">
        <v>2525</v>
      </c>
      <c r="E107" s="153" t="s">
        <v>2526</v>
      </c>
      <c r="F107" s="138" t="s">
        <v>2527</v>
      </c>
    </row>
    <row r="108" spans="2:8" s="134" customFormat="1" x14ac:dyDescent="0.2">
      <c r="B108" s="384" t="s">
        <v>120</v>
      </c>
      <c r="C108" s="154" t="s">
        <v>120</v>
      </c>
      <c r="D108" s="155" t="s">
        <v>120</v>
      </c>
      <c r="E108" s="155" t="s">
        <v>120</v>
      </c>
      <c r="F108" s="155" t="s">
        <v>120</v>
      </c>
      <c r="G108" s="62"/>
      <c r="H108" s="62"/>
    </row>
    <row r="109" spans="2:8" x14ac:dyDescent="0.2">
      <c r="B109" s="156"/>
      <c r="C109" s="70"/>
      <c r="D109" s="70"/>
      <c r="E109" s="70"/>
      <c r="F109" s="71"/>
    </row>
    <row r="110" spans="2:8" x14ac:dyDescent="0.2">
      <c r="B110" s="70"/>
      <c r="C110" s="70"/>
      <c r="D110" s="70"/>
      <c r="E110" s="70"/>
      <c r="F110" s="71"/>
    </row>
    <row r="111" spans="2:8" x14ac:dyDescent="0.2">
      <c r="B111" s="1" t="s">
        <v>2919</v>
      </c>
      <c r="C111" s="154" t="s">
        <v>120</v>
      </c>
      <c r="D111" s="70"/>
      <c r="E111" s="70"/>
      <c r="F111" s="71"/>
    </row>
    <row r="112" spans="2:8" x14ac:dyDescent="0.2">
      <c r="B112" s="70"/>
      <c r="C112" s="70"/>
      <c r="D112" s="70"/>
      <c r="E112" s="70"/>
      <c r="F112" s="71"/>
    </row>
    <row r="113" spans="2:6" ht="15" x14ac:dyDescent="0.25">
      <c r="B113" s="144" t="s">
        <v>2926</v>
      </c>
      <c r="C113" s="70"/>
      <c r="E113" s="70"/>
      <c r="F113" s="71"/>
    </row>
    <row r="114" spans="2:6" x14ac:dyDescent="0.2">
      <c r="B114" s="70"/>
      <c r="C114" s="70"/>
      <c r="E114" s="70"/>
      <c r="F114" s="71"/>
    </row>
    <row r="115" spans="2:6" ht="15" x14ac:dyDescent="0.25">
      <c r="B115" s="157" t="s">
        <v>2920</v>
      </c>
      <c r="C115" s="158" t="s">
        <v>2921</v>
      </c>
      <c r="E115" s="70"/>
      <c r="F115" s="71"/>
    </row>
    <row r="116" spans="2:6" ht="15" x14ac:dyDescent="0.25">
      <c r="B116" s="381" t="s">
        <v>120</v>
      </c>
      <c r="C116" s="146" t="s">
        <v>120</v>
      </c>
      <c r="E116" s="70"/>
      <c r="F116" s="71"/>
    </row>
    <row r="117" spans="2:6" ht="15" x14ac:dyDescent="0.25">
      <c r="B117" s="385"/>
      <c r="C117" s="386"/>
      <c r="E117" s="70"/>
      <c r="F117" s="71"/>
    </row>
    <row r="118" spans="2:6" x14ac:dyDescent="0.2">
      <c r="C118" s="1"/>
      <c r="E118" s="70"/>
      <c r="F118" s="71"/>
    </row>
    <row r="119" spans="2:6" ht="15" x14ac:dyDescent="0.2">
      <c r="B119" s="160" t="s">
        <v>2911</v>
      </c>
      <c r="C119" s="161" t="s">
        <v>2921</v>
      </c>
      <c r="E119" s="70"/>
      <c r="F119" s="71"/>
    </row>
    <row r="120" spans="2:6" ht="15" x14ac:dyDescent="0.25">
      <c r="B120" s="381" t="s">
        <v>120</v>
      </c>
      <c r="C120" s="146" t="s">
        <v>120</v>
      </c>
      <c r="E120" s="70"/>
      <c r="F120" s="71"/>
    </row>
    <row r="121" spans="2:6" ht="15" x14ac:dyDescent="0.25">
      <c r="B121" s="387"/>
      <c r="C121" s="388"/>
      <c r="E121" s="70"/>
      <c r="F121" s="71"/>
    </row>
    <row r="122" spans="2:6" x14ac:dyDescent="0.2">
      <c r="C122" s="134"/>
      <c r="E122" s="70"/>
      <c r="F122" s="71"/>
    </row>
    <row r="123" spans="2:6" ht="15" x14ac:dyDescent="0.25">
      <c r="B123" s="157" t="s">
        <v>2922</v>
      </c>
      <c r="C123" s="158" t="s">
        <v>2923</v>
      </c>
      <c r="E123" s="70"/>
      <c r="F123" s="71"/>
    </row>
    <row r="124" spans="2:6" ht="15" x14ac:dyDescent="0.25">
      <c r="B124" s="381" t="s">
        <v>120</v>
      </c>
      <c r="C124" s="146" t="s">
        <v>120</v>
      </c>
      <c r="E124" s="70"/>
      <c r="F124" s="71"/>
    </row>
    <row r="125" spans="2:6" x14ac:dyDescent="0.2">
      <c r="C125" s="134"/>
    </row>
    <row r="126" spans="2:6" ht="15" x14ac:dyDescent="0.25">
      <c r="B126" s="160" t="s">
        <v>2924</v>
      </c>
      <c r="C126" s="162" t="s">
        <v>2923</v>
      </c>
    </row>
    <row r="127" spans="2:6" ht="15" x14ac:dyDescent="0.25">
      <c r="B127" s="381" t="s">
        <v>120</v>
      </c>
      <c r="C127" s="146" t="s">
        <v>120</v>
      </c>
    </row>
    <row r="128" spans="2:6" x14ac:dyDescent="0.2">
      <c r="C128" s="134"/>
    </row>
    <row r="129" spans="2:3" ht="15" x14ac:dyDescent="0.25">
      <c r="B129" s="163" t="s">
        <v>2925</v>
      </c>
      <c r="C129" s="146" t="s">
        <v>120</v>
      </c>
    </row>
  </sheetData>
  <mergeCells count="3">
    <mergeCell ref="B1:E1"/>
    <mergeCell ref="C3:C7"/>
    <mergeCell ref="D3:D7"/>
  </mergeCells>
  <conditionalFormatting sqref="C117">
    <cfRule type="expression" dxfId="659" priority="1">
      <formula>#REF!="Total"</formula>
    </cfRule>
  </conditionalFormatting>
  <conditionalFormatting sqref="C117">
    <cfRule type="expression" dxfId="658" priority="11" stopIfTrue="1">
      <formula>$C117="Total"</formula>
    </cfRule>
  </conditionalFormatting>
  <conditionalFormatting sqref="C117">
    <cfRule type="expression" dxfId="657" priority="10">
      <formula>#REF!="Total"</formula>
    </cfRule>
  </conditionalFormatting>
  <conditionalFormatting sqref="C117">
    <cfRule type="expression" dxfId="656" priority="9">
      <formula>#REF!="Total"</formula>
    </cfRule>
  </conditionalFormatting>
  <conditionalFormatting sqref="C117">
    <cfRule type="expression" dxfId="655" priority="8">
      <formula>#REF!="Total"</formula>
    </cfRule>
  </conditionalFormatting>
  <conditionalFormatting sqref="C117">
    <cfRule type="expression" dxfId="654" priority="7">
      <formula>#REF!="Total"</formula>
    </cfRule>
  </conditionalFormatting>
  <conditionalFormatting sqref="C117">
    <cfRule type="expression" dxfId="653" priority="6">
      <formula>#REF!="Total"</formula>
    </cfRule>
  </conditionalFormatting>
  <conditionalFormatting sqref="C117">
    <cfRule type="expression" dxfId="652" priority="5">
      <formula>#REF!="Total"</formula>
    </cfRule>
  </conditionalFormatting>
  <conditionalFormatting sqref="C117">
    <cfRule type="expression" dxfId="651" priority="4">
      <formula>#REF!="Total"</formula>
    </cfRule>
  </conditionalFormatting>
  <conditionalFormatting sqref="C117">
    <cfRule type="expression" dxfId="650" priority="12">
      <formula>#REF!="Total"</formula>
    </cfRule>
  </conditionalFormatting>
  <conditionalFormatting sqref="C117">
    <cfRule type="expression" dxfId="649" priority="13">
      <formula>#REF!="Total"</formula>
    </cfRule>
  </conditionalFormatting>
  <conditionalFormatting sqref="C117">
    <cfRule type="expression" dxfId="648" priority="14">
      <formula>#REF!="Total"</formula>
    </cfRule>
  </conditionalFormatting>
  <conditionalFormatting sqref="C117">
    <cfRule type="expression" dxfId="647" priority="15">
      <formula>#REF!="Total"</formula>
    </cfRule>
  </conditionalFormatting>
  <conditionalFormatting sqref="C117">
    <cfRule type="expression" dxfId="646" priority="16">
      <formula>$A117="Total"</formula>
    </cfRule>
  </conditionalFormatting>
  <conditionalFormatting sqref="C117">
    <cfRule type="expression" dxfId="645" priority="3">
      <formula>#REF!="Total"</formula>
    </cfRule>
  </conditionalFormatting>
  <conditionalFormatting sqref="C117">
    <cfRule type="expression" dxfId="644" priority="2">
      <formula>#REF!="Total"</formula>
    </cfRule>
  </conditionalFormatting>
  <conditionalFormatting sqref="C117">
    <cfRule type="expression" dxfId="643" priority="17" stopIfTrue="1">
      <formula>#REF!="Total"</formula>
    </cfRule>
  </conditionalFormatting>
  <conditionalFormatting sqref="C117">
    <cfRule type="expression" dxfId="642" priority="18">
      <formula>#REF!="Total"</formula>
    </cfRule>
  </conditionalFormatting>
  <conditionalFormatting sqref="C117">
    <cfRule type="expression" dxfId="641" priority="19">
      <formula>#REF!="Total"</formula>
    </cfRule>
  </conditionalFormatting>
  <conditionalFormatting sqref="C117">
    <cfRule type="expression" dxfId="640" priority="20">
      <formula>#REF!="Total"</formula>
    </cfRule>
  </conditionalFormatting>
  <conditionalFormatting sqref="C117">
    <cfRule type="expression" dxfId="639" priority="21">
      <formula>#REF!="Total"</formula>
    </cfRule>
  </conditionalFormatting>
  <conditionalFormatting sqref="C117">
    <cfRule type="expression" dxfId="638" priority="22">
      <formula>#REF!="Total"</formula>
    </cfRule>
  </conditionalFormatting>
  <conditionalFormatting sqref="C117">
    <cfRule type="expression" dxfId="637" priority="23">
      <formula>#REF!="Total"</formula>
    </cfRule>
  </conditionalFormatting>
  <conditionalFormatting sqref="C117">
    <cfRule type="expression" dxfId="636" priority="24">
      <formula>#REF!="Total"</formula>
    </cfRule>
  </conditionalFormatting>
  <conditionalFormatting sqref="C117">
    <cfRule type="expression" dxfId="635" priority="25">
      <formula>#REF!="Total"</formula>
    </cfRule>
  </conditionalFormatting>
  <conditionalFormatting sqref="C117">
    <cfRule type="expression" dxfId="634" priority="26">
      <formula>#REF!="Total"</formula>
    </cfRule>
  </conditionalFormatting>
  <conditionalFormatting sqref="C117">
    <cfRule type="expression" dxfId="633" priority="27">
      <formula>#REF!="Total"</formula>
    </cfRule>
  </conditionalFormatting>
  <conditionalFormatting sqref="C117">
    <cfRule type="expression" dxfId="632" priority="28">
      <formula>#REF!="Total"</formula>
    </cfRule>
  </conditionalFormatting>
  <conditionalFormatting sqref="C117">
    <cfRule type="expression" dxfId="631" priority="29">
      <formula>#REF!="Total"</formula>
    </cfRule>
  </conditionalFormatting>
  <conditionalFormatting sqref="C117">
    <cfRule type="expression" dxfId="630" priority="30">
      <formula>#REF!="Total"</formula>
    </cfRule>
  </conditionalFormatting>
  <conditionalFormatting sqref="C117">
    <cfRule type="expression" dxfId="629" priority="31">
      <formula>#REF!="Total"</formula>
    </cfRule>
  </conditionalFormatting>
  <conditionalFormatting sqref="C117">
    <cfRule type="expression" dxfId="628" priority="32">
      <formula>#REF!="Total"</formula>
    </cfRule>
  </conditionalFormatting>
  <conditionalFormatting sqref="C117">
    <cfRule type="expression" dxfId="627" priority="33">
      <formula>#REF!="Total"</formula>
    </cfRule>
  </conditionalFormatting>
  <hyperlinks>
    <hyperlink ref="A1" location="Index!A1" display="Index" xr:uid="{A5555B15-164D-463A-ACE6-87670BADCE1F}"/>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A9030-524E-4720-BF6C-95EF04410CFA}">
  <dimension ref="A1:I135"/>
  <sheetViews>
    <sheetView workbookViewId="0">
      <selection activeCell="B1" sqref="B1:E1"/>
    </sheetView>
  </sheetViews>
  <sheetFormatPr defaultRowHeight="12.75" x14ac:dyDescent="0.2"/>
  <cols>
    <col min="1" max="1" width="5.42578125" style="1" bestFit="1" customWidth="1"/>
    <col min="2" max="2" width="67" style="1" bestFit="1" customWidth="1"/>
    <col min="3" max="3" width="25.7109375" style="62"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30.2851562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30.2851562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30.2851562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30.2851562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30.2851562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30.2851562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30.2851562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30.2851562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30.2851562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30.2851562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30.2851562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30.2851562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30.2851562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30.2851562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30.2851562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30.2851562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30.2851562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30.2851562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30.2851562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30.2851562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30.2851562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30.2851562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30.2851562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30.2851562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30.2851562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30.2851562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30.2851562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30.2851562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30.2851562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30.2851562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30.2851562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30.2851562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30.2851562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30.2851562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30.2851562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30.2851562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30.2851562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30.2851562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30.2851562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30.2851562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30.2851562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30.2851562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30.2851562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30.2851562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30.2851562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30.2851562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30.2851562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30.2851562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30.2851562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30.2851562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30.2851562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30.2851562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30.2851562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30.2851562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30.2851562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30.2851562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30.2851562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30.2851562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30.2851562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30.2851562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30.2851562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30.2851562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30.2851562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x14ac:dyDescent="0.2">
      <c r="A1" s="3" t="s">
        <v>0</v>
      </c>
      <c r="B1" s="410" t="s">
        <v>51</v>
      </c>
      <c r="C1" s="410"/>
      <c r="D1" s="410"/>
      <c r="E1" s="410"/>
    </row>
    <row r="2" spans="1:9" ht="13.5" thickBot="1" x14ac:dyDescent="0.25"/>
    <row r="3" spans="1:9" ht="15" x14ac:dyDescent="0.2">
      <c r="B3" s="47" t="s">
        <v>1022</v>
      </c>
      <c r="C3" s="411"/>
      <c r="D3" s="417"/>
    </row>
    <row r="4" spans="1:9" ht="30" x14ac:dyDescent="0.2">
      <c r="B4" s="49" t="s">
        <v>1023</v>
      </c>
      <c r="C4" s="412"/>
      <c r="D4" s="418"/>
    </row>
    <row r="5" spans="1:9" ht="15" x14ac:dyDescent="0.2">
      <c r="B5" s="49" t="s">
        <v>983</v>
      </c>
      <c r="C5" s="412"/>
      <c r="D5" s="418"/>
    </row>
    <row r="6" spans="1:9" ht="15" x14ac:dyDescent="0.2">
      <c r="B6" s="50" t="s">
        <v>1024</v>
      </c>
      <c r="C6" s="412"/>
      <c r="D6" s="418"/>
    </row>
    <row r="7" spans="1:9" ht="30.75" thickBot="1" x14ac:dyDescent="0.25">
      <c r="B7" s="51" t="s">
        <v>1025</v>
      </c>
      <c r="C7" s="413"/>
      <c r="D7" s="419"/>
    </row>
    <row r="8" spans="1:9" x14ac:dyDescent="0.2">
      <c r="C8" s="64" t="s">
        <v>1631</v>
      </c>
      <c r="D8" s="64" t="s">
        <v>1630</v>
      </c>
    </row>
    <row r="10" spans="1:9" x14ac:dyDescent="0.2">
      <c r="B10" s="1" t="s">
        <v>95</v>
      </c>
    </row>
    <row r="12" spans="1:9" x14ac:dyDescent="0.2">
      <c r="B12" s="6" t="s">
        <v>96</v>
      </c>
      <c r="C12" s="63" t="s">
        <v>97</v>
      </c>
      <c r="D12" s="6" t="s">
        <v>125</v>
      </c>
      <c r="E12" s="6" t="s">
        <v>99</v>
      </c>
      <c r="F12" s="8" t="s">
        <v>100</v>
      </c>
      <c r="G12" s="8" t="s">
        <v>101</v>
      </c>
      <c r="H12" s="8" t="s">
        <v>102</v>
      </c>
      <c r="I12" s="2" t="s">
        <v>126</v>
      </c>
    </row>
    <row r="13" spans="1:9" x14ac:dyDescent="0.2">
      <c r="B13" s="2" t="s">
        <v>127</v>
      </c>
    </row>
    <row r="14" spans="1:9" x14ac:dyDescent="0.2">
      <c r="B14" s="2" t="s">
        <v>104</v>
      </c>
    </row>
    <row r="15" spans="1:9" x14ac:dyDescent="0.2">
      <c r="B15" s="1" t="s">
        <v>1111</v>
      </c>
      <c r="C15" s="62" t="s">
        <v>128</v>
      </c>
      <c r="D15" s="1" t="s">
        <v>131</v>
      </c>
      <c r="E15" s="1" t="s">
        <v>132</v>
      </c>
      <c r="F15" s="4">
        <v>2320000</v>
      </c>
      <c r="G15" s="4">
        <v>16259.72</v>
      </c>
      <c r="H15" s="4">
        <v>7.53</v>
      </c>
    </row>
    <row r="16" spans="1:9" x14ac:dyDescent="0.2">
      <c r="B16" s="1" t="s">
        <v>1385</v>
      </c>
      <c r="C16" s="62" t="s">
        <v>128</v>
      </c>
      <c r="D16" s="1" t="s">
        <v>129</v>
      </c>
      <c r="E16" s="1" t="s">
        <v>130</v>
      </c>
      <c r="F16" s="4">
        <v>553000</v>
      </c>
      <c r="G16" s="4">
        <v>13931.45</v>
      </c>
      <c r="H16" s="4">
        <v>6.45</v>
      </c>
    </row>
    <row r="17" spans="2:8" x14ac:dyDescent="0.2">
      <c r="B17" s="1" t="s">
        <v>1171</v>
      </c>
      <c r="C17" s="62" t="s">
        <v>128</v>
      </c>
      <c r="D17" s="1" t="s">
        <v>131</v>
      </c>
      <c r="E17" s="1" t="s">
        <v>133</v>
      </c>
      <c r="F17" s="4">
        <v>861000</v>
      </c>
      <c r="G17" s="4">
        <v>13732.52</v>
      </c>
      <c r="H17" s="4">
        <v>6.36</v>
      </c>
    </row>
    <row r="18" spans="2:8" x14ac:dyDescent="0.2">
      <c r="B18" s="1" t="s">
        <v>1100</v>
      </c>
      <c r="C18" s="62" t="s">
        <v>128</v>
      </c>
      <c r="D18" s="1" t="s">
        <v>134</v>
      </c>
      <c r="E18" s="1" t="s">
        <v>136</v>
      </c>
      <c r="F18" s="4">
        <v>259500</v>
      </c>
      <c r="G18" s="4">
        <v>9797.5499999999993</v>
      </c>
      <c r="H18" s="4">
        <v>4.54</v>
      </c>
    </row>
    <row r="19" spans="2:8" x14ac:dyDescent="0.2">
      <c r="B19" s="1" t="s">
        <v>1386</v>
      </c>
      <c r="C19" s="62" t="s">
        <v>128</v>
      </c>
      <c r="D19" s="1" t="s">
        <v>134</v>
      </c>
      <c r="E19" s="1" t="s">
        <v>135</v>
      </c>
      <c r="F19" s="4">
        <v>506000</v>
      </c>
      <c r="G19" s="4">
        <v>8476.51</v>
      </c>
      <c r="H19" s="4">
        <v>3.93</v>
      </c>
    </row>
    <row r="20" spans="2:8" x14ac:dyDescent="0.2">
      <c r="B20" s="1" t="s">
        <v>1098</v>
      </c>
      <c r="C20" s="62" t="s">
        <v>128</v>
      </c>
      <c r="D20" s="1" t="s">
        <v>146</v>
      </c>
      <c r="E20" s="1" t="s">
        <v>148</v>
      </c>
      <c r="F20" s="4">
        <v>3060000</v>
      </c>
      <c r="G20" s="4">
        <v>7226.19</v>
      </c>
      <c r="H20" s="4">
        <v>3.35</v>
      </c>
    </row>
    <row r="21" spans="2:8" x14ac:dyDescent="0.2">
      <c r="B21" s="1" t="s">
        <v>1387</v>
      </c>
      <c r="C21" s="62" t="s">
        <v>128</v>
      </c>
      <c r="D21" s="1" t="s">
        <v>134</v>
      </c>
      <c r="E21" s="1" t="s">
        <v>261</v>
      </c>
      <c r="F21" s="4">
        <v>557000</v>
      </c>
      <c r="G21" s="4">
        <v>7127.09</v>
      </c>
      <c r="H21" s="4">
        <v>3.3</v>
      </c>
    </row>
    <row r="22" spans="2:8" x14ac:dyDescent="0.2">
      <c r="B22" s="1" t="s">
        <v>1133</v>
      </c>
      <c r="C22" s="62" t="s">
        <v>128</v>
      </c>
      <c r="D22" s="1" t="s">
        <v>167</v>
      </c>
      <c r="E22" s="1" t="s">
        <v>270</v>
      </c>
      <c r="F22" s="4">
        <v>1720000</v>
      </c>
      <c r="G22" s="4">
        <v>6883.44</v>
      </c>
      <c r="H22" s="4">
        <v>3.19</v>
      </c>
    </row>
    <row r="23" spans="2:8" x14ac:dyDescent="0.2">
      <c r="B23" s="1" t="s">
        <v>1477</v>
      </c>
      <c r="C23" s="62" t="s">
        <v>128</v>
      </c>
      <c r="D23" s="1" t="s">
        <v>140</v>
      </c>
      <c r="E23" s="1" t="s">
        <v>262</v>
      </c>
      <c r="F23" s="4">
        <v>577500</v>
      </c>
      <c r="G23" s="4">
        <v>5945.94</v>
      </c>
      <c r="H23" s="4">
        <v>2.75</v>
      </c>
    </row>
    <row r="24" spans="2:8" x14ac:dyDescent="0.2">
      <c r="B24" s="1" t="s">
        <v>1134</v>
      </c>
      <c r="C24" s="62" t="s">
        <v>128</v>
      </c>
      <c r="D24" s="1" t="s">
        <v>131</v>
      </c>
      <c r="E24" s="1" t="s">
        <v>145</v>
      </c>
      <c r="F24" s="4">
        <v>761500</v>
      </c>
      <c r="G24" s="4">
        <v>5837.28</v>
      </c>
      <c r="H24" s="4">
        <v>2.7</v>
      </c>
    </row>
    <row r="25" spans="2:8" x14ac:dyDescent="0.2">
      <c r="B25" s="1" t="s">
        <v>1218</v>
      </c>
      <c r="C25" s="62" t="s">
        <v>128</v>
      </c>
      <c r="D25" s="1" t="s">
        <v>173</v>
      </c>
      <c r="E25" s="1" t="s">
        <v>264</v>
      </c>
      <c r="F25" s="4">
        <v>200000</v>
      </c>
      <c r="G25" s="4">
        <v>4778</v>
      </c>
      <c r="H25" s="4">
        <v>2.21</v>
      </c>
    </row>
    <row r="26" spans="2:8" x14ac:dyDescent="0.2">
      <c r="B26" s="1" t="s">
        <v>1201</v>
      </c>
      <c r="C26" s="62" t="s">
        <v>128</v>
      </c>
      <c r="D26" s="1" t="s">
        <v>138</v>
      </c>
      <c r="E26" s="1" t="s">
        <v>265</v>
      </c>
      <c r="F26" s="4">
        <v>99147</v>
      </c>
      <c r="G26" s="4">
        <v>4572.5600000000004</v>
      </c>
      <c r="H26" s="4">
        <v>2.12</v>
      </c>
    </row>
    <row r="27" spans="2:8" x14ac:dyDescent="0.2">
      <c r="B27" s="1" t="s">
        <v>1401</v>
      </c>
      <c r="C27" s="62" t="s">
        <v>128</v>
      </c>
      <c r="D27" s="1" t="s">
        <v>146</v>
      </c>
      <c r="E27" s="1" t="s">
        <v>192</v>
      </c>
      <c r="F27" s="4">
        <v>18340</v>
      </c>
      <c r="G27" s="4">
        <v>4554.28</v>
      </c>
      <c r="H27" s="4">
        <v>2.11</v>
      </c>
    </row>
    <row r="28" spans="2:8" x14ac:dyDescent="0.2">
      <c r="B28" s="1" t="s">
        <v>1448</v>
      </c>
      <c r="C28" s="62" t="s">
        <v>128</v>
      </c>
      <c r="D28" s="1" t="s">
        <v>131</v>
      </c>
      <c r="E28" s="1" t="s">
        <v>137</v>
      </c>
      <c r="F28" s="4">
        <v>225000</v>
      </c>
      <c r="G28" s="4">
        <v>4512.38</v>
      </c>
      <c r="H28" s="4">
        <v>2.09</v>
      </c>
    </row>
    <row r="29" spans="2:8" x14ac:dyDescent="0.2">
      <c r="B29" s="1" t="s">
        <v>1160</v>
      </c>
      <c r="C29" s="62" t="s">
        <v>128</v>
      </c>
      <c r="D29" s="1" t="s">
        <v>138</v>
      </c>
      <c r="E29" s="1" t="s">
        <v>139</v>
      </c>
      <c r="F29" s="4">
        <v>207000</v>
      </c>
      <c r="G29" s="4">
        <v>4475.03</v>
      </c>
      <c r="H29" s="4">
        <v>2.0699999999999998</v>
      </c>
    </row>
    <row r="30" spans="2:8" x14ac:dyDescent="0.2">
      <c r="B30" s="1" t="s">
        <v>1184</v>
      </c>
      <c r="C30" s="62" t="s">
        <v>128</v>
      </c>
      <c r="D30" s="1" t="s">
        <v>228</v>
      </c>
      <c r="E30" s="1" t="s">
        <v>266</v>
      </c>
      <c r="F30" s="4">
        <v>106000</v>
      </c>
      <c r="G30" s="4">
        <v>4283.3500000000004</v>
      </c>
      <c r="H30" s="4">
        <v>1.98</v>
      </c>
    </row>
    <row r="31" spans="2:8" x14ac:dyDescent="0.2">
      <c r="B31" s="1" t="s">
        <v>1187</v>
      </c>
      <c r="C31" s="62" t="s">
        <v>128</v>
      </c>
      <c r="D31" s="1" t="s">
        <v>170</v>
      </c>
      <c r="E31" s="1" t="s">
        <v>187</v>
      </c>
      <c r="F31" s="4">
        <v>575000</v>
      </c>
      <c r="G31" s="4">
        <v>4153.8</v>
      </c>
      <c r="H31" s="4">
        <v>1.92</v>
      </c>
    </row>
    <row r="32" spans="2:8" x14ac:dyDescent="0.2">
      <c r="B32" s="1" t="s">
        <v>1115</v>
      </c>
      <c r="C32" s="62" t="s">
        <v>128</v>
      </c>
      <c r="D32" s="1" t="s">
        <v>176</v>
      </c>
      <c r="E32" s="1" t="s">
        <v>267</v>
      </c>
      <c r="F32" s="4">
        <v>63650</v>
      </c>
      <c r="G32" s="4">
        <v>4093.59</v>
      </c>
      <c r="H32" s="4">
        <v>1.9</v>
      </c>
    </row>
    <row r="33" spans="2:8" x14ac:dyDescent="0.2">
      <c r="B33" s="1" t="s">
        <v>1203</v>
      </c>
      <c r="C33" s="62" t="s">
        <v>128</v>
      </c>
      <c r="D33" s="1" t="s">
        <v>247</v>
      </c>
      <c r="E33" s="1" t="s">
        <v>263</v>
      </c>
      <c r="F33" s="4">
        <v>2106666</v>
      </c>
      <c r="G33" s="4">
        <v>4000.56</v>
      </c>
      <c r="H33" s="4">
        <v>1.85</v>
      </c>
    </row>
    <row r="34" spans="2:8" x14ac:dyDescent="0.2">
      <c r="B34" s="1" t="s">
        <v>1124</v>
      </c>
      <c r="C34" s="62" t="s">
        <v>128</v>
      </c>
      <c r="D34" s="1" t="s">
        <v>146</v>
      </c>
      <c r="E34" s="1" t="s">
        <v>178</v>
      </c>
      <c r="F34" s="4">
        <v>480000</v>
      </c>
      <c r="G34" s="4">
        <v>3905.28</v>
      </c>
      <c r="H34" s="4">
        <v>1.81</v>
      </c>
    </row>
    <row r="35" spans="2:8" x14ac:dyDescent="0.2">
      <c r="B35" s="1" t="s">
        <v>1494</v>
      </c>
      <c r="C35" s="62" t="s">
        <v>128</v>
      </c>
      <c r="D35" s="1" t="s">
        <v>176</v>
      </c>
      <c r="E35" s="1" t="s">
        <v>269</v>
      </c>
      <c r="F35" s="4">
        <v>2822297</v>
      </c>
      <c r="G35" s="4">
        <v>3855.26</v>
      </c>
      <c r="H35" s="4">
        <v>1.79</v>
      </c>
    </row>
    <row r="36" spans="2:8" x14ac:dyDescent="0.2">
      <c r="B36" s="1" t="s">
        <v>1139</v>
      </c>
      <c r="C36" s="62" t="s">
        <v>128</v>
      </c>
      <c r="D36" s="1" t="s">
        <v>149</v>
      </c>
      <c r="E36" s="1" t="s">
        <v>150</v>
      </c>
      <c r="F36" s="4">
        <v>4750</v>
      </c>
      <c r="G36" s="4">
        <v>3770.34</v>
      </c>
      <c r="H36" s="4">
        <v>1.75</v>
      </c>
    </row>
    <row r="37" spans="2:8" x14ac:dyDescent="0.2">
      <c r="B37" s="1" t="s">
        <v>1217</v>
      </c>
      <c r="C37" s="62" t="s">
        <v>128</v>
      </c>
      <c r="D37" s="1" t="s">
        <v>138</v>
      </c>
      <c r="E37" s="1" t="s">
        <v>271</v>
      </c>
      <c r="F37" s="4">
        <v>300000</v>
      </c>
      <c r="G37" s="4">
        <v>3654.15</v>
      </c>
      <c r="H37" s="4">
        <v>1.69</v>
      </c>
    </row>
    <row r="38" spans="2:8" x14ac:dyDescent="0.2">
      <c r="B38" s="1" t="s">
        <v>1479</v>
      </c>
      <c r="C38" s="62" t="s">
        <v>128</v>
      </c>
      <c r="D38" s="1" t="s">
        <v>134</v>
      </c>
      <c r="E38" s="1" t="s">
        <v>159</v>
      </c>
      <c r="F38" s="4">
        <v>871000</v>
      </c>
      <c r="G38" s="4">
        <v>3568.05</v>
      </c>
      <c r="H38" s="4">
        <v>1.65</v>
      </c>
    </row>
    <row r="39" spans="2:8" x14ac:dyDescent="0.2">
      <c r="B39" s="1" t="s">
        <v>1543</v>
      </c>
      <c r="C39" s="62" t="s">
        <v>128</v>
      </c>
      <c r="D39" s="1" t="s">
        <v>173</v>
      </c>
      <c r="E39" s="1" t="s">
        <v>174</v>
      </c>
      <c r="F39" s="4">
        <v>243100</v>
      </c>
      <c r="G39" s="4">
        <v>3336.91</v>
      </c>
      <c r="H39" s="4">
        <v>1.55</v>
      </c>
    </row>
    <row r="40" spans="2:8" x14ac:dyDescent="0.2">
      <c r="B40" s="1" t="s">
        <v>1223</v>
      </c>
      <c r="C40" s="62" t="s">
        <v>128</v>
      </c>
      <c r="D40" s="1" t="s">
        <v>134</v>
      </c>
      <c r="E40" s="1" t="s">
        <v>268</v>
      </c>
      <c r="F40" s="4">
        <v>73200</v>
      </c>
      <c r="G40" s="4">
        <v>3334.96</v>
      </c>
      <c r="H40" s="4">
        <v>1.54</v>
      </c>
    </row>
    <row r="41" spans="2:8" x14ac:dyDescent="0.2">
      <c r="B41" s="1" t="s">
        <v>1480</v>
      </c>
      <c r="C41" s="62" t="s">
        <v>128</v>
      </c>
      <c r="D41" s="1" t="s">
        <v>146</v>
      </c>
      <c r="E41" s="1" t="s">
        <v>274</v>
      </c>
      <c r="F41" s="4">
        <v>485000</v>
      </c>
      <c r="G41" s="4">
        <v>3071.26</v>
      </c>
      <c r="H41" s="4">
        <v>1.42</v>
      </c>
    </row>
    <row r="42" spans="2:8" x14ac:dyDescent="0.2">
      <c r="B42" s="1" t="s">
        <v>1393</v>
      </c>
      <c r="C42" s="62" t="s">
        <v>128</v>
      </c>
      <c r="D42" s="1" t="s">
        <v>170</v>
      </c>
      <c r="E42" s="1" t="s">
        <v>272</v>
      </c>
      <c r="F42" s="4">
        <v>445000</v>
      </c>
      <c r="G42" s="4">
        <v>2989.73</v>
      </c>
      <c r="H42" s="4">
        <v>1.38</v>
      </c>
    </row>
    <row r="43" spans="2:8" x14ac:dyDescent="0.2">
      <c r="B43" s="1" t="s">
        <v>1539</v>
      </c>
      <c r="C43" s="62" t="s">
        <v>128</v>
      </c>
      <c r="D43" s="1" t="s">
        <v>138</v>
      </c>
      <c r="E43" s="1" t="s">
        <v>570</v>
      </c>
      <c r="F43" s="4">
        <v>965000</v>
      </c>
      <c r="G43" s="4">
        <v>2985.23</v>
      </c>
      <c r="H43" s="4">
        <v>1.38</v>
      </c>
    </row>
    <row r="44" spans="2:8" x14ac:dyDescent="0.2">
      <c r="B44" s="1" t="s">
        <v>1544</v>
      </c>
      <c r="C44" s="62" t="s">
        <v>128</v>
      </c>
      <c r="D44" s="1" t="s">
        <v>228</v>
      </c>
      <c r="E44" s="1" t="s">
        <v>661</v>
      </c>
      <c r="F44" s="4">
        <v>500000</v>
      </c>
      <c r="G44" s="4">
        <v>2971.75</v>
      </c>
      <c r="H44" s="4">
        <v>1.38</v>
      </c>
    </row>
    <row r="45" spans="2:8" x14ac:dyDescent="0.2">
      <c r="B45" s="1" t="s">
        <v>1481</v>
      </c>
      <c r="C45" s="62" t="s">
        <v>128</v>
      </c>
      <c r="D45" s="1" t="s">
        <v>176</v>
      </c>
      <c r="E45" s="1" t="s">
        <v>275</v>
      </c>
      <c r="F45" s="4">
        <v>281121</v>
      </c>
      <c r="G45" s="4">
        <v>2731.09</v>
      </c>
      <c r="H45" s="4">
        <v>1.26</v>
      </c>
    </row>
    <row r="46" spans="2:8" x14ac:dyDescent="0.2">
      <c r="B46" s="1" t="s">
        <v>1390</v>
      </c>
      <c r="C46" s="62" t="s">
        <v>128</v>
      </c>
      <c r="D46" s="1" t="s">
        <v>170</v>
      </c>
      <c r="E46" s="1" t="s">
        <v>171</v>
      </c>
      <c r="F46" s="4">
        <v>171225</v>
      </c>
      <c r="G46" s="4">
        <v>2721.62</v>
      </c>
      <c r="H46" s="4">
        <v>1.26</v>
      </c>
    </row>
    <row r="47" spans="2:8" x14ac:dyDescent="0.2">
      <c r="B47" s="1" t="s">
        <v>1483</v>
      </c>
      <c r="C47" s="62" t="s">
        <v>128</v>
      </c>
      <c r="D47" s="1" t="s">
        <v>160</v>
      </c>
      <c r="E47" s="1" t="s">
        <v>284</v>
      </c>
      <c r="F47" s="4">
        <v>49400</v>
      </c>
      <c r="G47" s="4">
        <v>2669.38</v>
      </c>
      <c r="H47" s="4">
        <v>1.24</v>
      </c>
    </row>
    <row r="48" spans="2:8" x14ac:dyDescent="0.2">
      <c r="B48" s="1" t="s">
        <v>1499</v>
      </c>
      <c r="C48" s="62" t="s">
        <v>128</v>
      </c>
      <c r="D48" s="1" t="s">
        <v>176</v>
      </c>
      <c r="E48" s="1" t="s">
        <v>177</v>
      </c>
      <c r="F48" s="4">
        <v>59000</v>
      </c>
      <c r="G48" s="4">
        <v>2507.62</v>
      </c>
      <c r="H48" s="4">
        <v>1.1599999999999999</v>
      </c>
    </row>
    <row r="49" spans="2:8" x14ac:dyDescent="0.2">
      <c r="B49" s="1" t="s">
        <v>1495</v>
      </c>
      <c r="C49" s="62" t="s">
        <v>128</v>
      </c>
      <c r="D49" s="1" t="s">
        <v>138</v>
      </c>
      <c r="E49" s="1" t="s">
        <v>291</v>
      </c>
      <c r="F49" s="4">
        <v>520000</v>
      </c>
      <c r="G49" s="4">
        <v>2457.7800000000002</v>
      </c>
      <c r="H49" s="4">
        <v>1.1399999999999999</v>
      </c>
    </row>
    <row r="50" spans="2:8" x14ac:dyDescent="0.2">
      <c r="B50" s="1" t="s">
        <v>1482</v>
      </c>
      <c r="C50" s="62" t="s">
        <v>128</v>
      </c>
      <c r="D50" s="1" t="s">
        <v>276</v>
      </c>
      <c r="E50" s="1" t="s">
        <v>277</v>
      </c>
      <c r="F50" s="4">
        <v>494000</v>
      </c>
      <c r="G50" s="4">
        <v>2379.35</v>
      </c>
      <c r="H50" s="4">
        <v>1.1000000000000001</v>
      </c>
    </row>
    <row r="51" spans="2:8" x14ac:dyDescent="0.2">
      <c r="B51" s="1" t="s">
        <v>1435</v>
      </c>
      <c r="C51" s="62" t="s">
        <v>128</v>
      </c>
      <c r="D51" s="1" t="s">
        <v>134</v>
      </c>
      <c r="E51" s="1" t="s">
        <v>662</v>
      </c>
      <c r="F51" s="4">
        <v>40000</v>
      </c>
      <c r="G51" s="4">
        <v>2306.06</v>
      </c>
      <c r="H51" s="4">
        <v>1.07</v>
      </c>
    </row>
    <row r="52" spans="2:8" x14ac:dyDescent="0.2">
      <c r="B52" s="1" t="s">
        <v>1485</v>
      </c>
      <c r="C52" s="62" t="s">
        <v>128</v>
      </c>
      <c r="D52" s="1" t="s">
        <v>188</v>
      </c>
      <c r="E52" s="1" t="s">
        <v>283</v>
      </c>
      <c r="F52" s="4">
        <v>173000</v>
      </c>
      <c r="G52" s="4">
        <v>2227.81</v>
      </c>
      <c r="H52" s="4">
        <v>1.03</v>
      </c>
    </row>
    <row r="53" spans="2:8" x14ac:dyDescent="0.2">
      <c r="B53" s="1" t="s">
        <v>1136</v>
      </c>
      <c r="C53" s="62" t="s">
        <v>128</v>
      </c>
      <c r="D53" s="1" t="s">
        <v>163</v>
      </c>
      <c r="E53" s="1" t="s">
        <v>186</v>
      </c>
      <c r="F53" s="4">
        <v>417000</v>
      </c>
      <c r="G53" s="4">
        <v>2223.0300000000002</v>
      </c>
      <c r="H53" s="4">
        <v>1.03</v>
      </c>
    </row>
    <row r="54" spans="2:8" x14ac:dyDescent="0.2">
      <c r="B54" s="1" t="s">
        <v>1198</v>
      </c>
      <c r="C54" s="62" t="s">
        <v>128</v>
      </c>
      <c r="D54" s="1" t="s">
        <v>170</v>
      </c>
      <c r="E54" s="1" t="s">
        <v>279</v>
      </c>
      <c r="F54" s="4">
        <v>180000</v>
      </c>
      <c r="G54" s="4">
        <v>2187.1799999999998</v>
      </c>
      <c r="H54" s="4">
        <v>1.01</v>
      </c>
    </row>
    <row r="55" spans="2:8" x14ac:dyDescent="0.2">
      <c r="B55" s="1" t="s">
        <v>286</v>
      </c>
      <c r="C55" s="62" t="s">
        <v>128</v>
      </c>
      <c r="D55" s="1" t="s">
        <v>146</v>
      </c>
      <c r="E55" s="1" t="s">
        <v>287</v>
      </c>
      <c r="F55" s="4">
        <v>370000</v>
      </c>
      <c r="G55" s="4">
        <v>2142.86</v>
      </c>
      <c r="H55" s="4">
        <v>0.99</v>
      </c>
    </row>
    <row r="56" spans="2:8" x14ac:dyDescent="0.2">
      <c r="B56" s="1" t="s">
        <v>280</v>
      </c>
      <c r="C56" s="62" t="s">
        <v>128</v>
      </c>
      <c r="D56" s="1" t="s">
        <v>131</v>
      </c>
      <c r="E56" s="1" t="s">
        <v>281</v>
      </c>
      <c r="F56" s="4">
        <v>470000</v>
      </c>
      <c r="G56" s="4">
        <v>2129.1</v>
      </c>
      <c r="H56" s="4">
        <v>0.99</v>
      </c>
    </row>
    <row r="57" spans="2:8" x14ac:dyDescent="0.2">
      <c r="B57" s="1" t="s">
        <v>1392</v>
      </c>
      <c r="C57" s="62" t="s">
        <v>128</v>
      </c>
      <c r="D57" s="1" t="s">
        <v>138</v>
      </c>
      <c r="E57" s="1" t="s">
        <v>440</v>
      </c>
      <c r="F57" s="4">
        <v>430000</v>
      </c>
      <c r="G57" s="4">
        <v>2059.27</v>
      </c>
      <c r="H57" s="4">
        <v>0.95</v>
      </c>
    </row>
    <row r="58" spans="2:8" x14ac:dyDescent="0.2">
      <c r="B58" s="1" t="s">
        <v>1484</v>
      </c>
      <c r="C58" s="62" t="s">
        <v>128</v>
      </c>
      <c r="D58" s="1" t="s">
        <v>152</v>
      </c>
      <c r="E58" s="1" t="s">
        <v>153</v>
      </c>
      <c r="F58" s="4">
        <v>191600</v>
      </c>
      <c r="G58" s="4">
        <v>2044.28</v>
      </c>
      <c r="H58" s="4">
        <v>0.95</v>
      </c>
    </row>
    <row r="59" spans="2:8" x14ac:dyDescent="0.2">
      <c r="B59" s="1" t="s">
        <v>1210</v>
      </c>
      <c r="C59" s="62" t="s">
        <v>128</v>
      </c>
      <c r="D59" s="1" t="s">
        <v>134</v>
      </c>
      <c r="E59" s="1" t="s">
        <v>158</v>
      </c>
      <c r="F59" s="4">
        <v>48000</v>
      </c>
      <c r="G59" s="4">
        <v>2016.05</v>
      </c>
      <c r="H59" s="4">
        <v>0.93</v>
      </c>
    </row>
    <row r="60" spans="2:8" x14ac:dyDescent="0.2">
      <c r="B60" s="1" t="s">
        <v>1514</v>
      </c>
      <c r="C60" s="62" t="s">
        <v>128</v>
      </c>
      <c r="D60" s="1" t="s">
        <v>216</v>
      </c>
      <c r="E60" s="1" t="s">
        <v>485</v>
      </c>
      <c r="F60" s="4">
        <v>365860</v>
      </c>
      <c r="G60" s="4">
        <v>1837.71</v>
      </c>
      <c r="H60" s="4">
        <v>0.85</v>
      </c>
    </row>
    <row r="61" spans="2:8" x14ac:dyDescent="0.2">
      <c r="B61" s="1" t="s">
        <v>1545</v>
      </c>
      <c r="C61" s="62" t="s">
        <v>128</v>
      </c>
      <c r="D61" s="1" t="s">
        <v>138</v>
      </c>
      <c r="E61" s="1" t="s">
        <v>578</v>
      </c>
      <c r="F61" s="4">
        <v>242175</v>
      </c>
      <c r="G61" s="4">
        <v>1828.91</v>
      </c>
      <c r="H61" s="4">
        <v>0.85</v>
      </c>
    </row>
    <row r="62" spans="2:8" x14ac:dyDescent="0.2">
      <c r="B62" s="1" t="s">
        <v>1159</v>
      </c>
      <c r="C62" s="62" t="s">
        <v>128</v>
      </c>
      <c r="D62" s="1" t="s">
        <v>140</v>
      </c>
      <c r="E62" s="1" t="s">
        <v>141</v>
      </c>
      <c r="F62" s="4">
        <v>10220</v>
      </c>
      <c r="G62" s="4">
        <v>281.49</v>
      </c>
      <c r="H62" s="4">
        <v>0.13</v>
      </c>
    </row>
    <row r="63" spans="2:8" x14ac:dyDescent="0.2">
      <c r="B63" s="2" t="s">
        <v>196</v>
      </c>
      <c r="C63" s="64"/>
      <c r="D63" s="2"/>
      <c r="E63" s="2"/>
      <c r="F63" s="10"/>
      <c r="G63" s="10">
        <f>SUM(G12:G62)</f>
        <v>210834.74999999997</v>
      </c>
      <c r="H63" s="10">
        <f>SUM(H12:H62)</f>
        <v>97.629999999999981</v>
      </c>
    </row>
    <row r="64" spans="2:8" x14ac:dyDescent="0.2">
      <c r="B64" s="2" t="s">
        <v>197</v>
      </c>
      <c r="C64" s="64"/>
      <c r="D64" s="2"/>
      <c r="E64" s="2"/>
      <c r="F64" s="10"/>
      <c r="G64" s="10">
        <v>5510.39</v>
      </c>
      <c r="H64" s="10">
        <v>2.5499999999999998</v>
      </c>
    </row>
    <row r="65" spans="2:8" x14ac:dyDescent="0.2">
      <c r="B65" s="2" t="s">
        <v>114</v>
      </c>
      <c r="C65" s="64"/>
      <c r="D65" s="2"/>
      <c r="E65" s="2"/>
      <c r="F65" s="10"/>
      <c r="G65" s="10">
        <v>216345.14</v>
      </c>
      <c r="H65" s="10">
        <v>100.2</v>
      </c>
    </row>
    <row r="66" spans="2:8" x14ac:dyDescent="0.2">
      <c r="B66" s="2" t="s">
        <v>198</v>
      </c>
      <c r="C66" s="64"/>
      <c r="D66" s="2"/>
      <c r="E66" s="2"/>
      <c r="F66" s="10"/>
      <c r="G66" s="10">
        <v>-445.48438458998953</v>
      </c>
      <c r="H66" s="10">
        <v>-0.20000000000000284</v>
      </c>
    </row>
    <row r="67" spans="2:8" x14ac:dyDescent="0.2">
      <c r="B67" s="2" t="s">
        <v>116</v>
      </c>
      <c r="C67" s="64"/>
      <c r="D67" s="2"/>
      <c r="E67" s="2"/>
      <c r="F67" s="10"/>
      <c r="G67" s="10">
        <v>215899.65561541001</v>
      </c>
      <c r="H67" s="10">
        <v>100</v>
      </c>
    </row>
    <row r="68" spans="2:8" x14ac:dyDescent="0.2">
      <c r="B68" s="1" t="s">
        <v>117</v>
      </c>
    </row>
    <row r="69" spans="2:8" x14ac:dyDescent="0.2">
      <c r="B69" s="1" t="s">
        <v>118</v>
      </c>
    </row>
    <row r="71" spans="2:8" x14ac:dyDescent="0.2">
      <c r="B71" s="11"/>
    </row>
    <row r="72" spans="2:8" x14ac:dyDescent="0.2">
      <c r="B72" s="2"/>
    </row>
    <row r="73" spans="2:8" x14ac:dyDescent="0.2">
      <c r="B73" s="2" t="s">
        <v>121</v>
      </c>
    </row>
    <row r="74" spans="2:8" x14ac:dyDescent="0.2">
      <c r="B74" s="2" t="s">
        <v>199</v>
      </c>
    </row>
    <row r="75" spans="2:8" x14ac:dyDescent="0.2">
      <c r="B75" s="2" t="s">
        <v>122</v>
      </c>
    </row>
    <row r="76" spans="2:8" x14ac:dyDescent="0.2">
      <c r="B76" s="2" t="s">
        <v>663</v>
      </c>
      <c r="C76" s="64"/>
    </row>
    <row r="77" spans="2:8" x14ac:dyDescent="0.2">
      <c r="B77" s="2" t="s">
        <v>664</v>
      </c>
      <c r="C77" s="64"/>
    </row>
    <row r="78" spans="2:8" x14ac:dyDescent="0.2">
      <c r="B78" s="2" t="s">
        <v>665</v>
      </c>
      <c r="C78" s="64"/>
    </row>
    <row r="79" spans="2:8" x14ac:dyDescent="0.2">
      <c r="B79" s="2" t="s">
        <v>666</v>
      </c>
      <c r="C79" s="64"/>
    </row>
    <row r="80" spans="2:8" x14ac:dyDescent="0.2">
      <c r="B80" s="2" t="s">
        <v>667</v>
      </c>
      <c r="C80" s="64"/>
    </row>
    <row r="81" spans="2:8" x14ac:dyDescent="0.2">
      <c r="B81" s="2" t="s">
        <v>668</v>
      </c>
      <c r="C81" s="64"/>
    </row>
    <row r="82" spans="2:8" x14ac:dyDescent="0.2">
      <c r="B82" s="2" t="s">
        <v>669</v>
      </c>
      <c r="C82" s="64"/>
    </row>
    <row r="83" spans="2:8" x14ac:dyDescent="0.2">
      <c r="B83" s="2" t="s">
        <v>670</v>
      </c>
      <c r="C83" s="64"/>
    </row>
    <row r="84" spans="2:8" x14ac:dyDescent="0.2">
      <c r="B84" s="65" t="s">
        <v>3817</v>
      </c>
      <c r="C84" s="64"/>
    </row>
    <row r="85" spans="2:8" x14ac:dyDescent="0.2">
      <c r="B85" s="65" t="s">
        <v>123</v>
      </c>
    </row>
    <row r="86" spans="2:8" x14ac:dyDescent="0.2">
      <c r="B86" s="65" t="s">
        <v>124</v>
      </c>
    </row>
    <row r="88" spans="2:8" ht="15" x14ac:dyDescent="0.2">
      <c r="B88" s="371" t="s">
        <v>2522</v>
      </c>
      <c r="C88" s="372">
        <v>44469</v>
      </c>
    </row>
    <row r="89" spans="2:8" ht="60" x14ac:dyDescent="0.2">
      <c r="B89" s="373" t="s">
        <v>2523</v>
      </c>
      <c r="C89" s="373" t="s">
        <v>2524</v>
      </c>
      <c r="D89" s="143" t="s">
        <v>2525</v>
      </c>
      <c r="E89" s="373" t="s">
        <v>2526</v>
      </c>
      <c r="F89" s="374" t="s">
        <v>2527</v>
      </c>
    </row>
    <row r="90" spans="2:8" s="134" customFormat="1" x14ac:dyDescent="0.2">
      <c r="B90" s="12" t="s">
        <v>120</v>
      </c>
      <c r="C90" s="12" t="s">
        <v>120</v>
      </c>
      <c r="D90" s="12" t="s">
        <v>120</v>
      </c>
      <c r="E90" s="12" t="s">
        <v>120</v>
      </c>
      <c r="F90" s="375"/>
      <c r="G90" s="62"/>
      <c r="H90" s="62"/>
    </row>
    <row r="92" spans="2:8" s="376" customFormat="1" x14ac:dyDescent="0.2">
      <c r="B92" s="87" t="s">
        <v>3554</v>
      </c>
      <c r="C92" s="377" t="s">
        <v>120</v>
      </c>
      <c r="F92" s="378"/>
      <c r="G92" s="378"/>
      <c r="H92" s="378"/>
    </row>
    <row r="93" spans="2:8" s="376" customFormat="1" x14ac:dyDescent="0.2">
      <c r="B93" s="87"/>
      <c r="C93" s="377"/>
      <c r="F93" s="378"/>
      <c r="G93" s="378"/>
      <c r="H93" s="378"/>
    </row>
    <row r="94" spans="2:8" s="376" customFormat="1" ht="15" x14ac:dyDescent="0.25">
      <c r="B94" s="144" t="s">
        <v>2927</v>
      </c>
      <c r="C94" s="379"/>
      <c r="F94" s="378"/>
      <c r="G94" s="378"/>
      <c r="H94" s="378"/>
    </row>
    <row r="95" spans="2:8" s="376" customFormat="1" ht="15.75" x14ac:dyDescent="0.2">
      <c r="B95" s="380" t="s">
        <v>2675</v>
      </c>
      <c r="C95" s="260" t="s">
        <v>2921</v>
      </c>
      <c r="F95" s="378"/>
      <c r="G95" s="378"/>
      <c r="H95" s="378"/>
    </row>
    <row r="96" spans="2:8" s="134" customFormat="1" ht="15" x14ac:dyDescent="0.25">
      <c r="B96" s="381" t="s">
        <v>120</v>
      </c>
      <c r="C96" s="146" t="s">
        <v>120</v>
      </c>
      <c r="F96" s="62"/>
      <c r="G96" s="62"/>
      <c r="H96" s="62"/>
    </row>
    <row r="97" spans="2:8" x14ac:dyDescent="0.2">
      <c r="C97" s="5"/>
    </row>
    <row r="98" spans="2:8" x14ac:dyDescent="0.2">
      <c r="C98" s="5"/>
    </row>
    <row r="99" spans="2:8" s="376" customFormat="1" ht="15.75" x14ac:dyDescent="0.2">
      <c r="B99" s="380" t="s">
        <v>3555</v>
      </c>
      <c r="C99" s="260" t="s">
        <v>2921</v>
      </c>
      <c r="F99" s="378"/>
      <c r="G99" s="378"/>
      <c r="H99" s="378"/>
    </row>
    <row r="100" spans="2:8" ht="15" x14ac:dyDescent="0.25">
      <c r="B100" s="381" t="s">
        <v>120</v>
      </c>
      <c r="C100" s="146" t="s">
        <v>120</v>
      </c>
    </row>
    <row r="101" spans="2:8" x14ac:dyDescent="0.2">
      <c r="C101" s="5"/>
    </row>
    <row r="102" spans="2:8" x14ac:dyDescent="0.2">
      <c r="C102" s="5"/>
    </row>
    <row r="103" spans="2:8" s="376" customFormat="1" ht="15.75" x14ac:dyDescent="0.25">
      <c r="B103" s="382" t="s">
        <v>2912</v>
      </c>
      <c r="C103" s="260" t="s">
        <v>2923</v>
      </c>
      <c r="F103" s="378"/>
      <c r="G103" s="378"/>
      <c r="H103" s="378"/>
    </row>
    <row r="104" spans="2:8" ht="15" x14ac:dyDescent="0.25">
      <c r="B104" s="381" t="s">
        <v>120</v>
      </c>
      <c r="C104" s="146" t="s">
        <v>120</v>
      </c>
    </row>
    <row r="105" spans="2:8" x14ac:dyDescent="0.2">
      <c r="C105" s="5"/>
    </row>
    <row r="106" spans="2:8" s="376" customFormat="1" ht="15.75" x14ac:dyDescent="0.25">
      <c r="B106" s="382" t="s">
        <v>2914</v>
      </c>
      <c r="C106" s="260" t="s">
        <v>2923</v>
      </c>
      <c r="F106" s="378"/>
      <c r="G106" s="378"/>
      <c r="H106" s="378"/>
    </row>
    <row r="107" spans="2:8" ht="15" x14ac:dyDescent="0.25">
      <c r="B107" s="381" t="s">
        <v>120</v>
      </c>
      <c r="C107" s="146" t="s">
        <v>120</v>
      </c>
    </row>
    <row r="108" spans="2:8" x14ac:dyDescent="0.2">
      <c r="C108" s="5"/>
    </row>
    <row r="109" spans="2:8" s="376" customFormat="1" ht="15" x14ac:dyDescent="0.25">
      <c r="B109" s="383" t="s">
        <v>3556</v>
      </c>
      <c r="C109" s="146" t="s">
        <v>120</v>
      </c>
      <c r="F109" s="378"/>
      <c r="G109" s="378"/>
      <c r="H109" s="378"/>
    </row>
    <row r="110" spans="2:8" x14ac:dyDescent="0.2">
      <c r="C110" s="5"/>
    </row>
    <row r="111" spans="2:8" x14ac:dyDescent="0.2">
      <c r="C111" s="5"/>
    </row>
    <row r="112" spans="2:8" ht="15" x14ac:dyDescent="0.25">
      <c r="B112" s="69" t="s">
        <v>2917</v>
      </c>
      <c r="C112" s="148">
        <v>44469</v>
      </c>
      <c r="D112" s="149"/>
      <c r="E112" s="150"/>
      <c r="F112" s="71"/>
    </row>
    <row r="113" spans="2:8" ht="51" x14ac:dyDescent="0.2">
      <c r="B113" s="151" t="s">
        <v>2523</v>
      </c>
      <c r="C113" s="151" t="s">
        <v>2918</v>
      </c>
      <c r="D113" s="152" t="s">
        <v>2525</v>
      </c>
      <c r="E113" s="153" t="s">
        <v>2526</v>
      </c>
      <c r="F113" s="138" t="s">
        <v>2527</v>
      </c>
    </row>
    <row r="114" spans="2:8" s="134" customFormat="1" x14ac:dyDescent="0.2">
      <c r="B114" s="384" t="s">
        <v>120</v>
      </c>
      <c r="C114" s="154" t="s">
        <v>120</v>
      </c>
      <c r="D114" s="155" t="s">
        <v>120</v>
      </c>
      <c r="E114" s="155" t="s">
        <v>120</v>
      </c>
      <c r="F114" s="155" t="s">
        <v>120</v>
      </c>
      <c r="G114" s="62"/>
      <c r="H114" s="62"/>
    </row>
    <row r="115" spans="2:8" x14ac:dyDescent="0.2">
      <c r="B115" s="156"/>
      <c r="C115" s="70"/>
      <c r="D115" s="70"/>
      <c r="E115" s="70"/>
      <c r="F115" s="71"/>
    </row>
    <row r="116" spans="2:8" x14ac:dyDescent="0.2">
      <c r="B116" s="70"/>
      <c r="C116" s="70"/>
      <c r="D116" s="70"/>
      <c r="E116" s="70"/>
      <c r="F116" s="71"/>
    </row>
    <row r="117" spans="2:8" x14ac:dyDescent="0.2">
      <c r="B117" s="1" t="s">
        <v>2919</v>
      </c>
      <c r="C117" s="154" t="s">
        <v>120</v>
      </c>
      <c r="D117" s="70"/>
      <c r="E117" s="70"/>
      <c r="F117" s="71"/>
    </row>
    <row r="118" spans="2:8" x14ac:dyDescent="0.2">
      <c r="B118" s="70"/>
      <c r="C118" s="70"/>
      <c r="D118" s="70"/>
      <c r="E118" s="70"/>
      <c r="F118" s="71"/>
    </row>
    <row r="119" spans="2:8" ht="15" x14ac:dyDescent="0.25">
      <c r="B119" s="144" t="s">
        <v>2926</v>
      </c>
      <c r="C119" s="70"/>
      <c r="E119" s="70"/>
      <c r="F119" s="71"/>
    </row>
    <row r="120" spans="2:8" x14ac:dyDescent="0.2">
      <c r="B120" s="70"/>
      <c r="C120" s="70"/>
      <c r="E120" s="70"/>
      <c r="F120" s="71"/>
    </row>
    <row r="121" spans="2:8" ht="15" x14ac:dyDescent="0.25">
      <c r="B121" s="157" t="s">
        <v>2920</v>
      </c>
      <c r="C121" s="158" t="s">
        <v>2921</v>
      </c>
      <c r="E121" s="70"/>
      <c r="F121" s="71"/>
    </row>
    <row r="122" spans="2:8" ht="15" x14ac:dyDescent="0.25">
      <c r="B122" s="381" t="s">
        <v>120</v>
      </c>
      <c r="C122" s="146" t="s">
        <v>120</v>
      </c>
      <c r="E122" s="70"/>
      <c r="F122" s="71"/>
    </row>
    <row r="123" spans="2:8" ht="15" x14ac:dyDescent="0.25">
      <c r="B123" s="385"/>
      <c r="C123" s="386"/>
      <c r="E123" s="70"/>
      <c r="F123" s="71"/>
    </row>
    <row r="124" spans="2:8" x14ac:dyDescent="0.2">
      <c r="C124" s="1"/>
      <c r="E124" s="70"/>
      <c r="F124" s="71"/>
    </row>
    <row r="125" spans="2:8" ht="15" x14ac:dyDescent="0.2">
      <c r="B125" s="160" t="s">
        <v>2911</v>
      </c>
      <c r="C125" s="161" t="s">
        <v>2921</v>
      </c>
      <c r="E125" s="70"/>
      <c r="F125" s="71"/>
    </row>
    <row r="126" spans="2:8" ht="15" x14ac:dyDescent="0.25">
      <c r="B126" s="381" t="s">
        <v>120</v>
      </c>
      <c r="C126" s="146" t="s">
        <v>120</v>
      </c>
      <c r="E126" s="70"/>
      <c r="F126" s="71"/>
    </row>
    <row r="127" spans="2:8" ht="15" x14ac:dyDescent="0.25">
      <c r="B127" s="387"/>
      <c r="C127" s="388"/>
      <c r="E127" s="70"/>
      <c r="F127" s="71"/>
    </row>
    <row r="128" spans="2:8" x14ac:dyDescent="0.2">
      <c r="C128" s="134"/>
      <c r="E128" s="70"/>
      <c r="F128" s="71"/>
    </row>
    <row r="129" spans="2:6" ht="15" x14ac:dyDescent="0.25">
      <c r="B129" s="157" t="s">
        <v>2922</v>
      </c>
      <c r="C129" s="158" t="s">
        <v>2923</v>
      </c>
      <c r="E129" s="70"/>
      <c r="F129" s="71"/>
    </row>
    <row r="130" spans="2:6" ht="15" x14ac:dyDescent="0.25">
      <c r="B130" s="381" t="s">
        <v>120</v>
      </c>
      <c r="C130" s="146" t="s">
        <v>120</v>
      </c>
      <c r="E130" s="70"/>
      <c r="F130" s="71"/>
    </row>
    <row r="131" spans="2:6" x14ac:dyDescent="0.2">
      <c r="C131" s="134"/>
    </row>
    <row r="132" spans="2:6" ht="15" x14ac:dyDescent="0.25">
      <c r="B132" s="160" t="s">
        <v>2924</v>
      </c>
      <c r="C132" s="162" t="s">
        <v>2923</v>
      </c>
    </row>
    <row r="133" spans="2:6" ht="15" x14ac:dyDescent="0.25">
      <c r="B133" s="381" t="s">
        <v>120</v>
      </c>
      <c r="C133" s="146" t="s">
        <v>120</v>
      </c>
    </row>
    <row r="134" spans="2:6" x14ac:dyDescent="0.2">
      <c r="C134" s="134"/>
    </row>
    <row r="135" spans="2:6" ht="15" x14ac:dyDescent="0.25">
      <c r="B135" s="163" t="s">
        <v>2925</v>
      </c>
      <c r="C135" s="146" t="s">
        <v>120</v>
      </c>
    </row>
  </sheetData>
  <mergeCells count="3">
    <mergeCell ref="B1:E1"/>
    <mergeCell ref="C3:C7"/>
    <mergeCell ref="D3:D7"/>
  </mergeCells>
  <conditionalFormatting sqref="C123">
    <cfRule type="expression" dxfId="626" priority="1">
      <formula>#REF!="Total"</formula>
    </cfRule>
  </conditionalFormatting>
  <conditionalFormatting sqref="C123">
    <cfRule type="expression" dxfId="625" priority="11" stopIfTrue="1">
      <formula>$C123="Total"</formula>
    </cfRule>
  </conditionalFormatting>
  <conditionalFormatting sqref="C123">
    <cfRule type="expression" dxfId="624" priority="10">
      <formula>#REF!="Total"</formula>
    </cfRule>
  </conditionalFormatting>
  <conditionalFormatting sqref="C123">
    <cfRule type="expression" dxfId="623" priority="9">
      <formula>#REF!="Total"</formula>
    </cfRule>
  </conditionalFormatting>
  <conditionalFormatting sqref="C123">
    <cfRule type="expression" dxfId="622" priority="8">
      <formula>#REF!="Total"</formula>
    </cfRule>
  </conditionalFormatting>
  <conditionalFormatting sqref="C123">
    <cfRule type="expression" dxfId="621" priority="7">
      <formula>#REF!="Total"</formula>
    </cfRule>
  </conditionalFormatting>
  <conditionalFormatting sqref="C123">
    <cfRule type="expression" dxfId="620" priority="6">
      <formula>#REF!="Total"</formula>
    </cfRule>
  </conditionalFormatting>
  <conditionalFormatting sqref="C123">
    <cfRule type="expression" dxfId="619" priority="5">
      <formula>#REF!="Total"</formula>
    </cfRule>
  </conditionalFormatting>
  <conditionalFormatting sqref="C123">
    <cfRule type="expression" dxfId="618" priority="4">
      <formula>#REF!="Total"</formula>
    </cfRule>
  </conditionalFormatting>
  <conditionalFormatting sqref="C123">
    <cfRule type="expression" dxfId="617" priority="12">
      <formula>#REF!="Total"</formula>
    </cfRule>
  </conditionalFormatting>
  <conditionalFormatting sqref="C123">
    <cfRule type="expression" dxfId="616" priority="13">
      <formula>#REF!="Total"</formula>
    </cfRule>
  </conditionalFormatting>
  <conditionalFormatting sqref="C123">
    <cfRule type="expression" dxfId="615" priority="14">
      <formula>#REF!="Total"</formula>
    </cfRule>
  </conditionalFormatting>
  <conditionalFormatting sqref="C123">
    <cfRule type="expression" dxfId="614" priority="15">
      <formula>#REF!="Total"</formula>
    </cfRule>
  </conditionalFormatting>
  <conditionalFormatting sqref="C123">
    <cfRule type="expression" dxfId="613" priority="16">
      <formula>$A123="Total"</formula>
    </cfRule>
  </conditionalFormatting>
  <conditionalFormatting sqref="C123">
    <cfRule type="expression" dxfId="612" priority="3">
      <formula>#REF!="Total"</formula>
    </cfRule>
  </conditionalFormatting>
  <conditionalFormatting sqref="C123">
    <cfRule type="expression" dxfId="611" priority="2">
      <formula>#REF!="Total"</formula>
    </cfRule>
  </conditionalFormatting>
  <conditionalFormatting sqref="C123">
    <cfRule type="expression" dxfId="610" priority="17" stopIfTrue="1">
      <formula>#REF!="Total"</formula>
    </cfRule>
  </conditionalFormatting>
  <conditionalFormatting sqref="C123">
    <cfRule type="expression" dxfId="609" priority="18">
      <formula>#REF!="Total"</formula>
    </cfRule>
  </conditionalFormatting>
  <conditionalFormatting sqref="C123">
    <cfRule type="expression" dxfId="608" priority="19">
      <formula>#REF!="Total"</formula>
    </cfRule>
  </conditionalFormatting>
  <conditionalFormatting sqref="C123">
    <cfRule type="expression" dxfId="607" priority="20">
      <formula>#REF!="Total"</formula>
    </cfRule>
  </conditionalFormatting>
  <conditionalFormatting sqref="C123">
    <cfRule type="expression" dxfId="606" priority="21">
      <formula>#REF!="Total"</formula>
    </cfRule>
  </conditionalFormatting>
  <conditionalFormatting sqref="C123">
    <cfRule type="expression" dxfId="605" priority="22">
      <formula>#REF!="Total"</formula>
    </cfRule>
  </conditionalFormatting>
  <conditionalFormatting sqref="C123">
    <cfRule type="expression" dxfId="604" priority="23">
      <formula>#REF!="Total"</formula>
    </cfRule>
  </conditionalFormatting>
  <conditionalFormatting sqref="C123">
    <cfRule type="expression" dxfId="603" priority="24">
      <formula>#REF!="Total"</formula>
    </cfRule>
  </conditionalFormatting>
  <conditionalFormatting sqref="C123">
    <cfRule type="expression" dxfId="602" priority="25">
      <formula>#REF!="Total"</formula>
    </cfRule>
  </conditionalFormatting>
  <conditionalFormatting sqref="C123">
    <cfRule type="expression" dxfId="601" priority="26">
      <formula>#REF!="Total"</formula>
    </cfRule>
  </conditionalFormatting>
  <conditionalFormatting sqref="C123">
    <cfRule type="expression" dxfId="600" priority="27">
      <formula>#REF!="Total"</formula>
    </cfRule>
  </conditionalFormatting>
  <conditionalFormatting sqref="C123">
    <cfRule type="expression" dxfId="599" priority="28">
      <formula>#REF!="Total"</formula>
    </cfRule>
  </conditionalFormatting>
  <conditionalFormatting sqref="C123">
    <cfRule type="expression" dxfId="598" priority="29">
      <formula>#REF!="Total"</formula>
    </cfRule>
  </conditionalFormatting>
  <conditionalFormatting sqref="C123">
    <cfRule type="expression" dxfId="597" priority="30">
      <formula>#REF!="Total"</formula>
    </cfRule>
  </conditionalFormatting>
  <conditionalFormatting sqref="C123">
    <cfRule type="expression" dxfId="596" priority="31">
      <formula>#REF!="Total"</formula>
    </cfRule>
  </conditionalFormatting>
  <conditionalFormatting sqref="C123">
    <cfRule type="expression" dxfId="595" priority="32">
      <formula>#REF!="Total"</formula>
    </cfRule>
  </conditionalFormatting>
  <conditionalFormatting sqref="C123">
    <cfRule type="expression" dxfId="594" priority="33">
      <formula>#REF!="Total"</formula>
    </cfRule>
  </conditionalFormatting>
  <hyperlinks>
    <hyperlink ref="A1" location="Index!A1" display="Index" xr:uid="{4B49BB2E-20E3-4841-BF1F-754A2CF50361}"/>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B694E-C04C-48C5-AA50-4E66DF23579E}">
  <dimension ref="A1:I116"/>
  <sheetViews>
    <sheetView workbookViewId="0">
      <selection activeCell="B1" sqref="B1:E1"/>
    </sheetView>
  </sheetViews>
  <sheetFormatPr defaultRowHeight="12.75" x14ac:dyDescent="0.2"/>
  <cols>
    <col min="1" max="1" width="5.42578125" style="1" bestFit="1" customWidth="1"/>
    <col min="2" max="2" width="67" style="1" bestFit="1" customWidth="1"/>
    <col min="3" max="3" width="25.7109375" style="62" customWidth="1"/>
    <col min="4" max="4" width="30.28515625" style="1" bestFit="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30.2851562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30.2851562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30.2851562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30.2851562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30.2851562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30.2851562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30.2851562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30.2851562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30.2851562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30.2851562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30.2851562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30.2851562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30.2851562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30.2851562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30.2851562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30.2851562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30.2851562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30.2851562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30.2851562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30.2851562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30.2851562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30.2851562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30.2851562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30.2851562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30.2851562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30.2851562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30.2851562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30.2851562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30.2851562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30.2851562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30.2851562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30.2851562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30.2851562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30.2851562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30.2851562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30.2851562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30.2851562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30.2851562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30.2851562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30.2851562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30.2851562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30.2851562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30.2851562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30.2851562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30.2851562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30.2851562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30.2851562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30.2851562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30.2851562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30.2851562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30.2851562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30.2851562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30.2851562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30.2851562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30.2851562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30.2851562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30.2851562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30.2851562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30.2851562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30.2851562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30.2851562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30.2851562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30.2851562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x14ac:dyDescent="0.2">
      <c r="A1" s="3" t="s">
        <v>0</v>
      </c>
      <c r="B1" s="410" t="s">
        <v>53</v>
      </c>
      <c r="C1" s="410"/>
      <c r="D1" s="410"/>
      <c r="E1" s="410"/>
    </row>
    <row r="2" spans="1:9" ht="13.5" thickBot="1" x14ac:dyDescent="0.25"/>
    <row r="3" spans="1:9" ht="15" x14ac:dyDescent="0.2">
      <c r="B3" s="47" t="s">
        <v>1026</v>
      </c>
      <c r="C3" s="411"/>
      <c r="D3" s="417"/>
    </row>
    <row r="4" spans="1:9" ht="30" x14ac:dyDescent="0.2">
      <c r="B4" s="50" t="s">
        <v>1027</v>
      </c>
      <c r="C4" s="412"/>
      <c r="D4" s="418"/>
    </row>
    <row r="5" spans="1:9" ht="15" x14ac:dyDescent="0.2">
      <c r="B5" s="49" t="s">
        <v>983</v>
      </c>
      <c r="C5" s="412"/>
      <c r="D5" s="418"/>
    </row>
    <row r="6" spans="1:9" ht="15" x14ac:dyDescent="0.2">
      <c r="B6" s="50" t="s">
        <v>996</v>
      </c>
      <c r="C6" s="412"/>
      <c r="D6" s="418"/>
    </row>
    <row r="7" spans="1:9" ht="30.75" thickBot="1" x14ac:dyDescent="0.25">
      <c r="B7" s="51" t="s">
        <v>1028</v>
      </c>
      <c r="C7" s="413"/>
      <c r="D7" s="419"/>
    </row>
    <row r="8" spans="1:9" x14ac:dyDescent="0.2">
      <c r="C8" s="64" t="s">
        <v>1631</v>
      </c>
      <c r="D8" s="64" t="s">
        <v>1630</v>
      </c>
    </row>
    <row r="10" spans="1:9" x14ac:dyDescent="0.2">
      <c r="B10" s="1" t="s">
        <v>95</v>
      </c>
    </row>
    <row r="12" spans="1:9" x14ac:dyDescent="0.2">
      <c r="B12" s="6" t="s">
        <v>96</v>
      </c>
      <c r="C12" s="63" t="s">
        <v>97</v>
      </c>
      <c r="D12" s="6" t="s">
        <v>125</v>
      </c>
      <c r="E12" s="6" t="s">
        <v>99</v>
      </c>
      <c r="F12" s="8" t="s">
        <v>100</v>
      </c>
      <c r="G12" s="8" t="s">
        <v>101</v>
      </c>
      <c r="H12" s="8" t="s">
        <v>102</v>
      </c>
      <c r="I12" s="2" t="s">
        <v>126</v>
      </c>
    </row>
    <row r="13" spans="1:9" x14ac:dyDescent="0.2">
      <c r="B13" s="2" t="s">
        <v>127</v>
      </c>
    </row>
    <row r="14" spans="1:9" x14ac:dyDescent="0.2">
      <c r="B14" s="2" t="s">
        <v>104</v>
      </c>
    </row>
    <row r="15" spans="1:9" x14ac:dyDescent="0.2">
      <c r="B15" s="1" t="s">
        <v>1111</v>
      </c>
      <c r="C15" s="62" t="s">
        <v>128</v>
      </c>
      <c r="D15" s="1" t="s">
        <v>131</v>
      </c>
      <c r="E15" s="1" t="s">
        <v>132</v>
      </c>
      <c r="F15" s="4">
        <v>1704071</v>
      </c>
      <c r="G15" s="4">
        <v>11942.98</v>
      </c>
      <c r="H15" s="4">
        <v>9.7100000000000009</v>
      </c>
    </row>
    <row r="16" spans="1:9" x14ac:dyDescent="0.2">
      <c r="B16" s="1" t="s">
        <v>280</v>
      </c>
      <c r="C16" s="62" t="s">
        <v>128</v>
      </c>
      <c r="D16" s="1" t="s">
        <v>131</v>
      </c>
      <c r="E16" s="1" t="s">
        <v>281</v>
      </c>
      <c r="F16" s="4">
        <v>2500000</v>
      </c>
      <c r="G16" s="4">
        <v>11325</v>
      </c>
      <c r="H16" s="4">
        <v>9.1999999999999993</v>
      </c>
    </row>
    <row r="17" spans="2:8" x14ac:dyDescent="0.2">
      <c r="B17" s="1" t="s">
        <v>1385</v>
      </c>
      <c r="C17" s="62" t="s">
        <v>128</v>
      </c>
      <c r="D17" s="1" t="s">
        <v>129</v>
      </c>
      <c r="E17" s="1" t="s">
        <v>130</v>
      </c>
      <c r="F17" s="4">
        <v>377500</v>
      </c>
      <c r="G17" s="4">
        <v>9510.17</v>
      </c>
      <c r="H17" s="4">
        <v>7.73</v>
      </c>
    </row>
    <row r="18" spans="2:8" x14ac:dyDescent="0.2">
      <c r="B18" s="1" t="s">
        <v>1386</v>
      </c>
      <c r="C18" s="62" t="s">
        <v>128</v>
      </c>
      <c r="D18" s="1" t="s">
        <v>134</v>
      </c>
      <c r="E18" s="1" t="s">
        <v>135</v>
      </c>
      <c r="F18" s="4">
        <v>555863</v>
      </c>
      <c r="G18" s="4">
        <v>9311.82</v>
      </c>
      <c r="H18" s="4">
        <v>7.57</v>
      </c>
    </row>
    <row r="19" spans="2:8" x14ac:dyDescent="0.2">
      <c r="B19" s="1" t="s">
        <v>1171</v>
      </c>
      <c r="C19" s="62" t="s">
        <v>128</v>
      </c>
      <c r="D19" s="1" t="s">
        <v>131</v>
      </c>
      <c r="E19" s="1" t="s">
        <v>133</v>
      </c>
      <c r="F19" s="4">
        <v>457000</v>
      </c>
      <c r="G19" s="4">
        <v>7288.92</v>
      </c>
      <c r="H19" s="4">
        <v>5.92</v>
      </c>
    </row>
    <row r="20" spans="2:8" x14ac:dyDescent="0.2">
      <c r="B20" s="1" t="s">
        <v>1200</v>
      </c>
      <c r="C20" s="62" t="s">
        <v>128</v>
      </c>
      <c r="D20" s="1" t="s">
        <v>142</v>
      </c>
      <c r="E20" s="1" t="s">
        <v>143</v>
      </c>
      <c r="F20" s="4">
        <v>792245</v>
      </c>
      <c r="G20" s="4">
        <v>5453.02</v>
      </c>
      <c r="H20" s="4">
        <v>4.43</v>
      </c>
    </row>
    <row r="21" spans="2:8" x14ac:dyDescent="0.2">
      <c r="B21" s="1" t="s">
        <v>1114</v>
      </c>
      <c r="C21" s="62" t="s">
        <v>128</v>
      </c>
      <c r="D21" s="1" t="s">
        <v>165</v>
      </c>
      <c r="E21" s="1" t="s">
        <v>166</v>
      </c>
      <c r="F21" s="4">
        <v>320000</v>
      </c>
      <c r="G21" s="4">
        <v>5449.44</v>
      </c>
      <c r="H21" s="4">
        <v>4.43</v>
      </c>
    </row>
    <row r="22" spans="2:8" x14ac:dyDescent="0.2">
      <c r="B22" s="1" t="s">
        <v>1159</v>
      </c>
      <c r="C22" s="62" t="s">
        <v>128</v>
      </c>
      <c r="D22" s="1" t="s">
        <v>140</v>
      </c>
      <c r="E22" s="1" t="s">
        <v>141</v>
      </c>
      <c r="F22" s="4">
        <v>195000</v>
      </c>
      <c r="G22" s="4">
        <v>5370.89</v>
      </c>
      <c r="H22" s="4">
        <v>4.37</v>
      </c>
    </row>
    <row r="23" spans="2:8" x14ac:dyDescent="0.2">
      <c r="B23" s="1" t="s">
        <v>1387</v>
      </c>
      <c r="C23" s="62" t="s">
        <v>128</v>
      </c>
      <c r="D23" s="1" t="s">
        <v>134</v>
      </c>
      <c r="E23" s="1" t="s">
        <v>261</v>
      </c>
      <c r="F23" s="4">
        <v>318000</v>
      </c>
      <c r="G23" s="4">
        <v>4068.97</v>
      </c>
      <c r="H23" s="4">
        <v>3.31</v>
      </c>
    </row>
    <row r="24" spans="2:8" x14ac:dyDescent="0.2">
      <c r="B24" s="1" t="s">
        <v>1130</v>
      </c>
      <c r="C24" s="62" t="s">
        <v>128</v>
      </c>
      <c r="D24" s="1" t="s">
        <v>129</v>
      </c>
      <c r="E24" s="1" t="s">
        <v>353</v>
      </c>
      <c r="F24" s="4">
        <v>900000</v>
      </c>
      <c r="G24" s="4">
        <v>3889.8</v>
      </c>
      <c r="H24" s="4">
        <v>3.16</v>
      </c>
    </row>
    <row r="25" spans="2:8" x14ac:dyDescent="0.2">
      <c r="B25" s="1" t="s">
        <v>1127</v>
      </c>
      <c r="C25" s="62" t="s">
        <v>128</v>
      </c>
      <c r="D25" s="1" t="s">
        <v>167</v>
      </c>
      <c r="E25" s="1" t="s">
        <v>168</v>
      </c>
      <c r="F25" s="4">
        <v>50168</v>
      </c>
      <c r="G25" s="4">
        <v>3710.48</v>
      </c>
      <c r="H25" s="4">
        <v>3.02</v>
      </c>
    </row>
    <row r="26" spans="2:8" x14ac:dyDescent="0.2">
      <c r="B26" s="1" t="s">
        <v>1229</v>
      </c>
      <c r="C26" s="62" t="s">
        <v>128</v>
      </c>
      <c r="D26" s="1" t="s">
        <v>160</v>
      </c>
      <c r="E26" s="1" t="s">
        <v>421</v>
      </c>
      <c r="F26" s="4">
        <v>369369</v>
      </c>
      <c r="G26" s="4">
        <v>3632.93</v>
      </c>
      <c r="H26" s="4">
        <v>2.95</v>
      </c>
    </row>
    <row r="27" spans="2:8" x14ac:dyDescent="0.2">
      <c r="B27" s="1" t="s">
        <v>1480</v>
      </c>
      <c r="C27" s="62" t="s">
        <v>128</v>
      </c>
      <c r="D27" s="1" t="s">
        <v>146</v>
      </c>
      <c r="E27" s="1" t="s">
        <v>274</v>
      </c>
      <c r="F27" s="4">
        <v>570000</v>
      </c>
      <c r="G27" s="4">
        <v>3609.53</v>
      </c>
      <c r="H27" s="4">
        <v>2.93</v>
      </c>
    </row>
    <row r="28" spans="2:8" x14ac:dyDescent="0.2">
      <c r="B28" s="1" t="s">
        <v>1140</v>
      </c>
      <c r="C28" s="62" t="s">
        <v>128</v>
      </c>
      <c r="D28" s="1" t="s">
        <v>337</v>
      </c>
      <c r="E28" s="1" t="s">
        <v>338</v>
      </c>
      <c r="F28" s="4">
        <v>253062</v>
      </c>
      <c r="G28" s="4">
        <v>3261.72</v>
      </c>
      <c r="H28" s="4">
        <v>2.65</v>
      </c>
    </row>
    <row r="29" spans="2:8" x14ac:dyDescent="0.2">
      <c r="B29" s="1" t="s">
        <v>1169</v>
      </c>
      <c r="C29" s="62" t="s">
        <v>128</v>
      </c>
      <c r="D29" s="1" t="s">
        <v>188</v>
      </c>
      <c r="E29" s="1" t="s">
        <v>359</v>
      </c>
      <c r="F29" s="4">
        <v>93394</v>
      </c>
      <c r="G29" s="4">
        <v>2968.39</v>
      </c>
      <c r="H29" s="4">
        <v>2.41</v>
      </c>
    </row>
    <row r="30" spans="2:8" x14ac:dyDescent="0.2">
      <c r="B30" s="1" t="s">
        <v>1138</v>
      </c>
      <c r="C30" s="62" t="s">
        <v>128</v>
      </c>
      <c r="D30" s="1" t="s">
        <v>173</v>
      </c>
      <c r="E30" s="1" t="s">
        <v>290</v>
      </c>
      <c r="F30" s="4">
        <v>395666</v>
      </c>
      <c r="G30" s="4">
        <v>2917.84</v>
      </c>
      <c r="H30" s="4">
        <v>2.37</v>
      </c>
    </row>
    <row r="31" spans="2:8" x14ac:dyDescent="0.2">
      <c r="B31" s="1" t="s">
        <v>1198</v>
      </c>
      <c r="C31" s="62" t="s">
        <v>128</v>
      </c>
      <c r="D31" s="1" t="s">
        <v>170</v>
      </c>
      <c r="E31" s="1" t="s">
        <v>279</v>
      </c>
      <c r="F31" s="4">
        <v>235000</v>
      </c>
      <c r="G31" s="4">
        <v>2855.49</v>
      </c>
      <c r="H31" s="4">
        <v>2.3199999999999998</v>
      </c>
    </row>
    <row r="32" spans="2:8" x14ac:dyDescent="0.2">
      <c r="B32" s="1" t="s">
        <v>1184</v>
      </c>
      <c r="C32" s="62" t="s">
        <v>128</v>
      </c>
      <c r="D32" s="1" t="s">
        <v>228</v>
      </c>
      <c r="E32" s="1" t="s">
        <v>266</v>
      </c>
      <c r="F32" s="4">
        <v>69500</v>
      </c>
      <c r="G32" s="4">
        <v>2808.43</v>
      </c>
      <c r="H32" s="4">
        <v>2.2799999999999998</v>
      </c>
    </row>
    <row r="33" spans="2:8" x14ac:dyDescent="0.2">
      <c r="B33" s="1" t="s">
        <v>1145</v>
      </c>
      <c r="C33" s="62" t="s">
        <v>128</v>
      </c>
      <c r="D33" s="1" t="s">
        <v>167</v>
      </c>
      <c r="E33" s="1" t="s">
        <v>181</v>
      </c>
      <c r="F33" s="4">
        <v>119746</v>
      </c>
      <c r="G33" s="4">
        <v>2699.67</v>
      </c>
      <c r="H33" s="4">
        <v>2.19</v>
      </c>
    </row>
    <row r="34" spans="2:8" x14ac:dyDescent="0.2">
      <c r="B34" s="1" t="s">
        <v>1217</v>
      </c>
      <c r="C34" s="62" t="s">
        <v>128</v>
      </c>
      <c r="D34" s="1" t="s">
        <v>138</v>
      </c>
      <c r="E34" s="1" t="s">
        <v>271</v>
      </c>
      <c r="F34" s="4">
        <v>215883</v>
      </c>
      <c r="G34" s="4">
        <v>2629.56</v>
      </c>
      <c r="H34" s="4">
        <v>2.14</v>
      </c>
    </row>
    <row r="35" spans="2:8" x14ac:dyDescent="0.2">
      <c r="B35" s="1" t="s">
        <v>1132</v>
      </c>
      <c r="C35" s="62" t="s">
        <v>128</v>
      </c>
      <c r="D35" s="1" t="s">
        <v>163</v>
      </c>
      <c r="E35" s="1" t="s">
        <v>350</v>
      </c>
      <c r="F35" s="4">
        <v>1602000</v>
      </c>
      <c r="G35" s="4">
        <v>2544.7800000000002</v>
      </c>
      <c r="H35" s="4">
        <v>2.0699999999999998</v>
      </c>
    </row>
    <row r="36" spans="2:8" x14ac:dyDescent="0.2">
      <c r="B36" s="1" t="s">
        <v>1103</v>
      </c>
      <c r="C36" s="62" t="s">
        <v>128</v>
      </c>
      <c r="D36" s="1" t="s">
        <v>160</v>
      </c>
      <c r="E36" s="1" t="s">
        <v>175</v>
      </c>
      <c r="F36" s="4">
        <v>300000</v>
      </c>
      <c r="G36" s="4">
        <v>2454.75</v>
      </c>
      <c r="H36" s="4">
        <v>2</v>
      </c>
    </row>
    <row r="37" spans="2:8" x14ac:dyDescent="0.2">
      <c r="B37" s="1" t="s">
        <v>1213</v>
      </c>
      <c r="C37" s="62" t="s">
        <v>128</v>
      </c>
      <c r="D37" s="1" t="s">
        <v>339</v>
      </c>
      <c r="E37" s="1" t="s">
        <v>340</v>
      </c>
      <c r="F37" s="4">
        <v>483573</v>
      </c>
      <c r="G37" s="4">
        <v>2359.59</v>
      </c>
      <c r="H37" s="4">
        <v>1.92</v>
      </c>
    </row>
    <row r="38" spans="2:8" x14ac:dyDescent="0.2">
      <c r="B38" s="1" t="s">
        <v>1106</v>
      </c>
      <c r="C38" s="62" t="s">
        <v>128</v>
      </c>
      <c r="D38" s="1" t="s">
        <v>216</v>
      </c>
      <c r="E38" s="1" t="s">
        <v>288</v>
      </c>
      <c r="F38" s="4">
        <v>51747</v>
      </c>
      <c r="G38" s="4">
        <v>2319.09</v>
      </c>
      <c r="H38" s="4">
        <v>1.88</v>
      </c>
    </row>
    <row r="39" spans="2:8" x14ac:dyDescent="0.2">
      <c r="B39" s="1" t="s">
        <v>1188</v>
      </c>
      <c r="C39" s="62" t="s">
        <v>128</v>
      </c>
      <c r="D39" s="1" t="s">
        <v>163</v>
      </c>
      <c r="E39" s="1" t="s">
        <v>164</v>
      </c>
      <c r="F39" s="4">
        <v>290719</v>
      </c>
      <c r="G39" s="4">
        <v>1853.19</v>
      </c>
      <c r="H39" s="4">
        <v>1.51</v>
      </c>
    </row>
    <row r="40" spans="2:8" x14ac:dyDescent="0.2">
      <c r="B40" s="1" t="s">
        <v>1218</v>
      </c>
      <c r="C40" s="62" t="s">
        <v>128</v>
      </c>
      <c r="D40" s="1" t="s">
        <v>173</v>
      </c>
      <c r="E40" s="1" t="s">
        <v>264</v>
      </c>
      <c r="F40" s="4">
        <v>76000</v>
      </c>
      <c r="G40" s="4">
        <v>1815.64</v>
      </c>
      <c r="H40" s="4">
        <v>1.48</v>
      </c>
    </row>
    <row r="41" spans="2:8" x14ac:dyDescent="0.2">
      <c r="B41" s="1" t="s">
        <v>1443</v>
      </c>
      <c r="C41" s="62" t="s">
        <v>128</v>
      </c>
      <c r="D41" s="1" t="s">
        <v>193</v>
      </c>
      <c r="E41" s="1" t="s">
        <v>194</v>
      </c>
      <c r="F41" s="4">
        <v>106000</v>
      </c>
      <c r="G41" s="4">
        <v>1441.28</v>
      </c>
      <c r="H41" s="4">
        <v>1.17</v>
      </c>
    </row>
    <row r="42" spans="2:8" x14ac:dyDescent="0.2">
      <c r="B42" s="1" t="s">
        <v>1129</v>
      </c>
      <c r="C42" s="62" t="s">
        <v>128</v>
      </c>
      <c r="D42" s="1" t="s">
        <v>276</v>
      </c>
      <c r="E42" s="1" t="s">
        <v>437</v>
      </c>
      <c r="F42" s="4">
        <v>265000</v>
      </c>
      <c r="G42" s="4">
        <v>1105.58</v>
      </c>
      <c r="H42" s="4">
        <v>0.9</v>
      </c>
    </row>
    <row r="43" spans="2:8" x14ac:dyDescent="0.2">
      <c r="B43" s="1" t="s">
        <v>1403</v>
      </c>
      <c r="C43" s="62" t="s">
        <v>128</v>
      </c>
      <c r="D43" s="1" t="s">
        <v>142</v>
      </c>
      <c r="E43" s="1" t="s">
        <v>195</v>
      </c>
      <c r="F43" s="4">
        <v>56589</v>
      </c>
      <c r="G43" s="4">
        <v>86.75</v>
      </c>
      <c r="H43" s="4">
        <v>7.0000000000000007E-2</v>
      </c>
    </row>
    <row r="44" spans="2:8" x14ac:dyDescent="0.2">
      <c r="B44" s="2" t="s">
        <v>196</v>
      </c>
      <c r="C44" s="64"/>
      <c r="D44" s="2"/>
      <c r="E44" s="2"/>
      <c r="F44" s="10"/>
      <c r="G44" s="10">
        <f>SUM(G12:G43)</f>
        <v>120685.69999999998</v>
      </c>
      <c r="H44" s="10">
        <f>SUM(H12:H43)</f>
        <v>98.09</v>
      </c>
    </row>
    <row r="45" spans="2:8" x14ac:dyDescent="0.2">
      <c r="B45" s="2" t="s">
        <v>197</v>
      </c>
      <c r="C45" s="64"/>
      <c r="D45" s="2"/>
      <c r="E45" s="2"/>
      <c r="F45" s="10"/>
      <c r="G45" s="10">
        <v>2422.34</v>
      </c>
      <c r="H45" s="10">
        <v>1.97</v>
      </c>
    </row>
    <row r="46" spans="2:8" x14ac:dyDescent="0.2">
      <c r="B46" s="2" t="s">
        <v>114</v>
      </c>
      <c r="C46" s="64"/>
      <c r="D46" s="2"/>
      <c r="E46" s="2"/>
      <c r="F46" s="10"/>
      <c r="G46" s="10">
        <v>123108.04</v>
      </c>
      <c r="H46" s="10">
        <v>100.06</v>
      </c>
    </row>
    <row r="47" spans="2:8" x14ac:dyDescent="0.2">
      <c r="B47" s="2" t="s">
        <v>198</v>
      </c>
      <c r="C47" s="64"/>
      <c r="D47" s="2"/>
      <c r="E47" s="2"/>
      <c r="F47" s="10"/>
      <c r="G47" s="10">
        <v>-70.158901309991052</v>
      </c>
      <c r="H47" s="10">
        <v>-6.0000000000002274E-2</v>
      </c>
    </row>
    <row r="48" spans="2:8" x14ac:dyDescent="0.2">
      <c r="B48" s="2" t="s">
        <v>116</v>
      </c>
      <c r="C48" s="64"/>
      <c r="D48" s="2"/>
      <c r="E48" s="2"/>
      <c r="F48" s="10"/>
      <c r="G48" s="10">
        <v>123037.88109869001</v>
      </c>
      <c r="H48" s="10">
        <v>100</v>
      </c>
    </row>
    <row r="49" spans="2:3" x14ac:dyDescent="0.2">
      <c r="B49" s="1" t="s">
        <v>117</v>
      </c>
    </row>
    <row r="50" spans="2:3" x14ac:dyDescent="0.2">
      <c r="B50" s="1" t="s">
        <v>118</v>
      </c>
    </row>
    <row r="52" spans="2:3" x14ac:dyDescent="0.2">
      <c r="B52" s="11"/>
    </row>
    <row r="53" spans="2:3" x14ac:dyDescent="0.2">
      <c r="B53" s="2"/>
    </row>
    <row r="54" spans="2:3" x14ac:dyDescent="0.2">
      <c r="B54" s="2" t="s">
        <v>121</v>
      </c>
    </row>
    <row r="55" spans="2:3" x14ac:dyDescent="0.2">
      <c r="B55" s="2" t="s">
        <v>199</v>
      </c>
    </row>
    <row r="56" spans="2:3" x14ac:dyDescent="0.2">
      <c r="B56" s="2" t="s">
        <v>122</v>
      </c>
    </row>
    <row r="57" spans="2:3" x14ac:dyDescent="0.2">
      <c r="B57" s="2" t="s">
        <v>653</v>
      </c>
      <c r="C57" s="64"/>
    </row>
    <row r="58" spans="2:3" x14ac:dyDescent="0.2">
      <c r="B58" s="2" t="s">
        <v>654</v>
      </c>
      <c r="C58" s="64"/>
    </row>
    <row r="59" spans="2:3" x14ac:dyDescent="0.2">
      <c r="B59" s="2" t="s">
        <v>655</v>
      </c>
      <c r="C59" s="64"/>
    </row>
    <row r="60" spans="2:3" x14ac:dyDescent="0.2">
      <c r="B60" s="2" t="s">
        <v>656</v>
      </c>
      <c r="C60" s="64"/>
    </row>
    <row r="61" spans="2:3" x14ac:dyDescent="0.2">
      <c r="B61" s="2" t="s">
        <v>657</v>
      </c>
      <c r="C61" s="64"/>
    </row>
    <row r="62" spans="2:3" x14ac:dyDescent="0.2">
      <c r="B62" s="2" t="s">
        <v>658</v>
      </c>
      <c r="C62" s="64"/>
    </row>
    <row r="63" spans="2:3" x14ac:dyDescent="0.2">
      <c r="B63" s="2" t="s">
        <v>659</v>
      </c>
      <c r="C63" s="64"/>
    </row>
    <row r="64" spans="2:3" x14ac:dyDescent="0.2">
      <c r="B64" s="2" t="s">
        <v>660</v>
      </c>
      <c r="C64" s="64"/>
    </row>
    <row r="65" spans="2:8" x14ac:dyDescent="0.2">
      <c r="B65" s="65" t="s">
        <v>3818</v>
      </c>
      <c r="C65" s="64"/>
    </row>
    <row r="66" spans="2:8" x14ac:dyDescent="0.2">
      <c r="B66" s="65" t="s">
        <v>123</v>
      </c>
    </row>
    <row r="67" spans="2:8" x14ac:dyDescent="0.2">
      <c r="B67" s="65" t="s">
        <v>124</v>
      </c>
    </row>
    <row r="69" spans="2:8" ht="15" x14ac:dyDescent="0.2">
      <c r="B69" s="371" t="s">
        <v>2522</v>
      </c>
      <c r="C69" s="372">
        <v>44469</v>
      </c>
    </row>
    <row r="70" spans="2:8" ht="60" x14ac:dyDescent="0.2">
      <c r="B70" s="373" t="s">
        <v>2523</v>
      </c>
      <c r="C70" s="373" t="s">
        <v>2524</v>
      </c>
      <c r="D70" s="143" t="s">
        <v>2525</v>
      </c>
      <c r="E70" s="373" t="s">
        <v>2526</v>
      </c>
      <c r="F70" s="374" t="s">
        <v>2527</v>
      </c>
    </row>
    <row r="71" spans="2:8" s="134" customFormat="1" x14ac:dyDescent="0.2">
      <c r="B71" s="12" t="s">
        <v>120</v>
      </c>
      <c r="C71" s="12" t="s">
        <v>120</v>
      </c>
      <c r="D71" s="12" t="s">
        <v>120</v>
      </c>
      <c r="E71" s="12" t="s">
        <v>120</v>
      </c>
      <c r="F71" s="375"/>
      <c r="G71" s="62"/>
      <c r="H71" s="62"/>
    </row>
    <row r="73" spans="2:8" s="376" customFormat="1" x14ac:dyDescent="0.2">
      <c r="B73" s="87" t="s">
        <v>3554</v>
      </c>
      <c r="C73" s="377" t="s">
        <v>120</v>
      </c>
      <c r="F73" s="378"/>
      <c r="G73" s="378"/>
      <c r="H73" s="378"/>
    </row>
    <row r="74" spans="2:8" s="376" customFormat="1" x14ac:dyDescent="0.2">
      <c r="B74" s="87"/>
      <c r="C74" s="377"/>
      <c r="F74" s="378"/>
      <c r="G74" s="378"/>
      <c r="H74" s="378"/>
    </row>
    <row r="75" spans="2:8" s="376" customFormat="1" ht="15" x14ac:dyDescent="0.25">
      <c r="B75" s="144" t="s">
        <v>2927</v>
      </c>
      <c r="C75" s="379"/>
      <c r="F75" s="378"/>
      <c r="G75" s="378"/>
      <c r="H75" s="378"/>
    </row>
    <row r="76" spans="2:8" s="376" customFormat="1" ht="15.75" x14ac:dyDescent="0.2">
      <c r="B76" s="380" t="s">
        <v>2675</v>
      </c>
      <c r="C76" s="260" t="s">
        <v>2921</v>
      </c>
      <c r="F76" s="378"/>
      <c r="G76" s="378"/>
      <c r="H76" s="378"/>
    </row>
    <row r="77" spans="2:8" s="134" customFormat="1" ht="15" x14ac:dyDescent="0.25">
      <c r="B77" s="381" t="s">
        <v>120</v>
      </c>
      <c r="C77" s="146" t="s">
        <v>120</v>
      </c>
      <c r="F77" s="62"/>
      <c r="G77" s="62"/>
      <c r="H77" s="62"/>
    </row>
    <row r="78" spans="2:8" x14ac:dyDescent="0.2">
      <c r="C78" s="5"/>
    </row>
    <row r="79" spans="2:8" x14ac:dyDescent="0.2">
      <c r="C79" s="5"/>
    </row>
    <row r="80" spans="2:8" s="376" customFormat="1" ht="15.75" x14ac:dyDescent="0.2">
      <c r="B80" s="380" t="s">
        <v>3555</v>
      </c>
      <c r="C80" s="260" t="s">
        <v>2921</v>
      </c>
      <c r="F80" s="378"/>
      <c r="G80" s="378"/>
      <c r="H80" s="378"/>
    </row>
    <row r="81" spans="2:8" ht="15" x14ac:dyDescent="0.25">
      <c r="B81" s="381" t="s">
        <v>120</v>
      </c>
      <c r="C81" s="146" t="s">
        <v>120</v>
      </c>
    </row>
    <row r="82" spans="2:8" x14ac:dyDescent="0.2">
      <c r="C82" s="5"/>
    </row>
    <row r="83" spans="2:8" x14ac:dyDescent="0.2">
      <c r="C83" s="5"/>
    </row>
    <row r="84" spans="2:8" s="376" customFormat="1" ht="15.75" x14ac:dyDescent="0.25">
      <c r="B84" s="382" t="s">
        <v>2912</v>
      </c>
      <c r="C84" s="260" t="s">
        <v>2923</v>
      </c>
      <c r="F84" s="378"/>
      <c r="G84" s="378"/>
      <c r="H84" s="378"/>
    </row>
    <row r="85" spans="2:8" ht="15" x14ac:dyDescent="0.25">
      <c r="B85" s="381" t="s">
        <v>120</v>
      </c>
      <c r="C85" s="146" t="s">
        <v>120</v>
      </c>
    </row>
    <row r="86" spans="2:8" x14ac:dyDescent="0.2">
      <c r="C86" s="5"/>
    </row>
    <row r="87" spans="2:8" s="376" customFormat="1" ht="15.75" x14ac:dyDescent="0.25">
      <c r="B87" s="382" t="s">
        <v>2914</v>
      </c>
      <c r="C87" s="260" t="s">
        <v>2923</v>
      </c>
      <c r="F87" s="378"/>
      <c r="G87" s="378"/>
      <c r="H87" s="378"/>
    </row>
    <row r="88" spans="2:8" ht="15" x14ac:dyDescent="0.25">
      <c r="B88" s="381" t="s">
        <v>120</v>
      </c>
      <c r="C88" s="146" t="s">
        <v>120</v>
      </c>
    </row>
    <row r="89" spans="2:8" x14ac:dyDescent="0.2">
      <c r="C89" s="5"/>
    </row>
    <row r="90" spans="2:8" s="376" customFormat="1" ht="15" x14ac:dyDescent="0.25">
      <c r="B90" s="383" t="s">
        <v>3556</v>
      </c>
      <c r="C90" s="146" t="s">
        <v>120</v>
      </c>
      <c r="F90" s="378"/>
      <c r="G90" s="378"/>
      <c r="H90" s="378"/>
    </row>
    <row r="91" spans="2:8" x14ac:dyDescent="0.2">
      <c r="C91" s="5"/>
    </row>
    <row r="92" spans="2:8" x14ac:dyDescent="0.2">
      <c r="C92" s="5"/>
    </row>
    <row r="93" spans="2:8" ht="15" x14ac:dyDescent="0.25">
      <c r="B93" s="69" t="s">
        <v>2917</v>
      </c>
      <c r="C93" s="148">
        <v>44469</v>
      </c>
      <c r="D93" s="149"/>
      <c r="E93" s="150"/>
      <c r="F93" s="71"/>
    </row>
    <row r="94" spans="2:8" ht="51" x14ac:dyDescent="0.2">
      <c r="B94" s="151" t="s">
        <v>2523</v>
      </c>
      <c r="C94" s="151" t="s">
        <v>2918</v>
      </c>
      <c r="D94" s="152" t="s">
        <v>2525</v>
      </c>
      <c r="E94" s="153" t="s">
        <v>2526</v>
      </c>
      <c r="F94" s="138" t="s">
        <v>2527</v>
      </c>
    </row>
    <row r="95" spans="2:8" s="134" customFormat="1" x14ac:dyDescent="0.2">
      <c r="B95" s="384" t="s">
        <v>120</v>
      </c>
      <c r="C95" s="154" t="s">
        <v>120</v>
      </c>
      <c r="D95" s="155" t="s">
        <v>120</v>
      </c>
      <c r="E95" s="155" t="s">
        <v>120</v>
      </c>
      <c r="F95" s="155" t="s">
        <v>120</v>
      </c>
      <c r="G95" s="62"/>
      <c r="H95" s="62"/>
    </row>
    <row r="96" spans="2:8" x14ac:dyDescent="0.2">
      <c r="B96" s="156"/>
      <c r="C96" s="70"/>
      <c r="D96" s="70"/>
      <c r="E96" s="70"/>
      <c r="F96" s="71"/>
    </row>
    <row r="97" spans="2:6" x14ac:dyDescent="0.2">
      <c r="B97" s="70"/>
      <c r="C97" s="70"/>
      <c r="D97" s="70"/>
      <c r="E97" s="70"/>
      <c r="F97" s="71"/>
    </row>
    <row r="98" spans="2:6" x14ac:dyDescent="0.2">
      <c r="B98" s="1" t="s">
        <v>2919</v>
      </c>
      <c r="C98" s="154" t="s">
        <v>120</v>
      </c>
      <c r="D98" s="70"/>
      <c r="E98" s="70"/>
      <c r="F98" s="71"/>
    </row>
    <row r="99" spans="2:6" x14ac:dyDescent="0.2">
      <c r="B99" s="70"/>
      <c r="C99" s="70"/>
      <c r="D99" s="70"/>
      <c r="E99" s="70"/>
      <c r="F99" s="71"/>
    </row>
    <row r="100" spans="2:6" ht="15" x14ac:dyDescent="0.25">
      <c r="B100" s="144" t="s">
        <v>2926</v>
      </c>
      <c r="C100" s="70"/>
      <c r="E100" s="70"/>
      <c r="F100" s="71"/>
    </row>
    <row r="101" spans="2:6" x14ac:dyDescent="0.2">
      <c r="B101" s="70"/>
      <c r="C101" s="70"/>
      <c r="E101" s="70"/>
      <c r="F101" s="71"/>
    </row>
    <row r="102" spans="2:6" ht="15" x14ac:dyDescent="0.25">
      <c r="B102" s="157" t="s">
        <v>2920</v>
      </c>
      <c r="C102" s="158" t="s">
        <v>2921</v>
      </c>
      <c r="E102" s="70"/>
      <c r="F102" s="71"/>
    </row>
    <row r="103" spans="2:6" ht="15" x14ac:dyDescent="0.25">
      <c r="B103" s="381" t="s">
        <v>120</v>
      </c>
      <c r="C103" s="146" t="s">
        <v>120</v>
      </c>
      <c r="E103" s="70"/>
      <c r="F103" s="71"/>
    </row>
    <row r="104" spans="2:6" ht="15" x14ac:dyDescent="0.25">
      <c r="B104" s="385"/>
      <c r="C104" s="386"/>
      <c r="E104" s="70"/>
      <c r="F104" s="71"/>
    </row>
    <row r="105" spans="2:6" x14ac:dyDescent="0.2">
      <c r="C105" s="1"/>
      <c r="E105" s="70"/>
      <c r="F105" s="71"/>
    </row>
    <row r="106" spans="2:6" ht="15" x14ac:dyDescent="0.2">
      <c r="B106" s="160" t="s">
        <v>2911</v>
      </c>
      <c r="C106" s="161" t="s">
        <v>2921</v>
      </c>
      <c r="E106" s="70"/>
      <c r="F106" s="71"/>
    </row>
    <row r="107" spans="2:6" ht="15" x14ac:dyDescent="0.25">
      <c r="B107" s="381" t="s">
        <v>120</v>
      </c>
      <c r="C107" s="146" t="s">
        <v>120</v>
      </c>
      <c r="E107" s="70"/>
      <c r="F107" s="71"/>
    </row>
    <row r="108" spans="2:6" ht="15" x14ac:dyDescent="0.25">
      <c r="B108" s="387"/>
      <c r="C108" s="388"/>
      <c r="E108" s="70"/>
      <c r="F108" s="71"/>
    </row>
    <row r="109" spans="2:6" x14ac:dyDescent="0.2">
      <c r="C109" s="134"/>
      <c r="E109" s="70"/>
      <c r="F109" s="71"/>
    </row>
    <row r="110" spans="2:6" ht="15" x14ac:dyDescent="0.25">
      <c r="B110" s="157" t="s">
        <v>2922</v>
      </c>
      <c r="C110" s="158" t="s">
        <v>2923</v>
      </c>
      <c r="E110" s="70"/>
      <c r="F110" s="71"/>
    </row>
    <row r="111" spans="2:6" ht="15" x14ac:dyDescent="0.25">
      <c r="B111" s="381" t="s">
        <v>120</v>
      </c>
      <c r="C111" s="146" t="s">
        <v>120</v>
      </c>
      <c r="E111" s="70"/>
      <c r="F111" s="71"/>
    </row>
    <row r="112" spans="2:6" x14ac:dyDescent="0.2">
      <c r="C112" s="134"/>
    </row>
    <row r="113" spans="2:3" ht="15" x14ac:dyDescent="0.25">
      <c r="B113" s="160" t="s">
        <v>2924</v>
      </c>
      <c r="C113" s="162" t="s">
        <v>2923</v>
      </c>
    </row>
    <row r="114" spans="2:3" ht="15" x14ac:dyDescent="0.25">
      <c r="B114" s="381" t="s">
        <v>120</v>
      </c>
      <c r="C114" s="146" t="s">
        <v>120</v>
      </c>
    </row>
    <row r="115" spans="2:3" x14ac:dyDescent="0.2">
      <c r="C115" s="134"/>
    </row>
    <row r="116" spans="2:3" ht="15" x14ac:dyDescent="0.25">
      <c r="B116" s="163" t="s">
        <v>2925</v>
      </c>
      <c r="C116" s="146" t="s">
        <v>120</v>
      </c>
    </row>
  </sheetData>
  <mergeCells count="3">
    <mergeCell ref="B1:E1"/>
    <mergeCell ref="C3:C7"/>
    <mergeCell ref="D3:D7"/>
  </mergeCells>
  <conditionalFormatting sqref="C104">
    <cfRule type="expression" dxfId="593" priority="1">
      <formula>#REF!="Total"</formula>
    </cfRule>
  </conditionalFormatting>
  <conditionalFormatting sqref="C104">
    <cfRule type="expression" dxfId="592" priority="11" stopIfTrue="1">
      <formula>$C104="Total"</formula>
    </cfRule>
  </conditionalFormatting>
  <conditionalFormatting sqref="C104">
    <cfRule type="expression" dxfId="591" priority="10">
      <formula>#REF!="Total"</formula>
    </cfRule>
  </conditionalFormatting>
  <conditionalFormatting sqref="C104">
    <cfRule type="expression" dxfId="590" priority="9">
      <formula>#REF!="Total"</formula>
    </cfRule>
  </conditionalFormatting>
  <conditionalFormatting sqref="C104">
    <cfRule type="expression" dxfId="589" priority="8">
      <formula>#REF!="Total"</formula>
    </cfRule>
  </conditionalFormatting>
  <conditionalFormatting sqref="C104">
    <cfRule type="expression" dxfId="588" priority="7">
      <formula>#REF!="Total"</formula>
    </cfRule>
  </conditionalFormatting>
  <conditionalFormatting sqref="C104">
    <cfRule type="expression" dxfId="587" priority="6">
      <formula>#REF!="Total"</formula>
    </cfRule>
  </conditionalFormatting>
  <conditionalFormatting sqref="C104">
    <cfRule type="expression" dxfId="586" priority="5">
      <formula>#REF!="Total"</formula>
    </cfRule>
  </conditionalFormatting>
  <conditionalFormatting sqref="C104">
    <cfRule type="expression" dxfId="585" priority="4">
      <formula>#REF!="Total"</formula>
    </cfRule>
  </conditionalFormatting>
  <conditionalFormatting sqref="C104">
    <cfRule type="expression" dxfId="584" priority="12">
      <formula>#REF!="Total"</formula>
    </cfRule>
  </conditionalFormatting>
  <conditionalFormatting sqref="C104">
    <cfRule type="expression" dxfId="583" priority="13">
      <formula>#REF!="Total"</formula>
    </cfRule>
  </conditionalFormatting>
  <conditionalFormatting sqref="C104">
    <cfRule type="expression" dxfId="582" priority="14">
      <formula>#REF!="Total"</formula>
    </cfRule>
  </conditionalFormatting>
  <conditionalFormatting sqref="C104">
    <cfRule type="expression" dxfId="581" priority="15">
      <formula>#REF!="Total"</formula>
    </cfRule>
  </conditionalFormatting>
  <conditionalFormatting sqref="C104">
    <cfRule type="expression" dxfId="580" priority="16">
      <formula>$A104="Total"</formula>
    </cfRule>
  </conditionalFormatting>
  <conditionalFormatting sqref="C104">
    <cfRule type="expression" dxfId="579" priority="3">
      <formula>#REF!="Total"</formula>
    </cfRule>
  </conditionalFormatting>
  <conditionalFormatting sqref="C104">
    <cfRule type="expression" dxfId="578" priority="2">
      <formula>#REF!="Total"</formula>
    </cfRule>
  </conditionalFormatting>
  <conditionalFormatting sqref="C104">
    <cfRule type="expression" dxfId="577" priority="17" stopIfTrue="1">
      <formula>#REF!="Total"</formula>
    </cfRule>
  </conditionalFormatting>
  <conditionalFormatting sqref="C104">
    <cfRule type="expression" dxfId="576" priority="18">
      <formula>#REF!="Total"</formula>
    </cfRule>
  </conditionalFormatting>
  <conditionalFormatting sqref="C104">
    <cfRule type="expression" dxfId="575" priority="19">
      <formula>#REF!="Total"</formula>
    </cfRule>
  </conditionalFormatting>
  <conditionalFormatting sqref="C104">
    <cfRule type="expression" dxfId="574" priority="20">
      <formula>#REF!="Total"</formula>
    </cfRule>
  </conditionalFormatting>
  <conditionalFormatting sqref="C104">
    <cfRule type="expression" dxfId="573" priority="21">
      <formula>#REF!="Total"</formula>
    </cfRule>
  </conditionalFormatting>
  <conditionalFormatting sqref="C104">
    <cfRule type="expression" dxfId="572" priority="22">
      <formula>#REF!="Total"</formula>
    </cfRule>
  </conditionalFormatting>
  <conditionalFormatting sqref="C104">
    <cfRule type="expression" dxfId="571" priority="23">
      <formula>#REF!="Total"</formula>
    </cfRule>
  </conditionalFormatting>
  <conditionalFormatting sqref="C104">
    <cfRule type="expression" dxfId="570" priority="24">
      <formula>#REF!="Total"</formula>
    </cfRule>
  </conditionalFormatting>
  <conditionalFormatting sqref="C104">
    <cfRule type="expression" dxfId="569" priority="25">
      <formula>#REF!="Total"</formula>
    </cfRule>
  </conditionalFormatting>
  <conditionalFormatting sqref="C104">
    <cfRule type="expression" dxfId="568" priority="26">
      <formula>#REF!="Total"</formula>
    </cfRule>
  </conditionalFormatting>
  <conditionalFormatting sqref="C104">
    <cfRule type="expression" dxfId="567" priority="27">
      <formula>#REF!="Total"</formula>
    </cfRule>
  </conditionalFormatting>
  <conditionalFormatting sqref="C104">
    <cfRule type="expression" dxfId="566" priority="28">
      <formula>#REF!="Total"</formula>
    </cfRule>
  </conditionalFormatting>
  <conditionalFormatting sqref="C104">
    <cfRule type="expression" dxfId="565" priority="29">
      <formula>#REF!="Total"</formula>
    </cfRule>
  </conditionalFormatting>
  <conditionalFormatting sqref="C104">
    <cfRule type="expression" dxfId="564" priority="30">
      <formula>#REF!="Total"</formula>
    </cfRule>
  </conditionalFormatting>
  <conditionalFormatting sqref="C104">
    <cfRule type="expression" dxfId="563" priority="31">
      <formula>#REF!="Total"</formula>
    </cfRule>
  </conditionalFormatting>
  <conditionalFormatting sqref="C104">
    <cfRule type="expression" dxfId="562" priority="32">
      <formula>#REF!="Total"</formula>
    </cfRule>
  </conditionalFormatting>
  <conditionalFormatting sqref="C104">
    <cfRule type="expression" dxfId="561" priority="33">
      <formula>#REF!="Total"</formula>
    </cfRule>
  </conditionalFormatting>
  <hyperlinks>
    <hyperlink ref="A1" location="Index!A1" display="Index" xr:uid="{801F0824-61BA-4C8B-861E-5D54184CBF55}"/>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1E528-A728-49FF-A585-22D281D3D149}">
  <dimension ref="A1:I137"/>
  <sheetViews>
    <sheetView workbookViewId="0">
      <selection activeCell="B1" sqref="B1:E1"/>
    </sheetView>
  </sheetViews>
  <sheetFormatPr defaultRowHeight="12.75" x14ac:dyDescent="0.2"/>
  <cols>
    <col min="1" max="1" width="5.42578125" style="1" bestFit="1" customWidth="1"/>
    <col min="2" max="2" width="67" style="1" bestFit="1" customWidth="1"/>
    <col min="3" max="3" width="25.7109375" style="62"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30.2851562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30.2851562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30.2851562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30.2851562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30.2851562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30.2851562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30.2851562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30.2851562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30.2851562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30.2851562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30.2851562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30.2851562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30.2851562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30.2851562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30.2851562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30.2851562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30.2851562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30.2851562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30.2851562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30.2851562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30.2851562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30.2851562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30.2851562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30.2851562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30.2851562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30.2851562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30.2851562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30.2851562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30.2851562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30.2851562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30.2851562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30.2851562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30.2851562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30.2851562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30.2851562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30.2851562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30.2851562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30.2851562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30.2851562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30.2851562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30.2851562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30.2851562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30.2851562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30.2851562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30.2851562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30.2851562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30.2851562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30.2851562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30.2851562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30.2851562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30.2851562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30.2851562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30.2851562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30.2851562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30.2851562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30.2851562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30.2851562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30.2851562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30.2851562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30.2851562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30.2851562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30.2851562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30.2851562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x14ac:dyDescent="0.2">
      <c r="A1" s="3" t="s">
        <v>0</v>
      </c>
      <c r="B1" s="410" t="s">
        <v>65</v>
      </c>
      <c r="C1" s="410"/>
      <c r="D1" s="410"/>
      <c r="E1" s="410"/>
    </row>
    <row r="2" spans="1:9" ht="13.5" thickBot="1" x14ac:dyDescent="0.25"/>
    <row r="3" spans="1:9" ht="15" x14ac:dyDescent="0.2">
      <c r="B3" s="47" t="s">
        <v>1029</v>
      </c>
      <c r="C3" s="411"/>
      <c r="D3" s="417"/>
    </row>
    <row r="4" spans="1:9" ht="30" x14ac:dyDescent="0.2">
      <c r="B4" s="50" t="s">
        <v>1030</v>
      </c>
      <c r="C4" s="412"/>
      <c r="D4" s="418"/>
    </row>
    <row r="5" spans="1:9" ht="15" x14ac:dyDescent="0.2">
      <c r="B5" s="50" t="s">
        <v>983</v>
      </c>
      <c r="C5" s="412"/>
      <c r="D5" s="418"/>
    </row>
    <row r="6" spans="1:9" ht="15" x14ac:dyDescent="0.2">
      <c r="B6" s="50" t="s">
        <v>996</v>
      </c>
      <c r="C6" s="412"/>
      <c r="D6" s="418"/>
    </row>
    <row r="7" spans="1:9" ht="30.75" thickBot="1" x14ac:dyDescent="0.25">
      <c r="B7" s="51" t="s">
        <v>1031</v>
      </c>
      <c r="C7" s="413"/>
      <c r="D7" s="419"/>
    </row>
    <row r="8" spans="1:9" x14ac:dyDescent="0.2">
      <c r="C8" s="64" t="s">
        <v>1631</v>
      </c>
      <c r="D8" s="64" t="s">
        <v>1630</v>
      </c>
    </row>
    <row r="10" spans="1:9" x14ac:dyDescent="0.2">
      <c r="B10" s="1" t="s">
        <v>95</v>
      </c>
    </row>
    <row r="12" spans="1:9" x14ac:dyDescent="0.2">
      <c r="B12" s="6" t="s">
        <v>96</v>
      </c>
      <c r="C12" s="63" t="s">
        <v>97</v>
      </c>
      <c r="D12" s="6" t="s">
        <v>125</v>
      </c>
      <c r="E12" s="6" t="s">
        <v>99</v>
      </c>
      <c r="F12" s="8" t="s">
        <v>100</v>
      </c>
      <c r="G12" s="8" t="s">
        <v>101</v>
      </c>
      <c r="H12" s="8" t="s">
        <v>102</v>
      </c>
      <c r="I12" s="2" t="s">
        <v>126</v>
      </c>
    </row>
    <row r="13" spans="1:9" x14ac:dyDescent="0.2">
      <c r="B13" s="2" t="s">
        <v>127</v>
      </c>
    </row>
    <row r="14" spans="1:9" x14ac:dyDescent="0.2">
      <c r="B14" s="2" t="s">
        <v>104</v>
      </c>
    </row>
    <row r="15" spans="1:9" x14ac:dyDescent="0.2">
      <c r="B15" s="1" t="s">
        <v>1111</v>
      </c>
      <c r="C15" s="62" t="s">
        <v>128</v>
      </c>
      <c r="D15" s="1" t="s">
        <v>131</v>
      </c>
      <c r="E15" s="1" t="s">
        <v>132</v>
      </c>
      <c r="F15" s="4">
        <v>3680000</v>
      </c>
      <c r="G15" s="4">
        <v>25791.279999999999</v>
      </c>
      <c r="H15" s="4">
        <v>8.74</v>
      </c>
    </row>
    <row r="16" spans="1:9" x14ac:dyDescent="0.2">
      <c r="B16" s="1" t="s">
        <v>1386</v>
      </c>
      <c r="C16" s="62" t="s">
        <v>128</v>
      </c>
      <c r="D16" s="1" t="s">
        <v>134</v>
      </c>
      <c r="E16" s="1" t="s">
        <v>135</v>
      </c>
      <c r="F16" s="4">
        <v>1400000</v>
      </c>
      <c r="G16" s="4">
        <v>23452.799999999999</v>
      </c>
      <c r="H16" s="4">
        <v>7.94</v>
      </c>
    </row>
    <row r="17" spans="2:8" x14ac:dyDescent="0.2">
      <c r="B17" s="1" t="s">
        <v>280</v>
      </c>
      <c r="C17" s="62" t="s">
        <v>128</v>
      </c>
      <c r="D17" s="1" t="s">
        <v>131</v>
      </c>
      <c r="E17" s="1" t="s">
        <v>281</v>
      </c>
      <c r="F17" s="4">
        <v>4080000</v>
      </c>
      <c r="G17" s="4">
        <v>18482.400000000001</v>
      </c>
      <c r="H17" s="4">
        <v>6.26</v>
      </c>
    </row>
    <row r="18" spans="2:8" x14ac:dyDescent="0.2">
      <c r="B18" s="1" t="s">
        <v>1171</v>
      </c>
      <c r="C18" s="62" t="s">
        <v>128</v>
      </c>
      <c r="D18" s="1" t="s">
        <v>131</v>
      </c>
      <c r="E18" s="1" t="s">
        <v>133</v>
      </c>
      <c r="F18" s="4">
        <v>1135000</v>
      </c>
      <c r="G18" s="4">
        <v>18102.68</v>
      </c>
      <c r="H18" s="4">
        <v>6.13</v>
      </c>
    </row>
    <row r="19" spans="2:8" x14ac:dyDescent="0.2">
      <c r="B19" s="1" t="s">
        <v>1385</v>
      </c>
      <c r="C19" s="62" t="s">
        <v>128</v>
      </c>
      <c r="D19" s="1" t="s">
        <v>129</v>
      </c>
      <c r="E19" s="1" t="s">
        <v>130</v>
      </c>
      <c r="F19" s="4">
        <v>700000</v>
      </c>
      <c r="G19" s="4">
        <v>17634.75</v>
      </c>
      <c r="H19" s="4">
        <v>5.97</v>
      </c>
    </row>
    <row r="20" spans="2:8" x14ac:dyDescent="0.2">
      <c r="B20" s="1" t="s">
        <v>1159</v>
      </c>
      <c r="C20" s="62" t="s">
        <v>128</v>
      </c>
      <c r="D20" s="1" t="s">
        <v>140</v>
      </c>
      <c r="E20" s="1" t="s">
        <v>141</v>
      </c>
      <c r="F20" s="4">
        <v>470000</v>
      </c>
      <c r="G20" s="4">
        <v>12945.21</v>
      </c>
      <c r="H20" s="4">
        <v>4.38</v>
      </c>
    </row>
    <row r="21" spans="2:8" x14ac:dyDescent="0.2">
      <c r="B21" s="1" t="s">
        <v>1134</v>
      </c>
      <c r="C21" s="62" t="s">
        <v>128</v>
      </c>
      <c r="D21" s="1" t="s">
        <v>131</v>
      </c>
      <c r="E21" s="1" t="s">
        <v>145</v>
      </c>
      <c r="F21" s="4">
        <v>1465000</v>
      </c>
      <c r="G21" s="4">
        <v>11229.96</v>
      </c>
      <c r="H21" s="4">
        <v>3.8</v>
      </c>
    </row>
    <row r="22" spans="2:8" x14ac:dyDescent="0.2">
      <c r="B22" s="1" t="s">
        <v>1200</v>
      </c>
      <c r="C22" s="62" t="s">
        <v>128</v>
      </c>
      <c r="D22" s="1" t="s">
        <v>142</v>
      </c>
      <c r="E22" s="1" t="s">
        <v>143</v>
      </c>
      <c r="F22" s="4">
        <v>1275000</v>
      </c>
      <c r="G22" s="4">
        <v>8775.83</v>
      </c>
      <c r="H22" s="4">
        <v>2.97</v>
      </c>
    </row>
    <row r="23" spans="2:8" x14ac:dyDescent="0.2">
      <c r="B23" s="1" t="s">
        <v>1213</v>
      </c>
      <c r="C23" s="62" t="s">
        <v>128</v>
      </c>
      <c r="D23" s="1" t="s">
        <v>339</v>
      </c>
      <c r="E23" s="1" t="s">
        <v>340</v>
      </c>
      <c r="F23" s="4">
        <v>1500000</v>
      </c>
      <c r="G23" s="4">
        <v>7319.25</v>
      </c>
      <c r="H23" s="4">
        <v>2.48</v>
      </c>
    </row>
    <row r="24" spans="2:8" x14ac:dyDescent="0.2">
      <c r="B24" s="1" t="s">
        <v>1114</v>
      </c>
      <c r="C24" s="62" t="s">
        <v>128</v>
      </c>
      <c r="D24" s="1" t="s">
        <v>165</v>
      </c>
      <c r="E24" s="1" t="s">
        <v>166</v>
      </c>
      <c r="F24" s="4">
        <v>390000</v>
      </c>
      <c r="G24" s="4">
        <v>6641.51</v>
      </c>
      <c r="H24" s="4">
        <v>2.25</v>
      </c>
    </row>
    <row r="25" spans="2:8" x14ac:dyDescent="0.2">
      <c r="B25" s="1" t="s">
        <v>1387</v>
      </c>
      <c r="C25" s="62" t="s">
        <v>128</v>
      </c>
      <c r="D25" s="1" t="s">
        <v>134</v>
      </c>
      <c r="E25" s="1" t="s">
        <v>261</v>
      </c>
      <c r="F25" s="4">
        <v>510000</v>
      </c>
      <c r="G25" s="4">
        <v>6525.71</v>
      </c>
      <c r="H25" s="4">
        <v>2.21</v>
      </c>
    </row>
    <row r="26" spans="2:8" x14ac:dyDescent="0.2">
      <c r="B26" s="1" t="s">
        <v>1546</v>
      </c>
      <c r="C26" s="62" t="s">
        <v>128</v>
      </c>
      <c r="D26" s="1" t="s">
        <v>173</v>
      </c>
      <c r="E26" s="1" t="s">
        <v>535</v>
      </c>
      <c r="F26" s="4">
        <v>655000</v>
      </c>
      <c r="G26" s="4">
        <v>6072.51</v>
      </c>
      <c r="H26" s="4">
        <v>2.06</v>
      </c>
    </row>
    <row r="27" spans="2:8" x14ac:dyDescent="0.2">
      <c r="B27" s="1" t="s">
        <v>1218</v>
      </c>
      <c r="C27" s="62" t="s">
        <v>128</v>
      </c>
      <c r="D27" s="1" t="s">
        <v>173</v>
      </c>
      <c r="E27" s="1" t="s">
        <v>264</v>
      </c>
      <c r="F27" s="4">
        <v>250000</v>
      </c>
      <c r="G27" s="4">
        <v>5972.5</v>
      </c>
      <c r="H27" s="4">
        <v>2.02</v>
      </c>
    </row>
    <row r="28" spans="2:8" x14ac:dyDescent="0.2">
      <c r="B28" s="1" t="s">
        <v>1217</v>
      </c>
      <c r="C28" s="62" t="s">
        <v>128</v>
      </c>
      <c r="D28" s="1" t="s">
        <v>138</v>
      </c>
      <c r="E28" s="1" t="s">
        <v>271</v>
      </c>
      <c r="F28" s="4">
        <v>490000</v>
      </c>
      <c r="G28" s="4">
        <v>5968.45</v>
      </c>
      <c r="H28" s="4">
        <v>2.02</v>
      </c>
    </row>
    <row r="29" spans="2:8" x14ac:dyDescent="0.2">
      <c r="B29" s="1" t="s">
        <v>1128</v>
      </c>
      <c r="C29" s="62" t="s">
        <v>128</v>
      </c>
      <c r="D29" s="1" t="s">
        <v>239</v>
      </c>
      <c r="E29" s="1" t="s">
        <v>536</v>
      </c>
      <c r="F29" s="4">
        <v>4400000</v>
      </c>
      <c r="G29" s="4">
        <v>5887.2</v>
      </c>
      <c r="H29" s="4">
        <v>1.99</v>
      </c>
    </row>
    <row r="30" spans="2:8" x14ac:dyDescent="0.2">
      <c r="B30" s="1" t="s">
        <v>1103</v>
      </c>
      <c r="C30" s="62" t="s">
        <v>128</v>
      </c>
      <c r="D30" s="1" t="s">
        <v>160</v>
      </c>
      <c r="E30" s="1" t="s">
        <v>175</v>
      </c>
      <c r="F30" s="4">
        <v>700000</v>
      </c>
      <c r="G30" s="4">
        <v>5727.75</v>
      </c>
      <c r="H30" s="4">
        <v>1.94</v>
      </c>
    </row>
    <row r="31" spans="2:8" x14ac:dyDescent="0.2">
      <c r="B31" s="1" t="s">
        <v>1127</v>
      </c>
      <c r="C31" s="62" t="s">
        <v>128</v>
      </c>
      <c r="D31" s="1" t="s">
        <v>167</v>
      </c>
      <c r="E31" s="1" t="s">
        <v>168</v>
      </c>
      <c r="F31" s="4">
        <v>75000</v>
      </c>
      <c r="G31" s="4">
        <v>5547.08</v>
      </c>
      <c r="H31" s="4">
        <v>1.88</v>
      </c>
    </row>
    <row r="32" spans="2:8" x14ac:dyDescent="0.2">
      <c r="B32" s="1" t="s">
        <v>1102</v>
      </c>
      <c r="C32" s="62" t="s">
        <v>128</v>
      </c>
      <c r="D32" s="1" t="s">
        <v>239</v>
      </c>
      <c r="E32" s="1" t="s">
        <v>417</v>
      </c>
      <c r="F32" s="4">
        <v>1650000</v>
      </c>
      <c r="G32" s="4">
        <v>5500.28</v>
      </c>
      <c r="H32" s="4">
        <v>1.86</v>
      </c>
    </row>
    <row r="33" spans="2:8" x14ac:dyDescent="0.2">
      <c r="B33" s="1" t="s">
        <v>1198</v>
      </c>
      <c r="C33" s="62" t="s">
        <v>128</v>
      </c>
      <c r="D33" s="1" t="s">
        <v>170</v>
      </c>
      <c r="E33" s="1" t="s">
        <v>279</v>
      </c>
      <c r="F33" s="4">
        <v>420000</v>
      </c>
      <c r="G33" s="4">
        <v>5103.42</v>
      </c>
      <c r="H33" s="4">
        <v>1.73</v>
      </c>
    </row>
    <row r="34" spans="2:8" x14ac:dyDescent="0.2">
      <c r="B34" s="1" t="s">
        <v>1229</v>
      </c>
      <c r="C34" s="62" t="s">
        <v>128</v>
      </c>
      <c r="D34" s="1" t="s">
        <v>160</v>
      </c>
      <c r="E34" s="1" t="s">
        <v>421</v>
      </c>
      <c r="F34" s="4">
        <v>500000</v>
      </c>
      <c r="G34" s="4">
        <v>4917.75</v>
      </c>
      <c r="H34" s="4">
        <v>1.67</v>
      </c>
    </row>
    <row r="35" spans="2:8" x14ac:dyDescent="0.2">
      <c r="B35" s="1" t="s">
        <v>1216</v>
      </c>
      <c r="C35" s="62" t="s">
        <v>128</v>
      </c>
      <c r="D35" s="1" t="s">
        <v>247</v>
      </c>
      <c r="E35" s="1" t="s">
        <v>415</v>
      </c>
      <c r="F35" s="4">
        <v>3451000</v>
      </c>
      <c r="G35" s="4">
        <v>4895.24</v>
      </c>
      <c r="H35" s="4">
        <v>1.66</v>
      </c>
    </row>
    <row r="36" spans="2:8" x14ac:dyDescent="0.2">
      <c r="B36" s="1" t="s">
        <v>1440</v>
      </c>
      <c r="C36" s="62" t="s">
        <v>128</v>
      </c>
      <c r="D36" s="1" t="s">
        <v>276</v>
      </c>
      <c r="E36" s="1" t="s">
        <v>435</v>
      </c>
      <c r="F36" s="4">
        <v>1100000</v>
      </c>
      <c r="G36" s="4">
        <v>4510</v>
      </c>
      <c r="H36" s="4">
        <v>1.53</v>
      </c>
    </row>
    <row r="37" spans="2:8" x14ac:dyDescent="0.2">
      <c r="B37" s="1" t="s">
        <v>1130</v>
      </c>
      <c r="C37" s="62" t="s">
        <v>128</v>
      </c>
      <c r="D37" s="1" t="s">
        <v>129</v>
      </c>
      <c r="E37" s="1" t="s">
        <v>353</v>
      </c>
      <c r="F37" s="4">
        <v>1000000</v>
      </c>
      <c r="G37" s="4">
        <v>4322</v>
      </c>
      <c r="H37" s="4">
        <v>1.46</v>
      </c>
    </row>
    <row r="38" spans="2:8" x14ac:dyDescent="0.2">
      <c r="B38" s="1" t="s">
        <v>1119</v>
      </c>
      <c r="C38" s="62" t="s">
        <v>128</v>
      </c>
      <c r="D38" s="1" t="s">
        <v>134</v>
      </c>
      <c r="E38" s="1" t="s">
        <v>383</v>
      </c>
      <c r="F38" s="4">
        <v>300000</v>
      </c>
      <c r="G38" s="4">
        <v>4141.8</v>
      </c>
      <c r="H38" s="4">
        <v>1.4</v>
      </c>
    </row>
    <row r="39" spans="2:8" x14ac:dyDescent="0.2">
      <c r="B39" s="1" t="s">
        <v>1547</v>
      </c>
      <c r="C39" s="62" t="s">
        <v>128</v>
      </c>
      <c r="D39" s="1" t="s">
        <v>173</v>
      </c>
      <c r="E39" s="1" t="s">
        <v>537</v>
      </c>
      <c r="F39" s="4">
        <v>670000</v>
      </c>
      <c r="G39" s="4">
        <v>4050.49</v>
      </c>
      <c r="H39" s="4">
        <v>1.37</v>
      </c>
    </row>
    <row r="40" spans="2:8" x14ac:dyDescent="0.2">
      <c r="B40" s="1" t="s">
        <v>1453</v>
      </c>
      <c r="C40" s="62" t="s">
        <v>128</v>
      </c>
      <c r="D40" s="1" t="s">
        <v>149</v>
      </c>
      <c r="E40" s="1" t="s">
        <v>211</v>
      </c>
      <c r="F40" s="4">
        <v>280100</v>
      </c>
      <c r="G40" s="4">
        <v>3912.58</v>
      </c>
      <c r="H40" s="4">
        <v>1.33</v>
      </c>
    </row>
    <row r="41" spans="2:8" x14ac:dyDescent="0.2">
      <c r="B41" s="1" t="s">
        <v>1548</v>
      </c>
      <c r="C41" s="62" t="s">
        <v>128</v>
      </c>
      <c r="D41" s="1" t="s">
        <v>160</v>
      </c>
      <c r="E41" s="1" t="s">
        <v>538</v>
      </c>
      <c r="F41" s="4">
        <v>512000</v>
      </c>
      <c r="G41" s="4">
        <v>3894.02</v>
      </c>
      <c r="H41" s="4">
        <v>1.32</v>
      </c>
    </row>
    <row r="42" spans="2:8" x14ac:dyDescent="0.2">
      <c r="B42" s="1" t="s">
        <v>1399</v>
      </c>
      <c r="C42" s="62" t="s">
        <v>128</v>
      </c>
      <c r="D42" s="1" t="s">
        <v>146</v>
      </c>
      <c r="E42" s="1" t="s">
        <v>218</v>
      </c>
      <c r="F42" s="4">
        <v>160100</v>
      </c>
      <c r="G42" s="4">
        <v>3657.24</v>
      </c>
      <c r="H42" s="4">
        <v>1.24</v>
      </c>
    </row>
    <row r="43" spans="2:8" x14ac:dyDescent="0.2">
      <c r="B43" s="1" t="s">
        <v>1497</v>
      </c>
      <c r="C43" s="62" t="s">
        <v>128</v>
      </c>
      <c r="D43" s="1" t="s">
        <v>134</v>
      </c>
      <c r="E43" s="1" t="s">
        <v>473</v>
      </c>
      <c r="F43" s="4">
        <v>335000</v>
      </c>
      <c r="G43" s="4">
        <v>3560.21</v>
      </c>
      <c r="H43" s="4">
        <v>1.21</v>
      </c>
    </row>
    <row r="44" spans="2:8" x14ac:dyDescent="0.2">
      <c r="B44" s="1" t="s">
        <v>1107</v>
      </c>
      <c r="C44" s="62" t="s">
        <v>128</v>
      </c>
      <c r="D44" s="1" t="s">
        <v>170</v>
      </c>
      <c r="E44" s="1" t="s">
        <v>374</v>
      </c>
      <c r="F44" s="4">
        <v>19000</v>
      </c>
      <c r="G44" s="4">
        <v>3379.48</v>
      </c>
      <c r="H44" s="4">
        <v>1.1399999999999999</v>
      </c>
    </row>
    <row r="45" spans="2:8" x14ac:dyDescent="0.2">
      <c r="B45" s="1" t="s">
        <v>1133</v>
      </c>
      <c r="C45" s="62" t="s">
        <v>128</v>
      </c>
      <c r="D45" s="1" t="s">
        <v>167</v>
      </c>
      <c r="E45" s="1" t="s">
        <v>270</v>
      </c>
      <c r="F45" s="4">
        <v>800000</v>
      </c>
      <c r="G45" s="4">
        <v>3201.6</v>
      </c>
      <c r="H45" s="4">
        <v>1.08</v>
      </c>
    </row>
    <row r="46" spans="2:8" x14ac:dyDescent="0.2">
      <c r="B46" s="1" t="s">
        <v>1169</v>
      </c>
      <c r="C46" s="62" t="s">
        <v>128</v>
      </c>
      <c r="D46" s="1" t="s">
        <v>188</v>
      </c>
      <c r="E46" s="1" t="s">
        <v>359</v>
      </c>
      <c r="F46" s="4">
        <v>100000</v>
      </c>
      <c r="G46" s="4">
        <v>3178.35</v>
      </c>
      <c r="H46" s="4">
        <v>1.08</v>
      </c>
    </row>
    <row r="47" spans="2:8" x14ac:dyDescent="0.2">
      <c r="B47" s="1" t="s">
        <v>1392</v>
      </c>
      <c r="C47" s="62" t="s">
        <v>128</v>
      </c>
      <c r="D47" s="1" t="s">
        <v>138</v>
      </c>
      <c r="E47" s="1" t="s">
        <v>440</v>
      </c>
      <c r="F47" s="4">
        <v>650000</v>
      </c>
      <c r="G47" s="4">
        <v>3112.85</v>
      </c>
      <c r="H47" s="4">
        <v>1.05</v>
      </c>
    </row>
    <row r="48" spans="2:8" x14ac:dyDescent="0.2">
      <c r="B48" s="1" t="s">
        <v>1402</v>
      </c>
      <c r="C48" s="62" t="s">
        <v>128</v>
      </c>
      <c r="D48" s="1" t="s">
        <v>276</v>
      </c>
      <c r="E48" s="1" t="s">
        <v>467</v>
      </c>
      <c r="F48" s="4">
        <v>1000000</v>
      </c>
      <c r="G48" s="4">
        <v>2867.5</v>
      </c>
      <c r="H48" s="4">
        <v>0.97</v>
      </c>
    </row>
    <row r="49" spans="2:8" x14ac:dyDescent="0.2">
      <c r="B49" s="1" t="s">
        <v>1511</v>
      </c>
      <c r="C49" s="62" t="s">
        <v>128</v>
      </c>
      <c r="D49" s="1" t="s">
        <v>149</v>
      </c>
      <c r="E49" s="1" t="s">
        <v>480</v>
      </c>
      <c r="F49" s="4">
        <v>370000</v>
      </c>
      <c r="G49" s="4">
        <v>2733.19</v>
      </c>
      <c r="H49" s="4">
        <v>0.93</v>
      </c>
    </row>
    <row r="50" spans="2:8" x14ac:dyDescent="0.2">
      <c r="B50" s="1" t="s">
        <v>1549</v>
      </c>
      <c r="C50" s="62" t="s">
        <v>128</v>
      </c>
      <c r="D50" s="1" t="s">
        <v>470</v>
      </c>
      <c r="E50" s="1" t="s">
        <v>539</v>
      </c>
      <c r="F50" s="4">
        <v>1610000</v>
      </c>
      <c r="G50" s="4">
        <v>2725.73</v>
      </c>
      <c r="H50" s="4">
        <v>0.92</v>
      </c>
    </row>
    <row r="51" spans="2:8" x14ac:dyDescent="0.2">
      <c r="B51" s="1" t="s">
        <v>1125</v>
      </c>
      <c r="C51" s="62" t="s">
        <v>128</v>
      </c>
      <c r="D51" s="1" t="s">
        <v>140</v>
      </c>
      <c r="E51" s="1" t="s">
        <v>468</v>
      </c>
      <c r="F51" s="4">
        <v>465000</v>
      </c>
      <c r="G51" s="4">
        <v>2623.76</v>
      </c>
      <c r="H51" s="4">
        <v>0.89</v>
      </c>
    </row>
    <row r="52" spans="2:8" x14ac:dyDescent="0.2">
      <c r="B52" s="1" t="s">
        <v>1484</v>
      </c>
      <c r="C52" s="62" t="s">
        <v>128</v>
      </c>
      <c r="D52" s="1" t="s">
        <v>152</v>
      </c>
      <c r="E52" s="1" t="s">
        <v>153</v>
      </c>
      <c r="F52" s="4">
        <v>244871</v>
      </c>
      <c r="G52" s="4">
        <v>2612.65</v>
      </c>
      <c r="H52" s="4">
        <v>0.88</v>
      </c>
    </row>
    <row r="53" spans="2:8" x14ac:dyDescent="0.2">
      <c r="B53" s="1" t="s">
        <v>1227</v>
      </c>
      <c r="C53" s="62" t="s">
        <v>128</v>
      </c>
      <c r="D53" s="1" t="s">
        <v>160</v>
      </c>
      <c r="E53" s="1" t="s">
        <v>469</v>
      </c>
      <c r="F53" s="4">
        <v>108000</v>
      </c>
      <c r="G53" s="4">
        <v>2604.2600000000002</v>
      </c>
      <c r="H53" s="4">
        <v>0.88</v>
      </c>
    </row>
    <row r="54" spans="2:8" x14ac:dyDescent="0.2">
      <c r="B54" s="1" t="s">
        <v>1507</v>
      </c>
      <c r="C54" s="62" t="s">
        <v>128</v>
      </c>
      <c r="D54" s="1" t="s">
        <v>176</v>
      </c>
      <c r="E54" s="1" t="s">
        <v>472</v>
      </c>
      <c r="F54" s="4">
        <v>64757</v>
      </c>
      <c r="G54" s="4">
        <v>2298.42</v>
      </c>
      <c r="H54" s="4">
        <v>0.78</v>
      </c>
    </row>
    <row r="55" spans="2:8" x14ac:dyDescent="0.2">
      <c r="B55" s="1" t="s">
        <v>1155</v>
      </c>
      <c r="C55" s="62" t="s">
        <v>128</v>
      </c>
      <c r="D55" s="1" t="s">
        <v>540</v>
      </c>
      <c r="E55" s="1" t="s">
        <v>541</v>
      </c>
      <c r="F55" s="4">
        <v>1050000</v>
      </c>
      <c r="G55" s="4">
        <v>2130.98</v>
      </c>
      <c r="H55" s="4">
        <v>0.72</v>
      </c>
    </row>
    <row r="56" spans="2:8" x14ac:dyDescent="0.2">
      <c r="B56" s="1" t="s">
        <v>1195</v>
      </c>
      <c r="C56" s="62" t="s">
        <v>128</v>
      </c>
      <c r="D56" s="1" t="s">
        <v>173</v>
      </c>
      <c r="E56" s="1" t="s">
        <v>434</v>
      </c>
      <c r="F56" s="4">
        <v>200000</v>
      </c>
      <c r="G56" s="4">
        <v>1983.9</v>
      </c>
      <c r="H56" s="4">
        <v>0.67</v>
      </c>
    </row>
    <row r="57" spans="2:8" x14ac:dyDescent="0.2">
      <c r="B57" s="1" t="s">
        <v>1395</v>
      </c>
      <c r="C57" s="62" t="s">
        <v>128</v>
      </c>
      <c r="D57" s="1" t="s">
        <v>163</v>
      </c>
      <c r="E57" s="1" t="s">
        <v>219</v>
      </c>
      <c r="F57" s="4">
        <v>620000</v>
      </c>
      <c r="G57" s="4">
        <v>1959.2</v>
      </c>
      <c r="H57" s="4">
        <v>0.66</v>
      </c>
    </row>
    <row r="58" spans="2:8" x14ac:dyDescent="0.2">
      <c r="B58" s="1" t="s">
        <v>1550</v>
      </c>
      <c r="C58" s="62" t="s">
        <v>128</v>
      </c>
      <c r="D58" s="1" t="s">
        <v>470</v>
      </c>
      <c r="E58" s="1" t="s">
        <v>542</v>
      </c>
      <c r="F58" s="4">
        <v>400000</v>
      </c>
      <c r="G58" s="4">
        <v>1701</v>
      </c>
      <c r="H58" s="4">
        <v>0.57999999999999996</v>
      </c>
    </row>
    <row r="59" spans="2:8" x14ac:dyDescent="0.2">
      <c r="B59" s="1" t="s">
        <v>1197</v>
      </c>
      <c r="C59" s="62" t="s">
        <v>128</v>
      </c>
      <c r="D59" s="1" t="s">
        <v>131</v>
      </c>
      <c r="E59" s="1" t="s">
        <v>404</v>
      </c>
      <c r="F59" s="4">
        <v>1000000</v>
      </c>
      <c r="G59" s="4">
        <v>1576.5</v>
      </c>
      <c r="H59" s="4">
        <v>0.53</v>
      </c>
    </row>
    <row r="60" spans="2:8" x14ac:dyDescent="0.2">
      <c r="B60" s="1" t="s">
        <v>1502</v>
      </c>
      <c r="C60" s="62" t="s">
        <v>128</v>
      </c>
      <c r="D60" s="1" t="s">
        <v>173</v>
      </c>
      <c r="E60" s="1" t="s">
        <v>478</v>
      </c>
      <c r="F60" s="4">
        <v>62757</v>
      </c>
      <c r="G60" s="4">
        <v>1227.0899999999999</v>
      </c>
      <c r="H60" s="4">
        <v>0.42</v>
      </c>
    </row>
    <row r="61" spans="2:8" x14ac:dyDescent="0.2">
      <c r="B61" s="1" t="s">
        <v>1500</v>
      </c>
      <c r="C61" s="62" t="s">
        <v>128</v>
      </c>
      <c r="D61" s="1" t="s">
        <v>149</v>
      </c>
      <c r="E61" s="1" t="s">
        <v>482</v>
      </c>
      <c r="F61" s="4">
        <v>55000</v>
      </c>
      <c r="G61" s="4">
        <v>871.45</v>
      </c>
      <c r="H61" s="4">
        <v>0.3</v>
      </c>
    </row>
    <row r="62" spans="2:8" x14ac:dyDescent="0.2">
      <c r="B62" s="1" t="s">
        <v>1551</v>
      </c>
      <c r="C62" s="62" t="s">
        <v>128</v>
      </c>
      <c r="D62" s="1" t="s">
        <v>540</v>
      </c>
      <c r="E62" s="1" t="s">
        <v>543</v>
      </c>
      <c r="F62" s="4">
        <v>55000</v>
      </c>
      <c r="G62" s="4">
        <v>744.95</v>
      </c>
      <c r="H62" s="4">
        <v>0.25</v>
      </c>
    </row>
    <row r="63" spans="2:8" x14ac:dyDescent="0.2">
      <c r="B63" s="1" t="s">
        <v>1531</v>
      </c>
      <c r="C63" s="62" t="s">
        <v>128</v>
      </c>
      <c r="D63" s="1" t="s">
        <v>149</v>
      </c>
      <c r="E63" s="1" t="s">
        <v>234</v>
      </c>
      <c r="F63" s="4">
        <v>28700</v>
      </c>
      <c r="G63" s="4">
        <v>605.5</v>
      </c>
      <c r="H63" s="4">
        <v>0.21</v>
      </c>
    </row>
    <row r="64" spans="2:8" x14ac:dyDescent="0.2">
      <c r="B64" s="1" t="s">
        <v>1403</v>
      </c>
      <c r="C64" s="62" t="s">
        <v>128</v>
      </c>
      <c r="D64" s="1" t="s">
        <v>142</v>
      </c>
      <c r="E64" s="1" t="s">
        <v>195</v>
      </c>
      <c r="F64" s="4">
        <v>96429</v>
      </c>
      <c r="G64" s="4">
        <v>147.83000000000001</v>
      </c>
      <c r="H64" s="4">
        <v>0.05</v>
      </c>
    </row>
    <row r="65" spans="2:8" x14ac:dyDescent="0.2">
      <c r="B65" s="2" t="s">
        <v>196</v>
      </c>
      <c r="C65" s="64"/>
      <c r="D65" s="2"/>
      <c r="E65" s="2"/>
      <c r="F65" s="10"/>
      <c r="G65" s="10">
        <f>SUM(G12:G64)</f>
        <v>288828.09000000003</v>
      </c>
      <c r="H65" s="10">
        <f>SUM(H12:H64)</f>
        <v>97.809999999999974</v>
      </c>
    </row>
    <row r="66" spans="2:8" x14ac:dyDescent="0.2">
      <c r="B66" s="2" t="s">
        <v>197</v>
      </c>
      <c r="C66" s="64"/>
      <c r="D66" s="2"/>
      <c r="E66" s="2"/>
      <c r="F66" s="10"/>
      <c r="G66" s="10">
        <v>3807.45</v>
      </c>
      <c r="H66" s="10">
        <v>1.29</v>
      </c>
    </row>
    <row r="67" spans="2:8" x14ac:dyDescent="0.2">
      <c r="B67" s="2" t="s">
        <v>114</v>
      </c>
      <c r="C67" s="64"/>
      <c r="D67" s="2"/>
      <c r="E67" s="2"/>
      <c r="F67" s="10"/>
      <c r="G67" s="10">
        <v>292635.54000000004</v>
      </c>
      <c r="H67" s="10">
        <v>99.11</v>
      </c>
    </row>
    <row r="68" spans="2:8" x14ac:dyDescent="0.2">
      <c r="B68" s="2" t="s">
        <v>115</v>
      </c>
      <c r="C68" s="64"/>
      <c r="D68" s="2"/>
      <c r="E68" s="2"/>
      <c r="F68" s="10"/>
      <c r="G68" s="10">
        <v>2627.0785415999826</v>
      </c>
      <c r="H68" s="10">
        <v>0.89000000000000057</v>
      </c>
    </row>
    <row r="69" spans="2:8" x14ac:dyDescent="0.2">
      <c r="B69" s="2" t="s">
        <v>116</v>
      </c>
      <c r="C69" s="64"/>
      <c r="D69" s="2"/>
      <c r="E69" s="2"/>
      <c r="F69" s="10"/>
      <c r="G69" s="10">
        <v>295262.61854160001</v>
      </c>
      <c r="H69" s="10">
        <v>100</v>
      </c>
    </row>
    <row r="70" spans="2:8" x14ac:dyDescent="0.2">
      <c r="B70" s="1" t="s">
        <v>117</v>
      </c>
    </row>
    <row r="71" spans="2:8" x14ac:dyDescent="0.2">
      <c r="B71" s="1" t="s">
        <v>118</v>
      </c>
    </row>
    <row r="73" spans="2:8" x14ac:dyDescent="0.2">
      <c r="B73" s="11"/>
    </row>
    <row r="74" spans="2:8" x14ac:dyDescent="0.2">
      <c r="B74" s="2"/>
    </row>
    <row r="75" spans="2:8" x14ac:dyDescent="0.2">
      <c r="B75" s="2" t="s">
        <v>121</v>
      </c>
    </row>
    <row r="76" spans="2:8" x14ac:dyDescent="0.2">
      <c r="B76" s="2" t="s">
        <v>199</v>
      </c>
    </row>
    <row r="77" spans="2:8" x14ac:dyDescent="0.2">
      <c r="B77" s="2" t="s">
        <v>122</v>
      </c>
    </row>
    <row r="78" spans="2:8" x14ac:dyDescent="0.2">
      <c r="B78" s="2" t="s">
        <v>544</v>
      </c>
      <c r="C78" s="64"/>
    </row>
    <row r="79" spans="2:8" x14ac:dyDescent="0.2">
      <c r="B79" s="2" t="s">
        <v>545</v>
      </c>
      <c r="C79" s="64"/>
    </row>
    <row r="80" spans="2:8" x14ac:dyDescent="0.2">
      <c r="B80" s="2" t="s">
        <v>546</v>
      </c>
      <c r="C80" s="64"/>
    </row>
    <row r="81" spans="2:8" x14ac:dyDescent="0.2">
      <c r="B81" s="2" t="s">
        <v>547</v>
      </c>
      <c r="C81" s="64"/>
    </row>
    <row r="82" spans="2:8" x14ac:dyDescent="0.2">
      <c r="B82" s="2" t="s">
        <v>548</v>
      </c>
      <c r="C82" s="64"/>
    </row>
    <row r="83" spans="2:8" x14ac:dyDescent="0.2">
      <c r="B83" s="2" t="s">
        <v>549</v>
      </c>
      <c r="C83" s="64"/>
    </row>
    <row r="84" spans="2:8" x14ac:dyDescent="0.2">
      <c r="B84" s="2" t="s">
        <v>550</v>
      </c>
      <c r="C84" s="64"/>
    </row>
    <row r="85" spans="2:8" x14ac:dyDescent="0.2">
      <c r="B85" s="2" t="s">
        <v>551</v>
      </c>
      <c r="C85" s="64"/>
    </row>
    <row r="86" spans="2:8" x14ac:dyDescent="0.2">
      <c r="B86" s="65" t="s">
        <v>3812</v>
      </c>
      <c r="C86" s="64"/>
    </row>
    <row r="87" spans="2:8" x14ac:dyDescent="0.2">
      <c r="B87" s="69" t="s">
        <v>1941</v>
      </c>
    </row>
    <row r="88" spans="2:8" x14ac:dyDescent="0.2">
      <c r="B88" s="65" t="s">
        <v>124</v>
      </c>
    </row>
    <row r="90" spans="2:8" ht="15" x14ac:dyDescent="0.2">
      <c r="B90" s="371" t="s">
        <v>2522</v>
      </c>
      <c r="C90" s="372">
        <v>44469</v>
      </c>
    </row>
    <row r="91" spans="2:8" ht="60" x14ac:dyDescent="0.2">
      <c r="B91" s="373" t="s">
        <v>2523</v>
      </c>
      <c r="C91" s="373" t="s">
        <v>2524</v>
      </c>
      <c r="D91" s="143" t="s">
        <v>2525</v>
      </c>
      <c r="E91" s="373" t="s">
        <v>2526</v>
      </c>
      <c r="F91" s="374" t="s">
        <v>2527</v>
      </c>
    </row>
    <row r="92" spans="2:8" s="134" customFormat="1" x14ac:dyDescent="0.2">
      <c r="B92" s="12" t="s">
        <v>120</v>
      </c>
      <c r="C92" s="12" t="s">
        <v>120</v>
      </c>
      <c r="D92" s="12" t="s">
        <v>120</v>
      </c>
      <c r="E92" s="12" t="s">
        <v>120</v>
      </c>
      <c r="F92" s="375"/>
      <c r="G92" s="62"/>
      <c r="H92" s="62"/>
    </row>
    <row r="94" spans="2:8" s="376" customFormat="1" x14ac:dyDescent="0.2">
      <c r="B94" s="87" t="s">
        <v>3554</v>
      </c>
      <c r="C94" s="377" t="s">
        <v>120</v>
      </c>
      <c r="F94" s="378"/>
      <c r="G94" s="378"/>
      <c r="H94" s="378"/>
    </row>
    <row r="95" spans="2:8" s="376" customFormat="1" x14ac:dyDescent="0.2">
      <c r="B95" s="87"/>
      <c r="C95" s="377"/>
      <c r="F95" s="378"/>
      <c r="G95" s="378"/>
      <c r="H95" s="378"/>
    </row>
    <row r="96" spans="2:8" s="376" customFormat="1" ht="15" x14ac:dyDescent="0.25">
      <c r="B96" s="144" t="s">
        <v>2927</v>
      </c>
      <c r="C96" s="379"/>
      <c r="F96" s="378"/>
      <c r="G96" s="378"/>
      <c r="H96" s="378"/>
    </row>
    <row r="97" spans="2:8" s="376" customFormat="1" ht="15.75" x14ac:dyDescent="0.2">
      <c r="B97" s="380" t="s">
        <v>2675</v>
      </c>
      <c r="C97" s="260" t="s">
        <v>2921</v>
      </c>
      <c r="F97" s="378"/>
      <c r="G97" s="378"/>
      <c r="H97" s="378"/>
    </row>
    <row r="98" spans="2:8" s="134" customFormat="1" ht="15" x14ac:dyDescent="0.25">
      <c r="B98" s="381" t="s">
        <v>120</v>
      </c>
      <c r="C98" s="146" t="s">
        <v>120</v>
      </c>
      <c r="F98" s="62"/>
      <c r="G98" s="62"/>
      <c r="H98" s="62"/>
    </row>
    <row r="99" spans="2:8" x14ac:dyDescent="0.2">
      <c r="C99" s="5"/>
    </row>
    <row r="100" spans="2:8" x14ac:dyDescent="0.2">
      <c r="C100" s="5"/>
    </row>
    <row r="101" spans="2:8" s="376" customFormat="1" ht="15.75" x14ac:dyDescent="0.2">
      <c r="B101" s="380" t="s">
        <v>3555</v>
      </c>
      <c r="C101" s="260" t="s">
        <v>2921</v>
      </c>
      <c r="F101" s="378"/>
      <c r="G101" s="378"/>
      <c r="H101" s="378"/>
    </row>
    <row r="102" spans="2:8" ht="15" x14ac:dyDescent="0.25">
      <c r="B102" s="381" t="s">
        <v>120</v>
      </c>
      <c r="C102" s="146" t="s">
        <v>120</v>
      </c>
    </row>
    <row r="103" spans="2:8" x14ac:dyDescent="0.2">
      <c r="C103" s="5"/>
    </row>
    <row r="104" spans="2:8" x14ac:dyDescent="0.2">
      <c r="C104" s="5"/>
    </row>
    <row r="105" spans="2:8" s="376" customFormat="1" ht="15.75" x14ac:dyDescent="0.25">
      <c r="B105" s="382" t="s">
        <v>2912</v>
      </c>
      <c r="C105" s="260" t="s">
        <v>2923</v>
      </c>
      <c r="F105" s="378"/>
      <c r="G105" s="378"/>
      <c r="H105" s="378"/>
    </row>
    <row r="106" spans="2:8" ht="15" x14ac:dyDescent="0.25">
      <c r="B106" s="381" t="s">
        <v>120</v>
      </c>
      <c r="C106" s="146" t="s">
        <v>120</v>
      </c>
    </row>
    <row r="107" spans="2:8" x14ac:dyDescent="0.2">
      <c r="C107" s="5"/>
    </row>
    <row r="108" spans="2:8" s="376" customFormat="1" ht="15.75" x14ac:dyDescent="0.25">
      <c r="B108" s="382" t="s">
        <v>2914</v>
      </c>
      <c r="C108" s="260" t="s">
        <v>2923</v>
      </c>
      <c r="F108" s="378"/>
      <c r="G108" s="378"/>
      <c r="H108" s="378"/>
    </row>
    <row r="109" spans="2:8" ht="15" x14ac:dyDescent="0.25">
      <c r="B109" s="381" t="s">
        <v>120</v>
      </c>
      <c r="C109" s="146" t="s">
        <v>120</v>
      </c>
    </row>
    <row r="110" spans="2:8" x14ac:dyDescent="0.2">
      <c r="C110" s="5"/>
    </row>
    <row r="111" spans="2:8" s="376" customFormat="1" ht="15" x14ac:dyDescent="0.25">
      <c r="B111" s="383" t="s">
        <v>3556</v>
      </c>
      <c r="C111" s="146" t="s">
        <v>120</v>
      </c>
      <c r="F111" s="378"/>
      <c r="G111" s="378"/>
      <c r="H111" s="378"/>
    </row>
    <row r="112" spans="2:8" x14ac:dyDescent="0.2">
      <c r="C112" s="5"/>
    </row>
    <row r="113" spans="2:8" x14ac:dyDescent="0.2">
      <c r="C113" s="5"/>
    </row>
    <row r="114" spans="2:8" ht="15" x14ac:dyDescent="0.25">
      <c r="B114" s="69" t="s">
        <v>2917</v>
      </c>
      <c r="C114" s="148">
        <v>44469</v>
      </c>
      <c r="D114" s="149"/>
      <c r="E114" s="150"/>
      <c r="F114" s="71"/>
    </row>
    <row r="115" spans="2:8" ht="51" x14ac:dyDescent="0.2">
      <c r="B115" s="151" t="s">
        <v>2523</v>
      </c>
      <c r="C115" s="151" t="s">
        <v>2918</v>
      </c>
      <c r="D115" s="152" t="s">
        <v>2525</v>
      </c>
      <c r="E115" s="153" t="s">
        <v>2526</v>
      </c>
      <c r="F115" s="138" t="s">
        <v>2527</v>
      </c>
    </row>
    <row r="116" spans="2:8" s="134" customFormat="1" x14ac:dyDescent="0.2">
      <c r="B116" s="384" t="s">
        <v>120</v>
      </c>
      <c r="C116" s="154" t="s">
        <v>120</v>
      </c>
      <c r="D116" s="155" t="s">
        <v>120</v>
      </c>
      <c r="E116" s="155" t="s">
        <v>120</v>
      </c>
      <c r="F116" s="155" t="s">
        <v>120</v>
      </c>
      <c r="G116" s="62"/>
      <c r="H116" s="62"/>
    </row>
    <row r="117" spans="2:8" x14ac:dyDescent="0.2">
      <c r="B117" s="156"/>
      <c r="C117" s="70"/>
      <c r="D117" s="70"/>
      <c r="E117" s="70"/>
      <c r="F117" s="71"/>
    </row>
    <row r="118" spans="2:8" x14ac:dyDescent="0.2">
      <c r="B118" s="70"/>
      <c r="C118" s="70"/>
      <c r="D118" s="70"/>
      <c r="E118" s="70"/>
      <c r="F118" s="71"/>
    </row>
    <row r="119" spans="2:8" x14ac:dyDescent="0.2">
      <c r="B119" s="1" t="s">
        <v>2919</v>
      </c>
      <c r="C119" s="154" t="s">
        <v>120</v>
      </c>
      <c r="D119" s="70"/>
      <c r="E119" s="70"/>
      <c r="F119" s="71"/>
    </row>
    <row r="120" spans="2:8" x14ac:dyDescent="0.2">
      <c r="B120" s="70"/>
      <c r="C120" s="70"/>
      <c r="D120" s="70"/>
      <c r="E120" s="70"/>
      <c r="F120" s="71"/>
    </row>
    <row r="121" spans="2:8" ht="15" x14ac:dyDescent="0.25">
      <c r="B121" s="144" t="s">
        <v>2926</v>
      </c>
      <c r="C121" s="70"/>
      <c r="E121" s="70"/>
      <c r="F121" s="71"/>
    </row>
    <row r="122" spans="2:8" x14ac:dyDescent="0.2">
      <c r="B122" s="70"/>
      <c r="C122" s="70"/>
      <c r="E122" s="70"/>
      <c r="F122" s="71"/>
    </row>
    <row r="123" spans="2:8" ht="15" x14ac:dyDescent="0.25">
      <c r="B123" s="157" t="s">
        <v>2920</v>
      </c>
      <c r="C123" s="158" t="s">
        <v>2921</v>
      </c>
      <c r="E123" s="70"/>
      <c r="F123" s="71"/>
    </row>
    <row r="124" spans="2:8" ht="15" x14ac:dyDescent="0.25">
      <c r="B124" s="381" t="s">
        <v>120</v>
      </c>
      <c r="C124" s="146" t="s">
        <v>120</v>
      </c>
      <c r="E124" s="70"/>
      <c r="F124" s="71"/>
    </row>
    <row r="125" spans="2:8" ht="15" x14ac:dyDescent="0.25">
      <c r="B125" s="385"/>
      <c r="C125" s="386"/>
      <c r="E125" s="70"/>
      <c r="F125" s="71"/>
    </row>
    <row r="126" spans="2:8" x14ac:dyDescent="0.2">
      <c r="C126" s="1"/>
      <c r="E126" s="70"/>
      <c r="F126" s="71"/>
    </row>
    <row r="127" spans="2:8" ht="15" x14ac:dyDescent="0.2">
      <c r="B127" s="160" t="s">
        <v>2911</v>
      </c>
      <c r="C127" s="161" t="s">
        <v>2921</v>
      </c>
      <c r="E127" s="70"/>
      <c r="F127" s="71"/>
    </row>
    <row r="128" spans="2:8" ht="15" x14ac:dyDescent="0.25">
      <c r="B128" s="381" t="s">
        <v>120</v>
      </c>
      <c r="C128" s="146" t="s">
        <v>120</v>
      </c>
      <c r="E128" s="70"/>
      <c r="F128" s="71"/>
    </row>
    <row r="129" spans="2:6" ht="15" x14ac:dyDescent="0.25">
      <c r="B129" s="387"/>
      <c r="C129" s="388"/>
      <c r="E129" s="70"/>
      <c r="F129" s="71"/>
    </row>
    <row r="130" spans="2:6" x14ac:dyDescent="0.2">
      <c r="C130" s="134"/>
      <c r="E130" s="70"/>
      <c r="F130" s="71"/>
    </row>
    <row r="131" spans="2:6" ht="15" x14ac:dyDescent="0.25">
      <c r="B131" s="157" t="s">
        <v>2922</v>
      </c>
      <c r="C131" s="158" t="s">
        <v>2923</v>
      </c>
      <c r="E131" s="70"/>
      <c r="F131" s="71"/>
    </row>
    <row r="132" spans="2:6" ht="15" x14ac:dyDescent="0.25">
      <c r="B132" s="381" t="s">
        <v>120</v>
      </c>
      <c r="C132" s="146" t="s">
        <v>120</v>
      </c>
      <c r="E132" s="70"/>
      <c r="F132" s="71"/>
    </row>
    <row r="133" spans="2:6" x14ac:dyDescent="0.2">
      <c r="C133" s="134"/>
    </row>
    <row r="134" spans="2:6" ht="15" x14ac:dyDescent="0.25">
      <c r="B134" s="160" t="s">
        <v>2924</v>
      </c>
      <c r="C134" s="162" t="s">
        <v>2923</v>
      </c>
    </row>
    <row r="135" spans="2:6" ht="15" x14ac:dyDescent="0.25">
      <c r="B135" s="381" t="s">
        <v>120</v>
      </c>
      <c r="C135" s="146" t="s">
        <v>120</v>
      </c>
    </row>
    <row r="136" spans="2:6" x14ac:dyDescent="0.2">
      <c r="C136" s="134"/>
    </row>
    <row r="137" spans="2:6" ht="15" x14ac:dyDescent="0.25">
      <c r="B137" s="163" t="s">
        <v>2925</v>
      </c>
      <c r="C137" s="146" t="s">
        <v>120</v>
      </c>
    </row>
  </sheetData>
  <mergeCells count="3">
    <mergeCell ref="B1:E1"/>
    <mergeCell ref="C3:C7"/>
    <mergeCell ref="D3:D7"/>
  </mergeCells>
  <conditionalFormatting sqref="C125">
    <cfRule type="expression" dxfId="560" priority="1">
      <formula>#REF!="Total"</formula>
    </cfRule>
  </conditionalFormatting>
  <conditionalFormatting sqref="C125">
    <cfRule type="expression" dxfId="559" priority="11" stopIfTrue="1">
      <formula>$C125="Total"</formula>
    </cfRule>
  </conditionalFormatting>
  <conditionalFormatting sqref="C125">
    <cfRule type="expression" dxfId="558" priority="10">
      <formula>#REF!="Total"</formula>
    </cfRule>
  </conditionalFormatting>
  <conditionalFormatting sqref="C125">
    <cfRule type="expression" dxfId="557" priority="9">
      <formula>#REF!="Total"</formula>
    </cfRule>
  </conditionalFormatting>
  <conditionalFormatting sqref="C125">
    <cfRule type="expression" dxfId="556" priority="8">
      <formula>#REF!="Total"</formula>
    </cfRule>
  </conditionalFormatting>
  <conditionalFormatting sqref="C125">
    <cfRule type="expression" dxfId="555" priority="7">
      <formula>#REF!="Total"</formula>
    </cfRule>
  </conditionalFormatting>
  <conditionalFormatting sqref="C125">
    <cfRule type="expression" dxfId="554" priority="6">
      <formula>#REF!="Total"</formula>
    </cfRule>
  </conditionalFormatting>
  <conditionalFormatting sqref="C125">
    <cfRule type="expression" dxfId="553" priority="5">
      <formula>#REF!="Total"</formula>
    </cfRule>
  </conditionalFormatting>
  <conditionalFormatting sqref="C125">
    <cfRule type="expression" dxfId="552" priority="4">
      <formula>#REF!="Total"</formula>
    </cfRule>
  </conditionalFormatting>
  <conditionalFormatting sqref="C125">
    <cfRule type="expression" dxfId="551" priority="12">
      <formula>#REF!="Total"</formula>
    </cfRule>
  </conditionalFormatting>
  <conditionalFormatting sqref="C125">
    <cfRule type="expression" dxfId="550" priority="13">
      <formula>#REF!="Total"</formula>
    </cfRule>
  </conditionalFormatting>
  <conditionalFormatting sqref="C125">
    <cfRule type="expression" dxfId="549" priority="14">
      <formula>#REF!="Total"</formula>
    </cfRule>
  </conditionalFormatting>
  <conditionalFormatting sqref="C125">
    <cfRule type="expression" dxfId="548" priority="15">
      <formula>#REF!="Total"</formula>
    </cfRule>
  </conditionalFormatting>
  <conditionalFormatting sqref="C125">
    <cfRule type="expression" dxfId="547" priority="16">
      <formula>$A125="Total"</formula>
    </cfRule>
  </conditionalFormatting>
  <conditionalFormatting sqref="C125">
    <cfRule type="expression" dxfId="546" priority="3">
      <formula>#REF!="Total"</formula>
    </cfRule>
  </conditionalFormatting>
  <conditionalFormatting sqref="C125">
    <cfRule type="expression" dxfId="545" priority="2">
      <formula>#REF!="Total"</formula>
    </cfRule>
  </conditionalFormatting>
  <conditionalFormatting sqref="C125">
    <cfRule type="expression" dxfId="544" priority="17" stopIfTrue="1">
      <formula>#REF!="Total"</formula>
    </cfRule>
  </conditionalFormatting>
  <conditionalFormatting sqref="C125">
    <cfRule type="expression" dxfId="543" priority="18">
      <formula>#REF!="Total"</formula>
    </cfRule>
  </conditionalFormatting>
  <conditionalFormatting sqref="C125">
    <cfRule type="expression" dxfId="542" priority="19">
      <formula>#REF!="Total"</formula>
    </cfRule>
  </conditionalFormatting>
  <conditionalFormatting sqref="C125">
    <cfRule type="expression" dxfId="541" priority="20">
      <formula>#REF!="Total"</formula>
    </cfRule>
  </conditionalFormatting>
  <conditionalFormatting sqref="C125">
    <cfRule type="expression" dxfId="540" priority="21">
      <formula>#REF!="Total"</formula>
    </cfRule>
  </conditionalFormatting>
  <conditionalFormatting sqref="C125">
    <cfRule type="expression" dxfId="539" priority="22">
      <formula>#REF!="Total"</formula>
    </cfRule>
  </conditionalFormatting>
  <conditionalFormatting sqref="C125">
    <cfRule type="expression" dxfId="538" priority="23">
      <formula>#REF!="Total"</formula>
    </cfRule>
  </conditionalFormatting>
  <conditionalFormatting sqref="C125">
    <cfRule type="expression" dxfId="537" priority="24">
      <formula>#REF!="Total"</formula>
    </cfRule>
  </conditionalFormatting>
  <conditionalFormatting sqref="C125">
    <cfRule type="expression" dxfId="536" priority="25">
      <formula>#REF!="Total"</formula>
    </cfRule>
  </conditionalFormatting>
  <conditionalFormatting sqref="C125">
    <cfRule type="expression" dxfId="535" priority="26">
      <formula>#REF!="Total"</formula>
    </cfRule>
  </conditionalFormatting>
  <conditionalFormatting sqref="C125">
    <cfRule type="expression" dxfId="534" priority="27">
      <formula>#REF!="Total"</formula>
    </cfRule>
  </conditionalFormatting>
  <conditionalFormatting sqref="C125">
    <cfRule type="expression" dxfId="533" priority="28">
      <formula>#REF!="Total"</formula>
    </cfRule>
  </conditionalFormatting>
  <conditionalFormatting sqref="C125">
    <cfRule type="expression" dxfId="532" priority="29">
      <formula>#REF!="Total"</formula>
    </cfRule>
  </conditionalFormatting>
  <conditionalFormatting sqref="C125">
    <cfRule type="expression" dxfId="531" priority="30">
      <formula>#REF!="Total"</formula>
    </cfRule>
  </conditionalFormatting>
  <conditionalFormatting sqref="C125">
    <cfRule type="expression" dxfId="530" priority="31">
      <formula>#REF!="Total"</formula>
    </cfRule>
  </conditionalFormatting>
  <conditionalFormatting sqref="C125">
    <cfRule type="expression" dxfId="529" priority="32">
      <formula>#REF!="Total"</formula>
    </cfRule>
  </conditionalFormatting>
  <conditionalFormatting sqref="C125">
    <cfRule type="expression" dxfId="528" priority="33">
      <formula>#REF!="Total"</formula>
    </cfRule>
  </conditionalFormatting>
  <hyperlinks>
    <hyperlink ref="A1" location="Index!A1" display="Index" xr:uid="{89DD437E-85BD-4F1D-9459-3CB353E5C5BB}"/>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926E8-734A-4512-9C9B-B3A070B5B0C4}">
  <dimension ref="A1:I115"/>
  <sheetViews>
    <sheetView workbookViewId="0">
      <selection activeCell="B1" sqref="B1:E1"/>
    </sheetView>
  </sheetViews>
  <sheetFormatPr defaultRowHeight="12.75" x14ac:dyDescent="0.2"/>
  <cols>
    <col min="1" max="1" width="5.42578125" style="1" bestFit="1" customWidth="1"/>
    <col min="2" max="2" width="67" style="1" bestFit="1" customWidth="1"/>
    <col min="3" max="3" width="25.7109375" style="62" customWidth="1"/>
    <col min="4" max="4" width="30.28515625" style="1" bestFit="1" customWidth="1"/>
    <col min="5" max="5" width="13.570312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67" style="1" bestFit="1" customWidth="1"/>
    <col min="259" max="259" width="13.140625" style="1" bestFit="1" customWidth="1"/>
    <col min="260" max="260" width="30.28515625" style="1" bestFit="1" customWidth="1"/>
    <col min="261" max="261" width="13.5703125" style="1" bestFit="1" customWidth="1"/>
    <col min="262" max="262" width="10.28515625" style="1" bestFit="1" customWidth="1"/>
    <col min="263" max="263" width="18.140625" style="1" bestFit="1" customWidth="1"/>
    <col min="264" max="512" width="9.140625" style="1"/>
    <col min="513" max="513" width="5.42578125" style="1" bestFit="1" customWidth="1"/>
    <col min="514" max="514" width="67" style="1" bestFit="1" customWidth="1"/>
    <col min="515" max="515" width="13.140625" style="1" bestFit="1" customWidth="1"/>
    <col min="516" max="516" width="30.28515625" style="1" bestFit="1" customWidth="1"/>
    <col min="517" max="517" width="13.5703125" style="1" bestFit="1" customWidth="1"/>
    <col min="518" max="518" width="10.28515625" style="1" bestFit="1" customWidth="1"/>
    <col min="519" max="519" width="18.140625" style="1" bestFit="1" customWidth="1"/>
    <col min="520" max="768" width="9.140625" style="1"/>
    <col min="769" max="769" width="5.42578125" style="1" bestFit="1" customWidth="1"/>
    <col min="770" max="770" width="67" style="1" bestFit="1" customWidth="1"/>
    <col min="771" max="771" width="13.140625" style="1" bestFit="1" customWidth="1"/>
    <col min="772" max="772" width="30.28515625" style="1" bestFit="1" customWidth="1"/>
    <col min="773" max="773" width="13.570312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67" style="1" bestFit="1" customWidth="1"/>
    <col min="1027" max="1027" width="13.140625" style="1" bestFit="1" customWidth="1"/>
    <col min="1028" max="1028" width="30.28515625" style="1" bestFit="1" customWidth="1"/>
    <col min="1029" max="1029" width="13.570312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67" style="1" bestFit="1" customWidth="1"/>
    <col min="1283" max="1283" width="13.140625" style="1" bestFit="1" customWidth="1"/>
    <col min="1284" max="1284" width="30.28515625" style="1" bestFit="1" customWidth="1"/>
    <col min="1285" max="1285" width="13.570312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67" style="1" bestFit="1" customWidth="1"/>
    <col min="1539" max="1539" width="13.140625" style="1" bestFit="1" customWidth="1"/>
    <col min="1540" max="1540" width="30.28515625" style="1" bestFit="1" customWidth="1"/>
    <col min="1541" max="1541" width="13.570312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67" style="1" bestFit="1" customWidth="1"/>
    <col min="1795" max="1795" width="13.140625" style="1" bestFit="1" customWidth="1"/>
    <col min="1796" max="1796" width="30.28515625" style="1" bestFit="1" customWidth="1"/>
    <col min="1797" max="1797" width="13.570312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67" style="1" bestFit="1" customWidth="1"/>
    <col min="2051" max="2051" width="13.140625" style="1" bestFit="1" customWidth="1"/>
    <col min="2052" max="2052" width="30.28515625" style="1" bestFit="1" customWidth="1"/>
    <col min="2053" max="2053" width="13.570312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67" style="1" bestFit="1" customWidth="1"/>
    <col min="2307" max="2307" width="13.140625" style="1" bestFit="1" customWidth="1"/>
    <col min="2308" max="2308" width="30.28515625" style="1" bestFit="1" customWidth="1"/>
    <col min="2309" max="2309" width="13.570312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67" style="1" bestFit="1" customWidth="1"/>
    <col min="2563" max="2563" width="13.140625" style="1" bestFit="1" customWidth="1"/>
    <col min="2564" max="2564" width="30.28515625" style="1" bestFit="1" customWidth="1"/>
    <col min="2565" max="2565" width="13.570312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67" style="1" bestFit="1" customWidth="1"/>
    <col min="2819" max="2819" width="13.140625" style="1" bestFit="1" customWidth="1"/>
    <col min="2820" max="2820" width="30.28515625" style="1" bestFit="1" customWidth="1"/>
    <col min="2821" max="2821" width="13.570312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67" style="1" bestFit="1" customWidth="1"/>
    <col min="3075" max="3075" width="13.140625" style="1" bestFit="1" customWidth="1"/>
    <col min="3076" max="3076" width="30.28515625" style="1" bestFit="1" customWidth="1"/>
    <col min="3077" max="3077" width="13.570312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67" style="1" bestFit="1" customWidth="1"/>
    <col min="3331" max="3331" width="13.140625" style="1" bestFit="1" customWidth="1"/>
    <col min="3332" max="3332" width="30.28515625" style="1" bestFit="1" customWidth="1"/>
    <col min="3333" max="3333" width="13.570312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67" style="1" bestFit="1" customWidth="1"/>
    <col min="3587" max="3587" width="13.140625" style="1" bestFit="1" customWidth="1"/>
    <col min="3588" max="3588" width="30.28515625" style="1" bestFit="1" customWidth="1"/>
    <col min="3589" max="3589" width="13.570312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67" style="1" bestFit="1" customWidth="1"/>
    <col min="3843" max="3843" width="13.140625" style="1" bestFit="1" customWidth="1"/>
    <col min="3844" max="3844" width="30.28515625" style="1" bestFit="1" customWidth="1"/>
    <col min="3845" max="3845" width="13.570312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67" style="1" bestFit="1" customWidth="1"/>
    <col min="4099" max="4099" width="13.140625" style="1" bestFit="1" customWidth="1"/>
    <col min="4100" max="4100" width="30.28515625" style="1" bestFit="1" customWidth="1"/>
    <col min="4101" max="4101" width="13.570312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67" style="1" bestFit="1" customWidth="1"/>
    <col min="4355" max="4355" width="13.140625" style="1" bestFit="1" customWidth="1"/>
    <col min="4356" max="4356" width="30.28515625" style="1" bestFit="1" customWidth="1"/>
    <col min="4357" max="4357" width="13.570312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67" style="1" bestFit="1" customWidth="1"/>
    <col min="4611" max="4611" width="13.140625" style="1" bestFit="1" customWidth="1"/>
    <col min="4612" max="4612" width="30.28515625" style="1" bestFit="1" customWidth="1"/>
    <col min="4613" max="4613" width="13.570312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67" style="1" bestFit="1" customWidth="1"/>
    <col min="4867" max="4867" width="13.140625" style="1" bestFit="1" customWidth="1"/>
    <col min="4868" max="4868" width="30.28515625" style="1" bestFit="1" customWidth="1"/>
    <col min="4869" max="4869" width="13.570312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67" style="1" bestFit="1" customWidth="1"/>
    <col min="5123" max="5123" width="13.140625" style="1" bestFit="1" customWidth="1"/>
    <col min="5124" max="5124" width="30.28515625" style="1" bestFit="1" customWidth="1"/>
    <col min="5125" max="5125" width="13.570312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67" style="1" bestFit="1" customWidth="1"/>
    <col min="5379" max="5379" width="13.140625" style="1" bestFit="1" customWidth="1"/>
    <col min="5380" max="5380" width="30.28515625" style="1" bestFit="1" customWidth="1"/>
    <col min="5381" max="5381" width="13.570312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67" style="1" bestFit="1" customWidth="1"/>
    <col min="5635" max="5635" width="13.140625" style="1" bestFit="1" customWidth="1"/>
    <col min="5636" max="5636" width="30.28515625" style="1" bestFit="1" customWidth="1"/>
    <col min="5637" max="5637" width="13.570312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67" style="1" bestFit="1" customWidth="1"/>
    <col min="5891" max="5891" width="13.140625" style="1" bestFit="1" customWidth="1"/>
    <col min="5892" max="5892" width="30.28515625" style="1" bestFit="1" customWidth="1"/>
    <col min="5893" max="5893" width="13.570312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67" style="1" bestFit="1" customWidth="1"/>
    <col min="6147" max="6147" width="13.140625" style="1" bestFit="1" customWidth="1"/>
    <col min="6148" max="6148" width="30.28515625" style="1" bestFit="1" customWidth="1"/>
    <col min="6149" max="6149" width="13.570312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67" style="1" bestFit="1" customWidth="1"/>
    <col min="6403" max="6403" width="13.140625" style="1" bestFit="1" customWidth="1"/>
    <col min="6404" max="6404" width="30.28515625" style="1" bestFit="1" customWidth="1"/>
    <col min="6405" max="6405" width="13.570312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67" style="1" bestFit="1" customWidth="1"/>
    <col min="6659" max="6659" width="13.140625" style="1" bestFit="1" customWidth="1"/>
    <col min="6660" max="6660" width="30.28515625" style="1" bestFit="1" customWidth="1"/>
    <col min="6661" max="6661" width="13.570312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67" style="1" bestFit="1" customWidth="1"/>
    <col min="6915" max="6915" width="13.140625" style="1" bestFit="1" customWidth="1"/>
    <col min="6916" max="6916" width="30.28515625" style="1" bestFit="1" customWidth="1"/>
    <col min="6917" max="6917" width="13.570312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67" style="1" bestFit="1" customWidth="1"/>
    <col min="7171" max="7171" width="13.140625" style="1" bestFit="1" customWidth="1"/>
    <col min="7172" max="7172" width="30.28515625" style="1" bestFit="1" customWidth="1"/>
    <col min="7173" max="7173" width="13.570312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67" style="1" bestFit="1" customWidth="1"/>
    <col min="7427" max="7427" width="13.140625" style="1" bestFit="1" customWidth="1"/>
    <col min="7428" max="7428" width="30.28515625" style="1" bestFit="1" customWidth="1"/>
    <col min="7429" max="7429" width="13.570312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67" style="1" bestFit="1" customWidth="1"/>
    <col min="7683" max="7683" width="13.140625" style="1" bestFit="1" customWidth="1"/>
    <col min="7684" max="7684" width="30.28515625" style="1" bestFit="1" customWidth="1"/>
    <col min="7685" max="7685" width="13.570312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67" style="1" bestFit="1" customWidth="1"/>
    <col min="7939" max="7939" width="13.140625" style="1" bestFit="1" customWidth="1"/>
    <col min="7940" max="7940" width="30.28515625" style="1" bestFit="1" customWidth="1"/>
    <col min="7941" max="7941" width="13.570312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67" style="1" bestFit="1" customWidth="1"/>
    <col min="8195" max="8195" width="13.140625" style="1" bestFit="1" customWidth="1"/>
    <col min="8196" max="8196" width="30.28515625" style="1" bestFit="1" customWidth="1"/>
    <col min="8197" max="8197" width="13.570312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67" style="1" bestFit="1" customWidth="1"/>
    <col min="8451" max="8451" width="13.140625" style="1" bestFit="1" customWidth="1"/>
    <col min="8452" max="8452" width="30.28515625" style="1" bestFit="1" customWidth="1"/>
    <col min="8453" max="8453" width="13.570312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67" style="1" bestFit="1" customWidth="1"/>
    <col min="8707" max="8707" width="13.140625" style="1" bestFit="1" customWidth="1"/>
    <col min="8708" max="8708" width="30.28515625" style="1" bestFit="1" customWidth="1"/>
    <col min="8709" max="8709" width="13.570312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67" style="1" bestFit="1" customWidth="1"/>
    <col min="8963" max="8963" width="13.140625" style="1" bestFit="1" customWidth="1"/>
    <col min="8964" max="8964" width="30.28515625" style="1" bestFit="1" customWidth="1"/>
    <col min="8965" max="8965" width="13.570312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67" style="1" bestFit="1" customWidth="1"/>
    <col min="9219" max="9219" width="13.140625" style="1" bestFit="1" customWidth="1"/>
    <col min="9220" max="9220" width="30.28515625" style="1" bestFit="1" customWidth="1"/>
    <col min="9221" max="9221" width="13.570312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67" style="1" bestFit="1" customWidth="1"/>
    <col min="9475" max="9475" width="13.140625" style="1" bestFit="1" customWidth="1"/>
    <col min="9476" max="9476" width="30.28515625" style="1" bestFit="1" customWidth="1"/>
    <col min="9477" max="9477" width="13.570312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67" style="1" bestFit="1" customWidth="1"/>
    <col min="9731" max="9731" width="13.140625" style="1" bestFit="1" customWidth="1"/>
    <col min="9732" max="9732" width="30.28515625" style="1" bestFit="1" customWidth="1"/>
    <col min="9733" max="9733" width="13.570312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67" style="1" bestFit="1" customWidth="1"/>
    <col min="9987" max="9987" width="13.140625" style="1" bestFit="1" customWidth="1"/>
    <col min="9988" max="9988" width="30.28515625" style="1" bestFit="1" customWidth="1"/>
    <col min="9989" max="9989" width="13.570312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67" style="1" bestFit="1" customWidth="1"/>
    <col min="10243" max="10243" width="13.140625" style="1" bestFit="1" customWidth="1"/>
    <col min="10244" max="10244" width="30.28515625" style="1" bestFit="1" customWidth="1"/>
    <col min="10245" max="10245" width="13.570312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67" style="1" bestFit="1" customWidth="1"/>
    <col min="10499" max="10499" width="13.140625" style="1" bestFit="1" customWidth="1"/>
    <col min="10500" max="10500" width="30.28515625" style="1" bestFit="1" customWidth="1"/>
    <col min="10501" max="10501" width="13.570312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67" style="1" bestFit="1" customWidth="1"/>
    <col min="10755" max="10755" width="13.140625" style="1" bestFit="1" customWidth="1"/>
    <col min="10756" max="10756" width="30.28515625" style="1" bestFit="1" customWidth="1"/>
    <col min="10757" max="10757" width="13.570312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67" style="1" bestFit="1" customWidth="1"/>
    <col min="11011" max="11011" width="13.140625" style="1" bestFit="1" customWidth="1"/>
    <col min="11012" max="11012" width="30.28515625" style="1" bestFit="1" customWidth="1"/>
    <col min="11013" max="11013" width="13.570312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67" style="1" bestFit="1" customWidth="1"/>
    <col min="11267" max="11267" width="13.140625" style="1" bestFit="1" customWidth="1"/>
    <col min="11268" max="11268" width="30.28515625" style="1" bestFit="1" customWidth="1"/>
    <col min="11269" max="11269" width="13.570312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67" style="1" bestFit="1" customWidth="1"/>
    <col min="11523" max="11523" width="13.140625" style="1" bestFit="1" customWidth="1"/>
    <col min="11524" max="11524" width="30.28515625" style="1" bestFit="1" customWidth="1"/>
    <col min="11525" max="11525" width="13.570312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67" style="1" bestFit="1" customWidth="1"/>
    <col min="11779" max="11779" width="13.140625" style="1" bestFit="1" customWidth="1"/>
    <col min="11780" max="11780" width="30.28515625" style="1" bestFit="1" customWidth="1"/>
    <col min="11781" max="11781" width="13.570312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67" style="1" bestFit="1" customWidth="1"/>
    <col min="12035" max="12035" width="13.140625" style="1" bestFit="1" customWidth="1"/>
    <col min="12036" max="12036" width="30.28515625" style="1" bestFit="1" customWidth="1"/>
    <col min="12037" max="12037" width="13.570312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67" style="1" bestFit="1" customWidth="1"/>
    <col min="12291" max="12291" width="13.140625" style="1" bestFit="1" customWidth="1"/>
    <col min="12292" max="12292" width="30.28515625" style="1" bestFit="1" customWidth="1"/>
    <col min="12293" max="12293" width="13.570312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67" style="1" bestFit="1" customWidth="1"/>
    <col min="12547" max="12547" width="13.140625" style="1" bestFit="1" customWidth="1"/>
    <col min="12548" max="12548" width="30.28515625" style="1" bestFit="1" customWidth="1"/>
    <col min="12549" max="12549" width="13.570312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67" style="1" bestFit="1" customWidth="1"/>
    <col min="12803" max="12803" width="13.140625" style="1" bestFit="1" customWidth="1"/>
    <col min="12804" max="12804" width="30.28515625" style="1" bestFit="1" customWidth="1"/>
    <col min="12805" max="12805" width="13.570312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67" style="1" bestFit="1" customWidth="1"/>
    <col min="13059" max="13059" width="13.140625" style="1" bestFit="1" customWidth="1"/>
    <col min="13060" max="13060" width="30.28515625" style="1" bestFit="1" customWidth="1"/>
    <col min="13061" max="13061" width="13.570312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67" style="1" bestFit="1" customWidth="1"/>
    <col min="13315" max="13315" width="13.140625" style="1" bestFit="1" customWidth="1"/>
    <col min="13316" max="13316" width="30.28515625" style="1" bestFit="1" customWidth="1"/>
    <col min="13317" max="13317" width="13.570312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67" style="1" bestFit="1" customWidth="1"/>
    <col min="13571" max="13571" width="13.140625" style="1" bestFit="1" customWidth="1"/>
    <col min="13572" max="13572" width="30.28515625" style="1" bestFit="1" customWidth="1"/>
    <col min="13573" max="13573" width="13.570312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67" style="1" bestFit="1" customWidth="1"/>
    <col min="13827" max="13827" width="13.140625" style="1" bestFit="1" customWidth="1"/>
    <col min="13828" max="13828" width="30.28515625" style="1" bestFit="1" customWidth="1"/>
    <col min="13829" max="13829" width="13.570312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67" style="1" bestFit="1" customWidth="1"/>
    <col min="14083" max="14083" width="13.140625" style="1" bestFit="1" customWidth="1"/>
    <col min="14084" max="14084" width="30.28515625" style="1" bestFit="1" customWidth="1"/>
    <col min="14085" max="14085" width="13.570312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67" style="1" bestFit="1" customWidth="1"/>
    <col min="14339" max="14339" width="13.140625" style="1" bestFit="1" customWidth="1"/>
    <col min="14340" max="14340" width="30.28515625" style="1" bestFit="1" customWidth="1"/>
    <col min="14341" max="14341" width="13.570312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67" style="1" bestFit="1" customWidth="1"/>
    <col min="14595" max="14595" width="13.140625" style="1" bestFit="1" customWidth="1"/>
    <col min="14596" max="14596" width="30.28515625" style="1" bestFit="1" customWidth="1"/>
    <col min="14597" max="14597" width="13.570312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67" style="1" bestFit="1" customWidth="1"/>
    <col min="14851" max="14851" width="13.140625" style="1" bestFit="1" customWidth="1"/>
    <col min="14852" max="14852" width="30.28515625" style="1" bestFit="1" customWidth="1"/>
    <col min="14853" max="14853" width="13.570312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67" style="1" bestFit="1" customWidth="1"/>
    <col min="15107" max="15107" width="13.140625" style="1" bestFit="1" customWidth="1"/>
    <col min="15108" max="15108" width="30.28515625" style="1" bestFit="1" customWidth="1"/>
    <col min="15109" max="15109" width="13.570312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67" style="1" bestFit="1" customWidth="1"/>
    <col min="15363" max="15363" width="13.140625" style="1" bestFit="1" customWidth="1"/>
    <col min="15364" max="15364" width="30.28515625" style="1" bestFit="1" customWidth="1"/>
    <col min="15365" max="15365" width="13.570312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67" style="1" bestFit="1" customWidth="1"/>
    <col min="15619" max="15619" width="13.140625" style="1" bestFit="1" customWidth="1"/>
    <col min="15620" max="15620" width="30.28515625" style="1" bestFit="1" customWidth="1"/>
    <col min="15621" max="15621" width="13.570312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67" style="1" bestFit="1" customWidth="1"/>
    <col min="15875" max="15875" width="13.140625" style="1" bestFit="1" customWidth="1"/>
    <col min="15876" max="15876" width="30.28515625" style="1" bestFit="1" customWidth="1"/>
    <col min="15877" max="15877" width="13.570312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67" style="1" bestFit="1" customWidth="1"/>
    <col min="16131" max="16131" width="13.140625" style="1" bestFit="1" customWidth="1"/>
    <col min="16132" max="16132" width="30.28515625" style="1" bestFit="1" customWidth="1"/>
    <col min="16133" max="16133" width="13.5703125" style="1" bestFit="1" customWidth="1"/>
    <col min="16134" max="16134" width="10.28515625" style="1" bestFit="1" customWidth="1"/>
    <col min="16135" max="16135" width="18.140625" style="1" bestFit="1" customWidth="1"/>
    <col min="16136" max="16384" width="9.140625" style="1"/>
  </cols>
  <sheetData>
    <row r="1" spans="1:9" x14ac:dyDescent="0.2">
      <c r="A1" s="3" t="s">
        <v>0</v>
      </c>
      <c r="B1" s="410" t="s">
        <v>59</v>
      </c>
      <c r="C1" s="410"/>
      <c r="D1" s="410"/>
      <c r="E1" s="410"/>
    </row>
    <row r="2" spans="1:9" ht="13.5" thickBot="1" x14ac:dyDescent="0.25"/>
    <row r="3" spans="1:9" ht="15" x14ac:dyDescent="0.2">
      <c r="B3" s="47" t="s">
        <v>1034</v>
      </c>
      <c r="C3" s="411"/>
      <c r="D3" s="417"/>
    </row>
    <row r="4" spans="1:9" ht="15" x14ac:dyDescent="0.2">
      <c r="B4" s="49" t="s">
        <v>1035</v>
      </c>
      <c r="C4" s="412"/>
      <c r="D4" s="418"/>
    </row>
    <row r="5" spans="1:9" ht="15" x14ac:dyDescent="0.2">
      <c r="B5" s="61"/>
      <c r="C5" s="412"/>
      <c r="D5" s="418"/>
    </row>
    <row r="6" spans="1:9" ht="15" x14ac:dyDescent="0.2">
      <c r="B6" s="49" t="s">
        <v>983</v>
      </c>
      <c r="C6" s="412"/>
      <c r="D6" s="418"/>
    </row>
    <row r="7" spans="1:9" ht="15" x14ac:dyDescent="0.2">
      <c r="B7" s="49" t="s">
        <v>996</v>
      </c>
      <c r="C7" s="412"/>
      <c r="D7" s="418"/>
    </row>
    <row r="8" spans="1:9" ht="30.75" thickBot="1" x14ac:dyDescent="0.25">
      <c r="B8" s="51" t="s">
        <v>1036</v>
      </c>
      <c r="C8" s="413"/>
      <c r="D8" s="419"/>
    </row>
    <row r="9" spans="1:9" x14ac:dyDescent="0.2">
      <c r="C9" s="64" t="s">
        <v>1631</v>
      </c>
      <c r="D9" s="64" t="s">
        <v>1630</v>
      </c>
    </row>
    <row r="11" spans="1:9" x14ac:dyDescent="0.2">
      <c r="B11" s="1" t="s">
        <v>95</v>
      </c>
    </row>
    <row r="13" spans="1:9" x14ac:dyDescent="0.2">
      <c r="B13" s="6" t="s">
        <v>96</v>
      </c>
      <c r="C13" s="63" t="s">
        <v>97</v>
      </c>
      <c r="D13" s="6" t="s">
        <v>125</v>
      </c>
      <c r="E13" s="6" t="s">
        <v>99</v>
      </c>
      <c r="F13" s="8" t="s">
        <v>100</v>
      </c>
      <c r="G13" s="8" t="s">
        <v>101</v>
      </c>
      <c r="H13" s="8" t="s">
        <v>102</v>
      </c>
      <c r="I13" s="2" t="s">
        <v>126</v>
      </c>
    </row>
    <row r="14" spans="1:9" x14ac:dyDescent="0.2">
      <c r="B14" s="2" t="s">
        <v>127</v>
      </c>
    </row>
    <row r="15" spans="1:9" x14ac:dyDescent="0.2">
      <c r="B15" s="2" t="s">
        <v>104</v>
      </c>
    </row>
    <row r="16" spans="1:9" x14ac:dyDescent="0.2">
      <c r="B16" s="1" t="s">
        <v>1385</v>
      </c>
      <c r="C16" s="62" t="s">
        <v>128</v>
      </c>
      <c r="D16" s="1" t="s">
        <v>129</v>
      </c>
      <c r="E16" s="1" t="s">
        <v>130</v>
      </c>
      <c r="F16" s="4">
        <v>48985</v>
      </c>
      <c r="G16" s="4">
        <v>1232.95</v>
      </c>
      <c r="H16" s="4">
        <v>12.34</v>
      </c>
    </row>
    <row r="17" spans="2:8" x14ac:dyDescent="0.2">
      <c r="B17" s="1" t="s">
        <v>1171</v>
      </c>
      <c r="C17" s="62" t="s">
        <v>128</v>
      </c>
      <c r="D17" s="1" t="s">
        <v>131</v>
      </c>
      <c r="E17" s="1" t="s">
        <v>133</v>
      </c>
      <c r="F17" s="4">
        <v>66388</v>
      </c>
      <c r="G17" s="4">
        <v>1059.22</v>
      </c>
      <c r="H17" s="4">
        <v>10.6</v>
      </c>
    </row>
    <row r="18" spans="2:8" x14ac:dyDescent="0.2">
      <c r="B18" s="1" t="s">
        <v>1386</v>
      </c>
      <c r="C18" s="62" t="s">
        <v>128</v>
      </c>
      <c r="D18" s="1" t="s">
        <v>134</v>
      </c>
      <c r="E18" s="1" t="s">
        <v>135</v>
      </c>
      <c r="F18" s="4">
        <v>55874</v>
      </c>
      <c r="G18" s="4">
        <v>936.11</v>
      </c>
      <c r="H18" s="4">
        <v>9.3699999999999992</v>
      </c>
    </row>
    <row r="19" spans="2:8" x14ac:dyDescent="0.2">
      <c r="B19" s="1" t="s">
        <v>1159</v>
      </c>
      <c r="C19" s="62" t="s">
        <v>128</v>
      </c>
      <c r="D19" s="1" t="s">
        <v>140</v>
      </c>
      <c r="E19" s="1" t="s">
        <v>141</v>
      </c>
      <c r="F19" s="4">
        <v>27335</v>
      </c>
      <c r="G19" s="4">
        <v>752.97</v>
      </c>
      <c r="H19" s="4">
        <v>7.53</v>
      </c>
    </row>
    <row r="20" spans="2:8" x14ac:dyDescent="0.2">
      <c r="B20" s="1" t="s">
        <v>1111</v>
      </c>
      <c r="C20" s="62" t="s">
        <v>128</v>
      </c>
      <c r="D20" s="1" t="s">
        <v>131</v>
      </c>
      <c r="E20" s="1" t="s">
        <v>132</v>
      </c>
      <c r="F20" s="4">
        <v>104987</v>
      </c>
      <c r="G20" s="4">
        <v>735.75</v>
      </c>
      <c r="H20" s="4">
        <v>7.36</v>
      </c>
    </row>
    <row r="21" spans="2:8" x14ac:dyDescent="0.2">
      <c r="B21" s="1" t="s">
        <v>1100</v>
      </c>
      <c r="C21" s="62" t="s">
        <v>128</v>
      </c>
      <c r="D21" s="1" t="s">
        <v>134</v>
      </c>
      <c r="E21" s="1" t="s">
        <v>136</v>
      </c>
      <c r="F21" s="4">
        <v>15669</v>
      </c>
      <c r="G21" s="4">
        <v>591.42999999999995</v>
      </c>
      <c r="H21" s="4">
        <v>5.92</v>
      </c>
    </row>
    <row r="22" spans="2:8" x14ac:dyDescent="0.2">
      <c r="B22" s="1" t="s">
        <v>1448</v>
      </c>
      <c r="C22" s="62" t="s">
        <v>128</v>
      </c>
      <c r="D22" s="1" t="s">
        <v>131</v>
      </c>
      <c r="E22" s="1" t="s">
        <v>137</v>
      </c>
      <c r="F22" s="4">
        <v>19779</v>
      </c>
      <c r="G22" s="4">
        <v>396.39</v>
      </c>
      <c r="H22" s="4">
        <v>3.97</v>
      </c>
    </row>
    <row r="23" spans="2:8" x14ac:dyDescent="0.2">
      <c r="B23" s="1" t="s">
        <v>1199</v>
      </c>
      <c r="C23" s="62" t="s">
        <v>128</v>
      </c>
      <c r="D23" s="1" t="s">
        <v>146</v>
      </c>
      <c r="E23" s="1" t="s">
        <v>147</v>
      </c>
      <c r="F23" s="4">
        <v>13480</v>
      </c>
      <c r="G23" s="4">
        <v>364.02</v>
      </c>
      <c r="H23" s="4">
        <v>3.64</v>
      </c>
    </row>
    <row r="24" spans="2:8" x14ac:dyDescent="0.2">
      <c r="B24" s="1" t="s">
        <v>1134</v>
      </c>
      <c r="C24" s="62" t="s">
        <v>128</v>
      </c>
      <c r="D24" s="1" t="s">
        <v>131</v>
      </c>
      <c r="E24" s="1" t="s">
        <v>145</v>
      </c>
      <c r="F24" s="4">
        <v>41327</v>
      </c>
      <c r="G24" s="4">
        <v>316.89999999999998</v>
      </c>
      <c r="H24" s="4">
        <v>3.17</v>
      </c>
    </row>
    <row r="25" spans="2:8" x14ac:dyDescent="0.2">
      <c r="B25" s="1" t="s">
        <v>1114</v>
      </c>
      <c r="C25" s="62" t="s">
        <v>128</v>
      </c>
      <c r="D25" s="1" t="s">
        <v>165</v>
      </c>
      <c r="E25" s="1" t="s">
        <v>166</v>
      </c>
      <c r="F25" s="4">
        <v>18277</v>
      </c>
      <c r="G25" s="4">
        <v>311.27999999999997</v>
      </c>
      <c r="H25" s="4">
        <v>3.11</v>
      </c>
    </row>
    <row r="26" spans="2:8" x14ac:dyDescent="0.2">
      <c r="B26" s="1" t="s">
        <v>1098</v>
      </c>
      <c r="C26" s="62" t="s">
        <v>128</v>
      </c>
      <c r="D26" s="1" t="s">
        <v>146</v>
      </c>
      <c r="E26" s="1" t="s">
        <v>148</v>
      </c>
      <c r="F26" s="4">
        <v>131920</v>
      </c>
      <c r="G26" s="4">
        <v>311.27</v>
      </c>
      <c r="H26" s="4">
        <v>3.11</v>
      </c>
    </row>
    <row r="27" spans="2:8" x14ac:dyDescent="0.2">
      <c r="B27" s="1" t="s">
        <v>1135</v>
      </c>
      <c r="C27" s="62" t="s">
        <v>128</v>
      </c>
      <c r="D27" s="1" t="s">
        <v>140</v>
      </c>
      <c r="E27" s="1" t="s">
        <v>410</v>
      </c>
      <c r="F27" s="4">
        <v>4019</v>
      </c>
      <c r="G27" s="4">
        <v>308.29000000000002</v>
      </c>
      <c r="H27" s="4">
        <v>3.08</v>
      </c>
    </row>
    <row r="28" spans="2:8" x14ac:dyDescent="0.2">
      <c r="B28" s="1" t="s">
        <v>280</v>
      </c>
      <c r="C28" s="62" t="s">
        <v>128</v>
      </c>
      <c r="D28" s="1" t="s">
        <v>131</v>
      </c>
      <c r="E28" s="1" t="s">
        <v>281</v>
      </c>
      <c r="F28" s="4">
        <v>57990</v>
      </c>
      <c r="G28" s="4">
        <v>262.72000000000003</v>
      </c>
      <c r="H28" s="4">
        <v>2.63</v>
      </c>
    </row>
    <row r="29" spans="2:8" x14ac:dyDescent="0.2">
      <c r="B29" s="1" t="s">
        <v>1200</v>
      </c>
      <c r="C29" s="62" t="s">
        <v>128</v>
      </c>
      <c r="D29" s="1" t="s">
        <v>142</v>
      </c>
      <c r="E29" s="1" t="s">
        <v>143</v>
      </c>
      <c r="F29" s="4">
        <v>36512</v>
      </c>
      <c r="G29" s="4">
        <v>251.26</v>
      </c>
      <c r="H29" s="4">
        <v>2.5099999999999998</v>
      </c>
    </row>
    <row r="30" spans="2:8" x14ac:dyDescent="0.2">
      <c r="B30" s="1" t="s">
        <v>1121</v>
      </c>
      <c r="C30" s="62" t="s">
        <v>128</v>
      </c>
      <c r="D30" s="1" t="s">
        <v>146</v>
      </c>
      <c r="E30" s="1" t="s">
        <v>411</v>
      </c>
      <c r="F30" s="4">
        <v>6805</v>
      </c>
      <c r="G30" s="4">
        <v>220.78</v>
      </c>
      <c r="H30" s="4">
        <v>2.21</v>
      </c>
    </row>
    <row r="31" spans="2:8" x14ac:dyDescent="0.2">
      <c r="B31" s="1" t="s">
        <v>1387</v>
      </c>
      <c r="C31" s="62" t="s">
        <v>128</v>
      </c>
      <c r="D31" s="1" t="s">
        <v>134</v>
      </c>
      <c r="E31" s="1" t="s">
        <v>261</v>
      </c>
      <c r="F31" s="4">
        <v>16363</v>
      </c>
      <c r="G31" s="4">
        <v>209.28</v>
      </c>
      <c r="H31" s="4">
        <v>2.09</v>
      </c>
    </row>
    <row r="32" spans="2:8" x14ac:dyDescent="0.2">
      <c r="B32" s="1" t="s">
        <v>1107</v>
      </c>
      <c r="C32" s="62" t="s">
        <v>128</v>
      </c>
      <c r="D32" s="1" t="s">
        <v>170</v>
      </c>
      <c r="E32" s="1" t="s">
        <v>374</v>
      </c>
      <c r="F32" s="4">
        <v>914</v>
      </c>
      <c r="G32" s="4">
        <v>162.59</v>
      </c>
      <c r="H32" s="4">
        <v>1.63</v>
      </c>
    </row>
    <row r="33" spans="2:8" x14ac:dyDescent="0.2">
      <c r="B33" s="1" t="s">
        <v>1140</v>
      </c>
      <c r="C33" s="62" t="s">
        <v>128</v>
      </c>
      <c r="D33" s="1" t="s">
        <v>337</v>
      </c>
      <c r="E33" s="1" t="s">
        <v>338</v>
      </c>
      <c r="F33" s="4">
        <v>11779</v>
      </c>
      <c r="G33" s="4">
        <v>151.78</v>
      </c>
      <c r="H33" s="4">
        <v>1.52</v>
      </c>
    </row>
    <row r="34" spans="2:8" x14ac:dyDescent="0.2">
      <c r="B34" s="1" t="s">
        <v>1110</v>
      </c>
      <c r="C34" s="62" t="s">
        <v>128</v>
      </c>
      <c r="D34" s="1" t="s">
        <v>239</v>
      </c>
      <c r="E34" s="1" t="s">
        <v>412</v>
      </c>
      <c r="F34" s="4">
        <v>2003</v>
      </c>
      <c r="G34" s="4">
        <v>146.91999999999999</v>
      </c>
      <c r="H34" s="4">
        <v>1.47</v>
      </c>
    </row>
    <row r="35" spans="2:8" x14ac:dyDescent="0.2">
      <c r="B35" s="1" t="s">
        <v>1160</v>
      </c>
      <c r="C35" s="62" t="s">
        <v>128</v>
      </c>
      <c r="D35" s="1" t="s">
        <v>138</v>
      </c>
      <c r="E35" s="1" t="s">
        <v>139</v>
      </c>
      <c r="F35" s="4">
        <v>6251</v>
      </c>
      <c r="G35" s="4">
        <v>135.01</v>
      </c>
      <c r="H35" s="4">
        <v>1.35</v>
      </c>
    </row>
    <row r="36" spans="2:8" x14ac:dyDescent="0.2">
      <c r="B36" s="1" t="s">
        <v>1103</v>
      </c>
      <c r="C36" s="62" t="s">
        <v>128</v>
      </c>
      <c r="D36" s="1" t="s">
        <v>160</v>
      </c>
      <c r="E36" s="1" t="s">
        <v>175</v>
      </c>
      <c r="F36" s="4">
        <v>16162</v>
      </c>
      <c r="G36" s="4">
        <v>132.24</v>
      </c>
      <c r="H36" s="4">
        <v>1.32</v>
      </c>
    </row>
    <row r="37" spans="2:8" x14ac:dyDescent="0.2">
      <c r="B37" s="1" t="s">
        <v>1119</v>
      </c>
      <c r="C37" s="62" t="s">
        <v>128</v>
      </c>
      <c r="D37" s="1" t="s">
        <v>134</v>
      </c>
      <c r="E37" s="1" t="s">
        <v>383</v>
      </c>
      <c r="F37" s="4">
        <v>9446</v>
      </c>
      <c r="G37" s="4">
        <v>130.44</v>
      </c>
      <c r="H37" s="4">
        <v>1.31</v>
      </c>
    </row>
    <row r="38" spans="2:8" x14ac:dyDescent="0.2">
      <c r="B38" s="1" t="s">
        <v>1127</v>
      </c>
      <c r="C38" s="62" t="s">
        <v>128</v>
      </c>
      <c r="D38" s="1" t="s">
        <v>167</v>
      </c>
      <c r="E38" s="1" t="s">
        <v>168</v>
      </c>
      <c r="F38" s="4">
        <v>1754</v>
      </c>
      <c r="G38" s="4">
        <v>129.71</v>
      </c>
      <c r="H38" s="4">
        <v>1.3</v>
      </c>
    </row>
    <row r="39" spans="2:8" x14ac:dyDescent="0.2">
      <c r="B39" s="1" t="s">
        <v>1108</v>
      </c>
      <c r="C39" s="62" t="s">
        <v>128</v>
      </c>
      <c r="D39" s="1" t="s">
        <v>239</v>
      </c>
      <c r="E39" s="1" t="s">
        <v>413</v>
      </c>
      <c r="F39" s="4">
        <v>14580</v>
      </c>
      <c r="G39" s="4">
        <v>117.07</v>
      </c>
      <c r="H39" s="4">
        <v>1.17</v>
      </c>
    </row>
    <row r="40" spans="2:8" x14ac:dyDescent="0.2">
      <c r="B40" s="1" t="s">
        <v>1552</v>
      </c>
      <c r="C40" s="62" t="s">
        <v>128</v>
      </c>
      <c r="D40" s="1" t="s">
        <v>146</v>
      </c>
      <c r="E40" s="1" t="s">
        <v>414</v>
      </c>
      <c r="F40" s="4">
        <v>536</v>
      </c>
      <c r="G40" s="4">
        <v>104.26</v>
      </c>
      <c r="H40" s="4">
        <v>1.04</v>
      </c>
    </row>
    <row r="41" spans="2:8" x14ac:dyDescent="0.2">
      <c r="B41" s="1" t="s">
        <v>1216</v>
      </c>
      <c r="C41" s="62" t="s">
        <v>128</v>
      </c>
      <c r="D41" s="1" t="s">
        <v>247</v>
      </c>
      <c r="E41" s="1" t="s">
        <v>415</v>
      </c>
      <c r="F41" s="4">
        <v>72547</v>
      </c>
      <c r="G41" s="4">
        <v>102.91</v>
      </c>
      <c r="H41" s="4">
        <v>1.03</v>
      </c>
    </row>
    <row r="42" spans="2:8" x14ac:dyDescent="0.2">
      <c r="B42" s="1" t="s">
        <v>1203</v>
      </c>
      <c r="C42" s="62" t="s">
        <v>128</v>
      </c>
      <c r="D42" s="1" t="s">
        <v>247</v>
      </c>
      <c r="E42" s="1" t="s">
        <v>263</v>
      </c>
      <c r="F42" s="4">
        <v>51803</v>
      </c>
      <c r="G42" s="4">
        <v>98.37</v>
      </c>
      <c r="H42" s="4">
        <v>0.98</v>
      </c>
    </row>
    <row r="43" spans="2:8" x14ac:dyDescent="0.2">
      <c r="B43" s="1" t="s">
        <v>1558</v>
      </c>
      <c r="C43" s="62" t="s">
        <v>128</v>
      </c>
      <c r="D43" s="1" t="s">
        <v>131</v>
      </c>
      <c r="E43" s="1" t="s">
        <v>400</v>
      </c>
      <c r="F43" s="4">
        <v>8821</v>
      </c>
      <c r="G43" s="4">
        <v>98.1</v>
      </c>
      <c r="H43" s="4">
        <v>0.98</v>
      </c>
    </row>
    <row r="44" spans="2:8" x14ac:dyDescent="0.2">
      <c r="B44" s="1" t="s">
        <v>1230</v>
      </c>
      <c r="C44" s="62" t="s">
        <v>128</v>
      </c>
      <c r="D44" s="1" t="s">
        <v>160</v>
      </c>
      <c r="E44" s="1" t="s">
        <v>162</v>
      </c>
      <c r="F44" s="4">
        <v>1812</v>
      </c>
      <c r="G44" s="4">
        <v>88.53</v>
      </c>
      <c r="H44" s="4">
        <v>0.89</v>
      </c>
    </row>
    <row r="45" spans="2:8" x14ac:dyDescent="0.2">
      <c r="B45" s="1" t="s">
        <v>1099</v>
      </c>
      <c r="C45" s="62" t="s">
        <v>128</v>
      </c>
      <c r="D45" s="1" t="s">
        <v>239</v>
      </c>
      <c r="E45" s="1" t="s">
        <v>278</v>
      </c>
      <c r="F45" s="4">
        <v>1974</v>
      </c>
      <c r="G45" s="4">
        <v>75.650000000000006</v>
      </c>
      <c r="H45" s="4">
        <v>0.76</v>
      </c>
    </row>
    <row r="46" spans="2:8" x14ac:dyDescent="0.2">
      <c r="B46" s="1" t="s">
        <v>1403</v>
      </c>
      <c r="C46" s="62" t="s">
        <v>128</v>
      </c>
      <c r="D46" s="1" t="s">
        <v>142</v>
      </c>
      <c r="E46" s="1" t="s">
        <v>195</v>
      </c>
      <c r="F46" s="4">
        <v>2592</v>
      </c>
      <c r="G46" s="4">
        <v>3.97</v>
      </c>
      <c r="H46" s="4">
        <v>0.04</v>
      </c>
    </row>
    <row r="47" spans="2:8" x14ac:dyDescent="0.2">
      <c r="B47" s="2" t="s">
        <v>196</v>
      </c>
      <c r="C47" s="64"/>
      <c r="D47" s="2"/>
      <c r="E47" s="2"/>
      <c r="F47" s="10"/>
      <c r="G47" s="10">
        <f>SUM(G13:G46)</f>
        <v>9938.17</v>
      </c>
      <c r="H47" s="10">
        <f>SUM(H13:H46)</f>
        <v>99.43</v>
      </c>
    </row>
    <row r="48" spans="2:8" x14ac:dyDescent="0.2">
      <c r="B48" s="2" t="s">
        <v>197</v>
      </c>
      <c r="C48" s="64"/>
      <c r="D48" s="2"/>
      <c r="E48" s="2"/>
      <c r="F48" s="10"/>
      <c r="G48" s="10">
        <v>49.39</v>
      </c>
      <c r="H48" s="10">
        <v>0.49</v>
      </c>
    </row>
    <row r="49" spans="2:8" x14ac:dyDescent="0.2">
      <c r="B49" s="2" t="s">
        <v>114</v>
      </c>
      <c r="C49" s="64"/>
      <c r="D49" s="2"/>
      <c r="E49" s="2"/>
      <c r="F49" s="10"/>
      <c r="G49" s="10">
        <v>9987.56</v>
      </c>
      <c r="H49" s="10">
        <v>99.94</v>
      </c>
    </row>
    <row r="50" spans="2:8" x14ac:dyDescent="0.2">
      <c r="B50" s="2" t="s">
        <v>115</v>
      </c>
      <c r="C50" s="64"/>
      <c r="D50" s="2"/>
      <c r="E50" s="2"/>
      <c r="F50" s="10"/>
      <c r="G50" s="10">
        <v>5.7343751999991213</v>
      </c>
      <c r="H50" s="10">
        <v>6.0000000000002274E-2</v>
      </c>
    </row>
    <row r="51" spans="2:8" x14ac:dyDescent="0.2">
      <c r="B51" s="2" t="s">
        <v>116</v>
      </c>
      <c r="C51" s="64"/>
      <c r="D51" s="2"/>
      <c r="E51" s="2"/>
      <c r="F51" s="10"/>
      <c r="G51" s="10">
        <v>9993.2943751999992</v>
      </c>
      <c r="H51" s="10">
        <v>100</v>
      </c>
    </row>
    <row r="52" spans="2:8" x14ac:dyDescent="0.2">
      <c r="B52" s="1" t="s">
        <v>117</v>
      </c>
    </row>
    <row r="53" spans="2:8" x14ac:dyDescent="0.2">
      <c r="B53" s="1" t="s">
        <v>118</v>
      </c>
    </row>
    <row r="55" spans="2:8" x14ac:dyDescent="0.2">
      <c r="B55" s="11"/>
    </row>
    <row r="56" spans="2:8" x14ac:dyDescent="0.2">
      <c r="B56" s="2"/>
    </row>
    <row r="57" spans="2:8" x14ac:dyDescent="0.2">
      <c r="B57" s="2" t="s">
        <v>121</v>
      </c>
    </row>
    <row r="58" spans="2:8" x14ac:dyDescent="0.2">
      <c r="B58" s="2" t="s">
        <v>199</v>
      </c>
    </row>
    <row r="59" spans="2:8" x14ac:dyDescent="0.2">
      <c r="B59" s="2" t="s">
        <v>122</v>
      </c>
    </row>
    <row r="60" spans="2:8" x14ac:dyDescent="0.2">
      <c r="B60" s="2" t="s">
        <v>587</v>
      </c>
      <c r="C60" s="64"/>
    </row>
    <row r="61" spans="2:8" x14ac:dyDescent="0.2">
      <c r="B61" s="2" t="s">
        <v>588</v>
      </c>
      <c r="C61" s="64"/>
    </row>
    <row r="62" spans="2:8" x14ac:dyDescent="0.2">
      <c r="B62" s="2" t="s">
        <v>589</v>
      </c>
      <c r="C62" s="64"/>
    </row>
    <row r="63" spans="2:8" x14ac:dyDescent="0.2">
      <c r="B63" s="2" t="s">
        <v>590</v>
      </c>
      <c r="C63" s="64"/>
    </row>
    <row r="64" spans="2:8" x14ac:dyDescent="0.2">
      <c r="B64" s="65" t="s">
        <v>3819</v>
      </c>
      <c r="C64" s="64"/>
    </row>
    <row r="65" spans="2:8" x14ac:dyDescent="0.2">
      <c r="B65" s="65" t="s">
        <v>123</v>
      </c>
    </row>
    <row r="66" spans="2:8" x14ac:dyDescent="0.2">
      <c r="B66" s="65" t="s">
        <v>124</v>
      </c>
    </row>
    <row r="68" spans="2:8" ht="15" x14ac:dyDescent="0.2">
      <c r="B68" s="371" t="s">
        <v>2522</v>
      </c>
      <c r="C68" s="372">
        <v>44469</v>
      </c>
    </row>
    <row r="69" spans="2:8" ht="60" x14ac:dyDescent="0.2">
      <c r="B69" s="373" t="s">
        <v>2523</v>
      </c>
      <c r="C69" s="373" t="s">
        <v>2524</v>
      </c>
      <c r="D69" s="143" t="s">
        <v>2525</v>
      </c>
      <c r="E69" s="373" t="s">
        <v>2526</v>
      </c>
      <c r="F69" s="374" t="s">
        <v>2527</v>
      </c>
    </row>
    <row r="70" spans="2:8" s="134" customFormat="1" x14ac:dyDescent="0.2">
      <c r="B70" s="12" t="s">
        <v>120</v>
      </c>
      <c r="C70" s="12" t="s">
        <v>120</v>
      </c>
      <c r="D70" s="12" t="s">
        <v>120</v>
      </c>
      <c r="E70" s="12" t="s">
        <v>120</v>
      </c>
      <c r="F70" s="375"/>
      <c r="G70" s="62"/>
      <c r="H70" s="62"/>
    </row>
    <row r="72" spans="2:8" s="376" customFormat="1" x14ac:dyDescent="0.2">
      <c r="B72" s="87" t="s">
        <v>3554</v>
      </c>
      <c r="C72" s="377" t="s">
        <v>120</v>
      </c>
      <c r="F72" s="378"/>
      <c r="G72" s="378"/>
      <c r="H72" s="378"/>
    </row>
    <row r="73" spans="2:8" s="376" customFormat="1" x14ac:dyDescent="0.2">
      <c r="B73" s="87"/>
      <c r="C73" s="377"/>
      <c r="F73" s="378"/>
      <c r="G73" s="378"/>
      <c r="H73" s="378"/>
    </row>
    <row r="74" spans="2:8" s="376" customFormat="1" ht="15" x14ac:dyDescent="0.25">
      <c r="B74" s="144" t="s">
        <v>2927</v>
      </c>
      <c r="C74" s="379"/>
      <c r="F74" s="378"/>
      <c r="G74" s="378"/>
      <c r="H74" s="378"/>
    </row>
    <row r="75" spans="2:8" s="376" customFormat="1" ht="15.75" x14ac:dyDescent="0.2">
      <c r="B75" s="380" t="s">
        <v>2675</v>
      </c>
      <c r="C75" s="260" t="s">
        <v>2921</v>
      </c>
      <c r="F75" s="378"/>
      <c r="G75" s="378"/>
      <c r="H75" s="378"/>
    </row>
    <row r="76" spans="2:8" s="134" customFormat="1" ht="15" x14ac:dyDescent="0.25">
      <c r="B76" s="381" t="s">
        <v>120</v>
      </c>
      <c r="C76" s="146" t="s">
        <v>120</v>
      </c>
      <c r="F76" s="62"/>
      <c r="G76" s="62"/>
      <c r="H76" s="62"/>
    </row>
    <row r="77" spans="2:8" x14ac:dyDescent="0.2">
      <c r="C77" s="5"/>
    </row>
    <row r="78" spans="2:8" x14ac:dyDescent="0.2">
      <c r="C78" s="5"/>
    </row>
    <row r="79" spans="2:8" s="376" customFormat="1" ht="15.75" x14ac:dyDescent="0.2">
      <c r="B79" s="380" t="s">
        <v>3555</v>
      </c>
      <c r="C79" s="260" t="s">
        <v>2921</v>
      </c>
      <c r="F79" s="378"/>
      <c r="G79" s="378"/>
      <c r="H79" s="378"/>
    </row>
    <row r="80" spans="2:8" ht="15" x14ac:dyDescent="0.25">
      <c r="B80" s="381" t="s">
        <v>120</v>
      </c>
      <c r="C80" s="146" t="s">
        <v>120</v>
      </c>
    </row>
    <row r="81" spans="2:8" x14ac:dyDescent="0.2">
      <c r="C81" s="5"/>
    </row>
    <row r="82" spans="2:8" x14ac:dyDescent="0.2">
      <c r="C82" s="5"/>
    </row>
    <row r="83" spans="2:8" s="376" customFormat="1" ht="15.75" x14ac:dyDescent="0.25">
      <c r="B83" s="382" t="s">
        <v>2912</v>
      </c>
      <c r="C83" s="260" t="s">
        <v>2923</v>
      </c>
      <c r="F83" s="378"/>
      <c r="G83" s="378"/>
      <c r="H83" s="378"/>
    </row>
    <row r="84" spans="2:8" ht="15" x14ac:dyDescent="0.25">
      <c r="B84" s="381" t="s">
        <v>120</v>
      </c>
      <c r="C84" s="146" t="s">
        <v>120</v>
      </c>
    </row>
    <row r="85" spans="2:8" x14ac:dyDescent="0.2">
      <c r="C85" s="5"/>
    </row>
    <row r="86" spans="2:8" s="376" customFormat="1" ht="15.75" x14ac:dyDescent="0.25">
      <c r="B86" s="382" t="s">
        <v>2914</v>
      </c>
      <c r="C86" s="260" t="s">
        <v>2923</v>
      </c>
      <c r="F86" s="378"/>
      <c r="G86" s="378"/>
      <c r="H86" s="378"/>
    </row>
    <row r="87" spans="2:8" ht="15" x14ac:dyDescent="0.25">
      <c r="B87" s="381" t="s">
        <v>120</v>
      </c>
      <c r="C87" s="146" t="s">
        <v>120</v>
      </c>
    </row>
    <row r="88" spans="2:8" x14ac:dyDescent="0.2">
      <c r="C88" s="5"/>
    </row>
    <row r="89" spans="2:8" s="376" customFormat="1" ht="15" x14ac:dyDescent="0.25">
      <c r="B89" s="383" t="s">
        <v>3556</v>
      </c>
      <c r="C89" s="146" t="s">
        <v>120</v>
      </c>
      <c r="F89" s="378"/>
      <c r="G89" s="378"/>
      <c r="H89" s="378"/>
    </row>
    <row r="90" spans="2:8" x14ac:dyDescent="0.2">
      <c r="C90" s="5"/>
    </row>
    <row r="91" spans="2:8" x14ac:dyDescent="0.2">
      <c r="C91" s="5"/>
    </row>
    <row r="92" spans="2:8" ht="15" x14ac:dyDescent="0.25">
      <c r="B92" s="69" t="s">
        <v>2917</v>
      </c>
      <c r="C92" s="148">
        <v>44469</v>
      </c>
      <c r="D92" s="149"/>
      <c r="E92" s="150"/>
      <c r="F92" s="71"/>
    </row>
    <row r="93" spans="2:8" ht="51" x14ac:dyDescent="0.2">
      <c r="B93" s="151" t="s">
        <v>2523</v>
      </c>
      <c r="C93" s="151" t="s">
        <v>2918</v>
      </c>
      <c r="D93" s="152" t="s">
        <v>2525</v>
      </c>
      <c r="E93" s="153" t="s">
        <v>2526</v>
      </c>
      <c r="F93" s="138" t="s">
        <v>2527</v>
      </c>
    </row>
    <row r="94" spans="2:8" s="134" customFormat="1" x14ac:dyDescent="0.2">
      <c r="B94" s="384" t="s">
        <v>120</v>
      </c>
      <c r="C94" s="154" t="s">
        <v>120</v>
      </c>
      <c r="D94" s="155" t="s">
        <v>120</v>
      </c>
      <c r="E94" s="155" t="s">
        <v>120</v>
      </c>
      <c r="F94" s="155" t="s">
        <v>120</v>
      </c>
      <c r="G94" s="62"/>
      <c r="H94" s="62"/>
    </row>
    <row r="95" spans="2:8" x14ac:dyDescent="0.2">
      <c r="B95" s="156"/>
      <c r="C95" s="70"/>
      <c r="D95" s="70"/>
      <c r="E95" s="70"/>
      <c r="F95" s="71"/>
    </row>
    <row r="96" spans="2:8" x14ac:dyDescent="0.2">
      <c r="B96" s="70"/>
      <c r="C96" s="70"/>
      <c r="D96" s="70"/>
      <c r="E96" s="70"/>
      <c r="F96" s="71"/>
    </row>
    <row r="97" spans="2:6" x14ac:dyDescent="0.2">
      <c r="B97" s="1" t="s">
        <v>2919</v>
      </c>
      <c r="C97" s="154" t="s">
        <v>120</v>
      </c>
      <c r="D97" s="70"/>
      <c r="E97" s="70"/>
      <c r="F97" s="71"/>
    </row>
    <row r="98" spans="2:6" x14ac:dyDescent="0.2">
      <c r="B98" s="70"/>
      <c r="C98" s="70"/>
      <c r="D98" s="70"/>
      <c r="E98" s="70"/>
      <c r="F98" s="71"/>
    </row>
    <row r="99" spans="2:6" ht="15" x14ac:dyDescent="0.25">
      <c r="B99" s="144" t="s">
        <v>2926</v>
      </c>
      <c r="C99" s="70"/>
      <c r="E99" s="70"/>
      <c r="F99" s="71"/>
    </row>
    <row r="100" spans="2:6" x14ac:dyDescent="0.2">
      <c r="B100" s="70"/>
      <c r="C100" s="70"/>
      <c r="E100" s="70"/>
      <c r="F100" s="71"/>
    </row>
    <row r="101" spans="2:6" ht="15" x14ac:dyDescent="0.25">
      <c r="B101" s="157" t="s">
        <v>2920</v>
      </c>
      <c r="C101" s="158" t="s">
        <v>2921</v>
      </c>
      <c r="E101" s="70"/>
      <c r="F101" s="71"/>
    </row>
    <row r="102" spans="2:6" ht="15" x14ac:dyDescent="0.25">
      <c r="B102" s="381" t="s">
        <v>120</v>
      </c>
      <c r="C102" s="146" t="s">
        <v>120</v>
      </c>
      <c r="E102" s="70"/>
      <c r="F102" s="71"/>
    </row>
    <row r="103" spans="2:6" ht="15" x14ac:dyDescent="0.25">
      <c r="B103" s="385"/>
      <c r="C103" s="386"/>
      <c r="E103" s="70"/>
      <c r="F103" s="71"/>
    </row>
    <row r="104" spans="2:6" x14ac:dyDescent="0.2">
      <c r="C104" s="1"/>
      <c r="E104" s="70"/>
      <c r="F104" s="71"/>
    </row>
    <row r="105" spans="2:6" ht="15" x14ac:dyDescent="0.2">
      <c r="B105" s="160" t="s">
        <v>2911</v>
      </c>
      <c r="C105" s="161" t="s">
        <v>2921</v>
      </c>
      <c r="E105" s="70"/>
      <c r="F105" s="71"/>
    </row>
    <row r="106" spans="2:6" ht="15" x14ac:dyDescent="0.25">
      <c r="B106" s="381" t="s">
        <v>120</v>
      </c>
      <c r="C106" s="146" t="s">
        <v>120</v>
      </c>
      <c r="E106" s="70"/>
      <c r="F106" s="71"/>
    </row>
    <row r="107" spans="2:6" ht="15" x14ac:dyDescent="0.25">
      <c r="B107" s="387"/>
      <c r="C107" s="388"/>
      <c r="E107" s="70"/>
      <c r="F107" s="71"/>
    </row>
    <row r="108" spans="2:6" x14ac:dyDescent="0.2">
      <c r="C108" s="134"/>
      <c r="E108" s="70"/>
      <c r="F108" s="71"/>
    </row>
    <row r="109" spans="2:6" ht="15" x14ac:dyDescent="0.25">
      <c r="B109" s="157" t="s">
        <v>2922</v>
      </c>
      <c r="C109" s="158" t="s">
        <v>2923</v>
      </c>
      <c r="E109" s="70"/>
      <c r="F109" s="71"/>
    </row>
    <row r="110" spans="2:6" ht="15" x14ac:dyDescent="0.25">
      <c r="B110" s="381" t="s">
        <v>120</v>
      </c>
      <c r="C110" s="146" t="s">
        <v>120</v>
      </c>
      <c r="E110" s="70"/>
      <c r="F110" s="71"/>
    </row>
    <row r="111" spans="2:6" x14ac:dyDescent="0.2">
      <c r="C111" s="134"/>
    </row>
    <row r="112" spans="2:6" ht="15" x14ac:dyDescent="0.25">
      <c r="B112" s="160" t="s">
        <v>2924</v>
      </c>
      <c r="C112" s="162" t="s">
        <v>2923</v>
      </c>
    </row>
    <row r="113" spans="2:3" ht="15" x14ac:dyDescent="0.25">
      <c r="B113" s="381" t="s">
        <v>120</v>
      </c>
      <c r="C113" s="146" t="s">
        <v>120</v>
      </c>
    </row>
    <row r="114" spans="2:3" x14ac:dyDescent="0.2">
      <c r="C114" s="134"/>
    </row>
    <row r="115" spans="2:3" ht="15" x14ac:dyDescent="0.25">
      <c r="B115" s="163" t="s">
        <v>2925</v>
      </c>
      <c r="C115" s="146" t="s">
        <v>120</v>
      </c>
    </row>
  </sheetData>
  <mergeCells count="3">
    <mergeCell ref="B1:E1"/>
    <mergeCell ref="C3:C8"/>
    <mergeCell ref="D3:D8"/>
  </mergeCells>
  <conditionalFormatting sqref="C103">
    <cfRule type="expression" dxfId="527" priority="1">
      <formula>#REF!="Total"</formula>
    </cfRule>
  </conditionalFormatting>
  <conditionalFormatting sqref="C103">
    <cfRule type="expression" dxfId="526" priority="11" stopIfTrue="1">
      <formula>$C103="Total"</formula>
    </cfRule>
  </conditionalFormatting>
  <conditionalFormatting sqref="C103">
    <cfRule type="expression" dxfId="525" priority="10">
      <formula>#REF!="Total"</formula>
    </cfRule>
  </conditionalFormatting>
  <conditionalFormatting sqref="C103">
    <cfRule type="expression" dxfId="524" priority="9">
      <formula>#REF!="Total"</formula>
    </cfRule>
  </conditionalFormatting>
  <conditionalFormatting sqref="C103">
    <cfRule type="expression" dxfId="523" priority="8">
      <formula>#REF!="Total"</formula>
    </cfRule>
  </conditionalFormatting>
  <conditionalFormatting sqref="C103">
    <cfRule type="expression" dxfId="522" priority="7">
      <formula>#REF!="Total"</formula>
    </cfRule>
  </conditionalFormatting>
  <conditionalFormatting sqref="C103">
    <cfRule type="expression" dxfId="521" priority="6">
      <formula>#REF!="Total"</formula>
    </cfRule>
  </conditionalFormatting>
  <conditionalFormatting sqref="C103">
    <cfRule type="expression" dxfId="520" priority="5">
      <formula>#REF!="Total"</formula>
    </cfRule>
  </conditionalFormatting>
  <conditionalFormatting sqref="C103">
    <cfRule type="expression" dxfId="519" priority="4">
      <formula>#REF!="Total"</formula>
    </cfRule>
  </conditionalFormatting>
  <conditionalFormatting sqref="C103">
    <cfRule type="expression" dxfId="518" priority="12">
      <formula>#REF!="Total"</formula>
    </cfRule>
  </conditionalFormatting>
  <conditionalFormatting sqref="C103">
    <cfRule type="expression" dxfId="517" priority="13">
      <formula>#REF!="Total"</formula>
    </cfRule>
  </conditionalFormatting>
  <conditionalFormatting sqref="C103">
    <cfRule type="expression" dxfId="516" priority="14">
      <formula>#REF!="Total"</formula>
    </cfRule>
  </conditionalFormatting>
  <conditionalFormatting sqref="C103">
    <cfRule type="expression" dxfId="515" priority="15">
      <formula>#REF!="Total"</formula>
    </cfRule>
  </conditionalFormatting>
  <conditionalFormatting sqref="C103">
    <cfRule type="expression" dxfId="514" priority="16">
      <formula>$A103="Total"</formula>
    </cfRule>
  </conditionalFormatting>
  <conditionalFormatting sqref="C103">
    <cfRule type="expression" dxfId="513" priority="3">
      <formula>#REF!="Total"</formula>
    </cfRule>
  </conditionalFormatting>
  <conditionalFormatting sqref="C103">
    <cfRule type="expression" dxfId="512" priority="2">
      <formula>#REF!="Total"</formula>
    </cfRule>
  </conditionalFormatting>
  <conditionalFormatting sqref="C103">
    <cfRule type="expression" dxfId="511" priority="17" stopIfTrue="1">
      <formula>#REF!="Total"</formula>
    </cfRule>
  </conditionalFormatting>
  <conditionalFormatting sqref="C103">
    <cfRule type="expression" dxfId="510" priority="18">
      <formula>#REF!="Total"</formula>
    </cfRule>
  </conditionalFormatting>
  <conditionalFormatting sqref="C103">
    <cfRule type="expression" dxfId="509" priority="19">
      <formula>#REF!="Total"</formula>
    </cfRule>
  </conditionalFormatting>
  <conditionalFormatting sqref="C103">
    <cfRule type="expression" dxfId="508" priority="20">
      <formula>#REF!="Total"</formula>
    </cfRule>
  </conditionalFormatting>
  <conditionalFormatting sqref="C103">
    <cfRule type="expression" dxfId="507" priority="21">
      <formula>#REF!="Total"</formula>
    </cfRule>
  </conditionalFormatting>
  <conditionalFormatting sqref="C103">
    <cfRule type="expression" dxfId="506" priority="22">
      <formula>#REF!="Total"</formula>
    </cfRule>
  </conditionalFormatting>
  <conditionalFormatting sqref="C103">
    <cfRule type="expression" dxfId="505" priority="23">
      <formula>#REF!="Total"</formula>
    </cfRule>
  </conditionalFormatting>
  <conditionalFormatting sqref="C103">
    <cfRule type="expression" dxfId="504" priority="24">
      <formula>#REF!="Total"</formula>
    </cfRule>
  </conditionalFormatting>
  <conditionalFormatting sqref="C103">
    <cfRule type="expression" dxfId="503" priority="25">
      <formula>#REF!="Total"</formula>
    </cfRule>
  </conditionalFormatting>
  <conditionalFormatting sqref="C103">
    <cfRule type="expression" dxfId="502" priority="26">
      <formula>#REF!="Total"</formula>
    </cfRule>
  </conditionalFormatting>
  <conditionalFormatting sqref="C103">
    <cfRule type="expression" dxfId="501" priority="27">
      <formula>#REF!="Total"</formula>
    </cfRule>
  </conditionalFormatting>
  <conditionalFormatting sqref="C103">
    <cfRule type="expression" dxfId="500" priority="28">
      <formula>#REF!="Total"</formula>
    </cfRule>
  </conditionalFormatting>
  <conditionalFormatting sqref="C103">
    <cfRule type="expression" dxfId="499" priority="29">
      <formula>#REF!="Total"</formula>
    </cfRule>
  </conditionalFormatting>
  <conditionalFormatting sqref="C103">
    <cfRule type="expression" dxfId="498" priority="30">
      <formula>#REF!="Total"</formula>
    </cfRule>
  </conditionalFormatting>
  <conditionalFormatting sqref="C103">
    <cfRule type="expression" dxfId="497" priority="31">
      <formula>#REF!="Total"</formula>
    </cfRule>
  </conditionalFormatting>
  <conditionalFormatting sqref="C103">
    <cfRule type="expression" dxfId="496" priority="32">
      <formula>#REF!="Total"</formula>
    </cfRule>
  </conditionalFormatting>
  <conditionalFormatting sqref="C103">
    <cfRule type="expression" dxfId="495" priority="33">
      <formula>#REF!="Total"</formula>
    </cfRule>
  </conditionalFormatting>
  <hyperlinks>
    <hyperlink ref="A1" location="Index!A1" display="Index" xr:uid="{46801E62-E0C0-40A5-BAF2-CA2C678A632C}"/>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68F13-3146-4B2D-A9D1-21DF83EB2FC7}">
  <dimension ref="A1:I149"/>
  <sheetViews>
    <sheetView workbookViewId="0">
      <selection activeCell="B1" sqref="B1:E1"/>
    </sheetView>
  </sheetViews>
  <sheetFormatPr defaultRowHeight="12.75" x14ac:dyDescent="0.2"/>
  <cols>
    <col min="1" max="1" width="5.42578125" style="1" bestFit="1" customWidth="1"/>
    <col min="2" max="2" width="67" style="1" bestFit="1" customWidth="1"/>
    <col min="3" max="3" width="25.7109375" style="62" customWidth="1"/>
    <col min="4" max="4" width="30.28515625" style="1" bestFit="1" customWidth="1"/>
    <col min="5" max="5" width="14" style="1" bestFit="1" customWidth="1"/>
    <col min="6" max="6" width="10.28515625" style="4" bestFit="1" customWidth="1"/>
    <col min="7" max="7" width="18.140625" style="4" bestFit="1" customWidth="1"/>
    <col min="8" max="8" width="9.140625" style="4"/>
    <col min="9" max="9" width="1.7109375" style="1" bestFit="1" customWidth="1"/>
    <col min="10" max="256" width="9.140625" style="1"/>
    <col min="257" max="257" width="5.42578125" style="1" bestFit="1" customWidth="1"/>
    <col min="258" max="258" width="67" style="1" bestFit="1" customWidth="1"/>
    <col min="259" max="259" width="13.140625" style="1" bestFit="1" customWidth="1"/>
    <col min="260" max="260" width="30.28515625" style="1" bestFit="1" customWidth="1"/>
    <col min="261" max="261" width="14" style="1" bestFit="1" customWidth="1"/>
    <col min="262" max="262" width="10.28515625" style="1" bestFit="1" customWidth="1"/>
    <col min="263" max="263" width="18.140625" style="1" bestFit="1" customWidth="1"/>
    <col min="264" max="264" width="9.140625" style="1"/>
    <col min="265" max="265" width="1.7109375" style="1" bestFit="1" customWidth="1"/>
    <col min="266" max="512" width="9.140625" style="1"/>
    <col min="513" max="513" width="5.42578125" style="1" bestFit="1" customWidth="1"/>
    <col min="514" max="514" width="67" style="1" bestFit="1" customWidth="1"/>
    <col min="515" max="515" width="13.140625" style="1" bestFit="1" customWidth="1"/>
    <col min="516" max="516" width="30.28515625" style="1" bestFit="1" customWidth="1"/>
    <col min="517" max="517" width="14" style="1" bestFit="1" customWidth="1"/>
    <col min="518" max="518" width="10.28515625" style="1" bestFit="1" customWidth="1"/>
    <col min="519" max="519" width="18.140625" style="1" bestFit="1" customWidth="1"/>
    <col min="520" max="520" width="9.140625" style="1"/>
    <col min="521" max="521" width="1.7109375" style="1" bestFit="1" customWidth="1"/>
    <col min="522" max="768" width="9.140625" style="1"/>
    <col min="769" max="769" width="5.42578125" style="1" bestFit="1" customWidth="1"/>
    <col min="770" max="770" width="67" style="1" bestFit="1" customWidth="1"/>
    <col min="771" max="771" width="13.140625" style="1" bestFit="1" customWidth="1"/>
    <col min="772" max="772" width="30.28515625" style="1" bestFit="1" customWidth="1"/>
    <col min="773" max="773" width="14" style="1" bestFit="1" customWidth="1"/>
    <col min="774" max="774" width="10.28515625" style="1" bestFit="1" customWidth="1"/>
    <col min="775" max="775" width="18.140625" style="1" bestFit="1" customWidth="1"/>
    <col min="776" max="776" width="9.140625" style="1"/>
    <col min="777" max="777" width="1.7109375" style="1" bestFit="1" customWidth="1"/>
    <col min="778" max="1024" width="9.140625" style="1"/>
    <col min="1025" max="1025" width="5.42578125" style="1" bestFit="1" customWidth="1"/>
    <col min="1026" max="1026" width="67" style="1" bestFit="1" customWidth="1"/>
    <col min="1027" max="1027" width="13.140625" style="1" bestFit="1" customWidth="1"/>
    <col min="1028" max="1028" width="30.28515625" style="1" bestFit="1" customWidth="1"/>
    <col min="1029" max="1029" width="14" style="1" bestFit="1" customWidth="1"/>
    <col min="1030" max="1030" width="10.28515625" style="1" bestFit="1" customWidth="1"/>
    <col min="1031" max="1031" width="18.140625" style="1" bestFit="1" customWidth="1"/>
    <col min="1032" max="1032" width="9.140625" style="1"/>
    <col min="1033" max="1033" width="1.7109375" style="1" bestFit="1" customWidth="1"/>
    <col min="1034" max="1280" width="9.140625" style="1"/>
    <col min="1281" max="1281" width="5.42578125" style="1" bestFit="1" customWidth="1"/>
    <col min="1282" max="1282" width="67" style="1" bestFit="1" customWidth="1"/>
    <col min="1283" max="1283" width="13.140625" style="1" bestFit="1" customWidth="1"/>
    <col min="1284" max="1284" width="30.28515625" style="1" bestFit="1" customWidth="1"/>
    <col min="1285" max="1285" width="14" style="1" bestFit="1" customWidth="1"/>
    <col min="1286" max="1286" width="10.28515625" style="1" bestFit="1" customWidth="1"/>
    <col min="1287" max="1287" width="18.140625" style="1" bestFit="1" customWidth="1"/>
    <col min="1288" max="1288" width="9.140625" style="1"/>
    <col min="1289" max="1289" width="1.7109375" style="1" bestFit="1" customWidth="1"/>
    <col min="1290" max="1536" width="9.140625" style="1"/>
    <col min="1537" max="1537" width="5.42578125" style="1" bestFit="1" customWidth="1"/>
    <col min="1538" max="1538" width="67" style="1" bestFit="1" customWidth="1"/>
    <col min="1539" max="1539" width="13.140625" style="1" bestFit="1" customWidth="1"/>
    <col min="1540" max="1540" width="30.28515625" style="1" bestFit="1" customWidth="1"/>
    <col min="1541" max="1541" width="14" style="1" bestFit="1" customWidth="1"/>
    <col min="1542" max="1542" width="10.28515625" style="1" bestFit="1" customWidth="1"/>
    <col min="1543" max="1543" width="18.140625" style="1" bestFit="1" customWidth="1"/>
    <col min="1544" max="1544" width="9.140625" style="1"/>
    <col min="1545" max="1545" width="1.7109375" style="1" bestFit="1" customWidth="1"/>
    <col min="1546" max="1792" width="9.140625" style="1"/>
    <col min="1793" max="1793" width="5.42578125" style="1" bestFit="1" customWidth="1"/>
    <col min="1794" max="1794" width="67" style="1" bestFit="1" customWidth="1"/>
    <col min="1795" max="1795" width="13.140625" style="1" bestFit="1" customWidth="1"/>
    <col min="1796" max="1796" width="30.28515625" style="1" bestFit="1" customWidth="1"/>
    <col min="1797" max="1797" width="14" style="1" bestFit="1" customWidth="1"/>
    <col min="1798" max="1798" width="10.28515625" style="1" bestFit="1" customWidth="1"/>
    <col min="1799" max="1799" width="18.140625" style="1" bestFit="1" customWidth="1"/>
    <col min="1800" max="1800" width="9.140625" style="1"/>
    <col min="1801" max="1801" width="1.7109375" style="1" bestFit="1" customWidth="1"/>
    <col min="1802" max="2048" width="9.140625" style="1"/>
    <col min="2049" max="2049" width="5.42578125" style="1" bestFit="1" customWidth="1"/>
    <col min="2050" max="2050" width="67" style="1" bestFit="1" customWidth="1"/>
    <col min="2051" max="2051" width="13.140625" style="1" bestFit="1" customWidth="1"/>
    <col min="2052" max="2052" width="30.28515625" style="1" bestFit="1" customWidth="1"/>
    <col min="2053" max="2053" width="14" style="1" bestFit="1" customWidth="1"/>
    <col min="2054" max="2054" width="10.28515625" style="1" bestFit="1" customWidth="1"/>
    <col min="2055" max="2055" width="18.140625" style="1" bestFit="1" customWidth="1"/>
    <col min="2056" max="2056" width="9.140625" style="1"/>
    <col min="2057" max="2057" width="1.7109375" style="1" bestFit="1" customWidth="1"/>
    <col min="2058" max="2304" width="9.140625" style="1"/>
    <col min="2305" max="2305" width="5.42578125" style="1" bestFit="1" customWidth="1"/>
    <col min="2306" max="2306" width="67" style="1" bestFit="1" customWidth="1"/>
    <col min="2307" max="2307" width="13.140625" style="1" bestFit="1" customWidth="1"/>
    <col min="2308" max="2308" width="30.28515625" style="1" bestFit="1" customWidth="1"/>
    <col min="2309" max="2309" width="14" style="1" bestFit="1" customWidth="1"/>
    <col min="2310" max="2310" width="10.28515625" style="1" bestFit="1" customWidth="1"/>
    <col min="2311" max="2311" width="18.140625" style="1" bestFit="1" customWidth="1"/>
    <col min="2312" max="2312" width="9.140625" style="1"/>
    <col min="2313" max="2313" width="1.7109375" style="1" bestFit="1" customWidth="1"/>
    <col min="2314" max="2560" width="9.140625" style="1"/>
    <col min="2561" max="2561" width="5.42578125" style="1" bestFit="1" customWidth="1"/>
    <col min="2562" max="2562" width="67" style="1" bestFit="1" customWidth="1"/>
    <col min="2563" max="2563" width="13.140625" style="1" bestFit="1" customWidth="1"/>
    <col min="2564" max="2564" width="30.28515625" style="1" bestFit="1" customWidth="1"/>
    <col min="2565" max="2565" width="14" style="1" bestFit="1" customWidth="1"/>
    <col min="2566" max="2566" width="10.28515625" style="1" bestFit="1" customWidth="1"/>
    <col min="2567" max="2567" width="18.140625" style="1" bestFit="1" customWidth="1"/>
    <col min="2568" max="2568" width="9.140625" style="1"/>
    <col min="2569" max="2569" width="1.7109375" style="1" bestFit="1" customWidth="1"/>
    <col min="2570" max="2816" width="9.140625" style="1"/>
    <col min="2817" max="2817" width="5.42578125" style="1" bestFit="1" customWidth="1"/>
    <col min="2818" max="2818" width="67" style="1" bestFit="1" customWidth="1"/>
    <col min="2819" max="2819" width="13.140625" style="1" bestFit="1" customWidth="1"/>
    <col min="2820" max="2820" width="30.28515625" style="1" bestFit="1" customWidth="1"/>
    <col min="2821" max="2821" width="14" style="1" bestFit="1" customWidth="1"/>
    <col min="2822" max="2822" width="10.28515625" style="1" bestFit="1" customWidth="1"/>
    <col min="2823" max="2823" width="18.140625" style="1" bestFit="1" customWidth="1"/>
    <col min="2824" max="2824" width="9.140625" style="1"/>
    <col min="2825" max="2825" width="1.7109375" style="1" bestFit="1" customWidth="1"/>
    <col min="2826" max="3072" width="9.140625" style="1"/>
    <col min="3073" max="3073" width="5.42578125" style="1" bestFit="1" customWidth="1"/>
    <col min="3074" max="3074" width="67" style="1" bestFit="1" customWidth="1"/>
    <col min="3075" max="3075" width="13.140625" style="1" bestFit="1" customWidth="1"/>
    <col min="3076" max="3076" width="30.28515625" style="1" bestFit="1" customWidth="1"/>
    <col min="3077" max="3077" width="14" style="1" bestFit="1" customWidth="1"/>
    <col min="3078" max="3078" width="10.28515625" style="1" bestFit="1" customWidth="1"/>
    <col min="3079" max="3079" width="18.140625" style="1" bestFit="1" customWidth="1"/>
    <col min="3080" max="3080" width="9.140625" style="1"/>
    <col min="3081" max="3081" width="1.7109375" style="1" bestFit="1" customWidth="1"/>
    <col min="3082" max="3328" width="9.140625" style="1"/>
    <col min="3329" max="3329" width="5.42578125" style="1" bestFit="1" customWidth="1"/>
    <col min="3330" max="3330" width="67" style="1" bestFit="1" customWidth="1"/>
    <col min="3331" max="3331" width="13.140625" style="1" bestFit="1" customWidth="1"/>
    <col min="3332" max="3332" width="30.28515625" style="1" bestFit="1" customWidth="1"/>
    <col min="3333" max="3333" width="14" style="1" bestFit="1" customWidth="1"/>
    <col min="3334" max="3334" width="10.28515625" style="1" bestFit="1" customWidth="1"/>
    <col min="3335" max="3335" width="18.140625" style="1" bestFit="1" customWidth="1"/>
    <col min="3336" max="3336" width="9.140625" style="1"/>
    <col min="3337" max="3337" width="1.7109375" style="1" bestFit="1" customWidth="1"/>
    <col min="3338" max="3584" width="9.140625" style="1"/>
    <col min="3585" max="3585" width="5.42578125" style="1" bestFit="1" customWidth="1"/>
    <col min="3586" max="3586" width="67" style="1" bestFit="1" customWidth="1"/>
    <col min="3587" max="3587" width="13.140625" style="1" bestFit="1" customWidth="1"/>
    <col min="3588" max="3588" width="30.28515625" style="1" bestFit="1" customWidth="1"/>
    <col min="3589" max="3589" width="14" style="1" bestFit="1" customWidth="1"/>
    <col min="3590" max="3590" width="10.28515625" style="1" bestFit="1" customWidth="1"/>
    <col min="3591" max="3591" width="18.140625" style="1" bestFit="1" customWidth="1"/>
    <col min="3592" max="3592" width="9.140625" style="1"/>
    <col min="3593" max="3593" width="1.7109375" style="1" bestFit="1" customWidth="1"/>
    <col min="3594" max="3840" width="9.140625" style="1"/>
    <col min="3841" max="3841" width="5.42578125" style="1" bestFit="1" customWidth="1"/>
    <col min="3842" max="3842" width="67" style="1" bestFit="1" customWidth="1"/>
    <col min="3843" max="3843" width="13.140625" style="1" bestFit="1" customWidth="1"/>
    <col min="3844" max="3844" width="30.28515625" style="1" bestFit="1" customWidth="1"/>
    <col min="3845" max="3845" width="14" style="1" bestFit="1" customWidth="1"/>
    <col min="3846" max="3846" width="10.28515625" style="1" bestFit="1" customWidth="1"/>
    <col min="3847" max="3847" width="18.140625" style="1" bestFit="1" customWidth="1"/>
    <col min="3848" max="3848" width="9.140625" style="1"/>
    <col min="3849" max="3849" width="1.7109375" style="1" bestFit="1" customWidth="1"/>
    <col min="3850" max="4096" width="9.140625" style="1"/>
    <col min="4097" max="4097" width="5.42578125" style="1" bestFit="1" customWidth="1"/>
    <col min="4098" max="4098" width="67" style="1" bestFit="1" customWidth="1"/>
    <col min="4099" max="4099" width="13.140625" style="1" bestFit="1" customWidth="1"/>
    <col min="4100" max="4100" width="30.28515625" style="1" bestFit="1" customWidth="1"/>
    <col min="4101" max="4101" width="14" style="1" bestFit="1" customWidth="1"/>
    <col min="4102" max="4102" width="10.28515625" style="1" bestFit="1" customWidth="1"/>
    <col min="4103" max="4103" width="18.140625" style="1" bestFit="1" customWidth="1"/>
    <col min="4104" max="4104" width="9.140625" style="1"/>
    <col min="4105" max="4105" width="1.7109375" style="1" bestFit="1" customWidth="1"/>
    <col min="4106" max="4352" width="9.140625" style="1"/>
    <col min="4353" max="4353" width="5.42578125" style="1" bestFit="1" customWidth="1"/>
    <col min="4354" max="4354" width="67" style="1" bestFit="1" customWidth="1"/>
    <col min="4355" max="4355" width="13.140625" style="1" bestFit="1" customWidth="1"/>
    <col min="4356" max="4356" width="30.28515625" style="1" bestFit="1" customWidth="1"/>
    <col min="4357" max="4357" width="14" style="1" bestFit="1" customWidth="1"/>
    <col min="4358" max="4358" width="10.28515625" style="1" bestFit="1" customWidth="1"/>
    <col min="4359" max="4359" width="18.140625" style="1" bestFit="1" customWidth="1"/>
    <col min="4360" max="4360" width="9.140625" style="1"/>
    <col min="4361" max="4361" width="1.7109375" style="1" bestFit="1" customWidth="1"/>
    <col min="4362" max="4608" width="9.140625" style="1"/>
    <col min="4609" max="4609" width="5.42578125" style="1" bestFit="1" customWidth="1"/>
    <col min="4610" max="4610" width="67" style="1" bestFit="1" customWidth="1"/>
    <col min="4611" max="4611" width="13.140625" style="1" bestFit="1" customWidth="1"/>
    <col min="4612" max="4612" width="30.28515625" style="1" bestFit="1" customWidth="1"/>
    <col min="4613" max="4613" width="14" style="1" bestFit="1" customWidth="1"/>
    <col min="4614" max="4614" width="10.28515625" style="1" bestFit="1" customWidth="1"/>
    <col min="4615" max="4615" width="18.140625" style="1" bestFit="1" customWidth="1"/>
    <col min="4616" max="4616" width="9.140625" style="1"/>
    <col min="4617" max="4617" width="1.7109375" style="1" bestFit="1" customWidth="1"/>
    <col min="4618" max="4864" width="9.140625" style="1"/>
    <col min="4865" max="4865" width="5.42578125" style="1" bestFit="1" customWidth="1"/>
    <col min="4866" max="4866" width="67" style="1" bestFit="1" customWidth="1"/>
    <col min="4867" max="4867" width="13.140625" style="1" bestFit="1" customWidth="1"/>
    <col min="4868" max="4868" width="30.28515625" style="1" bestFit="1" customWidth="1"/>
    <col min="4869" max="4869" width="14" style="1" bestFit="1" customWidth="1"/>
    <col min="4870" max="4870" width="10.28515625" style="1" bestFit="1" customWidth="1"/>
    <col min="4871" max="4871" width="18.140625" style="1" bestFit="1" customWidth="1"/>
    <col min="4872" max="4872" width="9.140625" style="1"/>
    <col min="4873" max="4873" width="1.7109375" style="1" bestFit="1" customWidth="1"/>
    <col min="4874" max="5120" width="9.140625" style="1"/>
    <col min="5121" max="5121" width="5.42578125" style="1" bestFit="1" customWidth="1"/>
    <col min="5122" max="5122" width="67" style="1" bestFit="1" customWidth="1"/>
    <col min="5123" max="5123" width="13.140625" style="1" bestFit="1" customWidth="1"/>
    <col min="5124" max="5124" width="30.28515625" style="1" bestFit="1" customWidth="1"/>
    <col min="5125" max="5125" width="14" style="1" bestFit="1" customWidth="1"/>
    <col min="5126" max="5126" width="10.28515625" style="1" bestFit="1" customWidth="1"/>
    <col min="5127" max="5127" width="18.140625" style="1" bestFit="1" customWidth="1"/>
    <col min="5128" max="5128" width="9.140625" style="1"/>
    <col min="5129" max="5129" width="1.7109375" style="1" bestFit="1" customWidth="1"/>
    <col min="5130" max="5376" width="9.140625" style="1"/>
    <col min="5377" max="5377" width="5.42578125" style="1" bestFit="1" customWidth="1"/>
    <col min="5378" max="5378" width="67" style="1" bestFit="1" customWidth="1"/>
    <col min="5379" max="5379" width="13.140625" style="1" bestFit="1" customWidth="1"/>
    <col min="5380" max="5380" width="30.28515625" style="1" bestFit="1" customWidth="1"/>
    <col min="5381" max="5381" width="14" style="1" bestFit="1" customWidth="1"/>
    <col min="5382" max="5382" width="10.28515625" style="1" bestFit="1" customWidth="1"/>
    <col min="5383" max="5383" width="18.140625" style="1" bestFit="1" customWidth="1"/>
    <col min="5384" max="5384" width="9.140625" style="1"/>
    <col min="5385" max="5385" width="1.7109375" style="1" bestFit="1" customWidth="1"/>
    <col min="5386" max="5632" width="9.140625" style="1"/>
    <col min="5633" max="5633" width="5.42578125" style="1" bestFit="1" customWidth="1"/>
    <col min="5634" max="5634" width="67" style="1" bestFit="1" customWidth="1"/>
    <col min="5635" max="5635" width="13.140625" style="1" bestFit="1" customWidth="1"/>
    <col min="5636" max="5636" width="30.28515625" style="1" bestFit="1" customWidth="1"/>
    <col min="5637" max="5637" width="14" style="1" bestFit="1" customWidth="1"/>
    <col min="5638" max="5638" width="10.28515625" style="1" bestFit="1" customWidth="1"/>
    <col min="5639" max="5639" width="18.140625" style="1" bestFit="1" customWidth="1"/>
    <col min="5640" max="5640" width="9.140625" style="1"/>
    <col min="5641" max="5641" width="1.7109375" style="1" bestFit="1" customWidth="1"/>
    <col min="5642" max="5888" width="9.140625" style="1"/>
    <col min="5889" max="5889" width="5.42578125" style="1" bestFit="1" customWidth="1"/>
    <col min="5890" max="5890" width="67" style="1" bestFit="1" customWidth="1"/>
    <col min="5891" max="5891" width="13.140625" style="1" bestFit="1" customWidth="1"/>
    <col min="5892" max="5892" width="30.28515625" style="1" bestFit="1" customWidth="1"/>
    <col min="5893" max="5893" width="14" style="1" bestFit="1" customWidth="1"/>
    <col min="5894" max="5894" width="10.28515625" style="1" bestFit="1" customWidth="1"/>
    <col min="5895" max="5895" width="18.140625" style="1" bestFit="1" customWidth="1"/>
    <col min="5896" max="5896" width="9.140625" style="1"/>
    <col min="5897" max="5897" width="1.7109375" style="1" bestFit="1" customWidth="1"/>
    <col min="5898" max="6144" width="9.140625" style="1"/>
    <col min="6145" max="6145" width="5.42578125" style="1" bestFit="1" customWidth="1"/>
    <col min="6146" max="6146" width="67" style="1" bestFit="1" customWidth="1"/>
    <col min="6147" max="6147" width="13.140625" style="1" bestFit="1" customWidth="1"/>
    <col min="6148" max="6148" width="30.28515625" style="1" bestFit="1" customWidth="1"/>
    <col min="6149" max="6149" width="14" style="1" bestFit="1" customWidth="1"/>
    <col min="6150" max="6150" width="10.28515625" style="1" bestFit="1" customWidth="1"/>
    <col min="6151" max="6151" width="18.140625" style="1" bestFit="1" customWidth="1"/>
    <col min="6152" max="6152" width="9.140625" style="1"/>
    <col min="6153" max="6153" width="1.7109375" style="1" bestFit="1" customWidth="1"/>
    <col min="6154" max="6400" width="9.140625" style="1"/>
    <col min="6401" max="6401" width="5.42578125" style="1" bestFit="1" customWidth="1"/>
    <col min="6402" max="6402" width="67" style="1" bestFit="1" customWidth="1"/>
    <col min="6403" max="6403" width="13.140625" style="1" bestFit="1" customWidth="1"/>
    <col min="6404" max="6404" width="30.28515625" style="1" bestFit="1" customWidth="1"/>
    <col min="6405" max="6405" width="14" style="1" bestFit="1" customWidth="1"/>
    <col min="6406" max="6406" width="10.28515625" style="1" bestFit="1" customWidth="1"/>
    <col min="6407" max="6407" width="18.140625" style="1" bestFit="1" customWidth="1"/>
    <col min="6408" max="6408" width="9.140625" style="1"/>
    <col min="6409" max="6409" width="1.7109375" style="1" bestFit="1" customWidth="1"/>
    <col min="6410" max="6656" width="9.140625" style="1"/>
    <col min="6657" max="6657" width="5.42578125" style="1" bestFit="1" customWidth="1"/>
    <col min="6658" max="6658" width="67" style="1" bestFit="1" customWidth="1"/>
    <col min="6659" max="6659" width="13.140625" style="1" bestFit="1" customWidth="1"/>
    <col min="6660" max="6660" width="30.28515625" style="1" bestFit="1" customWidth="1"/>
    <col min="6661" max="6661" width="14" style="1" bestFit="1" customWidth="1"/>
    <col min="6662" max="6662" width="10.28515625" style="1" bestFit="1" customWidth="1"/>
    <col min="6663" max="6663" width="18.140625" style="1" bestFit="1" customWidth="1"/>
    <col min="6664" max="6664" width="9.140625" style="1"/>
    <col min="6665" max="6665" width="1.7109375" style="1" bestFit="1" customWidth="1"/>
    <col min="6666" max="6912" width="9.140625" style="1"/>
    <col min="6913" max="6913" width="5.42578125" style="1" bestFit="1" customWidth="1"/>
    <col min="6914" max="6914" width="67" style="1" bestFit="1" customWidth="1"/>
    <col min="6915" max="6915" width="13.140625" style="1" bestFit="1" customWidth="1"/>
    <col min="6916" max="6916" width="30.28515625" style="1" bestFit="1" customWidth="1"/>
    <col min="6917" max="6917" width="14" style="1" bestFit="1" customWidth="1"/>
    <col min="6918" max="6918" width="10.28515625" style="1" bestFit="1" customWidth="1"/>
    <col min="6919" max="6919" width="18.140625" style="1" bestFit="1" customWidth="1"/>
    <col min="6920" max="6920" width="9.140625" style="1"/>
    <col min="6921" max="6921" width="1.7109375" style="1" bestFit="1" customWidth="1"/>
    <col min="6922" max="7168" width="9.140625" style="1"/>
    <col min="7169" max="7169" width="5.42578125" style="1" bestFit="1" customWidth="1"/>
    <col min="7170" max="7170" width="67" style="1" bestFit="1" customWidth="1"/>
    <col min="7171" max="7171" width="13.140625" style="1" bestFit="1" customWidth="1"/>
    <col min="7172" max="7172" width="30.28515625" style="1" bestFit="1" customWidth="1"/>
    <col min="7173" max="7173" width="14" style="1" bestFit="1" customWidth="1"/>
    <col min="7174" max="7174" width="10.28515625" style="1" bestFit="1" customWidth="1"/>
    <col min="7175" max="7175" width="18.140625" style="1" bestFit="1" customWidth="1"/>
    <col min="7176" max="7176" width="9.140625" style="1"/>
    <col min="7177" max="7177" width="1.7109375" style="1" bestFit="1" customWidth="1"/>
    <col min="7178" max="7424" width="9.140625" style="1"/>
    <col min="7425" max="7425" width="5.42578125" style="1" bestFit="1" customWidth="1"/>
    <col min="7426" max="7426" width="67" style="1" bestFit="1" customWidth="1"/>
    <col min="7427" max="7427" width="13.140625" style="1" bestFit="1" customWidth="1"/>
    <col min="7428" max="7428" width="30.28515625" style="1" bestFit="1" customWidth="1"/>
    <col min="7429" max="7429" width="14" style="1" bestFit="1" customWidth="1"/>
    <col min="7430" max="7430" width="10.28515625" style="1" bestFit="1" customWidth="1"/>
    <col min="7431" max="7431" width="18.140625" style="1" bestFit="1" customWidth="1"/>
    <col min="7432" max="7432" width="9.140625" style="1"/>
    <col min="7433" max="7433" width="1.7109375" style="1" bestFit="1" customWidth="1"/>
    <col min="7434" max="7680" width="9.140625" style="1"/>
    <col min="7681" max="7681" width="5.42578125" style="1" bestFit="1" customWidth="1"/>
    <col min="7682" max="7682" width="67" style="1" bestFit="1" customWidth="1"/>
    <col min="7683" max="7683" width="13.140625" style="1" bestFit="1" customWidth="1"/>
    <col min="7684" max="7684" width="30.28515625" style="1" bestFit="1" customWidth="1"/>
    <col min="7685" max="7685" width="14" style="1" bestFit="1" customWidth="1"/>
    <col min="7686" max="7686" width="10.28515625" style="1" bestFit="1" customWidth="1"/>
    <col min="7687" max="7687" width="18.140625" style="1" bestFit="1" customWidth="1"/>
    <col min="7688" max="7688" width="9.140625" style="1"/>
    <col min="7689" max="7689" width="1.7109375" style="1" bestFit="1" customWidth="1"/>
    <col min="7690" max="7936" width="9.140625" style="1"/>
    <col min="7937" max="7937" width="5.42578125" style="1" bestFit="1" customWidth="1"/>
    <col min="7938" max="7938" width="67" style="1" bestFit="1" customWidth="1"/>
    <col min="7939" max="7939" width="13.140625" style="1" bestFit="1" customWidth="1"/>
    <col min="7940" max="7940" width="30.28515625" style="1" bestFit="1" customWidth="1"/>
    <col min="7941" max="7941" width="14" style="1" bestFit="1" customWidth="1"/>
    <col min="7942" max="7942" width="10.28515625" style="1" bestFit="1" customWidth="1"/>
    <col min="7943" max="7943" width="18.140625" style="1" bestFit="1" customWidth="1"/>
    <col min="7944" max="7944" width="9.140625" style="1"/>
    <col min="7945" max="7945" width="1.7109375" style="1" bestFit="1" customWidth="1"/>
    <col min="7946" max="8192" width="9.140625" style="1"/>
    <col min="8193" max="8193" width="5.42578125" style="1" bestFit="1" customWidth="1"/>
    <col min="8194" max="8194" width="67" style="1" bestFit="1" customWidth="1"/>
    <col min="8195" max="8195" width="13.140625" style="1" bestFit="1" customWidth="1"/>
    <col min="8196" max="8196" width="30.28515625" style="1" bestFit="1" customWidth="1"/>
    <col min="8197" max="8197" width="14" style="1" bestFit="1" customWidth="1"/>
    <col min="8198" max="8198" width="10.28515625" style="1" bestFit="1" customWidth="1"/>
    <col min="8199" max="8199" width="18.140625" style="1" bestFit="1" customWidth="1"/>
    <col min="8200" max="8200" width="9.140625" style="1"/>
    <col min="8201" max="8201" width="1.7109375" style="1" bestFit="1" customWidth="1"/>
    <col min="8202" max="8448" width="9.140625" style="1"/>
    <col min="8449" max="8449" width="5.42578125" style="1" bestFit="1" customWidth="1"/>
    <col min="8450" max="8450" width="67" style="1" bestFit="1" customWidth="1"/>
    <col min="8451" max="8451" width="13.140625" style="1" bestFit="1" customWidth="1"/>
    <col min="8452" max="8452" width="30.28515625" style="1" bestFit="1" customWidth="1"/>
    <col min="8453" max="8453" width="14" style="1" bestFit="1" customWidth="1"/>
    <col min="8454" max="8454" width="10.28515625" style="1" bestFit="1" customWidth="1"/>
    <col min="8455" max="8455" width="18.140625" style="1" bestFit="1" customWidth="1"/>
    <col min="8456" max="8456" width="9.140625" style="1"/>
    <col min="8457" max="8457" width="1.7109375" style="1" bestFit="1" customWidth="1"/>
    <col min="8458" max="8704" width="9.140625" style="1"/>
    <col min="8705" max="8705" width="5.42578125" style="1" bestFit="1" customWidth="1"/>
    <col min="8706" max="8706" width="67" style="1" bestFit="1" customWidth="1"/>
    <col min="8707" max="8707" width="13.140625" style="1" bestFit="1" customWidth="1"/>
    <col min="8708" max="8708" width="30.28515625" style="1" bestFit="1" customWidth="1"/>
    <col min="8709" max="8709" width="14" style="1" bestFit="1" customWidth="1"/>
    <col min="8710" max="8710" width="10.28515625" style="1" bestFit="1" customWidth="1"/>
    <col min="8711" max="8711" width="18.140625" style="1" bestFit="1" customWidth="1"/>
    <col min="8712" max="8712" width="9.140625" style="1"/>
    <col min="8713" max="8713" width="1.7109375" style="1" bestFit="1" customWidth="1"/>
    <col min="8714" max="8960" width="9.140625" style="1"/>
    <col min="8961" max="8961" width="5.42578125" style="1" bestFit="1" customWidth="1"/>
    <col min="8962" max="8962" width="67" style="1" bestFit="1" customWidth="1"/>
    <col min="8963" max="8963" width="13.140625" style="1" bestFit="1" customWidth="1"/>
    <col min="8964" max="8964" width="30.28515625" style="1" bestFit="1" customWidth="1"/>
    <col min="8965" max="8965" width="14" style="1" bestFit="1" customWidth="1"/>
    <col min="8966" max="8966" width="10.28515625" style="1" bestFit="1" customWidth="1"/>
    <col min="8967" max="8967" width="18.140625" style="1" bestFit="1" customWidth="1"/>
    <col min="8968" max="8968" width="9.140625" style="1"/>
    <col min="8969" max="8969" width="1.7109375" style="1" bestFit="1" customWidth="1"/>
    <col min="8970" max="9216" width="9.140625" style="1"/>
    <col min="9217" max="9217" width="5.42578125" style="1" bestFit="1" customWidth="1"/>
    <col min="9218" max="9218" width="67" style="1" bestFit="1" customWidth="1"/>
    <col min="9219" max="9219" width="13.140625" style="1" bestFit="1" customWidth="1"/>
    <col min="9220" max="9220" width="30.28515625" style="1" bestFit="1" customWidth="1"/>
    <col min="9221" max="9221" width="14" style="1" bestFit="1" customWidth="1"/>
    <col min="9222" max="9222" width="10.28515625" style="1" bestFit="1" customWidth="1"/>
    <col min="9223" max="9223" width="18.140625" style="1" bestFit="1" customWidth="1"/>
    <col min="9224" max="9224" width="9.140625" style="1"/>
    <col min="9225" max="9225" width="1.7109375" style="1" bestFit="1" customWidth="1"/>
    <col min="9226" max="9472" width="9.140625" style="1"/>
    <col min="9473" max="9473" width="5.42578125" style="1" bestFit="1" customWidth="1"/>
    <col min="9474" max="9474" width="67" style="1" bestFit="1" customWidth="1"/>
    <col min="9475" max="9475" width="13.140625" style="1" bestFit="1" customWidth="1"/>
    <col min="9476" max="9476" width="30.28515625" style="1" bestFit="1" customWidth="1"/>
    <col min="9477" max="9477" width="14" style="1" bestFit="1" customWidth="1"/>
    <col min="9478" max="9478" width="10.28515625" style="1" bestFit="1" customWidth="1"/>
    <col min="9479" max="9479" width="18.140625" style="1" bestFit="1" customWidth="1"/>
    <col min="9480" max="9480" width="9.140625" style="1"/>
    <col min="9481" max="9481" width="1.7109375" style="1" bestFit="1" customWidth="1"/>
    <col min="9482" max="9728" width="9.140625" style="1"/>
    <col min="9729" max="9729" width="5.42578125" style="1" bestFit="1" customWidth="1"/>
    <col min="9730" max="9730" width="67" style="1" bestFit="1" customWidth="1"/>
    <col min="9731" max="9731" width="13.140625" style="1" bestFit="1" customWidth="1"/>
    <col min="9732" max="9732" width="30.28515625" style="1" bestFit="1" customWidth="1"/>
    <col min="9733" max="9733" width="14" style="1" bestFit="1" customWidth="1"/>
    <col min="9734" max="9734" width="10.28515625" style="1" bestFit="1" customWidth="1"/>
    <col min="9735" max="9735" width="18.140625" style="1" bestFit="1" customWidth="1"/>
    <col min="9736" max="9736" width="9.140625" style="1"/>
    <col min="9737" max="9737" width="1.7109375" style="1" bestFit="1" customWidth="1"/>
    <col min="9738" max="9984" width="9.140625" style="1"/>
    <col min="9985" max="9985" width="5.42578125" style="1" bestFit="1" customWidth="1"/>
    <col min="9986" max="9986" width="67" style="1" bestFit="1" customWidth="1"/>
    <col min="9987" max="9987" width="13.140625" style="1" bestFit="1" customWidth="1"/>
    <col min="9988" max="9988" width="30.28515625" style="1" bestFit="1" customWidth="1"/>
    <col min="9989" max="9989" width="14" style="1" bestFit="1" customWidth="1"/>
    <col min="9990" max="9990" width="10.28515625" style="1" bestFit="1" customWidth="1"/>
    <col min="9991" max="9991" width="18.140625" style="1" bestFit="1" customWidth="1"/>
    <col min="9992" max="9992" width="9.140625" style="1"/>
    <col min="9993" max="9993" width="1.7109375" style="1" bestFit="1" customWidth="1"/>
    <col min="9994" max="10240" width="9.140625" style="1"/>
    <col min="10241" max="10241" width="5.42578125" style="1" bestFit="1" customWidth="1"/>
    <col min="10242" max="10242" width="67" style="1" bestFit="1" customWidth="1"/>
    <col min="10243" max="10243" width="13.140625" style="1" bestFit="1" customWidth="1"/>
    <col min="10244" max="10244" width="30.28515625" style="1" bestFit="1" customWidth="1"/>
    <col min="10245" max="10245" width="14" style="1" bestFit="1" customWidth="1"/>
    <col min="10246" max="10246" width="10.28515625" style="1" bestFit="1" customWidth="1"/>
    <col min="10247" max="10247" width="18.140625" style="1" bestFit="1" customWidth="1"/>
    <col min="10248" max="10248" width="9.140625" style="1"/>
    <col min="10249" max="10249" width="1.7109375" style="1" bestFit="1" customWidth="1"/>
    <col min="10250" max="10496" width="9.140625" style="1"/>
    <col min="10497" max="10497" width="5.42578125" style="1" bestFit="1" customWidth="1"/>
    <col min="10498" max="10498" width="67" style="1" bestFit="1" customWidth="1"/>
    <col min="10499" max="10499" width="13.140625" style="1" bestFit="1" customWidth="1"/>
    <col min="10500" max="10500" width="30.28515625" style="1" bestFit="1" customWidth="1"/>
    <col min="10501" max="10501" width="14" style="1" bestFit="1" customWidth="1"/>
    <col min="10502" max="10502" width="10.28515625" style="1" bestFit="1" customWidth="1"/>
    <col min="10503" max="10503" width="18.140625" style="1" bestFit="1" customWidth="1"/>
    <col min="10504" max="10504" width="9.140625" style="1"/>
    <col min="10505" max="10505" width="1.7109375" style="1" bestFit="1" customWidth="1"/>
    <col min="10506" max="10752" width="9.140625" style="1"/>
    <col min="10753" max="10753" width="5.42578125" style="1" bestFit="1" customWidth="1"/>
    <col min="10754" max="10754" width="67" style="1" bestFit="1" customWidth="1"/>
    <col min="10755" max="10755" width="13.140625" style="1" bestFit="1" customWidth="1"/>
    <col min="10756" max="10756" width="30.28515625" style="1" bestFit="1" customWidth="1"/>
    <col min="10757" max="10757" width="14" style="1" bestFit="1" customWidth="1"/>
    <col min="10758" max="10758" width="10.28515625" style="1" bestFit="1" customWidth="1"/>
    <col min="10759" max="10759" width="18.140625" style="1" bestFit="1" customWidth="1"/>
    <col min="10760" max="10760" width="9.140625" style="1"/>
    <col min="10761" max="10761" width="1.7109375" style="1" bestFit="1" customWidth="1"/>
    <col min="10762" max="11008" width="9.140625" style="1"/>
    <col min="11009" max="11009" width="5.42578125" style="1" bestFit="1" customWidth="1"/>
    <col min="11010" max="11010" width="67" style="1" bestFit="1" customWidth="1"/>
    <col min="11011" max="11011" width="13.140625" style="1" bestFit="1" customWidth="1"/>
    <col min="11012" max="11012" width="30.28515625" style="1" bestFit="1" customWidth="1"/>
    <col min="11013" max="11013" width="14" style="1" bestFit="1" customWidth="1"/>
    <col min="11014" max="11014" width="10.28515625" style="1" bestFit="1" customWidth="1"/>
    <col min="11015" max="11015" width="18.140625" style="1" bestFit="1" customWidth="1"/>
    <col min="11016" max="11016" width="9.140625" style="1"/>
    <col min="11017" max="11017" width="1.7109375" style="1" bestFit="1" customWidth="1"/>
    <col min="11018" max="11264" width="9.140625" style="1"/>
    <col min="11265" max="11265" width="5.42578125" style="1" bestFit="1" customWidth="1"/>
    <col min="11266" max="11266" width="67" style="1" bestFit="1" customWidth="1"/>
    <col min="11267" max="11267" width="13.140625" style="1" bestFit="1" customWidth="1"/>
    <col min="11268" max="11268" width="30.28515625" style="1" bestFit="1" customWidth="1"/>
    <col min="11269" max="11269" width="14" style="1" bestFit="1" customWidth="1"/>
    <col min="11270" max="11270" width="10.28515625" style="1" bestFit="1" customWidth="1"/>
    <col min="11271" max="11271" width="18.140625" style="1" bestFit="1" customWidth="1"/>
    <col min="11272" max="11272" width="9.140625" style="1"/>
    <col min="11273" max="11273" width="1.7109375" style="1" bestFit="1" customWidth="1"/>
    <col min="11274" max="11520" width="9.140625" style="1"/>
    <col min="11521" max="11521" width="5.42578125" style="1" bestFit="1" customWidth="1"/>
    <col min="11522" max="11522" width="67" style="1" bestFit="1" customWidth="1"/>
    <col min="11523" max="11523" width="13.140625" style="1" bestFit="1" customWidth="1"/>
    <col min="11524" max="11524" width="30.28515625" style="1" bestFit="1" customWidth="1"/>
    <col min="11525" max="11525" width="14" style="1" bestFit="1" customWidth="1"/>
    <col min="11526" max="11526" width="10.28515625" style="1" bestFit="1" customWidth="1"/>
    <col min="11527" max="11527" width="18.140625" style="1" bestFit="1" customWidth="1"/>
    <col min="11528" max="11528" width="9.140625" style="1"/>
    <col min="11529" max="11529" width="1.7109375" style="1" bestFit="1" customWidth="1"/>
    <col min="11530" max="11776" width="9.140625" style="1"/>
    <col min="11777" max="11777" width="5.42578125" style="1" bestFit="1" customWidth="1"/>
    <col min="11778" max="11778" width="67" style="1" bestFit="1" customWidth="1"/>
    <col min="11779" max="11779" width="13.140625" style="1" bestFit="1" customWidth="1"/>
    <col min="11780" max="11780" width="30.28515625" style="1" bestFit="1" customWidth="1"/>
    <col min="11781" max="11781" width="14" style="1" bestFit="1" customWidth="1"/>
    <col min="11782" max="11782" width="10.28515625" style="1" bestFit="1" customWidth="1"/>
    <col min="11783" max="11783" width="18.140625" style="1" bestFit="1" customWidth="1"/>
    <col min="11784" max="11784" width="9.140625" style="1"/>
    <col min="11785" max="11785" width="1.7109375" style="1" bestFit="1" customWidth="1"/>
    <col min="11786" max="12032" width="9.140625" style="1"/>
    <col min="12033" max="12033" width="5.42578125" style="1" bestFit="1" customWidth="1"/>
    <col min="12034" max="12034" width="67" style="1" bestFit="1" customWidth="1"/>
    <col min="12035" max="12035" width="13.140625" style="1" bestFit="1" customWidth="1"/>
    <col min="12036" max="12036" width="30.28515625" style="1" bestFit="1" customWidth="1"/>
    <col min="12037" max="12037" width="14" style="1" bestFit="1" customWidth="1"/>
    <col min="12038" max="12038" width="10.28515625" style="1" bestFit="1" customWidth="1"/>
    <col min="12039" max="12039" width="18.140625" style="1" bestFit="1" customWidth="1"/>
    <col min="12040" max="12040" width="9.140625" style="1"/>
    <col min="12041" max="12041" width="1.7109375" style="1" bestFit="1" customWidth="1"/>
    <col min="12042" max="12288" width="9.140625" style="1"/>
    <col min="12289" max="12289" width="5.42578125" style="1" bestFit="1" customWidth="1"/>
    <col min="12290" max="12290" width="67" style="1" bestFit="1" customWidth="1"/>
    <col min="12291" max="12291" width="13.140625" style="1" bestFit="1" customWidth="1"/>
    <col min="12292" max="12292" width="30.28515625" style="1" bestFit="1" customWidth="1"/>
    <col min="12293" max="12293" width="14" style="1" bestFit="1" customWidth="1"/>
    <col min="12294" max="12294" width="10.28515625" style="1" bestFit="1" customWidth="1"/>
    <col min="12295" max="12295" width="18.140625" style="1" bestFit="1" customWidth="1"/>
    <col min="12296" max="12296" width="9.140625" style="1"/>
    <col min="12297" max="12297" width="1.7109375" style="1" bestFit="1" customWidth="1"/>
    <col min="12298" max="12544" width="9.140625" style="1"/>
    <col min="12545" max="12545" width="5.42578125" style="1" bestFit="1" customWidth="1"/>
    <col min="12546" max="12546" width="67" style="1" bestFit="1" customWidth="1"/>
    <col min="12547" max="12547" width="13.140625" style="1" bestFit="1" customWidth="1"/>
    <col min="12548" max="12548" width="30.28515625" style="1" bestFit="1" customWidth="1"/>
    <col min="12549" max="12549" width="14" style="1" bestFit="1" customWidth="1"/>
    <col min="12550" max="12550" width="10.28515625" style="1" bestFit="1" customWidth="1"/>
    <col min="12551" max="12551" width="18.140625" style="1" bestFit="1" customWidth="1"/>
    <col min="12552" max="12552" width="9.140625" style="1"/>
    <col min="12553" max="12553" width="1.7109375" style="1" bestFit="1" customWidth="1"/>
    <col min="12554" max="12800" width="9.140625" style="1"/>
    <col min="12801" max="12801" width="5.42578125" style="1" bestFit="1" customWidth="1"/>
    <col min="12802" max="12802" width="67" style="1" bestFit="1" customWidth="1"/>
    <col min="12803" max="12803" width="13.140625" style="1" bestFit="1" customWidth="1"/>
    <col min="12804" max="12804" width="30.28515625" style="1" bestFit="1" customWidth="1"/>
    <col min="12805" max="12805" width="14" style="1" bestFit="1" customWidth="1"/>
    <col min="12806" max="12806" width="10.28515625" style="1" bestFit="1" customWidth="1"/>
    <col min="12807" max="12807" width="18.140625" style="1" bestFit="1" customWidth="1"/>
    <col min="12808" max="12808" width="9.140625" style="1"/>
    <col min="12809" max="12809" width="1.7109375" style="1" bestFit="1" customWidth="1"/>
    <col min="12810" max="13056" width="9.140625" style="1"/>
    <col min="13057" max="13057" width="5.42578125" style="1" bestFit="1" customWidth="1"/>
    <col min="13058" max="13058" width="67" style="1" bestFit="1" customWidth="1"/>
    <col min="13059" max="13059" width="13.140625" style="1" bestFit="1" customWidth="1"/>
    <col min="13060" max="13060" width="30.28515625" style="1" bestFit="1" customWidth="1"/>
    <col min="13061" max="13061" width="14" style="1" bestFit="1" customWidth="1"/>
    <col min="13062" max="13062" width="10.28515625" style="1" bestFit="1" customWidth="1"/>
    <col min="13063" max="13063" width="18.140625" style="1" bestFit="1" customWidth="1"/>
    <col min="13064" max="13064" width="9.140625" style="1"/>
    <col min="13065" max="13065" width="1.7109375" style="1" bestFit="1" customWidth="1"/>
    <col min="13066" max="13312" width="9.140625" style="1"/>
    <col min="13313" max="13313" width="5.42578125" style="1" bestFit="1" customWidth="1"/>
    <col min="13314" max="13314" width="67" style="1" bestFit="1" customWidth="1"/>
    <col min="13315" max="13315" width="13.140625" style="1" bestFit="1" customWidth="1"/>
    <col min="13316" max="13316" width="30.28515625" style="1" bestFit="1" customWidth="1"/>
    <col min="13317" max="13317" width="14" style="1" bestFit="1" customWidth="1"/>
    <col min="13318" max="13318" width="10.28515625" style="1" bestFit="1" customWidth="1"/>
    <col min="13319" max="13319" width="18.140625" style="1" bestFit="1" customWidth="1"/>
    <col min="13320" max="13320" width="9.140625" style="1"/>
    <col min="13321" max="13321" width="1.7109375" style="1" bestFit="1" customWidth="1"/>
    <col min="13322" max="13568" width="9.140625" style="1"/>
    <col min="13569" max="13569" width="5.42578125" style="1" bestFit="1" customWidth="1"/>
    <col min="13570" max="13570" width="67" style="1" bestFit="1" customWidth="1"/>
    <col min="13571" max="13571" width="13.140625" style="1" bestFit="1" customWidth="1"/>
    <col min="13572" max="13572" width="30.28515625" style="1" bestFit="1" customWidth="1"/>
    <col min="13573" max="13573" width="14" style="1" bestFit="1" customWidth="1"/>
    <col min="13574" max="13574" width="10.28515625" style="1" bestFit="1" customWidth="1"/>
    <col min="13575" max="13575" width="18.140625" style="1" bestFit="1" customWidth="1"/>
    <col min="13576" max="13576" width="9.140625" style="1"/>
    <col min="13577" max="13577" width="1.7109375" style="1" bestFit="1" customWidth="1"/>
    <col min="13578" max="13824" width="9.140625" style="1"/>
    <col min="13825" max="13825" width="5.42578125" style="1" bestFit="1" customWidth="1"/>
    <col min="13826" max="13826" width="67" style="1" bestFit="1" customWidth="1"/>
    <col min="13827" max="13827" width="13.140625" style="1" bestFit="1" customWidth="1"/>
    <col min="13828" max="13828" width="30.28515625" style="1" bestFit="1" customWidth="1"/>
    <col min="13829" max="13829" width="14" style="1" bestFit="1" customWidth="1"/>
    <col min="13830" max="13830" width="10.28515625" style="1" bestFit="1" customWidth="1"/>
    <col min="13831" max="13831" width="18.140625" style="1" bestFit="1" customWidth="1"/>
    <col min="13832" max="13832" width="9.140625" style="1"/>
    <col min="13833" max="13833" width="1.7109375" style="1" bestFit="1" customWidth="1"/>
    <col min="13834" max="14080" width="9.140625" style="1"/>
    <col min="14081" max="14081" width="5.42578125" style="1" bestFit="1" customWidth="1"/>
    <col min="14082" max="14082" width="67" style="1" bestFit="1" customWidth="1"/>
    <col min="14083" max="14083" width="13.140625" style="1" bestFit="1" customWidth="1"/>
    <col min="14084" max="14084" width="30.28515625" style="1" bestFit="1" customWidth="1"/>
    <col min="14085" max="14085" width="14" style="1" bestFit="1" customWidth="1"/>
    <col min="14086" max="14086" width="10.28515625" style="1" bestFit="1" customWidth="1"/>
    <col min="14087" max="14087" width="18.140625" style="1" bestFit="1" customWidth="1"/>
    <col min="14088" max="14088" width="9.140625" style="1"/>
    <col min="14089" max="14089" width="1.7109375" style="1" bestFit="1" customWidth="1"/>
    <col min="14090" max="14336" width="9.140625" style="1"/>
    <col min="14337" max="14337" width="5.42578125" style="1" bestFit="1" customWidth="1"/>
    <col min="14338" max="14338" width="67" style="1" bestFit="1" customWidth="1"/>
    <col min="14339" max="14339" width="13.140625" style="1" bestFit="1" customWidth="1"/>
    <col min="14340" max="14340" width="30.28515625" style="1" bestFit="1" customWidth="1"/>
    <col min="14341" max="14341" width="14" style="1" bestFit="1" customWidth="1"/>
    <col min="14342" max="14342" width="10.28515625" style="1" bestFit="1" customWidth="1"/>
    <col min="14343" max="14343" width="18.140625" style="1" bestFit="1" customWidth="1"/>
    <col min="14344" max="14344" width="9.140625" style="1"/>
    <col min="14345" max="14345" width="1.7109375" style="1" bestFit="1" customWidth="1"/>
    <col min="14346" max="14592" width="9.140625" style="1"/>
    <col min="14593" max="14593" width="5.42578125" style="1" bestFit="1" customWidth="1"/>
    <col min="14594" max="14594" width="67" style="1" bestFit="1" customWidth="1"/>
    <col min="14595" max="14595" width="13.140625" style="1" bestFit="1" customWidth="1"/>
    <col min="14596" max="14596" width="30.28515625" style="1" bestFit="1" customWidth="1"/>
    <col min="14597" max="14597" width="14" style="1" bestFit="1" customWidth="1"/>
    <col min="14598" max="14598" width="10.28515625" style="1" bestFit="1" customWidth="1"/>
    <col min="14599" max="14599" width="18.140625" style="1" bestFit="1" customWidth="1"/>
    <col min="14600" max="14600" width="9.140625" style="1"/>
    <col min="14601" max="14601" width="1.7109375" style="1" bestFit="1" customWidth="1"/>
    <col min="14602" max="14848" width="9.140625" style="1"/>
    <col min="14849" max="14849" width="5.42578125" style="1" bestFit="1" customWidth="1"/>
    <col min="14850" max="14850" width="67" style="1" bestFit="1" customWidth="1"/>
    <col min="14851" max="14851" width="13.140625" style="1" bestFit="1" customWidth="1"/>
    <col min="14852" max="14852" width="30.28515625" style="1" bestFit="1" customWidth="1"/>
    <col min="14853" max="14853" width="14" style="1" bestFit="1" customWidth="1"/>
    <col min="14854" max="14854" width="10.28515625" style="1" bestFit="1" customWidth="1"/>
    <col min="14855" max="14855" width="18.140625" style="1" bestFit="1" customWidth="1"/>
    <col min="14856" max="14856" width="9.140625" style="1"/>
    <col min="14857" max="14857" width="1.7109375" style="1" bestFit="1" customWidth="1"/>
    <col min="14858" max="15104" width="9.140625" style="1"/>
    <col min="15105" max="15105" width="5.42578125" style="1" bestFit="1" customWidth="1"/>
    <col min="15106" max="15106" width="67" style="1" bestFit="1" customWidth="1"/>
    <col min="15107" max="15107" width="13.140625" style="1" bestFit="1" customWidth="1"/>
    <col min="15108" max="15108" width="30.28515625" style="1" bestFit="1" customWidth="1"/>
    <col min="15109" max="15109" width="14" style="1" bestFit="1" customWidth="1"/>
    <col min="15110" max="15110" width="10.28515625" style="1" bestFit="1" customWidth="1"/>
    <col min="15111" max="15111" width="18.140625" style="1" bestFit="1" customWidth="1"/>
    <col min="15112" max="15112" width="9.140625" style="1"/>
    <col min="15113" max="15113" width="1.7109375" style="1" bestFit="1" customWidth="1"/>
    <col min="15114" max="15360" width="9.140625" style="1"/>
    <col min="15361" max="15361" width="5.42578125" style="1" bestFit="1" customWidth="1"/>
    <col min="15362" max="15362" width="67" style="1" bestFit="1" customWidth="1"/>
    <col min="15363" max="15363" width="13.140625" style="1" bestFit="1" customWidth="1"/>
    <col min="15364" max="15364" width="30.28515625" style="1" bestFit="1" customWidth="1"/>
    <col min="15365" max="15365" width="14" style="1" bestFit="1" customWidth="1"/>
    <col min="15366" max="15366" width="10.28515625" style="1" bestFit="1" customWidth="1"/>
    <col min="15367" max="15367" width="18.140625" style="1" bestFit="1" customWidth="1"/>
    <col min="15368" max="15368" width="9.140625" style="1"/>
    <col min="15369" max="15369" width="1.7109375" style="1" bestFit="1" customWidth="1"/>
    <col min="15370" max="15616" width="9.140625" style="1"/>
    <col min="15617" max="15617" width="5.42578125" style="1" bestFit="1" customWidth="1"/>
    <col min="15618" max="15618" width="67" style="1" bestFit="1" customWidth="1"/>
    <col min="15619" max="15619" width="13.140625" style="1" bestFit="1" customWidth="1"/>
    <col min="15620" max="15620" width="30.28515625" style="1" bestFit="1" customWidth="1"/>
    <col min="15621" max="15621" width="14" style="1" bestFit="1" customWidth="1"/>
    <col min="15622" max="15622" width="10.28515625" style="1" bestFit="1" customWidth="1"/>
    <col min="15623" max="15623" width="18.140625" style="1" bestFit="1" customWidth="1"/>
    <col min="15624" max="15624" width="9.140625" style="1"/>
    <col min="15625" max="15625" width="1.7109375" style="1" bestFit="1" customWidth="1"/>
    <col min="15626" max="15872" width="9.140625" style="1"/>
    <col min="15873" max="15873" width="5.42578125" style="1" bestFit="1" customWidth="1"/>
    <col min="15874" max="15874" width="67" style="1" bestFit="1" customWidth="1"/>
    <col min="15875" max="15875" width="13.140625" style="1" bestFit="1" customWidth="1"/>
    <col min="15876" max="15876" width="30.28515625" style="1" bestFit="1" customWidth="1"/>
    <col min="15877" max="15877" width="14" style="1" bestFit="1" customWidth="1"/>
    <col min="15878" max="15878" width="10.28515625" style="1" bestFit="1" customWidth="1"/>
    <col min="15879" max="15879" width="18.140625" style="1" bestFit="1" customWidth="1"/>
    <col min="15880" max="15880" width="9.140625" style="1"/>
    <col min="15881" max="15881" width="1.7109375" style="1" bestFit="1" customWidth="1"/>
    <col min="15882" max="16128" width="9.140625" style="1"/>
    <col min="16129" max="16129" width="5.42578125" style="1" bestFit="1" customWidth="1"/>
    <col min="16130" max="16130" width="67" style="1" bestFit="1" customWidth="1"/>
    <col min="16131" max="16131" width="13.140625" style="1" bestFit="1" customWidth="1"/>
    <col min="16132" max="16132" width="30.28515625" style="1" bestFit="1" customWidth="1"/>
    <col min="16133" max="16133" width="14" style="1" bestFit="1" customWidth="1"/>
    <col min="16134" max="16134" width="10.28515625" style="1" bestFit="1" customWidth="1"/>
    <col min="16135" max="16135" width="18.140625" style="1" bestFit="1" customWidth="1"/>
    <col min="16136" max="16136" width="9.140625" style="1"/>
    <col min="16137" max="16137" width="1.7109375" style="1" bestFit="1" customWidth="1"/>
    <col min="16138" max="16384" width="9.140625" style="1"/>
  </cols>
  <sheetData>
    <row r="1" spans="1:9" x14ac:dyDescent="0.2">
      <c r="A1" s="3" t="s">
        <v>0</v>
      </c>
      <c r="B1" s="410" t="s">
        <v>57</v>
      </c>
      <c r="C1" s="410"/>
      <c r="D1" s="410"/>
      <c r="E1" s="410"/>
    </row>
    <row r="2" spans="1:9" ht="13.5" thickBot="1" x14ac:dyDescent="0.25"/>
    <row r="3" spans="1:9" ht="15" x14ac:dyDescent="0.2">
      <c r="B3" s="47" t="s">
        <v>1037</v>
      </c>
      <c r="C3" s="411"/>
      <c r="D3" s="417"/>
    </row>
    <row r="4" spans="1:9" ht="15" x14ac:dyDescent="0.2">
      <c r="B4" s="49" t="s">
        <v>1038</v>
      </c>
      <c r="C4" s="412"/>
      <c r="D4" s="418"/>
    </row>
    <row r="5" spans="1:9" ht="15" x14ac:dyDescent="0.2">
      <c r="B5" s="61"/>
      <c r="C5" s="412"/>
      <c r="D5" s="418"/>
    </row>
    <row r="6" spans="1:9" ht="15" x14ac:dyDescent="0.2">
      <c r="B6" s="49" t="s">
        <v>983</v>
      </c>
      <c r="C6" s="412"/>
      <c r="D6" s="418"/>
    </row>
    <row r="7" spans="1:9" ht="15" x14ac:dyDescent="0.2">
      <c r="B7" s="50" t="s">
        <v>1014</v>
      </c>
      <c r="C7" s="412"/>
      <c r="D7" s="418"/>
    </row>
    <row r="8" spans="1:9" ht="30.75" thickBot="1" x14ac:dyDescent="0.25">
      <c r="B8" s="51" t="s">
        <v>1039</v>
      </c>
      <c r="C8" s="413"/>
      <c r="D8" s="419"/>
    </row>
    <row r="9" spans="1:9" x14ac:dyDescent="0.2">
      <c r="C9" s="64" t="s">
        <v>1631</v>
      </c>
      <c r="D9" s="64" t="s">
        <v>1630</v>
      </c>
    </row>
    <row r="11" spans="1:9" x14ac:dyDescent="0.2">
      <c r="B11" s="1" t="s">
        <v>95</v>
      </c>
    </row>
    <row r="13" spans="1:9" x14ac:dyDescent="0.2">
      <c r="B13" s="6" t="s">
        <v>96</v>
      </c>
      <c r="C13" s="63" t="s">
        <v>97</v>
      </c>
      <c r="D13" s="6" t="s">
        <v>125</v>
      </c>
      <c r="E13" s="6" t="s">
        <v>99</v>
      </c>
      <c r="F13" s="8" t="s">
        <v>100</v>
      </c>
      <c r="G13" s="8" t="s">
        <v>101</v>
      </c>
      <c r="H13" s="8" t="s">
        <v>102</v>
      </c>
      <c r="I13" s="2" t="s">
        <v>126</v>
      </c>
    </row>
    <row r="14" spans="1:9" x14ac:dyDescent="0.2">
      <c r="B14" s="2" t="s">
        <v>127</v>
      </c>
    </row>
    <row r="15" spans="1:9" x14ac:dyDescent="0.2">
      <c r="B15" s="2" t="s">
        <v>104</v>
      </c>
    </row>
    <row r="16" spans="1:9" x14ac:dyDescent="0.2">
      <c r="B16" s="1" t="s">
        <v>1385</v>
      </c>
      <c r="C16" s="62" t="s">
        <v>128</v>
      </c>
      <c r="D16" s="1" t="s">
        <v>129</v>
      </c>
      <c r="E16" s="1" t="s">
        <v>130</v>
      </c>
      <c r="F16" s="4">
        <v>81781</v>
      </c>
      <c r="G16" s="4">
        <v>2060.27</v>
      </c>
      <c r="H16" s="4">
        <v>10.65</v>
      </c>
    </row>
    <row r="17" spans="2:8" x14ac:dyDescent="0.2">
      <c r="B17" s="1" t="s">
        <v>1171</v>
      </c>
      <c r="C17" s="62" t="s">
        <v>128</v>
      </c>
      <c r="D17" s="1" t="s">
        <v>131</v>
      </c>
      <c r="E17" s="1" t="s">
        <v>133</v>
      </c>
      <c r="F17" s="4">
        <v>110370</v>
      </c>
      <c r="G17" s="4">
        <v>1760.35</v>
      </c>
      <c r="H17" s="4">
        <v>9.1</v>
      </c>
    </row>
    <row r="18" spans="2:8" x14ac:dyDescent="0.2">
      <c r="B18" s="1" t="s">
        <v>1386</v>
      </c>
      <c r="C18" s="62" t="s">
        <v>128</v>
      </c>
      <c r="D18" s="1" t="s">
        <v>134</v>
      </c>
      <c r="E18" s="1" t="s">
        <v>135</v>
      </c>
      <c r="F18" s="4">
        <v>93847</v>
      </c>
      <c r="G18" s="4">
        <v>1572.12</v>
      </c>
      <c r="H18" s="4">
        <v>8.1300000000000008</v>
      </c>
    </row>
    <row r="19" spans="2:8" x14ac:dyDescent="0.2">
      <c r="B19" s="1" t="s">
        <v>1159</v>
      </c>
      <c r="C19" s="62" t="s">
        <v>128</v>
      </c>
      <c r="D19" s="1" t="s">
        <v>140</v>
      </c>
      <c r="E19" s="1" t="s">
        <v>141</v>
      </c>
      <c r="F19" s="4">
        <v>45653</v>
      </c>
      <c r="G19" s="4">
        <v>1257.42</v>
      </c>
      <c r="H19" s="4">
        <v>6.5</v>
      </c>
    </row>
    <row r="20" spans="2:8" x14ac:dyDescent="0.2">
      <c r="B20" s="1" t="s">
        <v>1111</v>
      </c>
      <c r="C20" s="62" t="s">
        <v>128</v>
      </c>
      <c r="D20" s="1" t="s">
        <v>131</v>
      </c>
      <c r="E20" s="1" t="s">
        <v>132</v>
      </c>
      <c r="F20" s="4">
        <v>175665</v>
      </c>
      <c r="G20" s="4">
        <v>1231.1500000000001</v>
      </c>
      <c r="H20" s="4">
        <v>6.36</v>
      </c>
    </row>
    <row r="21" spans="2:8" x14ac:dyDescent="0.2">
      <c r="B21" s="1" t="s">
        <v>1100</v>
      </c>
      <c r="C21" s="62" t="s">
        <v>128</v>
      </c>
      <c r="D21" s="1" t="s">
        <v>134</v>
      </c>
      <c r="E21" s="1" t="s">
        <v>136</v>
      </c>
      <c r="F21" s="4">
        <v>26240</v>
      </c>
      <c r="G21" s="4">
        <v>990.7</v>
      </c>
      <c r="H21" s="4">
        <v>5.12</v>
      </c>
    </row>
    <row r="22" spans="2:8" x14ac:dyDescent="0.2">
      <c r="B22" s="1" t="s">
        <v>1448</v>
      </c>
      <c r="C22" s="62" t="s">
        <v>128</v>
      </c>
      <c r="D22" s="1" t="s">
        <v>131</v>
      </c>
      <c r="E22" s="1" t="s">
        <v>137</v>
      </c>
      <c r="F22" s="4">
        <v>37160</v>
      </c>
      <c r="G22" s="4">
        <v>745.24</v>
      </c>
      <c r="H22" s="4">
        <v>3.85</v>
      </c>
    </row>
    <row r="23" spans="2:8" x14ac:dyDescent="0.2">
      <c r="B23" s="1" t="s">
        <v>1199</v>
      </c>
      <c r="C23" s="62" t="s">
        <v>128</v>
      </c>
      <c r="D23" s="1" t="s">
        <v>146</v>
      </c>
      <c r="E23" s="1" t="s">
        <v>147</v>
      </c>
      <c r="F23" s="4">
        <v>22614</v>
      </c>
      <c r="G23" s="4">
        <v>610.99</v>
      </c>
      <c r="H23" s="4">
        <v>3.16</v>
      </c>
    </row>
    <row r="24" spans="2:8" x14ac:dyDescent="0.2">
      <c r="B24" s="1" t="s">
        <v>1098</v>
      </c>
      <c r="C24" s="62" t="s">
        <v>128</v>
      </c>
      <c r="D24" s="1" t="s">
        <v>146</v>
      </c>
      <c r="E24" s="1" t="s">
        <v>148</v>
      </c>
      <c r="F24" s="4">
        <v>221533</v>
      </c>
      <c r="G24" s="4">
        <v>523.15</v>
      </c>
      <c r="H24" s="4">
        <v>2.7</v>
      </c>
    </row>
    <row r="25" spans="2:8" x14ac:dyDescent="0.2">
      <c r="B25" s="1" t="s">
        <v>1114</v>
      </c>
      <c r="C25" s="62" t="s">
        <v>128</v>
      </c>
      <c r="D25" s="1" t="s">
        <v>165</v>
      </c>
      <c r="E25" s="1" t="s">
        <v>166</v>
      </c>
      <c r="F25" s="4">
        <v>30488</v>
      </c>
      <c r="G25" s="4">
        <v>519.20000000000005</v>
      </c>
      <c r="H25" s="4">
        <v>2.68</v>
      </c>
    </row>
    <row r="26" spans="2:8" x14ac:dyDescent="0.2">
      <c r="B26" s="1" t="s">
        <v>1135</v>
      </c>
      <c r="C26" s="62" t="s">
        <v>128</v>
      </c>
      <c r="D26" s="1" t="s">
        <v>140</v>
      </c>
      <c r="E26" s="1" t="s">
        <v>410</v>
      </c>
      <c r="F26" s="4">
        <v>6687</v>
      </c>
      <c r="G26" s="4">
        <v>512.77</v>
      </c>
      <c r="H26" s="4">
        <v>2.65</v>
      </c>
    </row>
    <row r="27" spans="2:8" x14ac:dyDescent="0.2">
      <c r="B27" s="1" t="s">
        <v>1134</v>
      </c>
      <c r="C27" s="62" t="s">
        <v>128</v>
      </c>
      <c r="D27" s="1" t="s">
        <v>131</v>
      </c>
      <c r="E27" s="1" t="s">
        <v>145</v>
      </c>
      <c r="F27" s="4">
        <v>65379</v>
      </c>
      <c r="G27" s="4">
        <v>501.16</v>
      </c>
      <c r="H27" s="4">
        <v>2.59</v>
      </c>
    </row>
    <row r="28" spans="2:8" x14ac:dyDescent="0.2">
      <c r="B28" s="1" t="s">
        <v>280</v>
      </c>
      <c r="C28" s="62" t="s">
        <v>128</v>
      </c>
      <c r="D28" s="1" t="s">
        <v>131</v>
      </c>
      <c r="E28" s="1" t="s">
        <v>281</v>
      </c>
      <c r="F28" s="4">
        <v>97172</v>
      </c>
      <c r="G28" s="4">
        <v>440.19</v>
      </c>
      <c r="H28" s="4">
        <v>2.2799999999999998</v>
      </c>
    </row>
    <row r="29" spans="2:8" x14ac:dyDescent="0.2">
      <c r="B29" s="1" t="s">
        <v>1200</v>
      </c>
      <c r="C29" s="62" t="s">
        <v>128</v>
      </c>
      <c r="D29" s="1" t="s">
        <v>142</v>
      </c>
      <c r="E29" s="1" t="s">
        <v>143</v>
      </c>
      <c r="F29" s="4">
        <v>59817</v>
      </c>
      <c r="G29" s="4">
        <v>411.72</v>
      </c>
      <c r="H29" s="4">
        <v>2.13</v>
      </c>
    </row>
    <row r="30" spans="2:8" x14ac:dyDescent="0.2">
      <c r="B30" s="1" t="s">
        <v>1121</v>
      </c>
      <c r="C30" s="62" t="s">
        <v>128</v>
      </c>
      <c r="D30" s="1" t="s">
        <v>146</v>
      </c>
      <c r="E30" s="1" t="s">
        <v>411</v>
      </c>
      <c r="F30" s="4">
        <v>11403</v>
      </c>
      <c r="G30" s="4">
        <v>369.99</v>
      </c>
      <c r="H30" s="4">
        <v>1.91</v>
      </c>
    </row>
    <row r="31" spans="2:8" x14ac:dyDescent="0.2">
      <c r="B31" s="1" t="s">
        <v>1387</v>
      </c>
      <c r="C31" s="62" t="s">
        <v>128</v>
      </c>
      <c r="D31" s="1" t="s">
        <v>134</v>
      </c>
      <c r="E31" s="1" t="s">
        <v>261</v>
      </c>
      <c r="F31" s="4">
        <v>27583</v>
      </c>
      <c r="G31" s="4">
        <v>352.94</v>
      </c>
      <c r="H31" s="4">
        <v>1.82</v>
      </c>
    </row>
    <row r="32" spans="2:8" x14ac:dyDescent="0.2">
      <c r="B32" s="1" t="s">
        <v>1107</v>
      </c>
      <c r="C32" s="62" t="s">
        <v>128</v>
      </c>
      <c r="D32" s="1" t="s">
        <v>170</v>
      </c>
      <c r="E32" s="1" t="s">
        <v>374</v>
      </c>
      <c r="F32" s="4">
        <v>1533</v>
      </c>
      <c r="G32" s="4">
        <v>272.67</v>
      </c>
      <c r="H32" s="4">
        <v>1.41</v>
      </c>
    </row>
    <row r="33" spans="2:8" x14ac:dyDescent="0.2">
      <c r="B33" s="1" t="s">
        <v>1140</v>
      </c>
      <c r="C33" s="62" t="s">
        <v>128</v>
      </c>
      <c r="D33" s="1" t="s">
        <v>337</v>
      </c>
      <c r="E33" s="1" t="s">
        <v>338</v>
      </c>
      <c r="F33" s="4">
        <v>19625</v>
      </c>
      <c r="G33" s="4">
        <v>252.95</v>
      </c>
      <c r="H33" s="4">
        <v>1.31</v>
      </c>
    </row>
    <row r="34" spans="2:8" x14ac:dyDescent="0.2">
      <c r="B34" s="1" t="s">
        <v>1110</v>
      </c>
      <c r="C34" s="62" t="s">
        <v>128</v>
      </c>
      <c r="D34" s="1" t="s">
        <v>239</v>
      </c>
      <c r="E34" s="1" t="s">
        <v>412</v>
      </c>
      <c r="F34" s="4">
        <v>3373</v>
      </c>
      <c r="G34" s="4">
        <v>247.51</v>
      </c>
      <c r="H34" s="4">
        <v>1.28</v>
      </c>
    </row>
    <row r="35" spans="2:8" x14ac:dyDescent="0.2">
      <c r="B35" s="1" t="s">
        <v>1219</v>
      </c>
      <c r="C35" s="62" t="s">
        <v>128</v>
      </c>
      <c r="D35" s="1" t="s">
        <v>134</v>
      </c>
      <c r="E35" s="1" t="s">
        <v>144</v>
      </c>
      <c r="F35" s="4">
        <v>37362</v>
      </c>
      <c r="G35" s="4">
        <v>236.91</v>
      </c>
      <c r="H35" s="4">
        <v>1.22</v>
      </c>
    </row>
    <row r="36" spans="2:8" x14ac:dyDescent="0.2">
      <c r="B36" s="1" t="s">
        <v>1160</v>
      </c>
      <c r="C36" s="62" t="s">
        <v>128</v>
      </c>
      <c r="D36" s="1" t="s">
        <v>138</v>
      </c>
      <c r="E36" s="1" t="s">
        <v>139</v>
      </c>
      <c r="F36" s="4">
        <v>10532</v>
      </c>
      <c r="G36" s="4">
        <v>227.69</v>
      </c>
      <c r="H36" s="4">
        <v>1.18</v>
      </c>
    </row>
    <row r="37" spans="2:8" x14ac:dyDescent="0.2">
      <c r="B37" s="1" t="s">
        <v>1103</v>
      </c>
      <c r="C37" s="62" t="s">
        <v>128</v>
      </c>
      <c r="D37" s="1" t="s">
        <v>160</v>
      </c>
      <c r="E37" s="1" t="s">
        <v>175</v>
      </c>
      <c r="F37" s="4">
        <v>27411</v>
      </c>
      <c r="G37" s="4">
        <v>224.29</v>
      </c>
      <c r="H37" s="4">
        <v>1.1599999999999999</v>
      </c>
    </row>
    <row r="38" spans="2:8" x14ac:dyDescent="0.2">
      <c r="B38" s="1" t="s">
        <v>1119</v>
      </c>
      <c r="C38" s="62" t="s">
        <v>128</v>
      </c>
      <c r="D38" s="1" t="s">
        <v>134</v>
      </c>
      <c r="E38" s="1" t="s">
        <v>383</v>
      </c>
      <c r="F38" s="4">
        <v>15689</v>
      </c>
      <c r="G38" s="4">
        <v>216.6</v>
      </c>
      <c r="H38" s="4">
        <v>1.1200000000000001</v>
      </c>
    </row>
    <row r="39" spans="2:8" x14ac:dyDescent="0.2">
      <c r="B39" s="1" t="s">
        <v>1127</v>
      </c>
      <c r="C39" s="62" t="s">
        <v>128</v>
      </c>
      <c r="D39" s="1" t="s">
        <v>167</v>
      </c>
      <c r="E39" s="1" t="s">
        <v>168</v>
      </c>
      <c r="F39" s="4">
        <v>2908</v>
      </c>
      <c r="G39" s="4">
        <v>215.08</v>
      </c>
      <c r="H39" s="4">
        <v>1.1100000000000001</v>
      </c>
    </row>
    <row r="40" spans="2:8" x14ac:dyDescent="0.2">
      <c r="B40" s="1" t="s">
        <v>1108</v>
      </c>
      <c r="C40" s="62" t="s">
        <v>128</v>
      </c>
      <c r="D40" s="1" t="s">
        <v>239</v>
      </c>
      <c r="E40" s="1" t="s">
        <v>413</v>
      </c>
      <c r="F40" s="4">
        <v>24126</v>
      </c>
      <c r="G40" s="4">
        <v>193.74</v>
      </c>
      <c r="H40" s="4">
        <v>1</v>
      </c>
    </row>
    <row r="41" spans="2:8" x14ac:dyDescent="0.2">
      <c r="B41" s="1" t="s">
        <v>1213</v>
      </c>
      <c r="C41" s="62" t="s">
        <v>128</v>
      </c>
      <c r="D41" s="1" t="s">
        <v>339</v>
      </c>
      <c r="E41" s="1" t="s">
        <v>340</v>
      </c>
      <c r="F41" s="4">
        <v>36950</v>
      </c>
      <c r="G41" s="4">
        <v>180.3</v>
      </c>
      <c r="H41" s="4">
        <v>0.93</v>
      </c>
    </row>
    <row r="42" spans="2:8" x14ac:dyDescent="0.2">
      <c r="B42" s="1" t="s">
        <v>1552</v>
      </c>
      <c r="C42" s="62" t="s">
        <v>128</v>
      </c>
      <c r="D42" s="1" t="s">
        <v>146</v>
      </c>
      <c r="E42" s="1" t="s">
        <v>414</v>
      </c>
      <c r="F42" s="4">
        <v>903</v>
      </c>
      <c r="G42" s="4">
        <v>175.59</v>
      </c>
      <c r="H42" s="4">
        <v>0.91</v>
      </c>
    </row>
    <row r="43" spans="2:8" x14ac:dyDescent="0.2">
      <c r="B43" s="1" t="s">
        <v>1216</v>
      </c>
      <c r="C43" s="62" t="s">
        <v>128</v>
      </c>
      <c r="D43" s="1" t="s">
        <v>247</v>
      </c>
      <c r="E43" s="1" t="s">
        <v>415</v>
      </c>
      <c r="F43" s="4">
        <v>117159</v>
      </c>
      <c r="G43" s="4">
        <v>166.19</v>
      </c>
      <c r="H43" s="4">
        <v>0.86</v>
      </c>
    </row>
    <row r="44" spans="2:8" x14ac:dyDescent="0.2">
      <c r="B44" s="1" t="s">
        <v>1558</v>
      </c>
      <c r="C44" s="62" t="s">
        <v>128</v>
      </c>
      <c r="D44" s="1" t="s">
        <v>131</v>
      </c>
      <c r="E44" s="1" t="s">
        <v>400</v>
      </c>
      <c r="F44" s="4">
        <v>14943</v>
      </c>
      <c r="G44" s="4">
        <v>166.15</v>
      </c>
      <c r="H44" s="4">
        <v>0.86</v>
      </c>
    </row>
    <row r="45" spans="2:8" x14ac:dyDescent="0.2">
      <c r="B45" s="1" t="s">
        <v>1101</v>
      </c>
      <c r="C45" s="62" t="s">
        <v>128</v>
      </c>
      <c r="D45" s="1" t="s">
        <v>337</v>
      </c>
      <c r="E45" s="1" t="s">
        <v>416</v>
      </c>
      <c r="F45" s="4">
        <v>24223</v>
      </c>
      <c r="G45" s="4">
        <v>161.88</v>
      </c>
      <c r="H45" s="4">
        <v>0.84</v>
      </c>
    </row>
    <row r="46" spans="2:8" x14ac:dyDescent="0.2">
      <c r="B46" s="1" t="s">
        <v>1203</v>
      </c>
      <c r="C46" s="62" t="s">
        <v>128</v>
      </c>
      <c r="D46" s="1" t="s">
        <v>247</v>
      </c>
      <c r="E46" s="1" t="s">
        <v>263</v>
      </c>
      <c r="F46" s="4">
        <v>85206</v>
      </c>
      <c r="G46" s="4">
        <v>161.81</v>
      </c>
      <c r="H46" s="4">
        <v>0.84</v>
      </c>
    </row>
    <row r="47" spans="2:8" x14ac:dyDescent="0.2">
      <c r="B47" s="1" t="s">
        <v>1113</v>
      </c>
      <c r="C47" s="62" t="s">
        <v>128</v>
      </c>
      <c r="D47" s="1" t="s">
        <v>167</v>
      </c>
      <c r="E47" s="1" t="s">
        <v>344</v>
      </c>
      <c r="F47" s="4">
        <v>9579</v>
      </c>
      <c r="G47" s="4">
        <v>159.91999999999999</v>
      </c>
      <c r="H47" s="4">
        <v>0.83</v>
      </c>
    </row>
    <row r="48" spans="2:8" x14ac:dyDescent="0.2">
      <c r="B48" s="1" t="s">
        <v>1102</v>
      </c>
      <c r="C48" s="62" t="s">
        <v>128</v>
      </c>
      <c r="D48" s="1" t="s">
        <v>239</v>
      </c>
      <c r="E48" s="1" t="s">
        <v>417</v>
      </c>
      <c r="F48" s="4">
        <v>45630</v>
      </c>
      <c r="G48" s="4">
        <v>152.11000000000001</v>
      </c>
      <c r="H48" s="4">
        <v>0.79</v>
      </c>
    </row>
    <row r="49" spans="2:8" x14ac:dyDescent="0.2">
      <c r="B49" s="1" t="s">
        <v>1116</v>
      </c>
      <c r="C49" s="62" t="s">
        <v>128</v>
      </c>
      <c r="D49" s="1" t="s">
        <v>160</v>
      </c>
      <c r="E49" s="1" t="s">
        <v>161</v>
      </c>
      <c r="F49" s="4">
        <v>3145</v>
      </c>
      <c r="G49" s="4">
        <v>150.91999999999999</v>
      </c>
      <c r="H49" s="4">
        <v>0.78</v>
      </c>
    </row>
    <row r="50" spans="2:8" x14ac:dyDescent="0.2">
      <c r="B50" s="1" t="s">
        <v>1230</v>
      </c>
      <c r="C50" s="62" t="s">
        <v>128</v>
      </c>
      <c r="D50" s="1" t="s">
        <v>160</v>
      </c>
      <c r="E50" s="1" t="s">
        <v>162</v>
      </c>
      <c r="F50" s="4">
        <v>3086</v>
      </c>
      <c r="G50" s="4">
        <v>150.62</v>
      </c>
      <c r="H50" s="4">
        <v>0.78</v>
      </c>
    </row>
    <row r="51" spans="2:8" x14ac:dyDescent="0.2">
      <c r="B51" s="1" t="s">
        <v>1187</v>
      </c>
      <c r="C51" s="62" t="s">
        <v>128</v>
      </c>
      <c r="D51" s="1" t="s">
        <v>170</v>
      </c>
      <c r="E51" s="1" t="s">
        <v>187</v>
      </c>
      <c r="F51" s="4">
        <v>20440</v>
      </c>
      <c r="G51" s="4">
        <v>147.66</v>
      </c>
      <c r="H51" s="4">
        <v>0.76</v>
      </c>
    </row>
    <row r="52" spans="2:8" x14ac:dyDescent="0.2">
      <c r="B52" s="1" t="s">
        <v>1198</v>
      </c>
      <c r="C52" s="62" t="s">
        <v>128</v>
      </c>
      <c r="D52" s="1" t="s">
        <v>170</v>
      </c>
      <c r="E52" s="1" t="s">
        <v>279</v>
      </c>
      <c r="F52" s="4">
        <v>11072</v>
      </c>
      <c r="G52" s="4">
        <v>134.54</v>
      </c>
      <c r="H52" s="4">
        <v>0.7</v>
      </c>
    </row>
    <row r="53" spans="2:8" x14ac:dyDescent="0.2">
      <c r="B53" s="1" t="s">
        <v>1104</v>
      </c>
      <c r="C53" s="62" t="s">
        <v>128</v>
      </c>
      <c r="D53" s="1" t="s">
        <v>182</v>
      </c>
      <c r="E53" s="1" t="s">
        <v>418</v>
      </c>
      <c r="F53" s="4">
        <v>18050</v>
      </c>
      <c r="G53" s="4">
        <v>133.19</v>
      </c>
      <c r="H53" s="4">
        <v>0.69</v>
      </c>
    </row>
    <row r="54" spans="2:8" x14ac:dyDescent="0.2">
      <c r="B54" s="1" t="s">
        <v>419</v>
      </c>
      <c r="C54" s="62" t="s">
        <v>128</v>
      </c>
      <c r="D54" s="1" t="s">
        <v>387</v>
      </c>
      <c r="E54" s="1" t="s">
        <v>420</v>
      </c>
      <c r="F54" s="4">
        <v>91014</v>
      </c>
      <c r="G54" s="4">
        <v>131.52000000000001</v>
      </c>
      <c r="H54" s="4">
        <v>0.68</v>
      </c>
    </row>
    <row r="55" spans="2:8" x14ac:dyDescent="0.2">
      <c r="B55" s="1" t="s">
        <v>1099</v>
      </c>
      <c r="C55" s="62" t="s">
        <v>128</v>
      </c>
      <c r="D55" s="1" t="s">
        <v>239</v>
      </c>
      <c r="E55" s="1" t="s">
        <v>278</v>
      </c>
      <c r="F55" s="4">
        <v>3313</v>
      </c>
      <c r="G55" s="4">
        <v>126.98</v>
      </c>
      <c r="H55" s="4">
        <v>0.66</v>
      </c>
    </row>
    <row r="56" spans="2:8" x14ac:dyDescent="0.2">
      <c r="B56" s="1" t="s">
        <v>1229</v>
      </c>
      <c r="C56" s="62" t="s">
        <v>128</v>
      </c>
      <c r="D56" s="1" t="s">
        <v>160</v>
      </c>
      <c r="E56" s="1" t="s">
        <v>421</v>
      </c>
      <c r="F56" s="4">
        <v>12842</v>
      </c>
      <c r="G56" s="4">
        <v>126.31</v>
      </c>
      <c r="H56" s="4">
        <v>0.65</v>
      </c>
    </row>
    <row r="57" spans="2:8" x14ac:dyDescent="0.2">
      <c r="B57" s="1" t="s">
        <v>1554</v>
      </c>
      <c r="C57" s="62" t="s">
        <v>128</v>
      </c>
      <c r="D57" s="1" t="s">
        <v>146</v>
      </c>
      <c r="E57" s="1" t="s">
        <v>422</v>
      </c>
      <c r="F57" s="4">
        <v>2990</v>
      </c>
      <c r="G57" s="4">
        <v>118.07</v>
      </c>
      <c r="H57" s="4">
        <v>0.61</v>
      </c>
    </row>
    <row r="58" spans="2:8" x14ac:dyDescent="0.2">
      <c r="B58" s="1" t="s">
        <v>1124</v>
      </c>
      <c r="C58" s="62" t="s">
        <v>128</v>
      </c>
      <c r="D58" s="1" t="s">
        <v>146</v>
      </c>
      <c r="E58" s="1" t="s">
        <v>178</v>
      </c>
      <c r="F58" s="4">
        <v>14494</v>
      </c>
      <c r="G58" s="4">
        <v>117.92</v>
      </c>
      <c r="H58" s="4">
        <v>0.61</v>
      </c>
    </row>
    <row r="59" spans="2:8" x14ac:dyDescent="0.2">
      <c r="B59" s="1" t="s">
        <v>1224</v>
      </c>
      <c r="C59" s="62" t="s">
        <v>128</v>
      </c>
      <c r="D59" s="1" t="s">
        <v>167</v>
      </c>
      <c r="E59" s="1" t="s">
        <v>360</v>
      </c>
      <c r="F59" s="4">
        <v>342</v>
      </c>
      <c r="G59" s="4">
        <v>98.84</v>
      </c>
      <c r="H59" s="4">
        <v>0.51</v>
      </c>
    </row>
    <row r="60" spans="2:8" x14ac:dyDescent="0.2">
      <c r="B60" s="1" t="s">
        <v>1130</v>
      </c>
      <c r="C60" s="62" t="s">
        <v>128</v>
      </c>
      <c r="D60" s="1" t="s">
        <v>129</v>
      </c>
      <c r="E60" s="1" t="s">
        <v>353</v>
      </c>
      <c r="F60" s="4">
        <v>22753</v>
      </c>
      <c r="G60" s="4">
        <v>98.34</v>
      </c>
      <c r="H60" s="4">
        <v>0.51</v>
      </c>
    </row>
    <row r="61" spans="2:8" x14ac:dyDescent="0.2">
      <c r="B61" s="1" t="s">
        <v>1126</v>
      </c>
      <c r="C61" s="62" t="s">
        <v>128</v>
      </c>
      <c r="D61" s="1" t="s">
        <v>188</v>
      </c>
      <c r="E61" s="1" t="s">
        <v>352</v>
      </c>
      <c r="F61" s="4">
        <v>13882</v>
      </c>
      <c r="G61" s="4">
        <v>98.24</v>
      </c>
      <c r="H61" s="4">
        <v>0.51</v>
      </c>
    </row>
    <row r="62" spans="2:8" x14ac:dyDescent="0.2">
      <c r="B62" s="1" t="s">
        <v>1388</v>
      </c>
      <c r="C62" s="62" t="s">
        <v>128</v>
      </c>
      <c r="D62" s="1" t="s">
        <v>239</v>
      </c>
      <c r="E62" s="1" t="s">
        <v>423</v>
      </c>
      <c r="F62" s="4">
        <v>3454</v>
      </c>
      <c r="G62" s="4">
        <v>96.37</v>
      </c>
      <c r="H62" s="4">
        <v>0.5</v>
      </c>
    </row>
    <row r="63" spans="2:8" x14ac:dyDescent="0.2">
      <c r="B63" s="1" t="s">
        <v>1120</v>
      </c>
      <c r="C63" s="62" t="s">
        <v>128</v>
      </c>
      <c r="D63" s="1" t="s">
        <v>346</v>
      </c>
      <c r="E63" s="1" t="s">
        <v>347</v>
      </c>
      <c r="F63" s="4">
        <v>51927</v>
      </c>
      <c r="G63" s="4">
        <v>96.12</v>
      </c>
      <c r="H63" s="4">
        <v>0.5</v>
      </c>
    </row>
    <row r="64" spans="2:8" x14ac:dyDescent="0.2">
      <c r="B64" s="1" t="s">
        <v>1122</v>
      </c>
      <c r="C64" s="62" t="s">
        <v>128</v>
      </c>
      <c r="D64" s="1" t="s">
        <v>239</v>
      </c>
      <c r="E64" s="1" t="s">
        <v>424</v>
      </c>
      <c r="F64" s="4">
        <v>3288</v>
      </c>
      <c r="G64" s="4">
        <v>93.13</v>
      </c>
      <c r="H64" s="4">
        <v>0.48</v>
      </c>
    </row>
    <row r="65" spans="2:9" x14ac:dyDescent="0.2">
      <c r="B65" s="1" t="s">
        <v>1211</v>
      </c>
      <c r="C65" s="62" t="s">
        <v>128</v>
      </c>
      <c r="D65" s="1" t="s">
        <v>129</v>
      </c>
      <c r="E65" s="1" t="s">
        <v>371</v>
      </c>
      <c r="F65" s="4">
        <v>63814</v>
      </c>
      <c r="G65" s="4">
        <v>79.959999999999994</v>
      </c>
      <c r="H65" s="4">
        <v>0.41</v>
      </c>
    </row>
    <row r="66" spans="2:9" x14ac:dyDescent="0.2">
      <c r="B66" s="1" t="s">
        <v>1403</v>
      </c>
      <c r="C66" s="62" t="s">
        <v>128</v>
      </c>
      <c r="D66" s="1" t="s">
        <v>142</v>
      </c>
      <c r="E66" s="1" t="s">
        <v>195</v>
      </c>
      <c r="F66" s="4">
        <v>4108</v>
      </c>
      <c r="G66" s="4">
        <v>6.3</v>
      </c>
      <c r="H66" s="4">
        <v>0.03</v>
      </c>
    </row>
    <row r="67" spans="2:9" x14ac:dyDescent="0.2">
      <c r="B67" s="1" t="s">
        <v>1559</v>
      </c>
      <c r="C67" s="62" t="s">
        <v>128</v>
      </c>
      <c r="D67" s="1" t="s">
        <v>131</v>
      </c>
      <c r="E67" s="1" t="s">
        <v>406</v>
      </c>
      <c r="F67" s="4">
        <v>8249</v>
      </c>
      <c r="G67" s="4">
        <v>0</v>
      </c>
      <c r="H67" s="4">
        <v>0</v>
      </c>
      <c r="I67" s="1" t="s">
        <v>407</v>
      </c>
    </row>
    <row r="68" spans="2:9" x14ac:dyDescent="0.2">
      <c r="B68" s="2" t="s">
        <v>196</v>
      </c>
      <c r="C68" s="64"/>
      <c r="D68" s="2"/>
      <c r="E68" s="2"/>
      <c r="F68" s="10"/>
      <c r="G68" s="10">
        <f>SUM(G13:G67)</f>
        <v>19275.78</v>
      </c>
      <c r="H68" s="10">
        <f>SUM(H13:H67)</f>
        <v>99.650000000000048</v>
      </c>
    </row>
    <row r="69" spans="2:9" x14ac:dyDescent="0.2">
      <c r="B69" s="6" t="s">
        <v>96</v>
      </c>
      <c r="C69" s="63" t="s">
        <v>97</v>
      </c>
      <c r="D69" s="6" t="s">
        <v>98</v>
      </c>
      <c r="E69" s="6" t="s">
        <v>99</v>
      </c>
      <c r="F69" s="8" t="s">
        <v>100</v>
      </c>
      <c r="G69" s="8" t="s">
        <v>101</v>
      </c>
      <c r="H69" s="8" t="s">
        <v>102</v>
      </c>
    </row>
    <row r="70" spans="2:9" x14ac:dyDescent="0.2">
      <c r="B70" s="2" t="s">
        <v>103</v>
      </c>
    </row>
    <row r="71" spans="2:9" x14ac:dyDescent="0.2">
      <c r="B71" s="2" t="s">
        <v>104</v>
      </c>
    </row>
    <row r="72" spans="2:9" x14ac:dyDescent="0.2">
      <c r="B72" s="2" t="s">
        <v>390</v>
      </c>
    </row>
    <row r="73" spans="2:9" x14ac:dyDescent="0.2">
      <c r="B73" s="1" t="s">
        <v>1557</v>
      </c>
      <c r="C73" s="62">
        <v>5.35</v>
      </c>
      <c r="D73" s="1" t="s">
        <v>305</v>
      </c>
      <c r="E73" s="1" t="s">
        <v>391</v>
      </c>
      <c r="F73" s="4">
        <v>2519</v>
      </c>
      <c r="G73" s="4">
        <v>0.73</v>
      </c>
      <c r="H73" s="4">
        <v>0</v>
      </c>
      <c r="I73" s="1" t="s">
        <v>407</v>
      </c>
    </row>
    <row r="74" spans="2:9" x14ac:dyDescent="0.2">
      <c r="B74" s="2" t="s">
        <v>325</v>
      </c>
      <c r="C74" s="64"/>
      <c r="D74" s="2"/>
      <c r="E74" s="2"/>
      <c r="F74" s="10"/>
      <c r="G74" s="10">
        <f>SUM(G69:G73)</f>
        <v>0.73</v>
      </c>
      <c r="H74" s="10">
        <f>SUM(H69:H73)</f>
        <v>0</v>
      </c>
    </row>
    <row r="75" spans="2:9" x14ac:dyDescent="0.2">
      <c r="B75" s="2" t="s">
        <v>252</v>
      </c>
      <c r="C75" s="64"/>
      <c r="D75" s="2"/>
      <c r="E75" s="2"/>
      <c r="F75" s="10"/>
      <c r="G75" s="10">
        <v>64.42</v>
      </c>
      <c r="H75" s="10">
        <v>0.33</v>
      </c>
    </row>
    <row r="76" spans="2:9" x14ac:dyDescent="0.2">
      <c r="B76" s="2" t="s">
        <v>114</v>
      </c>
      <c r="C76" s="64"/>
      <c r="D76" s="2"/>
      <c r="E76" s="2"/>
      <c r="F76" s="10"/>
      <c r="G76" s="10">
        <v>19340.929999999997</v>
      </c>
      <c r="H76" s="10">
        <v>99.97</v>
      </c>
    </row>
    <row r="77" spans="2:9" x14ac:dyDescent="0.2">
      <c r="B77" s="2" t="s">
        <v>115</v>
      </c>
      <c r="C77" s="64"/>
      <c r="D77" s="2"/>
      <c r="E77" s="2"/>
      <c r="F77" s="10"/>
      <c r="G77" s="10">
        <v>5.3725800000011787</v>
      </c>
      <c r="H77" s="10">
        <v>3.0000000000001137E-2</v>
      </c>
    </row>
    <row r="78" spans="2:9" x14ac:dyDescent="0.2">
      <c r="B78" s="2" t="s">
        <v>116</v>
      </c>
      <c r="C78" s="64"/>
      <c r="D78" s="2"/>
      <c r="E78" s="2"/>
      <c r="F78" s="10"/>
      <c r="G78" s="10">
        <v>19346.30258</v>
      </c>
      <c r="H78" s="10">
        <v>100</v>
      </c>
    </row>
    <row r="79" spans="2:9" x14ac:dyDescent="0.2">
      <c r="B79" s="1" t="s">
        <v>117</v>
      </c>
    </row>
    <row r="80" spans="2:9" x14ac:dyDescent="0.2">
      <c r="B80" s="1" t="s">
        <v>118</v>
      </c>
    </row>
    <row r="82" spans="2:7" x14ac:dyDescent="0.2">
      <c r="B82" s="11"/>
    </row>
    <row r="83" spans="2:7" x14ac:dyDescent="0.2">
      <c r="B83" s="2"/>
    </row>
    <row r="84" spans="2:7" x14ac:dyDescent="0.2">
      <c r="B84" s="2" t="s">
        <v>121</v>
      </c>
    </row>
    <row r="85" spans="2:7" x14ac:dyDescent="0.2">
      <c r="B85" s="2" t="s">
        <v>199</v>
      </c>
    </row>
    <row r="86" spans="2:7" x14ac:dyDescent="0.2">
      <c r="B86" s="2" t="s">
        <v>122</v>
      </c>
    </row>
    <row r="87" spans="2:7" x14ac:dyDescent="0.2">
      <c r="B87" s="2" t="s">
        <v>591</v>
      </c>
      <c r="C87" s="64"/>
    </row>
    <row r="88" spans="2:7" x14ac:dyDescent="0.2">
      <c r="B88" s="2" t="s">
        <v>592</v>
      </c>
      <c r="C88" s="64"/>
    </row>
    <row r="89" spans="2:7" x14ac:dyDescent="0.2">
      <c r="B89" s="2" t="s">
        <v>593</v>
      </c>
      <c r="C89" s="64"/>
    </row>
    <row r="90" spans="2:7" x14ac:dyDescent="0.2">
      <c r="B90" s="2" t="s">
        <v>594</v>
      </c>
      <c r="C90" s="64"/>
    </row>
    <row r="91" spans="2:7" x14ac:dyDescent="0.2">
      <c r="B91" s="65" t="s">
        <v>3820</v>
      </c>
      <c r="C91" s="64"/>
    </row>
    <row r="92" spans="2:7" x14ac:dyDescent="0.2">
      <c r="B92" s="65" t="s">
        <v>123</v>
      </c>
    </row>
    <row r="93" spans="2:7" x14ac:dyDescent="0.2">
      <c r="B93" s="65" t="s">
        <v>124</v>
      </c>
    </row>
    <row r="95" spans="2:7" x14ac:dyDescent="0.2">
      <c r="B95" s="438" t="s">
        <v>2476</v>
      </c>
      <c r="C95" s="439"/>
      <c r="D95" s="439"/>
      <c r="E95" s="439"/>
      <c r="F95" s="439"/>
      <c r="G95" s="440"/>
    </row>
    <row r="96" spans="2:7" x14ac:dyDescent="0.2">
      <c r="B96" s="441"/>
      <c r="C96" s="442"/>
      <c r="D96" s="442"/>
      <c r="E96" s="442"/>
      <c r="F96" s="442"/>
      <c r="G96" s="443"/>
    </row>
    <row r="97" spans="2:8" x14ac:dyDescent="0.2">
      <c r="B97" s="441"/>
      <c r="C97" s="442"/>
      <c r="D97" s="442"/>
      <c r="E97" s="442"/>
      <c r="F97" s="442"/>
      <c r="G97" s="443"/>
    </row>
    <row r="98" spans="2:8" x14ac:dyDescent="0.2">
      <c r="B98" s="441"/>
      <c r="C98" s="442"/>
      <c r="D98" s="442"/>
      <c r="E98" s="442"/>
      <c r="F98" s="442"/>
      <c r="G98" s="443"/>
    </row>
    <row r="99" spans="2:8" x14ac:dyDescent="0.2">
      <c r="B99" s="441"/>
      <c r="C99" s="442"/>
      <c r="D99" s="442"/>
      <c r="E99" s="442"/>
      <c r="F99" s="442"/>
      <c r="G99" s="443"/>
    </row>
    <row r="100" spans="2:8" x14ac:dyDescent="0.2">
      <c r="B100" s="444"/>
      <c r="C100" s="445"/>
      <c r="D100" s="445"/>
      <c r="E100" s="445"/>
      <c r="F100" s="445"/>
      <c r="G100" s="446"/>
    </row>
    <row r="102" spans="2:8" ht="15" x14ac:dyDescent="0.2">
      <c r="B102" s="371" t="s">
        <v>2522</v>
      </c>
      <c r="C102" s="372">
        <v>44469</v>
      </c>
    </row>
    <row r="103" spans="2:8" ht="60" x14ac:dyDescent="0.2">
      <c r="B103" s="373" t="s">
        <v>2523</v>
      </c>
      <c r="C103" s="373" t="s">
        <v>2524</v>
      </c>
      <c r="D103" s="143" t="s">
        <v>2525</v>
      </c>
      <c r="E103" s="373" t="s">
        <v>2526</v>
      </c>
      <c r="F103" s="374" t="s">
        <v>2527</v>
      </c>
    </row>
    <row r="104" spans="2:8" s="134" customFormat="1" x14ac:dyDescent="0.2">
      <c r="B104" s="12" t="s">
        <v>120</v>
      </c>
      <c r="C104" s="12" t="s">
        <v>120</v>
      </c>
      <c r="D104" s="12" t="s">
        <v>120</v>
      </c>
      <c r="E104" s="12" t="s">
        <v>120</v>
      </c>
      <c r="F104" s="375"/>
      <c r="G104" s="62"/>
      <c r="H104" s="62"/>
    </row>
    <row r="106" spans="2:8" s="376" customFormat="1" x14ac:dyDescent="0.2">
      <c r="B106" s="87" t="s">
        <v>3554</v>
      </c>
      <c r="C106" s="377" t="s">
        <v>120</v>
      </c>
      <c r="F106" s="378"/>
      <c r="G106" s="378"/>
      <c r="H106" s="378"/>
    </row>
    <row r="107" spans="2:8" s="376" customFormat="1" x14ac:dyDescent="0.2">
      <c r="B107" s="87"/>
      <c r="C107" s="377"/>
      <c r="F107" s="378"/>
      <c r="G107" s="378"/>
      <c r="H107" s="378"/>
    </row>
    <row r="108" spans="2:8" s="376" customFormat="1" ht="15" x14ac:dyDescent="0.25">
      <c r="B108" s="144" t="s">
        <v>2927</v>
      </c>
      <c r="C108" s="379"/>
      <c r="F108" s="378"/>
      <c r="G108" s="378"/>
      <c r="H108" s="378"/>
    </row>
    <row r="109" spans="2:8" s="376" customFormat="1" ht="15.75" x14ac:dyDescent="0.2">
      <c r="B109" s="380" t="s">
        <v>2675</v>
      </c>
      <c r="C109" s="260" t="s">
        <v>2921</v>
      </c>
      <c r="F109" s="378"/>
      <c r="G109" s="378"/>
      <c r="H109" s="378"/>
    </row>
    <row r="110" spans="2:8" s="134" customFormat="1" ht="15" x14ac:dyDescent="0.25">
      <c r="B110" s="381" t="s">
        <v>120</v>
      </c>
      <c r="C110" s="146" t="s">
        <v>120</v>
      </c>
      <c r="F110" s="62"/>
      <c r="G110" s="62"/>
      <c r="H110" s="62"/>
    </row>
    <row r="111" spans="2:8" x14ac:dyDescent="0.2">
      <c r="C111" s="5"/>
    </row>
    <row r="112" spans="2:8" x14ac:dyDescent="0.2">
      <c r="C112" s="5"/>
    </row>
    <row r="113" spans="2:8" s="376" customFormat="1" ht="15.75" x14ac:dyDescent="0.2">
      <c r="B113" s="380" t="s">
        <v>3555</v>
      </c>
      <c r="C113" s="260" t="s">
        <v>2921</v>
      </c>
      <c r="F113" s="378"/>
      <c r="G113" s="378"/>
      <c r="H113" s="378"/>
    </row>
    <row r="114" spans="2:8" ht="15" x14ac:dyDescent="0.25">
      <c r="B114" s="381" t="s">
        <v>120</v>
      </c>
      <c r="C114" s="146" t="s">
        <v>120</v>
      </c>
    </row>
    <row r="115" spans="2:8" x14ac:dyDescent="0.2">
      <c r="C115" s="5"/>
    </row>
    <row r="116" spans="2:8" x14ac:dyDescent="0.2">
      <c r="C116" s="5"/>
    </row>
    <row r="117" spans="2:8" s="376" customFormat="1" ht="15.75" x14ac:dyDescent="0.25">
      <c r="B117" s="382" t="s">
        <v>2912</v>
      </c>
      <c r="C117" s="260" t="s">
        <v>2923</v>
      </c>
      <c r="F117" s="378"/>
      <c r="G117" s="378"/>
      <c r="H117" s="378"/>
    </row>
    <row r="118" spans="2:8" ht="15" x14ac:dyDescent="0.25">
      <c r="B118" s="381" t="s">
        <v>120</v>
      </c>
      <c r="C118" s="146" t="s">
        <v>120</v>
      </c>
    </row>
    <row r="119" spans="2:8" x14ac:dyDescent="0.2">
      <c r="C119" s="5"/>
    </row>
    <row r="120" spans="2:8" s="376" customFormat="1" ht="15.75" x14ac:dyDescent="0.25">
      <c r="B120" s="382" t="s">
        <v>2914</v>
      </c>
      <c r="C120" s="260" t="s">
        <v>2923</v>
      </c>
      <c r="F120" s="378"/>
      <c r="G120" s="378"/>
      <c r="H120" s="378"/>
    </row>
    <row r="121" spans="2:8" ht="15" x14ac:dyDescent="0.25">
      <c r="B121" s="381" t="s">
        <v>120</v>
      </c>
      <c r="C121" s="146" t="s">
        <v>120</v>
      </c>
    </row>
    <row r="122" spans="2:8" x14ac:dyDescent="0.2">
      <c r="C122" s="5"/>
    </row>
    <row r="123" spans="2:8" s="376" customFormat="1" ht="15" x14ac:dyDescent="0.25">
      <c r="B123" s="383" t="s">
        <v>3556</v>
      </c>
      <c r="C123" s="146" t="s">
        <v>120</v>
      </c>
      <c r="F123" s="378"/>
      <c r="G123" s="378"/>
      <c r="H123" s="378"/>
    </row>
    <row r="124" spans="2:8" x14ac:dyDescent="0.2">
      <c r="C124" s="5"/>
    </row>
    <row r="125" spans="2:8" x14ac:dyDescent="0.2">
      <c r="C125" s="5"/>
    </row>
    <row r="126" spans="2:8" ht="15" x14ac:dyDescent="0.25">
      <c r="B126" s="69" t="s">
        <v>2917</v>
      </c>
      <c r="C126" s="148">
        <v>44469</v>
      </c>
      <c r="D126" s="149"/>
      <c r="E126" s="150"/>
      <c r="F126" s="71"/>
    </row>
    <row r="127" spans="2:8" ht="51" x14ac:dyDescent="0.2">
      <c r="B127" s="151" t="s">
        <v>2523</v>
      </c>
      <c r="C127" s="151" t="s">
        <v>2918</v>
      </c>
      <c r="D127" s="152" t="s">
        <v>2525</v>
      </c>
      <c r="E127" s="153" t="s">
        <v>2526</v>
      </c>
      <c r="F127" s="138" t="s">
        <v>2527</v>
      </c>
    </row>
    <row r="128" spans="2:8" s="134" customFormat="1" x14ac:dyDescent="0.2">
      <c r="B128" s="384" t="s">
        <v>120</v>
      </c>
      <c r="C128" s="154" t="s">
        <v>120</v>
      </c>
      <c r="D128" s="155" t="s">
        <v>120</v>
      </c>
      <c r="E128" s="155" t="s">
        <v>120</v>
      </c>
      <c r="F128" s="155" t="s">
        <v>120</v>
      </c>
      <c r="G128" s="62"/>
      <c r="H128" s="62"/>
    </row>
    <row r="129" spans="2:6" x14ac:dyDescent="0.2">
      <c r="B129" s="156"/>
      <c r="C129" s="70"/>
      <c r="D129" s="70"/>
      <c r="E129" s="70"/>
      <c r="F129" s="71"/>
    </row>
    <row r="130" spans="2:6" x14ac:dyDescent="0.2">
      <c r="B130" s="70"/>
      <c r="C130" s="70"/>
      <c r="D130" s="70"/>
      <c r="E130" s="70"/>
      <c r="F130" s="71"/>
    </row>
    <row r="131" spans="2:6" x14ac:dyDescent="0.2">
      <c r="B131" s="1" t="s">
        <v>2919</v>
      </c>
      <c r="C131" s="154" t="s">
        <v>120</v>
      </c>
      <c r="D131" s="70"/>
      <c r="E131" s="70"/>
      <c r="F131" s="71"/>
    </row>
    <row r="132" spans="2:6" x14ac:dyDescent="0.2">
      <c r="B132" s="70"/>
      <c r="C132" s="70"/>
      <c r="D132" s="70"/>
      <c r="E132" s="70"/>
      <c r="F132" s="71"/>
    </row>
    <row r="133" spans="2:6" ht="15" x14ac:dyDescent="0.25">
      <c r="B133" s="144" t="s">
        <v>2926</v>
      </c>
      <c r="C133" s="70"/>
      <c r="E133" s="70"/>
      <c r="F133" s="71"/>
    </row>
    <row r="134" spans="2:6" x14ac:dyDescent="0.2">
      <c r="B134" s="70"/>
      <c r="C134" s="70"/>
      <c r="E134" s="70"/>
      <c r="F134" s="71"/>
    </row>
    <row r="135" spans="2:6" ht="15" x14ac:dyDescent="0.25">
      <c r="B135" s="157" t="s">
        <v>2920</v>
      </c>
      <c r="C135" s="158" t="s">
        <v>2921</v>
      </c>
      <c r="E135" s="70"/>
      <c r="F135" s="71"/>
    </row>
    <row r="136" spans="2:6" ht="15" x14ac:dyDescent="0.25">
      <c r="B136" s="381" t="s">
        <v>120</v>
      </c>
      <c r="C136" s="146" t="s">
        <v>120</v>
      </c>
      <c r="E136" s="70"/>
      <c r="F136" s="71"/>
    </row>
    <row r="137" spans="2:6" ht="15" x14ac:dyDescent="0.25">
      <c r="B137" s="385"/>
      <c r="C137" s="386"/>
      <c r="E137" s="70"/>
      <c r="F137" s="71"/>
    </row>
    <row r="138" spans="2:6" x14ac:dyDescent="0.2">
      <c r="C138" s="1"/>
      <c r="E138" s="70"/>
      <c r="F138" s="71"/>
    </row>
    <row r="139" spans="2:6" ht="15" x14ac:dyDescent="0.2">
      <c r="B139" s="160" t="s">
        <v>2911</v>
      </c>
      <c r="C139" s="161" t="s">
        <v>2921</v>
      </c>
      <c r="E139" s="70"/>
      <c r="F139" s="71"/>
    </row>
    <row r="140" spans="2:6" ht="15" x14ac:dyDescent="0.25">
      <c r="B140" s="381" t="s">
        <v>120</v>
      </c>
      <c r="C140" s="146" t="s">
        <v>120</v>
      </c>
      <c r="E140" s="70"/>
      <c r="F140" s="71"/>
    </row>
    <row r="141" spans="2:6" ht="15" x14ac:dyDescent="0.25">
      <c r="B141" s="387"/>
      <c r="C141" s="388"/>
      <c r="E141" s="70"/>
      <c r="F141" s="71"/>
    </row>
    <row r="142" spans="2:6" x14ac:dyDescent="0.2">
      <c r="C142" s="134"/>
      <c r="E142" s="70"/>
      <c r="F142" s="71"/>
    </row>
    <row r="143" spans="2:6" ht="15" x14ac:dyDescent="0.25">
      <c r="B143" s="157" t="s">
        <v>2922</v>
      </c>
      <c r="C143" s="158" t="s">
        <v>2923</v>
      </c>
      <c r="E143" s="70"/>
      <c r="F143" s="71"/>
    </row>
    <row r="144" spans="2:6" ht="15" x14ac:dyDescent="0.25">
      <c r="B144" s="381" t="s">
        <v>120</v>
      </c>
      <c r="C144" s="146" t="s">
        <v>120</v>
      </c>
      <c r="E144" s="70"/>
      <c r="F144" s="71"/>
    </row>
    <row r="145" spans="2:3" x14ac:dyDescent="0.2">
      <c r="C145" s="134"/>
    </row>
    <row r="146" spans="2:3" ht="15" x14ac:dyDescent="0.25">
      <c r="B146" s="160" t="s">
        <v>2924</v>
      </c>
      <c r="C146" s="162" t="s">
        <v>2923</v>
      </c>
    </row>
    <row r="147" spans="2:3" ht="15" x14ac:dyDescent="0.25">
      <c r="B147" s="381" t="s">
        <v>120</v>
      </c>
      <c r="C147" s="146" t="s">
        <v>120</v>
      </c>
    </row>
    <row r="148" spans="2:3" x14ac:dyDescent="0.2">
      <c r="C148" s="134"/>
    </row>
    <row r="149" spans="2:3" ht="15" x14ac:dyDescent="0.25">
      <c r="B149" s="163" t="s">
        <v>2925</v>
      </c>
      <c r="C149" s="146" t="s">
        <v>120</v>
      </c>
    </row>
  </sheetData>
  <mergeCells count="4">
    <mergeCell ref="B1:E1"/>
    <mergeCell ref="C3:C8"/>
    <mergeCell ref="B95:G100"/>
    <mergeCell ref="D3:D8"/>
  </mergeCells>
  <conditionalFormatting sqref="C137">
    <cfRule type="expression" dxfId="494" priority="1">
      <formula>#REF!="Total"</formula>
    </cfRule>
  </conditionalFormatting>
  <conditionalFormatting sqref="C137">
    <cfRule type="expression" dxfId="493" priority="11" stopIfTrue="1">
      <formula>$C137="Total"</formula>
    </cfRule>
  </conditionalFormatting>
  <conditionalFormatting sqref="C137">
    <cfRule type="expression" dxfId="492" priority="10">
      <formula>#REF!="Total"</formula>
    </cfRule>
  </conditionalFormatting>
  <conditionalFormatting sqref="C137">
    <cfRule type="expression" dxfId="491" priority="9">
      <formula>#REF!="Total"</formula>
    </cfRule>
  </conditionalFormatting>
  <conditionalFormatting sqref="C137">
    <cfRule type="expression" dxfId="490" priority="8">
      <formula>#REF!="Total"</formula>
    </cfRule>
  </conditionalFormatting>
  <conditionalFormatting sqref="C137">
    <cfRule type="expression" dxfId="489" priority="7">
      <formula>#REF!="Total"</formula>
    </cfRule>
  </conditionalFormatting>
  <conditionalFormatting sqref="C137">
    <cfRule type="expression" dxfId="488" priority="6">
      <formula>#REF!="Total"</formula>
    </cfRule>
  </conditionalFormatting>
  <conditionalFormatting sqref="C137">
    <cfRule type="expression" dxfId="487" priority="5">
      <formula>#REF!="Total"</formula>
    </cfRule>
  </conditionalFormatting>
  <conditionalFormatting sqref="C137">
    <cfRule type="expression" dxfId="486" priority="4">
      <formula>#REF!="Total"</formula>
    </cfRule>
  </conditionalFormatting>
  <conditionalFormatting sqref="C137">
    <cfRule type="expression" dxfId="485" priority="12">
      <formula>#REF!="Total"</formula>
    </cfRule>
  </conditionalFormatting>
  <conditionalFormatting sqref="C137">
    <cfRule type="expression" dxfId="484" priority="13">
      <formula>#REF!="Total"</formula>
    </cfRule>
  </conditionalFormatting>
  <conditionalFormatting sqref="C137">
    <cfRule type="expression" dxfId="483" priority="14">
      <formula>#REF!="Total"</formula>
    </cfRule>
  </conditionalFormatting>
  <conditionalFormatting sqref="C137">
    <cfRule type="expression" dxfId="482" priority="15">
      <formula>#REF!="Total"</formula>
    </cfRule>
  </conditionalFormatting>
  <conditionalFormatting sqref="C137">
    <cfRule type="expression" dxfId="481" priority="16">
      <formula>$A137="Total"</formula>
    </cfRule>
  </conditionalFormatting>
  <conditionalFormatting sqref="C137">
    <cfRule type="expression" dxfId="480" priority="3">
      <formula>#REF!="Total"</formula>
    </cfRule>
  </conditionalFormatting>
  <conditionalFormatting sqref="C137">
    <cfRule type="expression" dxfId="479" priority="2">
      <formula>#REF!="Total"</formula>
    </cfRule>
  </conditionalFormatting>
  <conditionalFormatting sqref="C137">
    <cfRule type="expression" dxfId="478" priority="17" stopIfTrue="1">
      <formula>#REF!="Total"</formula>
    </cfRule>
  </conditionalFormatting>
  <conditionalFormatting sqref="C137">
    <cfRule type="expression" dxfId="477" priority="18">
      <formula>#REF!="Total"</formula>
    </cfRule>
  </conditionalFormatting>
  <conditionalFormatting sqref="C137">
    <cfRule type="expression" dxfId="476" priority="19">
      <formula>#REF!="Total"</formula>
    </cfRule>
  </conditionalFormatting>
  <conditionalFormatting sqref="C137">
    <cfRule type="expression" dxfId="475" priority="20">
      <formula>#REF!="Total"</formula>
    </cfRule>
  </conditionalFormatting>
  <conditionalFormatting sqref="C137">
    <cfRule type="expression" dxfId="474" priority="21">
      <formula>#REF!="Total"</formula>
    </cfRule>
  </conditionalFormatting>
  <conditionalFormatting sqref="C137">
    <cfRule type="expression" dxfId="473" priority="22">
      <formula>#REF!="Total"</formula>
    </cfRule>
  </conditionalFormatting>
  <conditionalFormatting sqref="C137">
    <cfRule type="expression" dxfId="472" priority="23">
      <formula>#REF!="Total"</formula>
    </cfRule>
  </conditionalFormatting>
  <conditionalFormatting sqref="C137">
    <cfRule type="expression" dxfId="471" priority="24">
      <formula>#REF!="Total"</formula>
    </cfRule>
  </conditionalFormatting>
  <conditionalFormatting sqref="C137">
    <cfRule type="expression" dxfId="470" priority="25">
      <formula>#REF!="Total"</formula>
    </cfRule>
  </conditionalFormatting>
  <conditionalFormatting sqref="C137">
    <cfRule type="expression" dxfId="469" priority="26">
      <formula>#REF!="Total"</formula>
    </cfRule>
  </conditionalFormatting>
  <conditionalFormatting sqref="C137">
    <cfRule type="expression" dxfId="468" priority="27">
      <formula>#REF!="Total"</formula>
    </cfRule>
  </conditionalFormatting>
  <conditionalFormatting sqref="C137">
    <cfRule type="expression" dxfId="467" priority="28">
      <formula>#REF!="Total"</formula>
    </cfRule>
  </conditionalFormatting>
  <conditionalFormatting sqref="C137">
    <cfRule type="expression" dxfId="466" priority="29">
      <formula>#REF!="Total"</formula>
    </cfRule>
  </conditionalFormatting>
  <conditionalFormatting sqref="C137">
    <cfRule type="expression" dxfId="465" priority="30">
      <formula>#REF!="Total"</formula>
    </cfRule>
  </conditionalFormatting>
  <conditionalFormatting sqref="C137">
    <cfRule type="expression" dxfId="464" priority="31">
      <formula>#REF!="Total"</formula>
    </cfRule>
  </conditionalFormatting>
  <conditionalFormatting sqref="C137">
    <cfRule type="expression" dxfId="463" priority="32">
      <formula>#REF!="Total"</formula>
    </cfRule>
  </conditionalFormatting>
  <conditionalFormatting sqref="C137">
    <cfRule type="expression" dxfId="462" priority="33">
      <formula>#REF!="Total"</formula>
    </cfRule>
  </conditionalFormatting>
  <hyperlinks>
    <hyperlink ref="A1" location="Index!A1" display="Index" xr:uid="{C21201E7-AA7C-49C3-92A1-D67B3B952E60}"/>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FF737-DED0-46C1-A43C-1D94DCD7BB66}">
  <dimension ref="A1:I146"/>
  <sheetViews>
    <sheetView workbookViewId="0">
      <selection activeCell="B1" sqref="B1:E1"/>
    </sheetView>
  </sheetViews>
  <sheetFormatPr defaultRowHeight="12.75" x14ac:dyDescent="0.2"/>
  <cols>
    <col min="1" max="1" width="5.42578125" style="1" bestFit="1" customWidth="1"/>
    <col min="2" max="2" width="67" style="1" bestFit="1" customWidth="1"/>
    <col min="3" max="3" width="25.7109375" style="62" customWidth="1"/>
    <col min="4" max="4" width="30.28515625" style="1" bestFit="1" customWidth="1"/>
    <col min="5" max="5" width="14" style="1" bestFit="1" customWidth="1"/>
    <col min="6" max="6" width="10.28515625" style="4" bestFit="1" customWidth="1"/>
    <col min="7" max="7" width="18.140625" style="4" bestFit="1" customWidth="1"/>
    <col min="8" max="8" width="9.140625" style="4"/>
    <col min="9" max="9" width="1.7109375" style="1" bestFit="1" customWidth="1"/>
    <col min="10" max="256" width="9.140625" style="1"/>
    <col min="257" max="257" width="5.42578125" style="1" bestFit="1" customWidth="1"/>
    <col min="258" max="258" width="67" style="1" bestFit="1" customWidth="1"/>
    <col min="259" max="259" width="13.140625" style="1" bestFit="1" customWidth="1"/>
    <col min="260" max="260" width="30.28515625" style="1" bestFit="1" customWidth="1"/>
    <col min="261" max="261" width="14" style="1" bestFit="1" customWidth="1"/>
    <col min="262" max="262" width="10.28515625" style="1" bestFit="1" customWidth="1"/>
    <col min="263" max="263" width="18.140625" style="1" bestFit="1" customWidth="1"/>
    <col min="264" max="264" width="9.140625" style="1"/>
    <col min="265" max="265" width="1.7109375" style="1" bestFit="1" customWidth="1"/>
    <col min="266" max="512" width="9.140625" style="1"/>
    <col min="513" max="513" width="5.42578125" style="1" bestFit="1" customWidth="1"/>
    <col min="514" max="514" width="67" style="1" bestFit="1" customWidth="1"/>
    <col min="515" max="515" width="13.140625" style="1" bestFit="1" customWidth="1"/>
    <col min="516" max="516" width="30.28515625" style="1" bestFit="1" customWidth="1"/>
    <col min="517" max="517" width="14" style="1" bestFit="1" customWidth="1"/>
    <col min="518" max="518" width="10.28515625" style="1" bestFit="1" customWidth="1"/>
    <col min="519" max="519" width="18.140625" style="1" bestFit="1" customWidth="1"/>
    <col min="520" max="520" width="9.140625" style="1"/>
    <col min="521" max="521" width="1.7109375" style="1" bestFit="1" customWidth="1"/>
    <col min="522" max="768" width="9.140625" style="1"/>
    <col min="769" max="769" width="5.42578125" style="1" bestFit="1" customWidth="1"/>
    <col min="770" max="770" width="67" style="1" bestFit="1" customWidth="1"/>
    <col min="771" max="771" width="13.140625" style="1" bestFit="1" customWidth="1"/>
    <col min="772" max="772" width="30.28515625" style="1" bestFit="1" customWidth="1"/>
    <col min="773" max="773" width="14" style="1" bestFit="1" customWidth="1"/>
    <col min="774" max="774" width="10.28515625" style="1" bestFit="1" customWidth="1"/>
    <col min="775" max="775" width="18.140625" style="1" bestFit="1" customWidth="1"/>
    <col min="776" max="776" width="9.140625" style="1"/>
    <col min="777" max="777" width="1.7109375" style="1" bestFit="1" customWidth="1"/>
    <col min="778" max="1024" width="9.140625" style="1"/>
    <col min="1025" max="1025" width="5.42578125" style="1" bestFit="1" customWidth="1"/>
    <col min="1026" max="1026" width="67" style="1" bestFit="1" customWidth="1"/>
    <col min="1027" max="1027" width="13.140625" style="1" bestFit="1" customWidth="1"/>
    <col min="1028" max="1028" width="30.28515625" style="1" bestFit="1" customWidth="1"/>
    <col min="1029" max="1029" width="14" style="1" bestFit="1" customWidth="1"/>
    <col min="1030" max="1030" width="10.28515625" style="1" bestFit="1" customWidth="1"/>
    <col min="1031" max="1031" width="18.140625" style="1" bestFit="1" customWidth="1"/>
    <col min="1032" max="1032" width="9.140625" style="1"/>
    <col min="1033" max="1033" width="1.7109375" style="1" bestFit="1" customWidth="1"/>
    <col min="1034" max="1280" width="9.140625" style="1"/>
    <col min="1281" max="1281" width="5.42578125" style="1" bestFit="1" customWidth="1"/>
    <col min="1282" max="1282" width="67" style="1" bestFit="1" customWidth="1"/>
    <col min="1283" max="1283" width="13.140625" style="1" bestFit="1" customWidth="1"/>
    <col min="1284" max="1284" width="30.28515625" style="1" bestFit="1" customWidth="1"/>
    <col min="1285" max="1285" width="14" style="1" bestFit="1" customWidth="1"/>
    <col min="1286" max="1286" width="10.28515625" style="1" bestFit="1" customWidth="1"/>
    <col min="1287" max="1287" width="18.140625" style="1" bestFit="1" customWidth="1"/>
    <col min="1288" max="1288" width="9.140625" style="1"/>
    <col min="1289" max="1289" width="1.7109375" style="1" bestFit="1" customWidth="1"/>
    <col min="1290" max="1536" width="9.140625" style="1"/>
    <col min="1537" max="1537" width="5.42578125" style="1" bestFit="1" customWidth="1"/>
    <col min="1538" max="1538" width="67" style="1" bestFit="1" customWidth="1"/>
    <col min="1539" max="1539" width="13.140625" style="1" bestFit="1" customWidth="1"/>
    <col min="1540" max="1540" width="30.28515625" style="1" bestFit="1" customWidth="1"/>
    <col min="1541" max="1541" width="14" style="1" bestFit="1" customWidth="1"/>
    <col min="1542" max="1542" width="10.28515625" style="1" bestFit="1" customWidth="1"/>
    <col min="1543" max="1543" width="18.140625" style="1" bestFit="1" customWidth="1"/>
    <col min="1544" max="1544" width="9.140625" style="1"/>
    <col min="1545" max="1545" width="1.7109375" style="1" bestFit="1" customWidth="1"/>
    <col min="1546" max="1792" width="9.140625" style="1"/>
    <col min="1793" max="1793" width="5.42578125" style="1" bestFit="1" customWidth="1"/>
    <col min="1794" max="1794" width="67" style="1" bestFit="1" customWidth="1"/>
    <col min="1795" max="1795" width="13.140625" style="1" bestFit="1" customWidth="1"/>
    <col min="1796" max="1796" width="30.28515625" style="1" bestFit="1" customWidth="1"/>
    <col min="1797" max="1797" width="14" style="1" bestFit="1" customWidth="1"/>
    <col min="1798" max="1798" width="10.28515625" style="1" bestFit="1" customWidth="1"/>
    <col min="1799" max="1799" width="18.140625" style="1" bestFit="1" customWidth="1"/>
    <col min="1800" max="1800" width="9.140625" style="1"/>
    <col min="1801" max="1801" width="1.7109375" style="1" bestFit="1" customWidth="1"/>
    <col min="1802" max="2048" width="9.140625" style="1"/>
    <col min="2049" max="2049" width="5.42578125" style="1" bestFit="1" customWidth="1"/>
    <col min="2050" max="2050" width="67" style="1" bestFit="1" customWidth="1"/>
    <col min="2051" max="2051" width="13.140625" style="1" bestFit="1" customWidth="1"/>
    <col min="2052" max="2052" width="30.28515625" style="1" bestFit="1" customWidth="1"/>
    <col min="2053" max="2053" width="14" style="1" bestFit="1" customWidth="1"/>
    <col min="2054" max="2054" width="10.28515625" style="1" bestFit="1" customWidth="1"/>
    <col min="2055" max="2055" width="18.140625" style="1" bestFit="1" customWidth="1"/>
    <col min="2056" max="2056" width="9.140625" style="1"/>
    <col min="2057" max="2057" width="1.7109375" style="1" bestFit="1" customWidth="1"/>
    <col min="2058" max="2304" width="9.140625" style="1"/>
    <col min="2305" max="2305" width="5.42578125" style="1" bestFit="1" customWidth="1"/>
    <col min="2306" max="2306" width="67" style="1" bestFit="1" customWidth="1"/>
    <col min="2307" max="2307" width="13.140625" style="1" bestFit="1" customWidth="1"/>
    <col min="2308" max="2308" width="30.28515625" style="1" bestFit="1" customWidth="1"/>
    <col min="2309" max="2309" width="14" style="1" bestFit="1" customWidth="1"/>
    <col min="2310" max="2310" width="10.28515625" style="1" bestFit="1" customWidth="1"/>
    <col min="2311" max="2311" width="18.140625" style="1" bestFit="1" customWidth="1"/>
    <col min="2312" max="2312" width="9.140625" style="1"/>
    <col min="2313" max="2313" width="1.7109375" style="1" bestFit="1" customWidth="1"/>
    <col min="2314" max="2560" width="9.140625" style="1"/>
    <col min="2561" max="2561" width="5.42578125" style="1" bestFit="1" customWidth="1"/>
    <col min="2562" max="2562" width="67" style="1" bestFit="1" customWidth="1"/>
    <col min="2563" max="2563" width="13.140625" style="1" bestFit="1" customWidth="1"/>
    <col min="2564" max="2564" width="30.28515625" style="1" bestFit="1" customWidth="1"/>
    <col min="2565" max="2565" width="14" style="1" bestFit="1" customWidth="1"/>
    <col min="2566" max="2566" width="10.28515625" style="1" bestFit="1" customWidth="1"/>
    <col min="2567" max="2567" width="18.140625" style="1" bestFit="1" customWidth="1"/>
    <col min="2568" max="2568" width="9.140625" style="1"/>
    <col min="2569" max="2569" width="1.7109375" style="1" bestFit="1" customWidth="1"/>
    <col min="2570" max="2816" width="9.140625" style="1"/>
    <col min="2817" max="2817" width="5.42578125" style="1" bestFit="1" customWidth="1"/>
    <col min="2818" max="2818" width="67" style="1" bestFit="1" customWidth="1"/>
    <col min="2819" max="2819" width="13.140625" style="1" bestFit="1" customWidth="1"/>
    <col min="2820" max="2820" width="30.28515625" style="1" bestFit="1" customWidth="1"/>
    <col min="2821" max="2821" width="14" style="1" bestFit="1" customWidth="1"/>
    <col min="2822" max="2822" width="10.28515625" style="1" bestFit="1" customWidth="1"/>
    <col min="2823" max="2823" width="18.140625" style="1" bestFit="1" customWidth="1"/>
    <col min="2824" max="2824" width="9.140625" style="1"/>
    <col min="2825" max="2825" width="1.7109375" style="1" bestFit="1" customWidth="1"/>
    <col min="2826" max="3072" width="9.140625" style="1"/>
    <col min="3073" max="3073" width="5.42578125" style="1" bestFit="1" customWidth="1"/>
    <col min="3074" max="3074" width="67" style="1" bestFit="1" customWidth="1"/>
    <col min="3075" max="3075" width="13.140625" style="1" bestFit="1" customWidth="1"/>
    <col min="3076" max="3076" width="30.28515625" style="1" bestFit="1" customWidth="1"/>
    <col min="3077" max="3077" width="14" style="1" bestFit="1" customWidth="1"/>
    <col min="3078" max="3078" width="10.28515625" style="1" bestFit="1" customWidth="1"/>
    <col min="3079" max="3079" width="18.140625" style="1" bestFit="1" customWidth="1"/>
    <col min="3080" max="3080" width="9.140625" style="1"/>
    <col min="3081" max="3081" width="1.7109375" style="1" bestFit="1" customWidth="1"/>
    <col min="3082" max="3328" width="9.140625" style="1"/>
    <col min="3329" max="3329" width="5.42578125" style="1" bestFit="1" customWidth="1"/>
    <col min="3330" max="3330" width="67" style="1" bestFit="1" customWidth="1"/>
    <col min="3331" max="3331" width="13.140625" style="1" bestFit="1" customWidth="1"/>
    <col min="3332" max="3332" width="30.28515625" style="1" bestFit="1" customWidth="1"/>
    <col min="3333" max="3333" width="14" style="1" bestFit="1" customWidth="1"/>
    <col min="3334" max="3334" width="10.28515625" style="1" bestFit="1" customWidth="1"/>
    <col min="3335" max="3335" width="18.140625" style="1" bestFit="1" customWidth="1"/>
    <col min="3336" max="3336" width="9.140625" style="1"/>
    <col min="3337" max="3337" width="1.7109375" style="1" bestFit="1" customWidth="1"/>
    <col min="3338" max="3584" width="9.140625" style="1"/>
    <col min="3585" max="3585" width="5.42578125" style="1" bestFit="1" customWidth="1"/>
    <col min="3586" max="3586" width="67" style="1" bestFit="1" customWidth="1"/>
    <col min="3587" max="3587" width="13.140625" style="1" bestFit="1" customWidth="1"/>
    <col min="3588" max="3588" width="30.28515625" style="1" bestFit="1" customWidth="1"/>
    <col min="3589" max="3589" width="14" style="1" bestFit="1" customWidth="1"/>
    <col min="3590" max="3590" width="10.28515625" style="1" bestFit="1" customWidth="1"/>
    <col min="3591" max="3591" width="18.140625" style="1" bestFit="1" customWidth="1"/>
    <col min="3592" max="3592" width="9.140625" style="1"/>
    <col min="3593" max="3593" width="1.7109375" style="1" bestFit="1" customWidth="1"/>
    <col min="3594" max="3840" width="9.140625" style="1"/>
    <col min="3841" max="3841" width="5.42578125" style="1" bestFit="1" customWidth="1"/>
    <col min="3842" max="3842" width="67" style="1" bestFit="1" customWidth="1"/>
    <col min="3843" max="3843" width="13.140625" style="1" bestFit="1" customWidth="1"/>
    <col min="3844" max="3844" width="30.28515625" style="1" bestFit="1" customWidth="1"/>
    <col min="3845" max="3845" width="14" style="1" bestFit="1" customWidth="1"/>
    <col min="3846" max="3846" width="10.28515625" style="1" bestFit="1" customWidth="1"/>
    <col min="3847" max="3847" width="18.140625" style="1" bestFit="1" customWidth="1"/>
    <col min="3848" max="3848" width="9.140625" style="1"/>
    <col min="3849" max="3849" width="1.7109375" style="1" bestFit="1" customWidth="1"/>
    <col min="3850" max="4096" width="9.140625" style="1"/>
    <col min="4097" max="4097" width="5.42578125" style="1" bestFit="1" customWidth="1"/>
    <col min="4098" max="4098" width="67" style="1" bestFit="1" customWidth="1"/>
    <col min="4099" max="4099" width="13.140625" style="1" bestFit="1" customWidth="1"/>
    <col min="4100" max="4100" width="30.28515625" style="1" bestFit="1" customWidth="1"/>
    <col min="4101" max="4101" width="14" style="1" bestFit="1" customWidth="1"/>
    <col min="4102" max="4102" width="10.28515625" style="1" bestFit="1" customWidth="1"/>
    <col min="4103" max="4103" width="18.140625" style="1" bestFit="1" customWidth="1"/>
    <col min="4104" max="4104" width="9.140625" style="1"/>
    <col min="4105" max="4105" width="1.7109375" style="1" bestFit="1" customWidth="1"/>
    <col min="4106" max="4352" width="9.140625" style="1"/>
    <col min="4353" max="4353" width="5.42578125" style="1" bestFit="1" customWidth="1"/>
    <col min="4354" max="4354" width="67" style="1" bestFit="1" customWidth="1"/>
    <col min="4355" max="4355" width="13.140625" style="1" bestFit="1" customWidth="1"/>
    <col min="4356" max="4356" width="30.28515625" style="1" bestFit="1" customWidth="1"/>
    <col min="4357" max="4357" width="14" style="1" bestFit="1" customWidth="1"/>
    <col min="4358" max="4358" width="10.28515625" style="1" bestFit="1" customWidth="1"/>
    <col min="4359" max="4359" width="18.140625" style="1" bestFit="1" customWidth="1"/>
    <col min="4360" max="4360" width="9.140625" style="1"/>
    <col min="4361" max="4361" width="1.7109375" style="1" bestFit="1" customWidth="1"/>
    <col min="4362" max="4608" width="9.140625" style="1"/>
    <col min="4609" max="4609" width="5.42578125" style="1" bestFit="1" customWidth="1"/>
    <col min="4610" max="4610" width="67" style="1" bestFit="1" customWidth="1"/>
    <col min="4611" max="4611" width="13.140625" style="1" bestFit="1" customWidth="1"/>
    <col min="4612" max="4612" width="30.28515625" style="1" bestFit="1" customWidth="1"/>
    <col min="4613" max="4613" width="14" style="1" bestFit="1" customWidth="1"/>
    <col min="4614" max="4614" width="10.28515625" style="1" bestFit="1" customWidth="1"/>
    <col min="4615" max="4615" width="18.140625" style="1" bestFit="1" customWidth="1"/>
    <col min="4616" max="4616" width="9.140625" style="1"/>
    <col min="4617" max="4617" width="1.7109375" style="1" bestFit="1" customWidth="1"/>
    <col min="4618" max="4864" width="9.140625" style="1"/>
    <col min="4865" max="4865" width="5.42578125" style="1" bestFit="1" customWidth="1"/>
    <col min="4866" max="4866" width="67" style="1" bestFit="1" customWidth="1"/>
    <col min="4867" max="4867" width="13.140625" style="1" bestFit="1" customWidth="1"/>
    <col min="4868" max="4868" width="30.28515625" style="1" bestFit="1" customWidth="1"/>
    <col min="4869" max="4869" width="14" style="1" bestFit="1" customWidth="1"/>
    <col min="4870" max="4870" width="10.28515625" style="1" bestFit="1" customWidth="1"/>
    <col min="4871" max="4871" width="18.140625" style="1" bestFit="1" customWidth="1"/>
    <col min="4872" max="4872" width="9.140625" style="1"/>
    <col min="4873" max="4873" width="1.7109375" style="1" bestFit="1" customWidth="1"/>
    <col min="4874" max="5120" width="9.140625" style="1"/>
    <col min="5121" max="5121" width="5.42578125" style="1" bestFit="1" customWidth="1"/>
    <col min="5122" max="5122" width="67" style="1" bestFit="1" customWidth="1"/>
    <col min="5123" max="5123" width="13.140625" style="1" bestFit="1" customWidth="1"/>
    <col min="5124" max="5124" width="30.28515625" style="1" bestFit="1" customWidth="1"/>
    <col min="5125" max="5125" width="14" style="1" bestFit="1" customWidth="1"/>
    <col min="5126" max="5126" width="10.28515625" style="1" bestFit="1" customWidth="1"/>
    <col min="5127" max="5127" width="18.140625" style="1" bestFit="1" customWidth="1"/>
    <col min="5128" max="5128" width="9.140625" style="1"/>
    <col min="5129" max="5129" width="1.7109375" style="1" bestFit="1" customWidth="1"/>
    <col min="5130" max="5376" width="9.140625" style="1"/>
    <col min="5377" max="5377" width="5.42578125" style="1" bestFit="1" customWidth="1"/>
    <col min="5378" max="5378" width="67" style="1" bestFit="1" customWidth="1"/>
    <col min="5379" max="5379" width="13.140625" style="1" bestFit="1" customWidth="1"/>
    <col min="5380" max="5380" width="30.28515625" style="1" bestFit="1" customWidth="1"/>
    <col min="5381" max="5381" width="14" style="1" bestFit="1" customWidth="1"/>
    <col min="5382" max="5382" width="10.28515625" style="1" bestFit="1" customWidth="1"/>
    <col min="5383" max="5383" width="18.140625" style="1" bestFit="1" customWidth="1"/>
    <col min="5384" max="5384" width="9.140625" style="1"/>
    <col min="5385" max="5385" width="1.7109375" style="1" bestFit="1" customWidth="1"/>
    <col min="5386" max="5632" width="9.140625" style="1"/>
    <col min="5633" max="5633" width="5.42578125" style="1" bestFit="1" customWidth="1"/>
    <col min="5634" max="5634" width="67" style="1" bestFit="1" customWidth="1"/>
    <col min="5635" max="5635" width="13.140625" style="1" bestFit="1" customWidth="1"/>
    <col min="5636" max="5636" width="30.28515625" style="1" bestFit="1" customWidth="1"/>
    <col min="5637" max="5637" width="14" style="1" bestFit="1" customWidth="1"/>
    <col min="5638" max="5638" width="10.28515625" style="1" bestFit="1" customWidth="1"/>
    <col min="5639" max="5639" width="18.140625" style="1" bestFit="1" customWidth="1"/>
    <col min="5640" max="5640" width="9.140625" style="1"/>
    <col min="5641" max="5641" width="1.7109375" style="1" bestFit="1" customWidth="1"/>
    <col min="5642" max="5888" width="9.140625" style="1"/>
    <col min="5889" max="5889" width="5.42578125" style="1" bestFit="1" customWidth="1"/>
    <col min="5890" max="5890" width="67" style="1" bestFit="1" customWidth="1"/>
    <col min="5891" max="5891" width="13.140625" style="1" bestFit="1" customWidth="1"/>
    <col min="5892" max="5892" width="30.28515625" style="1" bestFit="1" customWidth="1"/>
    <col min="5893" max="5893" width="14" style="1" bestFit="1" customWidth="1"/>
    <col min="5894" max="5894" width="10.28515625" style="1" bestFit="1" customWidth="1"/>
    <col min="5895" max="5895" width="18.140625" style="1" bestFit="1" customWidth="1"/>
    <col min="5896" max="5896" width="9.140625" style="1"/>
    <col min="5897" max="5897" width="1.7109375" style="1" bestFit="1" customWidth="1"/>
    <col min="5898" max="6144" width="9.140625" style="1"/>
    <col min="6145" max="6145" width="5.42578125" style="1" bestFit="1" customWidth="1"/>
    <col min="6146" max="6146" width="67" style="1" bestFit="1" customWidth="1"/>
    <col min="6147" max="6147" width="13.140625" style="1" bestFit="1" customWidth="1"/>
    <col min="6148" max="6148" width="30.28515625" style="1" bestFit="1" customWidth="1"/>
    <col min="6149" max="6149" width="14" style="1" bestFit="1" customWidth="1"/>
    <col min="6150" max="6150" width="10.28515625" style="1" bestFit="1" customWidth="1"/>
    <col min="6151" max="6151" width="18.140625" style="1" bestFit="1" customWidth="1"/>
    <col min="6152" max="6152" width="9.140625" style="1"/>
    <col min="6153" max="6153" width="1.7109375" style="1" bestFit="1" customWidth="1"/>
    <col min="6154" max="6400" width="9.140625" style="1"/>
    <col min="6401" max="6401" width="5.42578125" style="1" bestFit="1" customWidth="1"/>
    <col min="6402" max="6402" width="67" style="1" bestFit="1" customWidth="1"/>
    <col min="6403" max="6403" width="13.140625" style="1" bestFit="1" customWidth="1"/>
    <col min="6404" max="6404" width="30.28515625" style="1" bestFit="1" customWidth="1"/>
    <col min="6405" max="6405" width="14" style="1" bestFit="1" customWidth="1"/>
    <col min="6406" max="6406" width="10.28515625" style="1" bestFit="1" customWidth="1"/>
    <col min="6407" max="6407" width="18.140625" style="1" bestFit="1" customWidth="1"/>
    <col min="6408" max="6408" width="9.140625" style="1"/>
    <col min="6409" max="6409" width="1.7109375" style="1" bestFit="1" customWidth="1"/>
    <col min="6410" max="6656" width="9.140625" style="1"/>
    <col min="6657" max="6657" width="5.42578125" style="1" bestFit="1" customWidth="1"/>
    <col min="6658" max="6658" width="67" style="1" bestFit="1" customWidth="1"/>
    <col min="6659" max="6659" width="13.140625" style="1" bestFit="1" customWidth="1"/>
    <col min="6660" max="6660" width="30.28515625" style="1" bestFit="1" customWidth="1"/>
    <col min="6661" max="6661" width="14" style="1" bestFit="1" customWidth="1"/>
    <col min="6662" max="6662" width="10.28515625" style="1" bestFit="1" customWidth="1"/>
    <col min="6663" max="6663" width="18.140625" style="1" bestFit="1" customWidth="1"/>
    <col min="6664" max="6664" width="9.140625" style="1"/>
    <col min="6665" max="6665" width="1.7109375" style="1" bestFit="1" customWidth="1"/>
    <col min="6666" max="6912" width="9.140625" style="1"/>
    <col min="6913" max="6913" width="5.42578125" style="1" bestFit="1" customWidth="1"/>
    <col min="6914" max="6914" width="67" style="1" bestFit="1" customWidth="1"/>
    <col min="6915" max="6915" width="13.140625" style="1" bestFit="1" customWidth="1"/>
    <col min="6916" max="6916" width="30.28515625" style="1" bestFit="1" customWidth="1"/>
    <col min="6917" max="6917" width="14" style="1" bestFit="1" customWidth="1"/>
    <col min="6918" max="6918" width="10.28515625" style="1" bestFit="1" customWidth="1"/>
    <col min="6919" max="6919" width="18.140625" style="1" bestFit="1" customWidth="1"/>
    <col min="6920" max="6920" width="9.140625" style="1"/>
    <col min="6921" max="6921" width="1.7109375" style="1" bestFit="1" customWidth="1"/>
    <col min="6922" max="7168" width="9.140625" style="1"/>
    <col min="7169" max="7169" width="5.42578125" style="1" bestFit="1" customWidth="1"/>
    <col min="7170" max="7170" width="67" style="1" bestFit="1" customWidth="1"/>
    <col min="7171" max="7171" width="13.140625" style="1" bestFit="1" customWidth="1"/>
    <col min="7172" max="7172" width="30.28515625" style="1" bestFit="1" customWidth="1"/>
    <col min="7173" max="7173" width="14" style="1" bestFit="1" customWidth="1"/>
    <col min="7174" max="7174" width="10.28515625" style="1" bestFit="1" customWidth="1"/>
    <col min="7175" max="7175" width="18.140625" style="1" bestFit="1" customWidth="1"/>
    <col min="7176" max="7176" width="9.140625" style="1"/>
    <col min="7177" max="7177" width="1.7109375" style="1" bestFit="1" customWidth="1"/>
    <col min="7178" max="7424" width="9.140625" style="1"/>
    <col min="7425" max="7425" width="5.42578125" style="1" bestFit="1" customWidth="1"/>
    <col min="7426" max="7426" width="67" style="1" bestFit="1" customWidth="1"/>
    <col min="7427" max="7427" width="13.140625" style="1" bestFit="1" customWidth="1"/>
    <col min="7428" max="7428" width="30.28515625" style="1" bestFit="1" customWidth="1"/>
    <col min="7429" max="7429" width="14" style="1" bestFit="1" customWidth="1"/>
    <col min="7430" max="7430" width="10.28515625" style="1" bestFit="1" customWidth="1"/>
    <col min="7431" max="7431" width="18.140625" style="1" bestFit="1" customWidth="1"/>
    <col min="7432" max="7432" width="9.140625" style="1"/>
    <col min="7433" max="7433" width="1.7109375" style="1" bestFit="1" customWidth="1"/>
    <col min="7434" max="7680" width="9.140625" style="1"/>
    <col min="7681" max="7681" width="5.42578125" style="1" bestFit="1" customWidth="1"/>
    <col min="7682" max="7682" width="67" style="1" bestFit="1" customWidth="1"/>
    <col min="7683" max="7683" width="13.140625" style="1" bestFit="1" customWidth="1"/>
    <col min="7684" max="7684" width="30.28515625" style="1" bestFit="1" customWidth="1"/>
    <col min="7685" max="7685" width="14" style="1" bestFit="1" customWidth="1"/>
    <col min="7686" max="7686" width="10.28515625" style="1" bestFit="1" customWidth="1"/>
    <col min="7687" max="7687" width="18.140625" style="1" bestFit="1" customWidth="1"/>
    <col min="7688" max="7688" width="9.140625" style="1"/>
    <col min="7689" max="7689" width="1.7109375" style="1" bestFit="1" customWidth="1"/>
    <col min="7690" max="7936" width="9.140625" style="1"/>
    <col min="7937" max="7937" width="5.42578125" style="1" bestFit="1" customWidth="1"/>
    <col min="7938" max="7938" width="67" style="1" bestFit="1" customWidth="1"/>
    <col min="7939" max="7939" width="13.140625" style="1" bestFit="1" customWidth="1"/>
    <col min="7940" max="7940" width="30.28515625" style="1" bestFit="1" customWidth="1"/>
    <col min="7941" max="7941" width="14" style="1" bestFit="1" customWidth="1"/>
    <col min="7942" max="7942" width="10.28515625" style="1" bestFit="1" customWidth="1"/>
    <col min="7943" max="7943" width="18.140625" style="1" bestFit="1" customWidth="1"/>
    <col min="7944" max="7944" width="9.140625" style="1"/>
    <col min="7945" max="7945" width="1.7109375" style="1" bestFit="1" customWidth="1"/>
    <col min="7946" max="8192" width="9.140625" style="1"/>
    <col min="8193" max="8193" width="5.42578125" style="1" bestFit="1" customWidth="1"/>
    <col min="8194" max="8194" width="67" style="1" bestFit="1" customWidth="1"/>
    <col min="8195" max="8195" width="13.140625" style="1" bestFit="1" customWidth="1"/>
    <col min="8196" max="8196" width="30.28515625" style="1" bestFit="1" customWidth="1"/>
    <col min="8197" max="8197" width="14" style="1" bestFit="1" customWidth="1"/>
    <col min="8198" max="8198" width="10.28515625" style="1" bestFit="1" customWidth="1"/>
    <col min="8199" max="8199" width="18.140625" style="1" bestFit="1" customWidth="1"/>
    <col min="8200" max="8200" width="9.140625" style="1"/>
    <col min="8201" max="8201" width="1.7109375" style="1" bestFit="1" customWidth="1"/>
    <col min="8202" max="8448" width="9.140625" style="1"/>
    <col min="8449" max="8449" width="5.42578125" style="1" bestFit="1" customWidth="1"/>
    <col min="8450" max="8450" width="67" style="1" bestFit="1" customWidth="1"/>
    <col min="8451" max="8451" width="13.140625" style="1" bestFit="1" customWidth="1"/>
    <col min="8452" max="8452" width="30.28515625" style="1" bestFit="1" customWidth="1"/>
    <col min="8453" max="8453" width="14" style="1" bestFit="1" customWidth="1"/>
    <col min="8454" max="8454" width="10.28515625" style="1" bestFit="1" customWidth="1"/>
    <col min="8455" max="8455" width="18.140625" style="1" bestFit="1" customWidth="1"/>
    <col min="8456" max="8456" width="9.140625" style="1"/>
    <col min="8457" max="8457" width="1.7109375" style="1" bestFit="1" customWidth="1"/>
    <col min="8458" max="8704" width="9.140625" style="1"/>
    <col min="8705" max="8705" width="5.42578125" style="1" bestFit="1" customWidth="1"/>
    <col min="8706" max="8706" width="67" style="1" bestFit="1" customWidth="1"/>
    <col min="8707" max="8707" width="13.140625" style="1" bestFit="1" customWidth="1"/>
    <col min="8708" max="8708" width="30.28515625" style="1" bestFit="1" customWidth="1"/>
    <col min="8709" max="8709" width="14" style="1" bestFit="1" customWidth="1"/>
    <col min="8710" max="8710" width="10.28515625" style="1" bestFit="1" customWidth="1"/>
    <col min="8711" max="8711" width="18.140625" style="1" bestFit="1" customWidth="1"/>
    <col min="8712" max="8712" width="9.140625" style="1"/>
    <col min="8713" max="8713" width="1.7109375" style="1" bestFit="1" customWidth="1"/>
    <col min="8714" max="8960" width="9.140625" style="1"/>
    <col min="8961" max="8961" width="5.42578125" style="1" bestFit="1" customWidth="1"/>
    <col min="8962" max="8962" width="67" style="1" bestFit="1" customWidth="1"/>
    <col min="8963" max="8963" width="13.140625" style="1" bestFit="1" customWidth="1"/>
    <col min="8964" max="8964" width="30.28515625" style="1" bestFit="1" customWidth="1"/>
    <col min="8965" max="8965" width="14" style="1" bestFit="1" customWidth="1"/>
    <col min="8966" max="8966" width="10.28515625" style="1" bestFit="1" customWidth="1"/>
    <col min="8967" max="8967" width="18.140625" style="1" bestFit="1" customWidth="1"/>
    <col min="8968" max="8968" width="9.140625" style="1"/>
    <col min="8969" max="8969" width="1.7109375" style="1" bestFit="1" customWidth="1"/>
    <col min="8970" max="9216" width="9.140625" style="1"/>
    <col min="9217" max="9217" width="5.42578125" style="1" bestFit="1" customWidth="1"/>
    <col min="9218" max="9218" width="67" style="1" bestFit="1" customWidth="1"/>
    <col min="9219" max="9219" width="13.140625" style="1" bestFit="1" customWidth="1"/>
    <col min="9220" max="9220" width="30.28515625" style="1" bestFit="1" customWidth="1"/>
    <col min="9221" max="9221" width="14" style="1" bestFit="1" customWidth="1"/>
    <col min="9222" max="9222" width="10.28515625" style="1" bestFit="1" customWidth="1"/>
    <col min="9223" max="9223" width="18.140625" style="1" bestFit="1" customWidth="1"/>
    <col min="9224" max="9224" width="9.140625" style="1"/>
    <col min="9225" max="9225" width="1.7109375" style="1" bestFit="1" customWidth="1"/>
    <col min="9226" max="9472" width="9.140625" style="1"/>
    <col min="9473" max="9473" width="5.42578125" style="1" bestFit="1" customWidth="1"/>
    <col min="9474" max="9474" width="67" style="1" bestFit="1" customWidth="1"/>
    <col min="9475" max="9475" width="13.140625" style="1" bestFit="1" customWidth="1"/>
    <col min="9476" max="9476" width="30.28515625" style="1" bestFit="1" customWidth="1"/>
    <col min="9477" max="9477" width="14" style="1" bestFit="1" customWidth="1"/>
    <col min="9478" max="9478" width="10.28515625" style="1" bestFit="1" customWidth="1"/>
    <col min="9479" max="9479" width="18.140625" style="1" bestFit="1" customWidth="1"/>
    <col min="9480" max="9480" width="9.140625" style="1"/>
    <col min="9481" max="9481" width="1.7109375" style="1" bestFit="1" customWidth="1"/>
    <col min="9482" max="9728" width="9.140625" style="1"/>
    <col min="9729" max="9729" width="5.42578125" style="1" bestFit="1" customWidth="1"/>
    <col min="9730" max="9730" width="67" style="1" bestFit="1" customWidth="1"/>
    <col min="9731" max="9731" width="13.140625" style="1" bestFit="1" customWidth="1"/>
    <col min="9732" max="9732" width="30.28515625" style="1" bestFit="1" customWidth="1"/>
    <col min="9733" max="9733" width="14" style="1" bestFit="1" customWidth="1"/>
    <col min="9734" max="9734" width="10.28515625" style="1" bestFit="1" customWidth="1"/>
    <col min="9735" max="9735" width="18.140625" style="1" bestFit="1" customWidth="1"/>
    <col min="9736" max="9736" width="9.140625" style="1"/>
    <col min="9737" max="9737" width="1.7109375" style="1" bestFit="1" customWidth="1"/>
    <col min="9738" max="9984" width="9.140625" style="1"/>
    <col min="9985" max="9985" width="5.42578125" style="1" bestFit="1" customWidth="1"/>
    <col min="9986" max="9986" width="67" style="1" bestFit="1" customWidth="1"/>
    <col min="9987" max="9987" width="13.140625" style="1" bestFit="1" customWidth="1"/>
    <col min="9988" max="9988" width="30.28515625" style="1" bestFit="1" customWidth="1"/>
    <col min="9989" max="9989" width="14" style="1" bestFit="1" customWidth="1"/>
    <col min="9990" max="9990" width="10.28515625" style="1" bestFit="1" customWidth="1"/>
    <col min="9991" max="9991" width="18.140625" style="1" bestFit="1" customWidth="1"/>
    <col min="9992" max="9992" width="9.140625" style="1"/>
    <col min="9993" max="9993" width="1.7109375" style="1" bestFit="1" customWidth="1"/>
    <col min="9994" max="10240" width="9.140625" style="1"/>
    <col min="10241" max="10241" width="5.42578125" style="1" bestFit="1" customWidth="1"/>
    <col min="10242" max="10242" width="67" style="1" bestFit="1" customWidth="1"/>
    <col min="10243" max="10243" width="13.140625" style="1" bestFit="1" customWidth="1"/>
    <col min="10244" max="10244" width="30.28515625" style="1" bestFit="1" customWidth="1"/>
    <col min="10245" max="10245" width="14" style="1" bestFit="1" customWidth="1"/>
    <col min="10246" max="10246" width="10.28515625" style="1" bestFit="1" customWidth="1"/>
    <col min="10247" max="10247" width="18.140625" style="1" bestFit="1" customWidth="1"/>
    <col min="10248" max="10248" width="9.140625" style="1"/>
    <col min="10249" max="10249" width="1.7109375" style="1" bestFit="1" customWidth="1"/>
    <col min="10250" max="10496" width="9.140625" style="1"/>
    <col min="10497" max="10497" width="5.42578125" style="1" bestFit="1" customWidth="1"/>
    <col min="10498" max="10498" width="67" style="1" bestFit="1" customWidth="1"/>
    <col min="10499" max="10499" width="13.140625" style="1" bestFit="1" customWidth="1"/>
    <col min="10500" max="10500" width="30.28515625" style="1" bestFit="1" customWidth="1"/>
    <col min="10501" max="10501" width="14" style="1" bestFit="1" customWidth="1"/>
    <col min="10502" max="10502" width="10.28515625" style="1" bestFit="1" customWidth="1"/>
    <col min="10503" max="10503" width="18.140625" style="1" bestFit="1" customWidth="1"/>
    <col min="10504" max="10504" width="9.140625" style="1"/>
    <col min="10505" max="10505" width="1.7109375" style="1" bestFit="1" customWidth="1"/>
    <col min="10506" max="10752" width="9.140625" style="1"/>
    <col min="10753" max="10753" width="5.42578125" style="1" bestFit="1" customWidth="1"/>
    <col min="10754" max="10754" width="67" style="1" bestFit="1" customWidth="1"/>
    <col min="10755" max="10755" width="13.140625" style="1" bestFit="1" customWidth="1"/>
    <col min="10756" max="10756" width="30.28515625" style="1" bestFit="1" customWidth="1"/>
    <col min="10757" max="10757" width="14" style="1" bestFit="1" customWidth="1"/>
    <col min="10758" max="10758" width="10.28515625" style="1" bestFit="1" customWidth="1"/>
    <col min="10759" max="10759" width="18.140625" style="1" bestFit="1" customWidth="1"/>
    <col min="10760" max="10760" width="9.140625" style="1"/>
    <col min="10761" max="10761" width="1.7109375" style="1" bestFit="1" customWidth="1"/>
    <col min="10762" max="11008" width="9.140625" style="1"/>
    <col min="11009" max="11009" width="5.42578125" style="1" bestFit="1" customWidth="1"/>
    <col min="11010" max="11010" width="67" style="1" bestFit="1" customWidth="1"/>
    <col min="11011" max="11011" width="13.140625" style="1" bestFit="1" customWidth="1"/>
    <col min="11012" max="11012" width="30.28515625" style="1" bestFit="1" customWidth="1"/>
    <col min="11013" max="11013" width="14" style="1" bestFit="1" customWidth="1"/>
    <col min="11014" max="11014" width="10.28515625" style="1" bestFit="1" customWidth="1"/>
    <col min="11015" max="11015" width="18.140625" style="1" bestFit="1" customWidth="1"/>
    <col min="11016" max="11016" width="9.140625" style="1"/>
    <col min="11017" max="11017" width="1.7109375" style="1" bestFit="1" customWidth="1"/>
    <col min="11018" max="11264" width="9.140625" style="1"/>
    <col min="11265" max="11265" width="5.42578125" style="1" bestFit="1" customWidth="1"/>
    <col min="11266" max="11266" width="67" style="1" bestFit="1" customWidth="1"/>
    <col min="11267" max="11267" width="13.140625" style="1" bestFit="1" customWidth="1"/>
    <col min="11268" max="11268" width="30.28515625" style="1" bestFit="1" customWidth="1"/>
    <col min="11269" max="11269" width="14" style="1" bestFit="1" customWidth="1"/>
    <col min="11270" max="11270" width="10.28515625" style="1" bestFit="1" customWidth="1"/>
    <col min="11271" max="11271" width="18.140625" style="1" bestFit="1" customWidth="1"/>
    <col min="11272" max="11272" width="9.140625" style="1"/>
    <col min="11273" max="11273" width="1.7109375" style="1" bestFit="1" customWidth="1"/>
    <col min="11274" max="11520" width="9.140625" style="1"/>
    <col min="11521" max="11521" width="5.42578125" style="1" bestFit="1" customWidth="1"/>
    <col min="11522" max="11522" width="67" style="1" bestFit="1" customWidth="1"/>
    <col min="11523" max="11523" width="13.140625" style="1" bestFit="1" customWidth="1"/>
    <col min="11524" max="11524" width="30.28515625" style="1" bestFit="1" customWidth="1"/>
    <col min="11525" max="11525" width="14" style="1" bestFit="1" customWidth="1"/>
    <col min="11526" max="11526" width="10.28515625" style="1" bestFit="1" customWidth="1"/>
    <col min="11527" max="11527" width="18.140625" style="1" bestFit="1" customWidth="1"/>
    <col min="11528" max="11528" width="9.140625" style="1"/>
    <col min="11529" max="11529" width="1.7109375" style="1" bestFit="1" customWidth="1"/>
    <col min="11530" max="11776" width="9.140625" style="1"/>
    <col min="11777" max="11777" width="5.42578125" style="1" bestFit="1" customWidth="1"/>
    <col min="11778" max="11778" width="67" style="1" bestFit="1" customWidth="1"/>
    <col min="11779" max="11779" width="13.140625" style="1" bestFit="1" customWidth="1"/>
    <col min="11780" max="11780" width="30.28515625" style="1" bestFit="1" customWidth="1"/>
    <col min="11781" max="11781" width="14" style="1" bestFit="1" customWidth="1"/>
    <col min="11782" max="11782" width="10.28515625" style="1" bestFit="1" customWidth="1"/>
    <col min="11783" max="11783" width="18.140625" style="1" bestFit="1" customWidth="1"/>
    <col min="11784" max="11784" width="9.140625" style="1"/>
    <col min="11785" max="11785" width="1.7109375" style="1" bestFit="1" customWidth="1"/>
    <col min="11786" max="12032" width="9.140625" style="1"/>
    <col min="12033" max="12033" width="5.42578125" style="1" bestFit="1" customWidth="1"/>
    <col min="12034" max="12034" width="67" style="1" bestFit="1" customWidth="1"/>
    <col min="12035" max="12035" width="13.140625" style="1" bestFit="1" customWidth="1"/>
    <col min="12036" max="12036" width="30.28515625" style="1" bestFit="1" customWidth="1"/>
    <col min="12037" max="12037" width="14" style="1" bestFit="1" customWidth="1"/>
    <col min="12038" max="12038" width="10.28515625" style="1" bestFit="1" customWidth="1"/>
    <col min="12039" max="12039" width="18.140625" style="1" bestFit="1" customWidth="1"/>
    <col min="12040" max="12040" width="9.140625" style="1"/>
    <col min="12041" max="12041" width="1.7109375" style="1" bestFit="1" customWidth="1"/>
    <col min="12042" max="12288" width="9.140625" style="1"/>
    <col min="12289" max="12289" width="5.42578125" style="1" bestFit="1" customWidth="1"/>
    <col min="12290" max="12290" width="67" style="1" bestFit="1" customWidth="1"/>
    <col min="12291" max="12291" width="13.140625" style="1" bestFit="1" customWidth="1"/>
    <col min="12292" max="12292" width="30.28515625" style="1" bestFit="1" customWidth="1"/>
    <col min="12293" max="12293" width="14" style="1" bestFit="1" customWidth="1"/>
    <col min="12294" max="12294" width="10.28515625" style="1" bestFit="1" customWidth="1"/>
    <col min="12295" max="12295" width="18.140625" style="1" bestFit="1" customWidth="1"/>
    <col min="12296" max="12296" width="9.140625" style="1"/>
    <col min="12297" max="12297" width="1.7109375" style="1" bestFit="1" customWidth="1"/>
    <col min="12298" max="12544" width="9.140625" style="1"/>
    <col min="12545" max="12545" width="5.42578125" style="1" bestFit="1" customWidth="1"/>
    <col min="12546" max="12546" width="67" style="1" bestFit="1" customWidth="1"/>
    <col min="12547" max="12547" width="13.140625" style="1" bestFit="1" customWidth="1"/>
    <col min="12548" max="12548" width="30.28515625" style="1" bestFit="1" customWidth="1"/>
    <col min="12549" max="12549" width="14" style="1" bestFit="1" customWidth="1"/>
    <col min="12550" max="12550" width="10.28515625" style="1" bestFit="1" customWidth="1"/>
    <col min="12551" max="12551" width="18.140625" style="1" bestFit="1" customWidth="1"/>
    <col min="12552" max="12552" width="9.140625" style="1"/>
    <col min="12553" max="12553" width="1.7109375" style="1" bestFit="1" customWidth="1"/>
    <col min="12554" max="12800" width="9.140625" style="1"/>
    <col min="12801" max="12801" width="5.42578125" style="1" bestFit="1" customWidth="1"/>
    <col min="12802" max="12802" width="67" style="1" bestFit="1" customWidth="1"/>
    <col min="12803" max="12803" width="13.140625" style="1" bestFit="1" customWidth="1"/>
    <col min="12804" max="12804" width="30.28515625" style="1" bestFit="1" customWidth="1"/>
    <col min="12805" max="12805" width="14" style="1" bestFit="1" customWidth="1"/>
    <col min="12806" max="12806" width="10.28515625" style="1" bestFit="1" customWidth="1"/>
    <col min="12807" max="12807" width="18.140625" style="1" bestFit="1" customWidth="1"/>
    <col min="12808" max="12808" width="9.140625" style="1"/>
    <col min="12809" max="12809" width="1.7109375" style="1" bestFit="1" customWidth="1"/>
    <col min="12810" max="13056" width="9.140625" style="1"/>
    <col min="13057" max="13057" width="5.42578125" style="1" bestFit="1" customWidth="1"/>
    <col min="13058" max="13058" width="67" style="1" bestFit="1" customWidth="1"/>
    <col min="13059" max="13059" width="13.140625" style="1" bestFit="1" customWidth="1"/>
    <col min="13060" max="13060" width="30.28515625" style="1" bestFit="1" customWidth="1"/>
    <col min="13061" max="13061" width="14" style="1" bestFit="1" customWidth="1"/>
    <col min="13062" max="13062" width="10.28515625" style="1" bestFit="1" customWidth="1"/>
    <col min="13063" max="13063" width="18.140625" style="1" bestFit="1" customWidth="1"/>
    <col min="13064" max="13064" width="9.140625" style="1"/>
    <col min="13065" max="13065" width="1.7109375" style="1" bestFit="1" customWidth="1"/>
    <col min="13066" max="13312" width="9.140625" style="1"/>
    <col min="13313" max="13313" width="5.42578125" style="1" bestFit="1" customWidth="1"/>
    <col min="13314" max="13314" width="67" style="1" bestFit="1" customWidth="1"/>
    <col min="13315" max="13315" width="13.140625" style="1" bestFit="1" customWidth="1"/>
    <col min="13316" max="13316" width="30.28515625" style="1" bestFit="1" customWidth="1"/>
    <col min="13317" max="13317" width="14" style="1" bestFit="1" customWidth="1"/>
    <col min="13318" max="13318" width="10.28515625" style="1" bestFit="1" customWidth="1"/>
    <col min="13319" max="13319" width="18.140625" style="1" bestFit="1" customWidth="1"/>
    <col min="13320" max="13320" width="9.140625" style="1"/>
    <col min="13321" max="13321" width="1.7109375" style="1" bestFit="1" customWidth="1"/>
    <col min="13322" max="13568" width="9.140625" style="1"/>
    <col min="13569" max="13569" width="5.42578125" style="1" bestFit="1" customWidth="1"/>
    <col min="13570" max="13570" width="67" style="1" bestFit="1" customWidth="1"/>
    <col min="13571" max="13571" width="13.140625" style="1" bestFit="1" customWidth="1"/>
    <col min="13572" max="13572" width="30.28515625" style="1" bestFit="1" customWidth="1"/>
    <col min="13573" max="13573" width="14" style="1" bestFit="1" customWidth="1"/>
    <col min="13574" max="13574" width="10.28515625" style="1" bestFit="1" customWidth="1"/>
    <col min="13575" max="13575" width="18.140625" style="1" bestFit="1" customWidth="1"/>
    <col min="13576" max="13576" width="9.140625" style="1"/>
    <col min="13577" max="13577" width="1.7109375" style="1" bestFit="1" customWidth="1"/>
    <col min="13578" max="13824" width="9.140625" style="1"/>
    <col min="13825" max="13825" width="5.42578125" style="1" bestFit="1" customWidth="1"/>
    <col min="13826" max="13826" width="67" style="1" bestFit="1" customWidth="1"/>
    <col min="13827" max="13827" width="13.140625" style="1" bestFit="1" customWidth="1"/>
    <col min="13828" max="13828" width="30.28515625" style="1" bestFit="1" customWidth="1"/>
    <col min="13829" max="13829" width="14" style="1" bestFit="1" customWidth="1"/>
    <col min="13830" max="13830" width="10.28515625" style="1" bestFit="1" customWidth="1"/>
    <col min="13831" max="13831" width="18.140625" style="1" bestFit="1" customWidth="1"/>
    <col min="13832" max="13832" width="9.140625" style="1"/>
    <col min="13833" max="13833" width="1.7109375" style="1" bestFit="1" customWidth="1"/>
    <col min="13834" max="14080" width="9.140625" style="1"/>
    <col min="14081" max="14081" width="5.42578125" style="1" bestFit="1" customWidth="1"/>
    <col min="14082" max="14082" width="67" style="1" bestFit="1" customWidth="1"/>
    <col min="14083" max="14083" width="13.140625" style="1" bestFit="1" customWidth="1"/>
    <col min="14084" max="14084" width="30.28515625" style="1" bestFit="1" customWidth="1"/>
    <col min="14085" max="14085" width="14" style="1" bestFit="1" customWidth="1"/>
    <col min="14086" max="14086" width="10.28515625" style="1" bestFit="1" customWidth="1"/>
    <col min="14087" max="14087" width="18.140625" style="1" bestFit="1" customWidth="1"/>
    <col min="14088" max="14088" width="9.140625" style="1"/>
    <col min="14089" max="14089" width="1.7109375" style="1" bestFit="1" customWidth="1"/>
    <col min="14090" max="14336" width="9.140625" style="1"/>
    <col min="14337" max="14337" width="5.42578125" style="1" bestFit="1" customWidth="1"/>
    <col min="14338" max="14338" width="67" style="1" bestFit="1" customWidth="1"/>
    <col min="14339" max="14339" width="13.140625" style="1" bestFit="1" customWidth="1"/>
    <col min="14340" max="14340" width="30.28515625" style="1" bestFit="1" customWidth="1"/>
    <col min="14341" max="14341" width="14" style="1" bestFit="1" customWidth="1"/>
    <col min="14342" max="14342" width="10.28515625" style="1" bestFit="1" customWidth="1"/>
    <col min="14343" max="14343" width="18.140625" style="1" bestFit="1" customWidth="1"/>
    <col min="14344" max="14344" width="9.140625" style="1"/>
    <col min="14345" max="14345" width="1.7109375" style="1" bestFit="1" customWidth="1"/>
    <col min="14346" max="14592" width="9.140625" style="1"/>
    <col min="14593" max="14593" width="5.42578125" style="1" bestFit="1" customWidth="1"/>
    <col min="14594" max="14594" width="67" style="1" bestFit="1" customWidth="1"/>
    <col min="14595" max="14595" width="13.140625" style="1" bestFit="1" customWidth="1"/>
    <col min="14596" max="14596" width="30.28515625" style="1" bestFit="1" customWidth="1"/>
    <col min="14597" max="14597" width="14" style="1" bestFit="1" customWidth="1"/>
    <col min="14598" max="14598" width="10.28515625" style="1" bestFit="1" customWidth="1"/>
    <col min="14599" max="14599" width="18.140625" style="1" bestFit="1" customWidth="1"/>
    <col min="14600" max="14600" width="9.140625" style="1"/>
    <col min="14601" max="14601" width="1.7109375" style="1" bestFit="1" customWidth="1"/>
    <col min="14602" max="14848" width="9.140625" style="1"/>
    <col min="14849" max="14849" width="5.42578125" style="1" bestFit="1" customWidth="1"/>
    <col min="14850" max="14850" width="67" style="1" bestFit="1" customWidth="1"/>
    <col min="14851" max="14851" width="13.140625" style="1" bestFit="1" customWidth="1"/>
    <col min="14852" max="14852" width="30.28515625" style="1" bestFit="1" customWidth="1"/>
    <col min="14853" max="14853" width="14" style="1" bestFit="1" customWidth="1"/>
    <col min="14854" max="14854" width="10.28515625" style="1" bestFit="1" customWidth="1"/>
    <col min="14855" max="14855" width="18.140625" style="1" bestFit="1" customWidth="1"/>
    <col min="14856" max="14856" width="9.140625" style="1"/>
    <col min="14857" max="14857" width="1.7109375" style="1" bestFit="1" customWidth="1"/>
    <col min="14858" max="15104" width="9.140625" style="1"/>
    <col min="15105" max="15105" width="5.42578125" style="1" bestFit="1" customWidth="1"/>
    <col min="15106" max="15106" width="67" style="1" bestFit="1" customWidth="1"/>
    <col min="15107" max="15107" width="13.140625" style="1" bestFit="1" customWidth="1"/>
    <col min="15108" max="15108" width="30.28515625" style="1" bestFit="1" customWidth="1"/>
    <col min="15109" max="15109" width="14" style="1" bestFit="1" customWidth="1"/>
    <col min="15110" max="15110" width="10.28515625" style="1" bestFit="1" customWidth="1"/>
    <col min="15111" max="15111" width="18.140625" style="1" bestFit="1" customWidth="1"/>
    <col min="15112" max="15112" width="9.140625" style="1"/>
    <col min="15113" max="15113" width="1.7109375" style="1" bestFit="1" customWidth="1"/>
    <col min="15114" max="15360" width="9.140625" style="1"/>
    <col min="15361" max="15361" width="5.42578125" style="1" bestFit="1" customWidth="1"/>
    <col min="15362" max="15362" width="67" style="1" bestFit="1" customWidth="1"/>
    <col min="15363" max="15363" width="13.140625" style="1" bestFit="1" customWidth="1"/>
    <col min="15364" max="15364" width="30.28515625" style="1" bestFit="1" customWidth="1"/>
    <col min="15365" max="15365" width="14" style="1" bestFit="1" customWidth="1"/>
    <col min="15366" max="15366" width="10.28515625" style="1" bestFit="1" customWidth="1"/>
    <col min="15367" max="15367" width="18.140625" style="1" bestFit="1" customWidth="1"/>
    <col min="15368" max="15368" width="9.140625" style="1"/>
    <col min="15369" max="15369" width="1.7109375" style="1" bestFit="1" customWidth="1"/>
    <col min="15370" max="15616" width="9.140625" style="1"/>
    <col min="15617" max="15617" width="5.42578125" style="1" bestFit="1" customWidth="1"/>
    <col min="15618" max="15618" width="67" style="1" bestFit="1" customWidth="1"/>
    <col min="15619" max="15619" width="13.140625" style="1" bestFit="1" customWidth="1"/>
    <col min="15620" max="15620" width="30.28515625" style="1" bestFit="1" customWidth="1"/>
    <col min="15621" max="15621" width="14" style="1" bestFit="1" customWidth="1"/>
    <col min="15622" max="15622" width="10.28515625" style="1" bestFit="1" customWidth="1"/>
    <col min="15623" max="15623" width="18.140625" style="1" bestFit="1" customWidth="1"/>
    <col min="15624" max="15624" width="9.140625" style="1"/>
    <col min="15625" max="15625" width="1.7109375" style="1" bestFit="1" customWidth="1"/>
    <col min="15626" max="15872" width="9.140625" style="1"/>
    <col min="15873" max="15873" width="5.42578125" style="1" bestFit="1" customWidth="1"/>
    <col min="15874" max="15874" width="67" style="1" bestFit="1" customWidth="1"/>
    <col min="15875" max="15875" width="13.140625" style="1" bestFit="1" customWidth="1"/>
    <col min="15876" max="15876" width="30.28515625" style="1" bestFit="1" customWidth="1"/>
    <col min="15877" max="15877" width="14" style="1" bestFit="1" customWidth="1"/>
    <col min="15878" max="15878" width="10.28515625" style="1" bestFit="1" customWidth="1"/>
    <col min="15879" max="15879" width="18.140625" style="1" bestFit="1" customWidth="1"/>
    <col min="15880" max="15880" width="9.140625" style="1"/>
    <col min="15881" max="15881" width="1.7109375" style="1" bestFit="1" customWidth="1"/>
    <col min="15882" max="16128" width="9.140625" style="1"/>
    <col min="16129" max="16129" width="5.42578125" style="1" bestFit="1" customWidth="1"/>
    <col min="16130" max="16130" width="67" style="1" bestFit="1" customWidth="1"/>
    <col min="16131" max="16131" width="13.140625" style="1" bestFit="1" customWidth="1"/>
    <col min="16132" max="16132" width="30.28515625" style="1" bestFit="1" customWidth="1"/>
    <col min="16133" max="16133" width="14" style="1" bestFit="1" customWidth="1"/>
    <col min="16134" max="16134" width="10.28515625" style="1" bestFit="1" customWidth="1"/>
    <col min="16135" max="16135" width="18.140625" style="1" bestFit="1" customWidth="1"/>
    <col min="16136" max="16136" width="9.140625" style="1"/>
    <col min="16137" max="16137" width="1.7109375" style="1" bestFit="1" customWidth="1"/>
    <col min="16138" max="16384" width="9.140625" style="1"/>
  </cols>
  <sheetData>
    <row r="1" spans="1:9" x14ac:dyDescent="0.2">
      <c r="A1" s="3" t="s">
        <v>0</v>
      </c>
      <c r="B1" s="410" t="s">
        <v>77</v>
      </c>
      <c r="C1" s="410"/>
      <c r="D1" s="410"/>
      <c r="E1" s="410"/>
    </row>
    <row r="2" spans="1:9" ht="13.5" thickBot="1" x14ac:dyDescent="0.25"/>
    <row r="3" spans="1:9" ht="15" x14ac:dyDescent="0.2">
      <c r="B3" s="47" t="s">
        <v>1040</v>
      </c>
      <c r="C3" s="411"/>
      <c r="D3" s="417"/>
    </row>
    <row r="4" spans="1:9" ht="15" x14ac:dyDescent="0.2">
      <c r="B4" s="49" t="s">
        <v>1041</v>
      </c>
      <c r="C4" s="412"/>
      <c r="D4" s="418"/>
    </row>
    <row r="5" spans="1:9" ht="15" x14ac:dyDescent="0.2">
      <c r="B5" s="49" t="s">
        <v>983</v>
      </c>
      <c r="C5" s="412"/>
      <c r="D5" s="418"/>
    </row>
    <row r="6" spans="1:9" ht="15" x14ac:dyDescent="0.2">
      <c r="B6" s="49" t="s">
        <v>1042</v>
      </c>
      <c r="C6" s="412"/>
      <c r="D6" s="418"/>
    </row>
    <row r="7" spans="1:9" ht="30.75" thickBot="1" x14ac:dyDescent="0.25">
      <c r="B7" s="51" t="s">
        <v>1043</v>
      </c>
      <c r="C7" s="413"/>
      <c r="D7" s="419"/>
    </row>
    <row r="8" spans="1:9" x14ac:dyDescent="0.2">
      <c r="C8" s="64" t="s">
        <v>1631</v>
      </c>
      <c r="D8" s="64" t="s">
        <v>1630</v>
      </c>
    </row>
    <row r="10" spans="1:9" x14ac:dyDescent="0.2">
      <c r="B10" s="1" t="s">
        <v>95</v>
      </c>
    </row>
    <row r="12" spans="1:9" x14ac:dyDescent="0.2">
      <c r="B12" s="6" t="s">
        <v>96</v>
      </c>
      <c r="C12" s="63" t="s">
        <v>97</v>
      </c>
      <c r="D12" s="6" t="s">
        <v>125</v>
      </c>
      <c r="E12" s="6" t="s">
        <v>99</v>
      </c>
      <c r="F12" s="8" t="s">
        <v>100</v>
      </c>
      <c r="G12" s="8" t="s">
        <v>101</v>
      </c>
      <c r="H12" s="8" t="s">
        <v>102</v>
      </c>
      <c r="I12" s="2" t="s">
        <v>126</v>
      </c>
    </row>
    <row r="13" spans="1:9" x14ac:dyDescent="0.2">
      <c r="B13" s="2" t="s">
        <v>127</v>
      </c>
    </row>
    <row r="14" spans="1:9" x14ac:dyDescent="0.2">
      <c r="B14" s="2" t="s">
        <v>104</v>
      </c>
    </row>
    <row r="15" spans="1:9" x14ac:dyDescent="0.2">
      <c r="B15" s="1" t="s">
        <v>1385</v>
      </c>
      <c r="C15" s="62" t="s">
        <v>128</v>
      </c>
      <c r="D15" s="1" t="s">
        <v>129</v>
      </c>
      <c r="E15" s="1" t="s">
        <v>130</v>
      </c>
      <c r="F15" s="4">
        <v>155592</v>
      </c>
      <c r="G15" s="4">
        <v>3919.75</v>
      </c>
      <c r="H15" s="4">
        <v>10.67</v>
      </c>
    </row>
    <row r="16" spans="1:9" x14ac:dyDescent="0.2">
      <c r="B16" s="1" t="s">
        <v>1171</v>
      </c>
      <c r="C16" s="62" t="s">
        <v>128</v>
      </c>
      <c r="D16" s="1" t="s">
        <v>131</v>
      </c>
      <c r="E16" s="1" t="s">
        <v>133</v>
      </c>
      <c r="F16" s="4">
        <v>209831</v>
      </c>
      <c r="G16" s="4">
        <v>3346.7</v>
      </c>
      <c r="H16" s="4">
        <v>9.11</v>
      </c>
    </row>
    <row r="17" spans="2:8" x14ac:dyDescent="0.2">
      <c r="B17" s="1" t="s">
        <v>1386</v>
      </c>
      <c r="C17" s="62" t="s">
        <v>128</v>
      </c>
      <c r="D17" s="1" t="s">
        <v>134</v>
      </c>
      <c r="E17" s="1" t="s">
        <v>135</v>
      </c>
      <c r="F17" s="4">
        <v>178225</v>
      </c>
      <c r="G17" s="4">
        <v>2985.63</v>
      </c>
      <c r="H17" s="4">
        <v>8.1300000000000008</v>
      </c>
    </row>
    <row r="18" spans="2:8" x14ac:dyDescent="0.2">
      <c r="B18" s="1" t="s">
        <v>1159</v>
      </c>
      <c r="C18" s="62" t="s">
        <v>128</v>
      </c>
      <c r="D18" s="1" t="s">
        <v>140</v>
      </c>
      <c r="E18" s="1" t="s">
        <v>141</v>
      </c>
      <c r="F18" s="4">
        <v>86634</v>
      </c>
      <c r="G18" s="4">
        <v>2386.16</v>
      </c>
      <c r="H18" s="4">
        <v>6.49</v>
      </c>
    </row>
    <row r="19" spans="2:8" x14ac:dyDescent="0.2">
      <c r="B19" s="1" t="s">
        <v>1111</v>
      </c>
      <c r="C19" s="62" t="s">
        <v>128</v>
      </c>
      <c r="D19" s="1" t="s">
        <v>131</v>
      </c>
      <c r="E19" s="1" t="s">
        <v>132</v>
      </c>
      <c r="F19" s="4">
        <v>332870</v>
      </c>
      <c r="G19" s="4">
        <v>2332.92</v>
      </c>
      <c r="H19" s="4">
        <v>6.35</v>
      </c>
    </row>
    <row r="20" spans="2:8" x14ac:dyDescent="0.2">
      <c r="B20" s="1" t="s">
        <v>1100</v>
      </c>
      <c r="C20" s="62" t="s">
        <v>128</v>
      </c>
      <c r="D20" s="1" t="s">
        <v>134</v>
      </c>
      <c r="E20" s="1" t="s">
        <v>136</v>
      </c>
      <c r="F20" s="4">
        <v>49771</v>
      </c>
      <c r="G20" s="4">
        <v>1879.13</v>
      </c>
      <c r="H20" s="4">
        <v>5.1100000000000003</v>
      </c>
    </row>
    <row r="21" spans="2:8" x14ac:dyDescent="0.2">
      <c r="B21" s="1" t="s">
        <v>1448</v>
      </c>
      <c r="C21" s="62" t="s">
        <v>128</v>
      </c>
      <c r="D21" s="1" t="s">
        <v>131</v>
      </c>
      <c r="E21" s="1" t="s">
        <v>137</v>
      </c>
      <c r="F21" s="4">
        <v>70542</v>
      </c>
      <c r="G21" s="4">
        <v>1414.72</v>
      </c>
      <c r="H21" s="4">
        <v>3.85</v>
      </c>
    </row>
    <row r="22" spans="2:8" x14ac:dyDescent="0.2">
      <c r="B22" s="1" t="s">
        <v>1199</v>
      </c>
      <c r="C22" s="62" t="s">
        <v>128</v>
      </c>
      <c r="D22" s="1" t="s">
        <v>146</v>
      </c>
      <c r="E22" s="1" t="s">
        <v>147</v>
      </c>
      <c r="F22" s="4">
        <v>42848</v>
      </c>
      <c r="G22" s="4">
        <v>1157.67</v>
      </c>
      <c r="H22" s="4">
        <v>3.15</v>
      </c>
    </row>
    <row r="23" spans="2:8" x14ac:dyDescent="0.2">
      <c r="B23" s="1" t="s">
        <v>1098</v>
      </c>
      <c r="C23" s="62" t="s">
        <v>128</v>
      </c>
      <c r="D23" s="1" t="s">
        <v>146</v>
      </c>
      <c r="E23" s="1" t="s">
        <v>148</v>
      </c>
      <c r="F23" s="4">
        <v>418750</v>
      </c>
      <c r="G23" s="4">
        <v>988.88</v>
      </c>
      <c r="H23" s="4">
        <v>2.69</v>
      </c>
    </row>
    <row r="24" spans="2:8" x14ac:dyDescent="0.2">
      <c r="B24" s="1" t="s">
        <v>1114</v>
      </c>
      <c r="C24" s="62" t="s">
        <v>128</v>
      </c>
      <c r="D24" s="1" t="s">
        <v>165</v>
      </c>
      <c r="E24" s="1" t="s">
        <v>166</v>
      </c>
      <c r="F24" s="4">
        <v>57929</v>
      </c>
      <c r="G24" s="4">
        <v>986.5</v>
      </c>
      <c r="H24" s="4">
        <v>2.69</v>
      </c>
    </row>
    <row r="25" spans="2:8" x14ac:dyDescent="0.2">
      <c r="B25" s="1" t="s">
        <v>1135</v>
      </c>
      <c r="C25" s="62" t="s">
        <v>128</v>
      </c>
      <c r="D25" s="1" t="s">
        <v>140</v>
      </c>
      <c r="E25" s="1" t="s">
        <v>410</v>
      </c>
      <c r="F25" s="4">
        <v>12760</v>
      </c>
      <c r="G25" s="4">
        <v>978.45</v>
      </c>
      <c r="H25" s="4">
        <v>2.66</v>
      </c>
    </row>
    <row r="26" spans="2:8" x14ac:dyDescent="0.2">
      <c r="B26" s="1" t="s">
        <v>1134</v>
      </c>
      <c r="C26" s="62" t="s">
        <v>128</v>
      </c>
      <c r="D26" s="1" t="s">
        <v>131</v>
      </c>
      <c r="E26" s="1" t="s">
        <v>145</v>
      </c>
      <c r="F26" s="4">
        <v>123224</v>
      </c>
      <c r="G26" s="4">
        <v>944.57</v>
      </c>
      <c r="H26" s="4">
        <v>2.57</v>
      </c>
    </row>
    <row r="27" spans="2:8" x14ac:dyDescent="0.2">
      <c r="B27" s="1" t="s">
        <v>280</v>
      </c>
      <c r="C27" s="62" t="s">
        <v>128</v>
      </c>
      <c r="D27" s="1" t="s">
        <v>131</v>
      </c>
      <c r="E27" s="1" t="s">
        <v>281</v>
      </c>
      <c r="F27" s="4">
        <v>184067</v>
      </c>
      <c r="G27" s="4">
        <v>833.82</v>
      </c>
      <c r="H27" s="4">
        <v>2.27</v>
      </c>
    </row>
    <row r="28" spans="2:8" x14ac:dyDescent="0.2">
      <c r="B28" s="1" t="s">
        <v>1200</v>
      </c>
      <c r="C28" s="62" t="s">
        <v>128</v>
      </c>
      <c r="D28" s="1" t="s">
        <v>142</v>
      </c>
      <c r="E28" s="1" t="s">
        <v>143</v>
      </c>
      <c r="F28" s="4">
        <v>113191</v>
      </c>
      <c r="G28" s="4">
        <v>779.09</v>
      </c>
      <c r="H28" s="4">
        <v>2.12</v>
      </c>
    </row>
    <row r="29" spans="2:8" x14ac:dyDescent="0.2">
      <c r="B29" s="1" t="s">
        <v>1121</v>
      </c>
      <c r="C29" s="62" t="s">
        <v>128</v>
      </c>
      <c r="D29" s="1" t="s">
        <v>146</v>
      </c>
      <c r="E29" s="1" t="s">
        <v>411</v>
      </c>
      <c r="F29" s="4">
        <v>21539</v>
      </c>
      <c r="G29" s="4">
        <v>698.87</v>
      </c>
      <c r="H29" s="4">
        <v>1.9</v>
      </c>
    </row>
    <row r="30" spans="2:8" x14ac:dyDescent="0.2">
      <c r="B30" s="1" t="s">
        <v>1387</v>
      </c>
      <c r="C30" s="62" t="s">
        <v>128</v>
      </c>
      <c r="D30" s="1" t="s">
        <v>134</v>
      </c>
      <c r="E30" s="1" t="s">
        <v>261</v>
      </c>
      <c r="F30" s="4">
        <v>51959</v>
      </c>
      <c r="G30" s="4">
        <v>664.84</v>
      </c>
      <c r="H30" s="4">
        <v>1.81</v>
      </c>
    </row>
    <row r="31" spans="2:8" x14ac:dyDescent="0.2">
      <c r="B31" s="1" t="s">
        <v>1107</v>
      </c>
      <c r="C31" s="62" t="s">
        <v>128</v>
      </c>
      <c r="D31" s="1" t="s">
        <v>170</v>
      </c>
      <c r="E31" s="1" t="s">
        <v>374</v>
      </c>
      <c r="F31" s="4">
        <v>2888</v>
      </c>
      <c r="G31" s="4">
        <v>513.67999999999995</v>
      </c>
      <c r="H31" s="4">
        <v>1.4</v>
      </c>
    </row>
    <row r="32" spans="2:8" x14ac:dyDescent="0.2">
      <c r="B32" s="1" t="s">
        <v>1140</v>
      </c>
      <c r="C32" s="62" t="s">
        <v>128</v>
      </c>
      <c r="D32" s="1" t="s">
        <v>337</v>
      </c>
      <c r="E32" s="1" t="s">
        <v>338</v>
      </c>
      <c r="F32" s="4">
        <v>37194</v>
      </c>
      <c r="G32" s="4">
        <v>479.39</v>
      </c>
      <c r="H32" s="4">
        <v>1.3</v>
      </c>
    </row>
    <row r="33" spans="2:8" x14ac:dyDescent="0.2">
      <c r="B33" s="1" t="s">
        <v>1110</v>
      </c>
      <c r="C33" s="62" t="s">
        <v>128</v>
      </c>
      <c r="D33" s="1" t="s">
        <v>239</v>
      </c>
      <c r="E33" s="1" t="s">
        <v>412</v>
      </c>
      <c r="F33" s="4">
        <v>6361</v>
      </c>
      <c r="G33" s="4">
        <v>466.77</v>
      </c>
      <c r="H33" s="4">
        <v>1.27</v>
      </c>
    </row>
    <row r="34" spans="2:8" x14ac:dyDescent="0.2">
      <c r="B34" s="1" t="s">
        <v>1219</v>
      </c>
      <c r="C34" s="62" t="s">
        <v>128</v>
      </c>
      <c r="D34" s="1" t="s">
        <v>134</v>
      </c>
      <c r="E34" s="1" t="s">
        <v>144</v>
      </c>
      <c r="F34" s="4">
        <v>70764</v>
      </c>
      <c r="G34" s="4">
        <v>448.71</v>
      </c>
      <c r="H34" s="4">
        <v>1.22</v>
      </c>
    </row>
    <row r="35" spans="2:8" x14ac:dyDescent="0.2">
      <c r="B35" s="1" t="s">
        <v>1160</v>
      </c>
      <c r="C35" s="62" t="s">
        <v>128</v>
      </c>
      <c r="D35" s="1" t="s">
        <v>138</v>
      </c>
      <c r="E35" s="1" t="s">
        <v>139</v>
      </c>
      <c r="F35" s="4">
        <v>19922</v>
      </c>
      <c r="G35" s="4">
        <v>430.68</v>
      </c>
      <c r="H35" s="4">
        <v>1.17</v>
      </c>
    </row>
    <row r="36" spans="2:8" x14ac:dyDescent="0.2">
      <c r="B36" s="1" t="s">
        <v>1103</v>
      </c>
      <c r="C36" s="62" t="s">
        <v>128</v>
      </c>
      <c r="D36" s="1" t="s">
        <v>160</v>
      </c>
      <c r="E36" s="1" t="s">
        <v>175</v>
      </c>
      <c r="F36" s="4">
        <v>51459</v>
      </c>
      <c r="G36" s="4">
        <v>421.06</v>
      </c>
      <c r="H36" s="4">
        <v>1.1499999999999999</v>
      </c>
    </row>
    <row r="37" spans="2:8" x14ac:dyDescent="0.2">
      <c r="B37" s="1" t="s">
        <v>1127</v>
      </c>
      <c r="C37" s="62" t="s">
        <v>128</v>
      </c>
      <c r="D37" s="1" t="s">
        <v>167</v>
      </c>
      <c r="E37" s="1" t="s">
        <v>168</v>
      </c>
      <c r="F37" s="4">
        <v>5524</v>
      </c>
      <c r="G37" s="4">
        <v>408.56</v>
      </c>
      <c r="H37" s="4">
        <v>1.1100000000000001</v>
      </c>
    </row>
    <row r="38" spans="2:8" x14ac:dyDescent="0.2">
      <c r="B38" s="1" t="s">
        <v>1119</v>
      </c>
      <c r="C38" s="62" t="s">
        <v>128</v>
      </c>
      <c r="D38" s="1" t="s">
        <v>134</v>
      </c>
      <c r="E38" s="1" t="s">
        <v>383</v>
      </c>
      <c r="F38" s="4">
        <v>29479</v>
      </c>
      <c r="G38" s="4">
        <v>406.99</v>
      </c>
      <c r="H38" s="4">
        <v>1.1100000000000001</v>
      </c>
    </row>
    <row r="39" spans="2:8" x14ac:dyDescent="0.2">
      <c r="B39" s="1" t="s">
        <v>1108</v>
      </c>
      <c r="C39" s="62" t="s">
        <v>128</v>
      </c>
      <c r="D39" s="1" t="s">
        <v>239</v>
      </c>
      <c r="E39" s="1" t="s">
        <v>413</v>
      </c>
      <c r="F39" s="4">
        <v>45507</v>
      </c>
      <c r="G39" s="4">
        <v>365.44</v>
      </c>
      <c r="H39" s="4">
        <v>0.99</v>
      </c>
    </row>
    <row r="40" spans="2:8" x14ac:dyDescent="0.2">
      <c r="B40" s="1" t="s">
        <v>1213</v>
      </c>
      <c r="C40" s="62" t="s">
        <v>128</v>
      </c>
      <c r="D40" s="1" t="s">
        <v>339</v>
      </c>
      <c r="E40" s="1" t="s">
        <v>340</v>
      </c>
      <c r="F40" s="4">
        <v>69559</v>
      </c>
      <c r="G40" s="4">
        <v>339.41</v>
      </c>
      <c r="H40" s="4">
        <v>0.92</v>
      </c>
    </row>
    <row r="41" spans="2:8" x14ac:dyDescent="0.2">
      <c r="B41" s="1" t="s">
        <v>1552</v>
      </c>
      <c r="C41" s="62" t="s">
        <v>128</v>
      </c>
      <c r="D41" s="1" t="s">
        <v>146</v>
      </c>
      <c r="E41" s="1" t="s">
        <v>414</v>
      </c>
      <c r="F41" s="4">
        <v>1703</v>
      </c>
      <c r="G41" s="4">
        <v>331.16</v>
      </c>
      <c r="H41" s="4">
        <v>0.9</v>
      </c>
    </row>
    <row r="42" spans="2:8" x14ac:dyDescent="0.2">
      <c r="B42" s="1" t="s">
        <v>1216</v>
      </c>
      <c r="C42" s="62" t="s">
        <v>128</v>
      </c>
      <c r="D42" s="1" t="s">
        <v>247</v>
      </c>
      <c r="E42" s="1" t="s">
        <v>415</v>
      </c>
      <c r="F42" s="4">
        <v>226893</v>
      </c>
      <c r="G42" s="4">
        <v>321.85000000000002</v>
      </c>
      <c r="H42" s="4">
        <v>0.88</v>
      </c>
    </row>
    <row r="43" spans="2:8" x14ac:dyDescent="0.2">
      <c r="B43" s="1" t="s">
        <v>1558</v>
      </c>
      <c r="C43" s="62" t="s">
        <v>128</v>
      </c>
      <c r="D43" s="1" t="s">
        <v>131</v>
      </c>
      <c r="E43" s="1" t="s">
        <v>400</v>
      </c>
      <c r="F43" s="4">
        <v>28921</v>
      </c>
      <c r="G43" s="4">
        <v>321.57</v>
      </c>
      <c r="H43" s="4">
        <v>0.88</v>
      </c>
    </row>
    <row r="44" spans="2:8" x14ac:dyDescent="0.2">
      <c r="B44" s="1" t="s">
        <v>1203</v>
      </c>
      <c r="C44" s="62" t="s">
        <v>128</v>
      </c>
      <c r="D44" s="1" t="s">
        <v>247</v>
      </c>
      <c r="E44" s="1" t="s">
        <v>263</v>
      </c>
      <c r="F44" s="4">
        <v>162105</v>
      </c>
      <c r="G44" s="4">
        <v>307.83999999999997</v>
      </c>
      <c r="H44" s="4">
        <v>0.84</v>
      </c>
    </row>
    <row r="45" spans="2:8" x14ac:dyDescent="0.2">
      <c r="B45" s="1" t="s">
        <v>1101</v>
      </c>
      <c r="C45" s="62" t="s">
        <v>128</v>
      </c>
      <c r="D45" s="1" t="s">
        <v>337</v>
      </c>
      <c r="E45" s="1" t="s">
        <v>416</v>
      </c>
      <c r="F45" s="4">
        <v>45710</v>
      </c>
      <c r="G45" s="4">
        <v>305.48</v>
      </c>
      <c r="H45" s="4">
        <v>0.83</v>
      </c>
    </row>
    <row r="46" spans="2:8" x14ac:dyDescent="0.2">
      <c r="B46" s="1" t="s">
        <v>1113</v>
      </c>
      <c r="C46" s="62" t="s">
        <v>128</v>
      </c>
      <c r="D46" s="1" t="s">
        <v>167</v>
      </c>
      <c r="E46" s="1" t="s">
        <v>344</v>
      </c>
      <c r="F46" s="4">
        <v>18191</v>
      </c>
      <c r="G46" s="4">
        <v>303.69</v>
      </c>
      <c r="H46" s="4">
        <v>0.83</v>
      </c>
    </row>
    <row r="47" spans="2:8" x14ac:dyDescent="0.2">
      <c r="B47" s="1" t="s">
        <v>1116</v>
      </c>
      <c r="C47" s="62" t="s">
        <v>128</v>
      </c>
      <c r="D47" s="1" t="s">
        <v>160</v>
      </c>
      <c r="E47" s="1" t="s">
        <v>161</v>
      </c>
      <c r="F47" s="4">
        <v>6089</v>
      </c>
      <c r="G47" s="4">
        <v>292.19</v>
      </c>
      <c r="H47" s="4">
        <v>0.8</v>
      </c>
    </row>
    <row r="48" spans="2:8" x14ac:dyDescent="0.2">
      <c r="B48" s="1" t="s">
        <v>1187</v>
      </c>
      <c r="C48" s="62" t="s">
        <v>128</v>
      </c>
      <c r="D48" s="1" t="s">
        <v>170</v>
      </c>
      <c r="E48" s="1" t="s">
        <v>187</v>
      </c>
      <c r="F48" s="4">
        <v>39373</v>
      </c>
      <c r="G48" s="4">
        <v>284.43</v>
      </c>
      <c r="H48" s="4">
        <v>0.77</v>
      </c>
    </row>
    <row r="49" spans="2:8" x14ac:dyDescent="0.2">
      <c r="B49" s="1" t="s">
        <v>1102</v>
      </c>
      <c r="C49" s="62" t="s">
        <v>128</v>
      </c>
      <c r="D49" s="1" t="s">
        <v>239</v>
      </c>
      <c r="E49" s="1" t="s">
        <v>417</v>
      </c>
      <c r="F49" s="4">
        <v>85128</v>
      </c>
      <c r="G49" s="4">
        <v>283.77</v>
      </c>
      <c r="H49" s="4">
        <v>0.77</v>
      </c>
    </row>
    <row r="50" spans="2:8" x14ac:dyDescent="0.2">
      <c r="B50" s="1" t="s">
        <v>1230</v>
      </c>
      <c r="C50" s="62" t="s">
        <v>128</v>
      </c>
      <c r="D50" s="1" t="s">
        <v>160</v>
      </c>
      <c r="E50" s="1" t="s">
        <v>162</v>
      </c>
      <c r="F50" s="4">
        <v>5807</v>
      </c>
      <c r="G50" s="4">
        <v>283.42</v>
      </c>
      <c r="H50" s="4">
        <v>0.77</v>
      </c>
    </row>
    <row r="51" spans="2:8" x14ac:dyDescent="0.2">
      <c r="B51" s="1" t="s">
        <v>1104</v>
      </c>
      <c r="C51" s="62" t="s">
        <v>128</v>
      </c>
      <c r="D51" s="1" t="s">
        <v>182</v>
      </c>
      <c r="E51" s="1" t="s">
        <v>418</v>
      </c>
      <c r="F51" s="4">
        <v>35228</v>
      </c>
      <c r="G51" s="4">
        <v>259.95</v>
      </c>
      <c r="H51" s="4">
        <v>0.71</v>
      </c>
    </row>
    <row r="52" spans="2:8" x14ac:dyDescent="0.2">
      <c r="B52" s="1" t="s">
        <v>1198</v>
      </c>
      <c r="C52" s="62" t="s">
        <v>128</v>
      </c>
      <c r="D52" s="1" t="s">
        <v>170</v>
      </c>
      <c r="E52" s="1" t="s">
        <v>279</v>
      </c>
      <c r="F52" s="4">
        <v>21158</v>
      </c>
      <c r="G52" s="4">
        <v>257.08999999999997</v>
      </c>
      <c r="H52" s="4">
        <v>0.7</v>
      </c>
    </row>
    <row r="53" spans="2:8" x14ac:dyDescent="0.2">
      <c r="B53" s="1" t="s">
        <v>419</v>
      </c>
      <c r="C53" s="62" t="s">
        <v>128</v>
      </c>
      <c r="D53" s="1" t="s">
        <v>387</v>
      </c>
      <c r="E53" s="1" t="s">
        <v>420</v>
      </c>
      <c r="F53" s="4">
        <v>173700</v>
      </c>
      <c r="G53" s="4">
        <v>251</v>
      </c>
      <c r="H53" s="4">
        <v>0.68</v>
      </c>
    </row>
    <row r="54" spans="2:8" x14ac:dyDescent="0.2">
      <c r="B54" s="1" t="s">
        <v>1099</v>
      </c>
      <c r="C54" s="62" t="s">
        <v>128</v>
      </c>
      <c r="D54" s="1" t="s">
        <v>239</v>
      </c>
      <c r="E54" s="1" t="s">
        <v>278</v>
      </c>
      <c r="F54" s="4">
        <v>6151</v>
      </c>
      <c r="G54" s="4">
        <v>235.75</v>
      </c>
      <c r="H54" s="4">
        <v>0.64</v>
      </c>
    </row>
    <row r="55" spans="2:8" x14ac:dyDescent="0.2">
      <c r="B55" s="1" t="s">
        <v>1229</v>
      </c>
      <c r="C55" s="62" t="s">
        <v>128</v>
      </c>
      <c r="D55" s="1" t="s">
        <v>160</v>
      </c>
      <c r="E55" s="1" t="s">
        <v>421</v>
      </c>
      <c r="F55" s="4">
        <v>23949</v>
      </c>
      <c r="G55" s="4">
        <v>235.55</v>
      </c>
      <c r="H55" s="4">
        <v>0.64</v>
      </c>
    </row>
    <row r="56" spans="2:8" x14ac:dyDescent="0.2">
      <c r="B56" s="1" t="s">
        <v>1124</v>
      </c>
      <c r="C56" s="62" t="s">
        <v>128</v>
      </c>
      <c r="D56" s="1" t="s">
        <v>146</v>
      </c>
      <c r="E56" s="1" t="s">
        <v>178</v>
      </c>
      <c r="F56" s="4">
        <v>28337</v>
      </c>
      <c r="G56" s="4">
        <v>230.55</v>
      </c>
      <c r="H56" s="4">
        <v>0.63</v>
      </c>
    </row>
    <row r="57" spans="2:8" x14ac:dyDescent="0.2">
      <c r="B57" s="1" t="s">
        <v>1554</v>
      </c>
      <c r="C57" s="62" t="s">
        <v>128</v>
      </c>
      <c r="D57" s="1" t="s">
        <v>146</v>
      </c>
      <c r="E57" s="1" t="s">
        <v>422</v>
      </c>
      <c r="F57" s="4">
        <v>5558</v>
      </c>
      <c r="G57" s="4">
        <v>219.48</v>
      </c>
      <c r="H57" s="4">
        <v>0.6</v>
      </c>
    </row>
    <row r="58" spans="2:8" x14ac:dyDescent="0.2">
      <c r="B58" s="1" t="s">
        <v>1130</v>
      </c>
      <c r="C58" s="62" t="s">
        <v>128</v>
      </c>
      <c r="D58" s="1" t="s">
        <v>129</v>
      </c>
      <c r="E58" s="1" t="s">
        <v>353</v>
      </c>
      <c r="F58" s="4">
        <v>43669</v>
      </c>
      <c r="G58" s="4">
        <v>188.74</v>
      </c>
      <c r="H58" s="4">
        <v>0.51</v>
      </c>
    </row>
    <row r="59" spans="2:8" x14ac:dyDescent="0.2">
      <c r="B59" s="1" t="s">
        <v>1224</v>
      </c>
      <c r="C59" s="62" t="s">
        <v>128</v>
      </c>
      <c r="D59" s="1" t="s">
        <v>167</v>
      </c>
      <c r="E59" s="1" t="s">
        <v>360</v>
      </c>
      <c r="F59" s="4">
        <v>637</v>
      </c>
      <c r="G59" s="4">
        <v>184.1</v>
      </c>
      <c r="H59" s="4">
        <v>0.5</v>
      </c>
    </row>
    <row r="60" spans="2:8" x14ac:dyDescent="0.2">
      <c r="B60" s="1" t="s">
        <v>1126</v>
      </c>
      <c r="C60" s="62" t="s">
        <v>128</v>
      </c>
      <c r="D60" s="1" t="s">
        <v>188</v>
      </c>
      <c r="E60" s="1" t="s">
        <v>352</v>
      </c>
      <c r="F60" s="4">
        <v>25930</v>
      </c>
      <c r="G60" s="4">
        <v>183.51</v>
      </c>
      <c r="H60" s="4">
        <v>0.5</v>
      </c>
    </row>
    <row r="61" spans="2:8" x14ac:dyDescent="0.2">
      <c r="B61" s="1" t="s">
        <v>1120</v>
      </c>
      <c r="C61" s="62" t="s">
        <v>128</v>
      </c>
      <c r="D61" s="1" t="s">
        <v>346</v>
      </c>
      <c r="E61" s="1" t="s">
        <v>347</v>
      </c>
      <c r="F61" s="4">
        <v>99039</v>
      </c>
      <c r="G61" s="4">
        <v>183.32</v>
      </c>
      <c r="H61" s="4">
        <v>0.5</v>
      </c>
    </row>
    <row r="62" spans="2:8" x14ac:dyDescent="0.2">
      <c r="B62" s="1" t="s">
        <v>1388</v>
      </c>
      <c r="C62" s="62" t="s">
        <v>128</v>
      </c>
      <c r="D62" s="1" t="s">
        <v>239</v>
      </c>
      <c r="E62" s="1" t="s">
        <v>423</v>
      </c>
      <c r="F62" s="4">
        <v>6533</v>
      </c>
      <c r="G62" s="4">
        <v>182.28</v>
      </c>
      <c r="H62" s="4">
        <v>0.5</v>
      </c>
    </row>
    <row r="63" spans="2:8" x14ac:dyDescent="0.2">
      <c r="B63" s="1" t="s">
        <v>1122</v>
      </c>
      <c r="C63" s="62" t="s">
        <v>128</v>
      </c>
      <c r="D63" s="1" t="s">
        <v>239</v>
      </c>
      <c r="E63" s="1" t="s">
        <v>424</v>
      </c>
      <c r="F63" s="4">
        <v>6131</v>
      </c>
      <c r="G63" s="4">
        <v>173.66</v>
      </c>
      <c r="H63" s="4">
        <v>0.47</v>
      </c>
    </row>
    <row r="64" spans="2:8" x14ac:dyDescent="0.2">
      <c r="B64" s="1" t="s">
        <v>1211</v>
      </c>
      <c r="C64" s="62" t="s">
        <v>128</v>
      </c>
      <c r="D64" s="1" t="s">
        <v>129</v>
      </c>
      <c r="E64" s="1" t="s">
        <v>371</v>
      </c>
      <c r="F64" s="4">
        <v>121239</v>
      </c>
      <c r="G64" s="4">
        <v>151.91</v>
      </c>
      <c r="H64" s="4">
        <v>0.41</v>
      </c>
    </row>
    <row r="65" spans="2:9" x14ac:dyDescent="0.2">
      <c r="B65" s="1" t="s">
        <v>1403</v>
      </c>
      <c r="C65" s="62" t="s">
        <v>128</v>
      </c>
      <c r="D65" s="1" t="s">
        <v>142</v>
      </c>
      <c r="E65" s="1" t="s">
        <v>195</v>
      </c>
      <c r="F65" s="4">
        <v>7914</v>
      </c>
      <c r="G65" s="4">
        <v>12.13</v>
      </c>
      <c r="H65" s="4">
        <v>0.03</v>
      </c>
    </row>
    <row r="66" spans="2:9" x14ac:dyDescent="0.2">
      <c r="B66" s="1" t="s">
        <v>1559</v>
      </c>
      <c r="C66" s="62" t="s">
        <v>128</v>
      </c>
      <c r="D66" s="1" t="s">
        <v>131</v>
      </c>
      <c r="E66" s="1" t="s">
        <v>406</v>
      </c>
      <c r="F66" s="4">
        <v>31269</v>
      </c>
      <c r="G66" s="4">
        <v>0</v>
      </c>
      <c r="H66" s="4">
        <v>0</v>
      </c>
      <c r="I66" s="1" t="s">
        <v>407</v>
      </c>
    </row>
    <row r="67" spans="2:9" x14ac:dyDescent="0.2">
      <c r="B67" s="2" t="s">
        <v>196</v>
      </c>
      <c r="C67" s="64"/>
      <c r="D67" s="2"/>
      <c r="E67" s="2"/>
      <c r="F67" s="10"/>
      <c r="G67" s="10">
        <f>SUM(G12:G66)</f>
        <v>36562.81</v>
      </c>
      <c r="H67" s="10">
        <f>SUM(H12:H66)</f>
        <v>99.5</v>
      </c>
    </row>
    <row r="68" spans="2:9" x14ac:dyDescent="0.2">
      <c r="B68" s="6" t="s">
        <v>96</v>
      </c>
      <c r="C68" s="63" t="s">
        <v>97</v>
      </c>
      <c r="D68" s="6" t="s">
        <v>98</v>
      </c>
      <c r="E68" s="6" t="s">
        <v>99</v>
      </c>
      <c r="F68" s="8" t="s">
        <v>100</v>
      </c>
      <c r="G68" s="8" t="s">
        <v>101</v>
      </c>
      <c r="H68" s="8" t="s">
        <v>102</v>
      </c>
    </row>
    <row r="69" spans="2:9" x14ac:dyDescent="0.2">
      <c r="B69" s="2" t="s">
        <v>103</v>
      </c>
    </row>
    <row r="70" spans="2:9" x14ac:dyDescent="0.2">
      <c r="B70" s="2" t="s">
        <v>104</v>
      </c>
    </row>
    <row r="71" spans="2:9" x14ac:dyDescent="0.2">
      <c r="B71" s="2" t="s">
        <v>390</v>
      </c>
    </row>
    <row r="72" spans="2:9" x14ac:dyDescent="0.2">
      <c r="B72" s="1" t="s">
        <v>1557</v>
      </c>
      <c r="C72" s="62">
        <v>5.35</v>
      </c>
      <c r="D72" s="1" t="s">
        <v>305</v>
      </c>
      <c r="E72" s="1" t="s">
        <v>391</v>
      </c>
      <c r="F72" s="4">
        <v>5753</v>
      </c>
      <c r="G72" s="4">
        <v>1.67</v>
      </c>
      <c r="H72" s="4">
        <v>0</v>
      </c>
      <c r="I72" s="1" t="s">
        <v>407</v>
      </c>
    </row>
    <row r="73" spans="2:9" x14ac:dyDescent="0.2">
      <c r="B73" s="2" t="s">
        <v>325</v>
      </c>
      <c r="C73" s="64"/>
      <c r="D73" s="2"/>
      <c r="E73" s="2"/>
      <c r="F73" s="10"/>
      <c r="G73" s="10">
        <f>SUM(G68:G72)</f>
        <v>1.67</v>
      </c>
      <c r="H73" s="10">
        <f>SUM(H68:H72)</f>
        <v>0</v>
      </c>
    </row>
    <row r="74" spans="2:9" x14ac:dyDescent="0.2">
      <c r="B74" s="2" t="s">
        <v>252</v>
      </c>
      <c r="C74" s="64"/>
      <c r="D74" s="2"/>
      <c r="E74" s="2"/>
      <c r="F74" s="10"/>
      <c r="G74" s="10">
        <v>770.94</v>
      </c>
      <c r="H74" s="10">
        <v>2.1</v>
      </c>
    </row>
    <row r="75" spans="2:9" x14ac:dyDescent="0.2">
      <c r="B75" s="2" t="s">
        <v>114</v>
      </c>
      <c r="C75" s="64"/>
      <c r="D75" s="2"/>
      <c r="E75" s="2"/>
      <c r="F75" s="10"/>
      <c r="G75" s="10">
        <v>37335.420000000006</v>
      </c>
      <c r="H75" s="10">
        <v>101.62</v>
      </c>
    </row>
    <row r="76" spans="2:9" x14ac:dyDescent="0.2">
      <c r="B76" s="2" t="s">
        <v>198</v>
      </c>
      <c r="C76" s="64"/>
      <c r="D76" s="2"/>
      <c r="E76" s="2"/>
      <c r="F76" s="10"/>
      <c r="G76" s="10">
        <v>-595.58479390000639</v>
      </c>
      <c r="H76" s="10">
        <v>-1.6200000000000045</v>
      </c>
    </row>
    <row r="77" spans="2:9" x14ac:dyDescent="0.2">
      <c r="B77" s="2" t="s">
        <v>116</v>
      </c>
      <c r="C77" s="64"/>
      <c r="D77" s="2"/>
      <c r="E77" s="2"/>
      <c r="F77" s="10"/>
      <c r="G77" s="10">
        <v>36739.835206099997</v>
      </c>
      <c r="H77" s="10">
        <v>100</v>
      </c>
    </row>
    <row r="78" spans="2:9" x14ac:dyDescent="0.2">
      <c r="B78" s="1" t="s">
        <v>117</v>
      </c>
    </row>
    <row r="79" spans="2:9" x14ac:dyDescent="0.2">
      <c r="B79" s="1" t="s">
        <v>118</v>
      </c>
    </row>
    <row r="81" spans="2:7" x14ac:dyDescent="0.2">
      <c r="B81" s="11"/>
    </row>
    <row r="82" spans="2:7" x14ac:dyDescent="0.2">
      <c r="B82" s="2"/>
    </row>
    <row r="83" spans="2:7" x14ac:dyDescent="0.2">
      <c r="B83" s="2" t="s">
        <v>121</v>
      </c>
    </row>
    <row r="84" spans="2:7" x14ac:dyDescent="0.2">
      <c r="B84" s="2" t="s">
        <v>199</v>
      </c>
    </row>
    <row r="85" spans="2:7" x14ac:dyDescent="0.2">
      <c r="B85" s="2" t="s">
        <v>122</v>
      </c>
    </row>
    <row r="86" spans="2:7" x14ac:dyDescent="0.2">
      <c r="B86" s="2" t="s">
        <v>425</v>
      </c>
      <c r="C86" s="64"/>
    </row>
    <row r="87" spans="2:7" x14ac:dyDescent="0.2">
      <c r="B87" s="2" t="s">
        <v>426</v>
      </c>
      <c r="C87" s="64"/>
    </row>
    <row r="88" spans="2:7" x14ac:dyDescent="0.2">
      <c r="B88" s="65" t="s">
        <v>3804</v>
      </c>
      <c r="C88" s="64"/>
    </row>
    <row r="89" spans="2:7" x14ac:dyDescent="0.2">
      <c r="B89" s="65" t="s">
        <v>123</v>
      </c>
    </row>
    <row r="90" spans="2:7" x14ac:dyDescent="0.2">
      <c r="B90" s="65" t="s">
        <v>124</v>
      </c>
    </row>
    <row r="92" spans="2:7" x14ac:dyDescent="0.2">
      <c r="B92" s="438" t="s">
        <v>2476</v>
      </c>
      <c r="C92" s="439"/>
      <c r="D92" s="439"/>
      <c r="E92" s="439"/>
      <c r="F92" s="439"/>
      <c r="G92" s="440"/>
    </row>
    <row r="93" spans="2:7" x14ac:dyDescent="0.2">
      <c r="B93" s="441"/>
      <c r="C93" s="442"/>
      <c r="D93" s="442"/>
      <c r="E93" s="442"/>
      <c r="F93" s="442"/>
      <c r="G93" s="443"/>
    </row>
    <row r="94" spans="2:7" x14ac:dyDescent="0.2">
      <c r="B94" s="441"/>
      <c r="C94" s="442"/>
      <c r="D94" s="442"/>
      <c r="E94" s="442"/>
      <c r="F94" s="442"/>
      <c r="G94" s="443"/>
    </row>
    <row r="95" spans="2:7" x14ac:dyDescent="0.2">
      <c r="B95" s="441"/>
      <c r="C95" s="442"/>
      <c r="D95" s="442"/>
      <c r="E95" s="442"/>
      <c r="F95" s="442"/>
      <c r="G95" s="443"/>
    </row>
    <row r="96" spans="2:7" x14ac:dyDescent="0.2">
      <c r="B96" s="441"/>
      <c r="C96" s="442"/>
      <c r="D96" s="442"/>
      <c r="E96" s="442"/>
      <c r="F96" s="442"/>
      <c r="G96" s="443"/>
    </row>
    <row r="97" spans="2:8" x14ac:dyDescent="0.2">
      <c r="B97" s="444"/>
      <c r="C97" s="445"/>
      <c r="D97" s="445"/>
      <c r="E97" s="445"/>
      <c r="F97" s="445"/>
      <c r="G97" s="446"/>
    </row>
    <row r="99" spans="2:8" ht="15" x14ac:dyDescent="0.2">
      <c r="B99" s="371" t="s">
        <v>2522</v>
      </c>
      <c r="C99" s="372">
        <v>44469</v>
      </c>
    </row>
    <row r="100" spans="2:8" ht="60" x14ac:dyDescent="0.2">
      <c r="B100" s="373" t="s">
        <v>2523</v>
      </c>
      <c r="C100" s="373" t="s">
        <v>2524</v>
      </c>
      <c r="D100" s="143" t="s">
        <v>2525</v>
      </c>
      <c r="E100" s="373" t="s">
        <v>2526</v>
      </c>
      <c r="F100" s="374" t="s">
        <v>2527</v>
      </c>
    </row>
    <row r="101" spans="2:8" s="134" customFormat="1" x14ac:dyDescent="0.2">
      <c r="B101" s="12" t="s">
        <v>120</v>
      </c>
      <c r="C101" s="12" t="s">
        <v>120</v>
      </c>
      <c r="D101" s="12" t="s">
        <v>120</v>
      </c>
      <c r="E101" s="12" t="s">
        <v>120</v>
      </c>
      <c r="F101" s="375"/>
      <c r="G101" s="62"/>
      <c r="H101" s="62"/>
    </row>
    <row r="103" spans="2:8" s="376" customFormat="1" x14ac:dyDescent="0.2">
      <c r="B103" s="87" t="s">
        <v>3554</v>
      </c>
      <c r="C103" s="377" t="s">
        <v>120</v>
      </c>
      <c r="F103" s="378"/>
      <c r="G103" s="378"/>
      <c r="H103" s="378"/>
    </row>
    <row r="104" spans="2:8" s="376" customFormat="1" x14ac:dyDescent="0.2">
      <c r="B104" s="87"/>
      <c r="C104" s="377"/>
      <c r="F104" s="378"/>
      <c r="G104" s="378"/>
      <c r="H104" s="378"/>
    </row>
    <row r="105" spans="2:8" s="376" customFormat="1" ht="15" x14ac:dyDescent="0.25">
      <c r="B105" s="144" t="s">
        <v>2927</v>
      </c>
      <c r="C105" s="379"/>
      <c r="F105" s="378"/>
      <c r="G105" s="378"/>
      <c r="H105" s="378"/>
    </row>
    <row r="106" spans="2:8" s="376" customFormat="1" ht="15.75" x14ac:dyDescent="0.2">
      <c r="B106" s="380" t="s">
        <v>2675</v>
      </c>
      <c r="C106" s="260" t="s">
        <v>2921</v>
      </c>
      <c r="F106" s="378"/>
      <c r="G106" s="378"/>
      <c r="H106" s="378"/>
    </row>
    <row r="107" spans="2:8" s="134" customFormat="1" ht="15" x14ac:dyDescent="0.25">
      <c r="B107" s="381" t="s">
        <v>120</v>
      </c>
      <c r="C107" s="146" t="s">
        <v>120</v>
      </c>
      <c r="F107" s="62"/>
      <c r="G107" s="62"/>
      <c r="H107" s="62"/>
    </row>
    <row r="108" spans="2:8" x14ac:dyDescent="0.2">
      <c r="C108" s="5"/>
    </row>
    <row r="109" spans="2:8" x14ac:dyDescent="0.2">
      <c r="C109" s="5"/>
    </row>
    <row r="110" spans="2:8" s="376" customFormat="1" ht="15.75" x14ac:dyDescent="0.2">
      <c r="B110" s="380" t="s">
        <v>3555</v>
      </c>
      <c r="C110" s="260" t="s">
        <v>2921</v>
      </c>
      <c r="F110" s="378"/>
      <c r="G110" s="378"/>
      <c r="H110" s="378"/>
    </row>
    <row r="111" spans="2:8" ht="15" x14ac:dyDescent="0.25">
      <c r="B111" s="381" t="s">
        <v>120</v>
      </c>
      <c r="C111" s="146" t="s">
        <v>120</v>
      </c>
    </row>
    <row r="112" spans="2:8" x14ac:dyDescent="0.2">
      <c r="C112" s="5"/>
    </row>
    <row r="113" spans="2:8" x14ac:dyDescent="0.2">
      <c r="C113" s="5"/>
    </row>
    <row r="114" spans="2:8" s="376" customFormat="1" ht="15.75" x14ac:dyDescent="0.25">
      <c r="B114" s="382" t="s">
        <v>2912</v>
      </c>
      <c r="C114" s="260" t="s">
        <v>2923</v>
      </c>
      <c r="F114" s="378"/>
      <c r="G114" s="378"/>
      <c r="H114" s="378"/>
    </row>
    <row r="115" spans="2:8" ht="15" x14ac:dyDescent="0.25">
      <c r="B115" s="381" t="s">
        <v>120</v>
      </c>
      <c r="C115" s="146" t="s">
        <v>120</v>
      </c>
    </row>
    <row r="116" spans="2:8" x14ac:dyDescent="0.2">
      <c r="C116" s="5"/>
    </row>
    <row r="117" spans="2:8" s="376" customFormat="1" ht="15.75" x14ac:dyDescent="0.25">
      <c r="B117" s="382" t="s">
        <v>2914</v>
      </c>
      <c r="C117" s="260" t="s">
        <v>2923</v>
      </c>
      <c r="F117" s="378"/>
      <c r="G117" s="378"/>
      <c r="H117" s="378"/>
    </row>
    <row r="118" spans="2:8" ht="15" x14ac:dyDescent="0.25">
      <c r="B118" s="381" t="s">
        <v>120</v>
      </c>
      <c r="C118" s="146" t="s">
        <v>120</v>
      </c>
    </row>
    <row r="119" spans="2:8" x14ac:dyDescent="0.2">
      <c r="C119" s="5"/>
    </row>
    <row r="120" spans="2:8" s="376" customFormat="1" ht="15" x14ac:dyDescent="0.25">
      <c r="B120" s="383" t="s">
        <v>3556</v>
      </c>
      <c r="C120" s="146" t="s">
        <v>120</v>
      </c>
      <c r="F120" s="378"/>
      <c r="G120" s="378"/>
      <c r="H120" s="378"/>
    </row>
    <row r="121" spans="2:8" x14ac:dyDescent="0.2">
      <c r="C121" s="5"/>
    </row>
    <row r="122" spans="2:8" x14ac:dyDescent="0.2">
      <c r="C122" s="5"/>
    </row>
    <row r="123" spans="2:8" ht="15" x14ac:dyDescent="0.25">
      <c r="B123" s="69" t="s">
        <v>2917</v>
      </c>
      <c r="C123" s="148">
        <v>44469</v>
      </c>
      <c r="D123" s="149"/>
      <c r="E123" s="150"/>
      <c r="F123" s="71"/>
    </row>
    <row r="124" spans="2:8" ht="51" x14ac:dyDescent="0.2">
      <c r="B124" s="151" t="s">
        <v>2523</v>
      </c>
      <c r="C124" s="151" t="s">
        <v>2918</v>
      </c>
      <c r="D124" s="152" t="s">
        <v>2525</v>
      </c>
      <c r="E124" s="153" t="s">
        <v>2526</v>
      </c>
      <c r="F124" s="138" t="s">
        <v>2527</v>
      </c>
    </row>
    <row r="125" spans="2:8" s="134" customFormat="1" x14ac:dyDescent="0.2">
      <c r="B125" s="384" t="s">
        <v>120</v>
      </c>
      <c r="C125" s="154" t="s">
        <v>120</v>
      </c>
      <c r="D125" s="155" t="s">
        <v>120</v>
      </c>
      <c r="E125" s="155" t="s">
        <v>120</v>
      </c>
      <c r="F125" s="155" t="s">
        <v>120</v>
      </c>
      <c r="G125" s="62"/>
      <c r="H125" s="62"/>
    </row>
    <row r="126" spans="2:8" x14ac:dyDescent="0.2">
      <c r="B126" s="156"/>
      <c r="C126" s="70"/>
      <c r="D126" s="70"/>
      <c r="E126" s="70"/>
      <c r="F126" s="71"/>
    </row>
    <row r="127" spans="2:8" x14ac:dyDescent="0.2">
      <c r="B127" s="70"/>
      <c r="C127" s="70"/>
      <c r="D127" s="70"/>
      <c r="E127" s="70"/>
      <c r="F127" s="71"/>
    </row>
    <row r="128" spans="2:8" x14ac:dyDescent="0.2">
      <c r="B128" s="1" t="s">
        <v>2919</v>
      </c>
      <c r="C128" s="154" t="s">
        <v>120</v>
      </c>
      <c r="D128" s="70"/>
      <c r="E128" s="70"/>
      <c r="F128" s="71"/>
    </row>
    <row r="129" spans="2:6" x14ac:dyDescent="0.2">
      <c r="B129" s="70"/>
      <c r="C129" s="70"/>
      <c r="D129" s="70"/>
      <c r="E129" s="70"/>
      <c r="F129" s="71"/>
    </row>
    <row r="130" spans="2:6" ht="15" x14ac:dyDescent="0.25">
      <c r="B130" s="144" t="s">
        <v>2926</v>
      </c>
      <c r="C130" s="70"/>
      <c r="E130" s="70"/>
      <c r="F130" s="71"/>
    </row>
    <row r="131" spans="2:6" x14ac:dyDescent="0.2">
      <c r="B131" s="70"/>
      <c r="C131" s="70"/>
      <c r="E131" s="70"/>
      <c r="F131" s="71"/>
    </row>
    <row r="132" spans="2:6" ht="15" x14ac:dyDescent="0.25">
      <c r="B132" s="157" t="s">
        <v>2920</v>
      </c>
      <c r="C132" s="158" t="s">
        <v>2921</v>
      </c>
      <c r="E132" s="70"/>
      <c r="F132" s="71"/>
    </row>
    <row r="133" spans="2:6" ht="15" x14ac:dyDescent="0.25">
      <c r="B133" s="381" t="s">
        <v>120</v>
      </c>
      <c r="C133" s="146" t="s">
        <v>120</v>
      </c>
      <c r="E133" s="70"/>
      <c r="F133" s="71"/>
    </row>
    <row r="134" spans="2:6" ht="15" x14ac:dyDescent="0.25">
      <c r="B134" s="385"/>
      <c r="C134" s="386"/>
      <c r="E134" s="70"/>
      <c r="F134" s="71"/>
    </row>
    <row r="135" spans="2:6" x14ac:dyDescent="0.2">
      <c r="C135" s="1"/>
      <c r="E135" s="70"/>
      <c r="F135" s="71"/>
    </row>
    <row r="136" spans="2:6" ht="15" x14ac:dyDescent="0.2">
      <c r="B136" s="160" t="s">
        <v>2911</v>
      </c>
      <c r="C136" s="161" t="s">
        <v>2921</v>
      </c>
      <c r="E136" s="70"/>
      <c r="F136" s="71"/>
    </row>
    <row r="137" spans="2:6" ht="15" x14ac:dyDescent="0.25">
      <c r="B137" s="381" t="s">
        <v>120</v>
      </c>
      <c r="C137" s="146" t="s">
        <v>120</v>
      </c>
      <c r="E137" s="70"/>
      <c r="F137" s="71"/>
    </row>
    <row r="138" spans="2:6" ht="15" x14ac:dyDescent="0.25">
      <c r="B138" s="387"/>
      <c r="C138" s="388"/>
      <c r="E138" s="70"/>
      <c r="F138" s="71"/>
    </row>
    <row r="139" spans="2:6" x14ac:dyDescent="0.2">
      <c r="C139" s="134"/>
      <c r="E139" s="70"/>
      <c r="F139" s="71"/>
    </row>
    <row r="140" spans="2:6" ht="15" x14ac:dyDescent="0.25">
      <c r="B140" s="157" t="s">
        <v>2922</v>
      </c>
      <c r="C140" s="158" t="s">
        <v>2923</v>
      </c>
      <c r="E140" s="70"/>
      <c r="F140" s="71"/>
    </row>
    <row r="141" spans="2:6" ht="15" x14ac:dyDescent="0.25">
      <c r="B141" s="381" t="s">
        <v>120</v>
      </c>
      <c r="C141" s="146" t="s">
        <v>120</v>
      </c>
      <c r="E141" s="70"/>
      <c r="F141" s="71"/>
    </row>
    <row r="142" spans="2:6" x14ac:dyDescent="0.2">
      <c r="C142" s="134"/>
    </row>
    <row r="143" spans="2:6" ht="15" x14ac:dyDescent="0.25">
      <c r="B143" s="160" t="s">
        <v>2924</v>
      </c>
      <c r="C143" s="162" t="s">
        <v>2923</v>
      </c>
    </row>
    <row r="144" spans="2:6" ht="15" x14ac:dyDescent="0.25">
      <c r="B144" s="381" t="s">
        <v>120</v>
      </c>
      <c r="C144" s="146" t="s">
        <v>120</v>
      </c>
    </row>
    <row r="145" spans="2:3" x14ac:dyDescent="0.2">
      <c r="C145" s="134"/>
    </row>
    <row r="146" spans="2:3" ht="15" x14ac:dyDescent="0.25">
      <c r="B146" s="163" t="s">
        <v>2925</v>
      </c>
      <c r="C146" s="146" t="s">
        <v>120</v>
      </c>
    </row>
  </sheetData>
  <mergeCells count="4">
    <mergeCell ref="B1:E1"/>
    <mergeCell ref="C3:C7"/>
    <mergeCell ref="B92:G97"/>
    <mergeCell ref="D3:D7"/>
  </mergeCells>
  <conditionalFormatting sqref="C134">
    <cfRule type="expression" dxfId="461" priority="1">
      <formula>#REF!="Total"</formula>
    </cfRule>
  </conditionalFormatting>
  <conditionalFormatting sqref="C134">
    <cfRule type="expression" dxfId="460" priority="11" stopIfTrue="1">
      <formula>$C134="Total"</formula>
    </cfRule>
  </conditionalFormatting>
  <conditionalFormatting sqref="C134">
    <cfRule type="expression" dxfId="459" priority="10">
      <formula>#REF!="Total"</formula>
    </cfRule>
  </conditionalFormatting>
  <conditionalFormatting sqref="C134">
    <cfRule type="expression" dxfId="458" priority="9">
      <formula>#REF!="Total"</formula>
    </cfRule>
  </conditionalFormatting>
  <conditionalFormatting sqref="C134">
    <cfRule type="expression" dxfId="457" priority="8">
      <formula>#REF!="Total"</formula>
    </cfRule>
  </conditionalFormatting>
  <conditionalFormatting sqref="C134">
    <cfRule type="expression" dxfId="456" priority="7">
      <formula>#REF!="Total"</formula>
    </cfRule>
  </conditionalFormatting>
  <conditionalFormatting sqref="C134">
    <cfRule type="expression" dxfId="455" priority="6">
      <formula>#REF!="Total"</formula>
    </cfRule>
  </conditionalFormatting>
  <conditionalFormatting sqref="C134">
    <cfRule type="expression" dxfId="454" priority="5">
      <formula>#REF!="Total"</formula>
    </cfRule>
  </conditionalFormatting>
  <conditionalFormatting sqref="C134">
    <cfRule type="expression" dxfId="453" priority="4">
      <formula>#REF!="Total"</formula>
    </cfRule>
  </conditionalFormatting>
  <conditionalFormatting sqref="C134">
    <cfRule type="expression" dxfId="452" priority="12">
      <formula>#REF!="Total"</formula>
    </cfRule>
  </conditionalFormatting>
  <conditionalFormatting sqref="C134">
    <cfRule type="expression" dxfId="451" priority="13">
      <formula>#REF!="Total"</formula>
    </cfRule>
  </conditionalFormatting>
  <conditionalFormatting sqref="C134">
    <cfRule type="expression" dxfId="450" priority="14">
      <formula>#REF!="Total"</formula>
    </cfRule>
  </conditionalFormatting>
  <conditionalFormatting sqref="C134">
    <cfRule type="expression" dxfId="449" priority="15">
      <formula>#REF!="Total"</formula>
    </cfRule>
  </conditionalFormatting>
  <conditionalFormatting sqref="C134">
    <cfRule type="expression" dxfId="448" priority="16">
      <formula>$A134="Total"</formula>
    </cfRule>
  </conditionalFormatting>
  <conditionalFormatting sqref="C134">
    <cfRule type="expression" dxfId="447" priority="3">
      <formula>#REF!="Total"</formula>
    </cfRule>
  </conditionalFormatting>
  <conditionalFormatting sqref="C134">
    <cfRule type="expression" dxfId="446" priority="2">
      <formula>#REF!="Total"</formula>
    </cfRule>
  </conditionalFormatting>
  <conditionalFormatting sqref="C134">
    <cfRule type="expression" dxfId="445" priority="17" stopIfTrue="1">
      <formula>#REF!="Total"</formula>
    </cfRule>
  </conditionalFormatting>
  <conditionalFormatting sqref="C134">
    <cfRule type="expression" dxfId="444" priority="18">
      <formula>#REF!="Total"</formula>
    </cfRule>
  </conditionalFormatting>
  <conditionalFormatting sqref="C134">
    <cfRule type="expression" dxfId="443" priority="19">
      <formula>#REF!="Total"</formula>
    </cfRule>
  </conditionalFormatting>
  <conditionalFormatting sqref="C134">
    <cfRule type="expression" dxfId="442" priority="20">
      <formula>#REF!="Total"</formula>
    </cfRule>
  </conditionalFormatting>
  <conditionalFormatting sqref="C134">
    <cfRule type="expression" dxfId="441" priority="21">
      <formula>#REF!="Total"</formula>
    </cfRule>
  </conditionalFormatting>
  <conditionalFormatting sqref="C134">
    <cfRule type="expression" dxfId="440" priority="22">
      <formula>#REF!="Total"</formula>
    </cfRule>
  </conditionalFormatting>
  <conditionalFormatting sqref="C134">
    <cfRule type="expression" dxfId="439" priority="23">
      <formula>#REF!="Total"</formula>
    </cfRule>
  </conditionalFormatting>
  <conditionalFormatting sqref="C134">
    <cfRule type="expression" dxfId="438" priority="24">
      <formula>#REF!="Total"</formula>
    </cfRule>
  </conditionalFormatting>
  <conditionalFormatting sqref="C134">
    <cfRule type="expression" dxfId="437" priority="25">
      <formula>#REF!="Total"</formula>
    </cfRule>
  </conditionalFormatting>
  <conditionalFormatting sqref="C134">
    <cfRule type="expression" dxfId="436" priority="26">
      <formula>#REF!="Total"</formula>
    </cfRule>
  </conditionalFormatting>
  <conditionalFormatting sqref="C134">
    <cfRule type="expression" dxfId="435" priority="27">
      <formula>#REF!="Total"</formula>
    </cfRule>
  </conditionalFormatting>
  <conditionalFormatting sqref="C134">
    <cfRule type="expression" dxfId="434" priority="28">
      <formula>#REF!="Total"</formula>
    </cfRule>
  </conditionalFormatting>
  <conditionalFormatting sqref="C134">
    <cfRule type="expression" dxfId="433" priority="29">
      <formula>#REF!="Total"</formula>
    </cfRule>
  </conditionalFormatting>
  <conditionalFormatting sqref="C134">
    <cfRule type="expression" dxfId="432" priority="30">
      <formula>#REF!="Total"</formula>
    </cfRule>
  </conditionalFormatting>
  <conditionalFormatting sqref="C134">
    <cfRule type="expression" dxfId="431" priority="31">
      <formula>#REF!="Total"</formula>
    </cfRule>
  </conditionalFormatting>
  <conditionalFormatting sqref="C134">
    <cfRule type="expression" dxfId="430" priority="32">
      <formula>#REF!="Total"</formula>
    </cfRule>
  </conditionalFormatting>
  <conditionalFormatting sqref="C134">
    <cfRule type="expression" dxfId="429" priority="33">
      <formula>#REF!="Total"</formula>
    </cfRule>
  </conditionalFormatting>
  <hyperlinks>
    <hyperlink ref="A1" location="Index!A1" display="Index" xr:uid="{81FA2047-6D3E-469F-8E3C-3B8E982728CA}"/>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8DAE7-949E-40F0-A858-3CEF36464834}">
  <dimension ref="A1:I99"/>
  <sheetViews>
    <sheetView workbookViewId="0">
      <selection activeCell="B1" sqref="B1:E1"/>
    </sheetView>
  </sheetViews>
  <sheetFormatPr defaultRowHeight="12.75" x14ac:dyDescent="0.2"/>
  <cols>
    <col min="1" max="1" width="5.42578125" style="1" bestFit="1" customWidth="1"/>
    <col min="2" max="2" width="67" style="1" bestFit="1" customWidth="1"/>
    <col min="3" max="3" width="25.7109375" style="62" customWidth="1"/>
    <col min="4" max="4" width="25.7109375" style="1" customWidth="1"/>
    <col min="5" max="5" width="13.5703125" style="1" bestFit="1" customWidth="1"/>
    <col min="6" max="6" width="10.28515625" style="4" bestFit="1" customWidth="1"/>
    <col min="7" max="7" width="18.140625" style="4" bestFit="1" customWidth="1"/>
    <col min="8" max="8" width="9.140625" style="4"/>
    <col min="9" max="9" width="1.7109375" style="1" bestFit="1" customWidth="1"/>
    <col min="10" max="256" width="9.140625" style="1"/>
    <col min="257" max="257" width="5.42578125" style="1" bestFit="1" customWidth="1"/>
    <col min="258" max="258" width="67" style="1" bestFit="1" customWidth="1"/>
    <col min="259" max="259" width="13.140625" style="1" bestFit="1" customWidth="1"/>
    <col min="260" max="260" width="10.28515625" style="1" bestFit="1" customWidth="1"/>
    <col min="261" max="261" width="13.5703125" style="1" bestFit="1" customWidth="1"/>
    <col min="262" max="262" width="10.28515625" style="1" bestFit="1" customWidth="1"/>
    <col min="263" max="263" width="18.140625" style="1" bestFit="1" customWidth="1"/>
    <col min="264" max="264" width="9.140625" style="1"/>
    <col min="265" max="265" width="1.7109375" style="1" bestFit="1" customWidth="1"/>
    <col min="266" max="512" width="9.140625" style="1"/>
    <col min="513" max="513" width="5.42578125" style="1" bestFit="1" customWidth="1"/>
    <col min="514" max="514" width="67" style="1" bestFit="1" customWidth="1"/>
    <col min="515" max="515" width="13.140625" style="1" bestFit="1" customWidth="1"/>
    <col min="516" max="516" width="10.28515625" style="1" bestFit="1" customWidth="1"/>
    <col min="517" max="517" width="13.5703125" style="1" bestFit="1" customWidth="1"/>
    <col min="518" max="518" width="10.28515625" style="1" bestFit="1" customWidth="1"/>
    <col min="519" max="519" width="18.140625" style="1" bestFit="1" customWidth="1"/>
    <col min="520" max="520" width="9.140625" style="1"/>
    <col min="521" max="521" width="1.7109375" style="1" bestFit="1" customWidth="1"/>
    <col min="522" max="768" width="9.140625" style="1"/>
    <col min="769" max="769" width="5.42578125" style="1" bestFit="1" customWidth="1"/>
    <col min="770" max="770" width="67" style="1" bestFit="1" customWidth="1"/>
    <col min="771" max="771" width="13.140625" style="1" bestFit="1" customWidth="1"/>
    <col min="772" max="772" width="10.28515625" style="1" bestFit="1" customWidth="1"/>
    <col min="773" max="773" width="13.5703125" style="1" bestFit="1" customWidth="1"/>
    <col min="774" max="774" width="10.28515625" style="1" bestFit="1" customWidth="1"/>
    <col min="775" max="775" width="18.140625" style="1" bestFit="1" customWidth="1"/>
    <col min="776" max="776" width="9.140625" style="1"/>
    <col min="777" max="777" width="1.7109375" style="1" bestFit="1" customWidth="1"/>
    <col min="778" max="1024" width="9.140625" style="1"/>
    <col min="1025" max="1025" width="5.42578125" style="1" bestFit="1" customWidth="1"/>
    <col min="1026" max="1026" width="67" style="1" bestFit="1" customWidth="1"/>
    <col min="1027" max="1027" width="13.140625" style="1" bestFit="1" customWidth="1"/>
    <col min="1028" max="1028" width="10.28515625" style="1" bestFit="1" customWidth="1"/>
    <col min="1029" max="1029" width="13.5703125" style="1" bestFit="1" customWidth="1"/>
    <col min="1030" max="1030" width="10.28515625" style="1" bestFit="1" customWidth="1"/>
    <col min="1031" max="1031" width="18.140625" style="1" bestFit="1" customWidth="1"/>
    <col min="1032" max="1032" width="9.140625" style="1"/>
    <col min="1033" max="1033" width="1.7109375" style="1" bestFit="1" customWidth="1"/>
    <col min="1034" max="1280" width="9.140625" style="1"/>
    <col min="1281" max="1281" width="5.42578125" style="1" bestFit="1" customWidth="1"/>
    <col min="1282" max="1282" width="67" style="1" bestFit="1" customWidth="1"/>
    <col min="1283" max="1283" width="13.140625" style="1" bestFit="1" customWidth="1"/>
    <col min="1284" max="1284" width="10.28515625" style="1" bestFit="1" customWidth="1"/>
    <col min="1285" max="1285" width="13.5703125" style="1" bestFit="1" customWidth="1"/>
    <col min="1286" max="1286" width="10.28515625" style="1" bestFit="1" customWidth="1"/>
    <col min="1287" max="1287" width="18.140625" style="1" bestFit="1" customWidth="1"/>
    <col min="1288" max="1288" width="9.140625" style="1"/>
    <col min="1289" max="1289" width="1.7109375" style="1" bestFit="1" customWidth="1"/>
    <col min="1290" max="1536" width="9.140625" style="1"/>
    <col min="1537" max="1537" width="5.42578125" style="1" bestFit="1" customWidth="1"/>
    <col min="1538" max="1538" width="67" style="1" bestFit="1" customWidth="1"/>
    <col min="1539" max="1539" width="13.140625" style="1" bestFit="1" customWidth="1"/>
    <col min="1540" max="1540" width="10.28515625" style="1" bestFit="1" customWidth="1"/>
    <col min="1541" max="1541" width="13.5703125" style="1" bestFit="1" customWidth="1"/>
    <col min="1542" max="1542" width="10.28515625" style="1" bestFit="1" customWidth="1"/>
    <col min="1543" max="1543" width="18.140625" style="1" bestFit="1" customWidth="1"/>
    <col min="1544" max="1544" width="9.140625" style="1"/>
    <col min="1545" max="1545" width="1.7109375" style="1" bestFit="1" customWidth="1"/>
    <col min="1546" max="1792" width="9.140625" style="1"/>
    <col min="1793" max="1793" width="5.42578125" style="1" bestFit="1" customWidth="1"/>
    <col min="1794" max="1794" width="67" style="1" bestFit="1" customWidth="1"/>
    <col min="1795" max="1795" width="13.140625" style="1" bestFit="1" customWidth="1"/>
    <col min="1796" max="1796" width="10.28515625" style="1" bestFit="1" customWidth="1"/>
    <col min="1797" max="1797" width="13.5703125" style="1" bestFit="1" customWidth="1"/>
    <col min="1798" max="1798" width="10.28515625" style="1" bestFit="1" customWidth="1"/>
    <col min="1799" max="1799" width="18.140625" style="1" bestFit="1" customWidth="1"/>
    <col min="1800" max="1800" width="9.140625" style="1"/>
    <col min="1801" max="1801" width="1.7109375" style="1" bestFit="1" customWidth="1"/>
    <col min="1802" max="2048" width="9.140625" style="1"/>
    <col min="2049" max="2049" width="5.42578125" style="1" bestFit="1" customWidth="1"/>
    <col min="2050" max="2050" width="67" style="1" bestFit="1" customWidth="1"/>
    <col min="2051" max="2051" width="13.140625" style="1" bestFit="1" customWidth="1"/>
    <col min="2052" max="2052" width="10.28515625" style="1" bestFit="1" customWidth="1"/>
    <col min="2053" max="2053" width="13.5703125" style="1" bestFit="1" customWidth="1"/>
    <col min="2054" max="2054" width="10.28515625" style="1" bestFit="1" customWidth="1"/>
    <col min="2055" max="2055" width="18.140625" style="1" bestFit="1" customWidth="1"/>
    <col min="2056" max="2056" width="9.140625" style="1"/>
    <col min="2057" max="2057" width="1.7109375" style="1" bestFit="1" customWidth="1"/>
    <col min="2058" max="2304" width="9.140625" style="1"/>
    <col min="2305" max="2305" width="5.42578125" style="1" bestFit="1" customWidth="1"/>
    <col min="2306" max="2306" width="67" style="1" bestFit="1" customWidth="1"/>
    <col min="2307" max="2307" width="13.140625" style="1" bestFit="1" customWidth="1"/>
    <col min="2308" max="2308" width="10.28515625" style="1" bestFit="1" customWidth="1"/>
    <col min="2309" max="2309" width="13.5703125" style="1" bestFit="1" customWidth="1"/>
    <col min="2310" max="2310" width="10.28515625" style="1" bestFit="1" customWidth="1"/>
    <col min="2311" max="2311" width="18.140625" style="1" bestFit="1" customWidth="1"/>
    <col min="2312" max="2312" width="9.140625" style="1"/>
    <col min="2313" max="2313" width="1.7109375" style="1" bestFit="1" customWidth="1"/>
    <col min="2314" max="2560" width="9.140625" style="1"/>
    <col min="2561" max="2561" width="5.42578125" style="1" bestFit="1" customWidth="1"/>
    <col min="2562" max="2562" width="67" style="1" bestFit="1" customWidth="1"/>
    <col min="2563" max="2563" width="13.140625" style="1" bestFit="1" customWidth="1"/>
    <col min="2564" max="2564" width="10.28515625" style="1" bestFit="1" customWidth="1"/>
    <col min="2565" max="2565" width="13.5703125" style="1" bestFit="1" customWidth="1"/>
    <col min="2566" max="2566" width="10.28515625" style="1" bestFit="1" customWidth="1"/>
    <col min="2567" max="2567" width="18.140625" style="1" bestFit="1" customWidth="1"/>
    <col min="2568" max="2568" width="9.140625" style="1"/>
    <col min="2569" max="2569" width="1.7109375" style="1" bestFit="1" customWidth="1"/>
    <col min="2570" max="2816" width="9.140625" style="1"/>
    <col min="2817" max="2817" width="5.42578125" style="1" bestFit="1" customWidth="1"/>
    <col min="2818" max="2818" width="67" style="1" bestFit="1" customWidth="1"/>
    <col min="2819" max="2819" width="13.140625" style="1" bestFit="1" customWidth="1"/>
    <col min="2820" max="2820" width="10.28515625" style="1" bestFit="1" customWidth="1"/>
    <col min="2821" max="2821" width="13.5703125" style="1" bestFit="1" customWidth="1"/>
    <col min="2822" max="2822" width="10.28515625" style="1" bestFit="1" customWidth="1"/>
    <col min="2823" max="2823" width="18.140625" style="1" bestFit="1" customWidth="1"/>
    <col min="2824" max="2824" width="9.140625" style="1"/>
    <col min="2825" max="2825" width="1.7109375" style="1" bestFit="1" customWidth="1"/>
    <col min="2826" max="3072" width="9.140625" style="1"/>
    <col min="3073" max="3073" width="5.42578125" style="1" bestFit="1" customWidth="1"/>
    <col min="3074" max="3074" width="67" style="1" bestFit="1" customWidth="1"/>
    <col min="3075" max="3075" width="13.140625" style="1" bestFit="1" customWidth="1"/>
    <col min="3076" max="3076" width="10.28515625" style="1" bestFit="1" customWidth="1"/>
    <col min="3077" max="3077" width="13.5703125" style="1" bestFit="1" customWidth="1"/>
    <col min="3078" max="3078" width="10.28515625" style="1" bestFit="1" customWidth="1"/>
    <col min="3079" max="3079" width="18.140625" style="1" bestFit="1" customWidth="1"/>
    <col min="3080" max="3080" width="9.140625" style="1"/>
    <col min="3081" max="3081" width="1.7109375" style="1" bestFit="1" customWidth="1"/>
    <col min="3082" max="3328" width="9.140625" style="1"/>
    <col min="3329" max="3329" width="5.42578125" style="1" bestFit="1" customWidth="1"/>
    <col min="3330" max="3330" width="67" style="1" bestFit="1" customWidth="1"/>
    <col min="3331" max="3331" width="13.140625" style="1" bestFit="1" customWidth="1"/>
    <col min="3332" max="3332" width="10.28515625" style="1" bestFit="1" customWidth="1"/>
    <col min="3333" max="3333" width="13.5703125" style="1" bestFit="1" customWidth="1"/>
    <col min="3334" max="3334" width="10.28515625" style="1" bestFit="1" customWidth="1"/>
    <col min="3335" max="3335" width="18.140625" style="1" bestFit="1" customWidth="1"/>
    <col min="3336" max="3336" width="9.140625" style="1"/>
    <col min="3337" max="3337" width="1.7109375" style="1" bestFit="1" customWidth="1"/>
    <col min="3338" max="3584" width="9.140625" style="1"/>
    <col min="3585" max="3585" width="5.42578125" style="1" bestFit="1" customWidth="1"/>
    <col min="3586" max="3586" width="67" style="1" bestFit="1" customWidth="1"/>
    <col min="3587" max="3587" width="13.140625" style="1" bestFit="1" customWidth="1"/>
    <col min="3588" max="3588" width="10.28515625" style="1" bestFit="1" customWidth="1"/>
    <col min="3589" max="3589" width="13.5703125" style="1" bestFit="1" customWidth="1"/>
    <col min="3590" max="3590" width="10.28515625" style="1" bestFit="1" customWidth="1"/>
    <col min="3591" max="3591" width="18.140625" style="1" bestFit="1" customWidth="1"/>
    <col min="3592" max="3592" width="9.140625" style="1"/>
    <col min="3593" max="3593" width="1.7109375" style="1" bestFit="1" customWidth="1"/>
    <col min="3594" max="3840" width="9.140625" style="1"/>
    <col min="3841" max="3841" width="5.42578125" style="1" bestFit="1" customWidth="1"/>
    <col min="3842" max="3842" width="67" style="1" bestFit="1" customWidth="1"/>
    <col min="3843" max="3843" width="13.140625" style="1" bestFit="1" customWidth="1"/>
    <col min="3844" max="3844" width="10.28515625" style="1" bestFit="1" customWidth="1"/>
    <col min="3845" max="3845" width="13.5703125" style="1" bestFit="1" customWidth="1"/>
    <col min="3846" max="3846" width="10.28515625" style="1" bestFit="1" customWidth="1"/>
    <col min="3847" max="3847" width="18.140625" style="1" bestFit="1" customWidth="1"/>
    <col min="3848" max="3848" width="9.140625" style="1"/>
    <col min="3849" max="3849" width="1.7109375" style="1" bestFit="1" customWidth="1"/>
    <col min="3850" max="4096" width="9.140625" style="1"/>
    <col min="4097" max="4097" width="5.42578125" style="1" bestFit="1" customWidth="1"/>
    <col min="4098" max="4098" width="67" style="1" bestFit="1" customWidth="1"/>
    <col min="4099" max="4099" width="13.140625" style="1" bestFit="1" customWidth="1"/>
    <col min="4100" max="4100" width="10.28515625" style="1" bestFit="1" customWidth="1"/>
    <col min="4101" max="4101" width="13.5703125" style="1" bestFit="1" customWidth="1"/>
    <col min="4102" max="4102" width="10.28515625" style="1" bestFit="1" customWidth="1"/>
    <col min="4103" max="4103" width="18.140625" style="1" bestFit="1" customWidth="1"/>
    <col min="4104" max="4104" width="9.140625" style="1"/>
    <col min="4105" max="4105" width="1.7109375" style="1" bestFit="1" customWidth="1"/>
    <col min="4106" max="4352" width="9.140625" style="1"/>
    <col min="4353" max="4353" width="5.42578125" style="1" bestFit="1" customWidth="1"/>
    <col min="4354" max="4354" width="67" style="1" bestFit="1" customWidth="1"/>
    <col min="4355" max="4355" width="13.140625" style="1" bestFit="1" customWidth="1"/>
    <col min="4356" max="4356" width="10.28515625" style="1" bestFit="1" customWidth="1"/>
    <col min="4357" max="4357" width="13.5703125" style="1" bestFit="1" customWidth="1"/>
    <col min="4358" max="4358" width="10.28515625" style="1" bestFit="1" customWidth="1"/>
    <col min="4359" max="4359" width="18.140625" style="1" bestFit="1" customWidth="1"/>
    <col min="4360" max="4360" width="9.140625" style="1"/>
    <col min="4361" max="4361" width="1.7109375" style="1" bestFit="1" customWidth="1"/>
    <col min="4362" max="4608" width="9.140625" style="1"/>
    <col min="4609" max="4609" width="5.42578125" style="1" bestFit="1" customWidth="1"/>
    <col min="4610" max="4610" width="67" style="1" bestFit="1" customWidth="1"/>
    <col min="4611" max="4611" width="13.140625" style="1" bestFit="1" customWidth="1"/>
    <col min="4612" max="4612" width="10.28515625" style="1" bestFit="1" customWidth="1"/>
    <col min="4613" max="4613" width="13.5703125" style="1" bestFit="1" customWidth="1"/>
    <col min="4614" max="4614" width="10.28515625" style="1" bestFit="1" customWidth="1"/>
    <col min="4615" max="4615" width="18.140625" style="1" bestFit="1" customWidth="1"/>
    <col min="4616" max="4616" width="9.140625" style="1"/>
    <col min="4617" max="4617" width="1.7109375" style="1" bestFit="1" customWidth="1"/>
    <col min="4618" max="4864" width="9.140625" style="1"/>
    <col min="4865" max="4865" width="5.42578125" style="1" bestFit="1" customWidth="1"/>
    <col min="4866" max="4866" width="67" style="1" bestFit="1" customWidth="1"/>
    <col min="4867" max="4867" width="13.140625" style="1" bestFit="1" customWidth="1"/>
    <col min="4868" max="4868" width="10.28515625" style="1" bestFit="1" customWidth="1"/>
    <col min="4869" max="4869" width="13.5703125" style="1" bestFit="1" customWidth="1"/>
    <col min="4870" max="4870" width="10.28515625" style="1" bestFit="1" customWidth="1"/>
    <col min="4871" max="4871" width="18.140625" style="1" bestFit="1" customWidth="1"/>
    <col min="4872" max="4872" width="9.140625" style="1"/>
    <col min="4873" max="4873" width="1.7109375" style="1" bestFit="1" customWidth="1"/>
    <col min="4874" max="5120" width="9.140625" style="1"/>
    <col min="5121" max="5121" width="5.42578125" style="1" bestFit="1" customWidth="1"/>
    <col min="5122" max="5122" width="67" style="1" bestFit="1" customWidth="1"/>
    <col min="5123" max="5123" width="13.140625" style="1" bestFit="1" customWidth="1"/>
    <col min="5124" max="5124" width="10.28515625" style="1" bestFit="1" customWidth="1"/>
    <col min="5125" max="5125" width="13.5703125" style="1" bestFit="1" customWidth="1"/>
    <col min="5126" max="5126" width="10.28515625" style="1" bestFit="1" customWidth="1"/>
    <col min="5127" max="5127" width="18.140625" style="1" bestFit="1" customWidth="1"/>
    <col min="5128" max="5128" width="9.140625" style="1"/>
    <col min="5129" max="5129" width="1.7109375" style="1" bestFit="1" customWidth="1"/>
    <col min="5130" max="5376" width="9.140625" style="1"/>
    <col min="5377" max="5377" width="5.42578125" style="1" bestFit="1" customWidth="1"/>
    <col min="5378" max="5378" width="67" style="1" bestFit="1" customWidth="1"/>
    <col min="5379" max="5379" width="13.140625" style="1" bestFit="1" customWidth="1"/>
    <col min="5380" max="5380" width="10.28515625" style="1" bestFit="1" customWidth="1"/>
    <col min="5381" max="5381" width="13.5703125" style="1" bestFit="1" customWidth="1"/>
    <col min="5382" max="5382" width="10.28515625" style="1" bestFit="1" customWidth="1"/>
    <col min="5383" max="5383" width="18.140625" style="1" bestFit="1" customWidth="1"/>
    <col min="5384" max="5384" width="9.140625" style="1"/>
    <col min="5385" max="5385" width="1.7109375" style="1" bestFit="1" customWidth="1"/>
    <col min="5386" max="5632" width="9.140625" style="1"/>
    <col min="5633" max="5633" width="5.42578125" style="1" bestFit="1" customWidth="1"/>
    <col min="5634" max="5634" width="67" style="1" bestFit="1" customWidth="1"/>
    <col min="5635" max="5635" width="13.140625" style="1" bestFit="1" customWidth="1"/>
    <col min="5636" max="5636" width="10.28515625" style="1" bestFit="1" customWidth="1"/>
    <col min="5637" max="5637" width="13.5703125" style="1" bestFit="1" customWidth="1"/>
    <col min="5638" max="5638" width="10.28515625" style="1" bestFit="1" customWidth="1"/>
    <col min="5639" max="5639" width="18.140625" style="1" bestFit="1" customWidth="1"/>
    <col min="5640" max="5640" width="9.140625" style="1"/>
    <col min="5641" max="5641" width="1.7109375" style="1" bestFit="1" customWidth="1"/>
    <col min="5642" max="5888" width="9.140625" style="1"/>
    <col min="5889" max="5889" width="5.42578125" style="1" bestFit="1" customWidth="1"/>
    <col min="5890" max="5890" width="67" style="1" bestFit="1" customWidth="1"/>
    <col min="5891" max="5891" width="13.140625" style="1" bestFit="1" customWidth="1"/>
    <col min="5892" max="5892" width="10.28515625" style="1" bestFit="1" customWidth="1"/>
    <col min="5893" max="5893" width="13.5703125" style="1" bestFit="1" customWidth="1"/>
    <col min="5894" max="5894" width="10.28515625" style="1" bestFit="1" customWidth="1"/>
    <col min="5895" max="5895" width="18.140625" style="1" bestFit="1" customWidth="1"/>
    <col min="5896" max="5896" width="9.140625" style="1"/>
    <col min="5897" max="5897" width="1.7109375" style="1" bestFit="1" customWidth="1"/>
    <col min="5898" max="6144" width="9.140625" style="1"/>
    <col min="6145" max="6145" width="5.42578125" style="1" bestFit="1" customWidth="1"/>
    <col min="6146" max="6146" width="67" style="1" bestFit="1" customWidth="1"/>
    <col min="6147" max="6147" width="13.140625" style="1" bestFit="1" customWidth="1"/>
    <col min="6148" max="6148" width="10.28515625" style="1" bestFit="1" customWidth="1"/>
    <col min="6149" max="6149" width="13.5703125" style="1" bestFit="1" customWidth="1"/>
    <col min="6150" max="6150" width="10.28515625" style="1" bestFit="1" customWidth="1"/>
    <col min="6151" max="6151" width="18.140625" style="1" bestFit="1" customWidth="1"/>
    <col min="6152" max="6152" width="9.140625" style="1"/>
    <col min="6153" max="6153" width="1.7109375" style="1" bestFit="1" customWidth="1"/>
    <col min="6154" max="6400" width="9.140625" style="1"/>
    <col min="6401" max="6401" width="5.42578125" style="1" bestFit="1" customWidth="1"/>
    <col min="6402" max="6402" width="67" style="1" bestFit="1" customWidth="1"/>
    <col min="6403" max="6403" width="13.140625" style="1" bestFit="1" customWidth="1"/>
    <col min="6404" max="6404" width="10.28515625" style="1" bestFit="1" customWidth="1"/>
    <col min="6405" max="6405" width="13.5703125" style="1" bestFit="1" customWidth="1"/>
    <col min="6406" max="6406" width="10.28515625" style="1" bestFit="1" customWidth="1"/>
    <col min="6407" max="6407" width="18.140625" style="1" bestFit="1" customWidth="1"/>
    <col min="6408" max="6408" width="9.140625" style="1"/>
    <col min="6409" max="6409" width="1.7109375" style="1" bestFit="1" customWidth="1"/>
    <col min="6410" max="6656" width="9.140625" style="1"/>
    <col min="6657" max="6657" width="5.42578125" style="1" bestFit="1" customWidth="1"/>
    <col min="6658" max="6658" width="67" style="1" bestFit="1" customWidth="1"/>
    <col min="6659" max="6659" width="13.140625" style="1" bestFit="1" customWidth="1"/>
    <col min="6660" max="6660" width="10.28515625" style="1" bestFit="1" customWidth="1"/>
    <col min="6661" max="6661" width="13.5703125" style="1" bestFit="1" customWidth="1"/>
    <col min="6662" max="6662" width="10.28515625" style="1" bestFit="1" customWidth="1"/>
    <col min="6663" max="6663" width="18.140625" style="1" bestFit="1" customWidth="1"/>
    <col min="6664" max="6664" width="9.140625" style="1"/>
    <col min="6665" max="6665" width="1.7109375" style="1" bestFit="1" customWidth="1"/>
    <col min="6666" max="6912" width="9.140625" style="1"/>
    <col min="6913" max="6913" width="5.42578125" style="1" bestFit="1" customWidth="1"/>
    <col min="6914" max="6914" width="67" style="1" bestFit="1" customWidth="1"/>
    <col min="6915" max="6915" width="13.140625" style="1" bestFit="1" customWidth="1"/>
    <col min="6916" max="6916" width="10.28515625" style="1" bestFit="1" customWidth="1"/>
    <col min="6917" max="6917" width="13.5703125" style="1" bestFit="1" customWidth="1"/>
    <col min="6918" max="6918" width="10.28515625" style="1" bestFit="1" customWidth="1"/>
    <col min="6919" max="6919" width="18.140625" style="1" bestFit="1" customWidth="1"/>
    <col min="6920" max="6920" width="9.140625" style="1"/>
    <col min="6921" max="6921" width="1.7109375" style="1" bestFit="1" customWidth="1"/>
    <col min="6922" max="7168" width="9.140625" style="1"/>
    <col min="7169" max="7169" width="5.42578125" style="1" bestFit="1" customWidth="1"/>
    <col min="7170" max="7170" width="67" style="1" bestFit="1" customWidth="1"/>
    <col min="7171" max="7171" width="13.140625" style="1" bestFit="1" customWidth="1"/>
    <col min="7172" max="7172" width="10.28515625" style="1" bestFit="1" customWidth="1"/>
    <col min="7173" max="7173" width="13.5703125" style="1" bestFit="1" customWidth="1"/>
    <col min="7174" max="7174" width="10.28515625" style="1" bestFit="1" customWidth="1"/>
    <col min="7175" max="7175" width="18.140625" style="1" bestFit="1" customWidth="1"/>
    <col min="7176" max="7176" width="9.140625" style="1"/>
    <col min="7177" max="7177" width="1.7109375" style="1" bestFit="1" customWidth="1"/>
    <col min="7178" max="7424" width="9.140625" style="1"/>
    <col min="7425" max="7425" width="5.42578125" style="1" bestFit="1" customWidth="1"/>
    <col min="7426" max="7426" width="67" style="1" bestFit="1" customWidth="1"/>
    <col min="7427" max="7427" width="13.140625" style="1" bestFit="1" customWidth="1"/>
    <col min="7428" max="7428" width="10.28515625" style="1" bestFit="1" customWidth="1"/>
    <col min="7429" max="7429" width="13.5703125" style="1" bestFit="1" customWidth="1"/>
    <col min="7430" max="7430" width="10.28515625" style="1" bestFit="1" customWidth="1"/>
    <col min="7431" max="7431" width="18.140625" style="1" bestFit="1" customWidth="1"/>
    <col min="7432" max="7432" width="9.140625" style="1"/>
    <col min="7433" max="7433" width="1.7109375" style="1" bestFit="1" customWidth="1"/>
    <col min="7434" max="7680" width="9.140625" style="1"/>
    <col min="7681" max="7681" width="5.42578125" style="1" bestFit="1" customWidth="1"/>
    <col min="7682" max="7682" width="67" style="1" bestFit="1" customWidth="1"/>
    <col min="7683" max="7683" width="13.140625" style="1" bestFit="1" customWidth="1"/>
    <col min="7684" max="7684" width="10.28515625" style="1" bestFit="1" customWidth="1"/>
    <col min="7685" max="7685" width="13.5703125" style="1" bestFit="1" customWidth="1"/>
    <col min="7686" max="7686" width="10.28515625" style="1" bestFit="1" customWidth="1"/>
    <col min="7687" max="7687" width="18.140625" style="1" bestFit="1" customWidth="1"/>
    <col min="7688" max="7688" width="9.140625" style="1"/>
    <col min="7689" max="7689" width="1.7109375" style="1" bestFit="1" customWidth="1"/>
    <col min="7690" max="7936" width="9.140625" style="1"/>
    <col min="7937" max="7937" width="5.42578125" style="1" bestFit="1" customWidth="1"/>
    <col min="7938" max="7938" width="67" style="1" bestFit="1" customWidth="1"/>
    <col min="7939" max="7939" width="13.140625" style="1" bestFit="1" customWidth="1"/>
    <col min="7940" max="7940" width="10.28515625" style="1" bestFit="1" customWidth="1"/>
    <col min="7941" max="7941" width="13.5703125" style="1" bestFit="1" customWidth="1"/>
    <col min="7942" max="7942" width="10.28515625" style="1" bestFit="1" customWidth="1"/>
    <col min="7943" max="7943" width="18.140625" style="1" bestFit="1" customWidth="1"/>
    <col min="7944" max="7944" width="9.140625" style="1"/>
    <col min="7945" max="7945" width="1.7109375" style="1" bestFit="1" customWidth="1"/>
    <col min="7946" max="8192" width="9.140625" style="1"/>
    <col min="8193" max="8193" width="5.42578125" style="1" bestFit="1" customWidth="1"/>
    <col min="8194" max="8194" width="67" style="1" bestFit="1" customWidth="1"/>
    <col min="8195" max="8195" width="13.140625" style="1" bestFit="1" customWidth="1"/>
    <col min="8196" max="8196" width="10.28515625" style="1" bestFit="1" customWidth="1"/>
    <col min="8197" max="8197" width="13.5703125" style="1" bestFit="1" customWidth="1"/>
    <col min="8198" max="8198" width="10.28515625" style="1" bestFit="1" customWidth="1"/>
    <col min="8199" max="8199" width="18.140625" style="1" bestFit="1" customWidth="1"/>
    <col min="8200" max="8200" width="9.140625" style="1"/>
    <col min="8201" max="8201" width="1.7109375" style="1" bestFit="1" customWidth="1"/>
    <col min="8202" max="8448" width="9.140625" style="1"/>
    <col min="8449" max="8449" width="5.42578125" style="1" bestFit="1" customWidth="1"/>
    <col min="8450" max="8450" width="67" style="1" bestFit="1" customWidth="1"/>
    <col min="8451" max="8451" width="13.140625" style="1" bestFit="1" customWidth="1"/>
    <col min="8452" max="8452" width="10.28515625" style="1" bestFit="1" customWidth="1"/>
    <col min="8453" max="8453" width="13.5703125" style="1" bestFit="1" customWidth="1"/>
    <col min="8454" max="8454" width="10.28515625" style="1" bestFit="1" customWidth="1"/>
    <col min="8455" max="8455" width="18.140625" style="1" bestFit="1" customWidth="1"/>
    <col min="8456" max="8456" width="9.140625" style="1"/>
    <col min="8457" max="8457" width="1.7109375" style="1" bestFit="1" customWidth="1"/>
    <col min="8458" max="8704" width="9.140625" style="1"/>
    <col min="8705" max="8705" width="5.42578125" style="1" bestFit="1" customWidth="1"/>
    <col min="8706" max="8706" width="67" style="1" bestFit="1" customWidth="1"/>
    <col min="8707" max="8707" width="13.140625" style="1" bestFit="1" customWidth="1"/>
    <col min="8708" max="8708" width="10.28515625" style="1" bestFit="1" customWidth="1"/>
    <col min="8709" max="8709" width="13.5703125" style="1" bestFit="1" customWidth="1"/>
    <col min="8710" max="8710" width="10.28515625" style="1" bestFit="1" customWidth="1"/>
    <col min="8711" max="8711" width="18.140625" style="1" bestFit="1" customWidth="1"/>
    <col min="8712" max="8712" width="9.140625" style="1"/>
    <col min="8713" max="8713" width="1.7109375" style="1" bestFit="1" customWidth="1"/>
    <col min="8714" max="8960" width="9.140625" style="1"/>
    <col min="8961" max="8961" width="5.42578125" style="1" bestFit="1" customWidth="1"/>
    <col min="8962" max="8962" width="67" style="1" bestFit="1" customWidth="1"/>
    <col min="8963" max="8963" width="13.140625" style="1" bestFit="1" customWidth="1"/>
    <col min="8964" max="8964" width="10.28515625" style="1" bestFit="1" customWidth="1"/>
    <col min="8965" max="8965" width="13.5703125" style="1" bestFit="1" customWidth="1"/>
    <col min="8966" max="8966" width="10.28515625" style="1" bestFit="1" customWidth="1"/>
    <col min="8967" max="8967" width="18.140625" style="1" bestFit="1" customWidth="1"/>
    <col min="8968" max="8968" width="9.140625" style="1"/>
    <col min="8969" max="8969" width="1.7109375" style="1" bestFit="1" customWidth="1"/>
    <col min="8970" max="9216" width="9.140625" style="1"/>
    <col min="9217" max="9217" width="5.42578125" style="1" bestFit="1" customWidth="1"/>
    <col min="9218" max="9218" width="67" style="1" bestFit="1" customWidth="1"/>
    <col min="9219" max="9219" width="13.140625" style="1" bestFit="1" customWidth="1"/>
    <col min="9220" max="9220" width="10.28515625" style="1" bestFit="1" customWidth="1"/>
    <col min="9221" max="9221" width="13.5703125" style="1" bestFit="1" customWidth="1"/>
    <col min="9222" max="9222" width="10.28515625" style="1" bestFit="1" customWidth="1"/>
    <col min="9223" max="9223" width="18.140625" style="1" bestFit="1" customWidth="1"/>
    <col min="9224" max="9224" width="9.140625" style="1"/>
    <col min="9225" max="9225" width="1.7109375" style="1" bestFit="1" customWidth="1"/>
    <col min="9226" max="9472" width="9.140625" style="1"/>
    <col min="9473" max="9473" width="5.42578125" style="1" bestFit="1" customWidth="1"/>
    <col min="9474" max="9474" width="67" style="1" bestFit="1" customWidth="1"/>
    <col min="9475" max="9475" width="13.140625" style="1" bestFit="1" customWidth="1"/>
    <col min="9476" max="9476" width="10.28515625" style="1" bestFit="1" customWidth="1"/>
    <col min="9477" max="9477" width="13.5703125" style="1" bestFit="1" customWidth="1"/>
    <col min="9478" max="9478" width="10.28515625" style="1" bestFit="1" customWidth="1"/>
    <col min="9479" max="9479" width="18.140625" style="1" bestFit="1" customWidth="1"/>
    <col min="9480" max="9480" width="9.140625" style="1"/>
    <col min="9481" max="9481" width="1.7109375" style="1" bestFit="1" customWidth="1"/>
    <col min="9482" max="9728" width="9.140625" style="1"/>
    <col min="9729" max="9729" width="5.42578125" style="1" bestFit="1" customWidth="1"/>
    <col min="9730" max="9730" width="67" style="1" bestFit="1" customWidth="1"/>
    <col min="9731" max="9731" width="13.140625" style="1" bestFit="1" customWidth="1"/>
    <col min="9732" max="9732" width="10.28515625" style="1" bestFit="1" customWidth="1"/>
    <col min="9733" max="9733" width="13.5703125" style="1" bestFit="1" customWidth="1"/>
    <col min="9734" max="9734" width="10.28515625" style="1" bestFit="1" customWidth="1"/>
    <col min="9735" max="9735" width="18.140625" style="1" bestFit="1" customWidth="1"/>
    <col min="9736" max="9736" width="9.140625" style="1"/>
    <col min="9737" max="9737" width="1.7109375" style="1" bestFit="1" customWidth="1"/>
    <col min="9738" max="9984" width="9.140625" style="1"/>
    <col min="9985" max="9985" width="5.42578125" style="1" bestFit="1" customWidth="1"/>
    <col min="9986" max="9986" width="67" style="1" bestFit="1" customWidth="1"/>
    <col min="9987" max="9987" width="13.140625" style="1" bestFit="1" customWidth="1"/>
    <col min="9988" max="9988" width="10.28515625" style="1" bestFit="1" customWidth="1"/>
    <col min="9989" max="9989" width="13.5703125" style="1" bestFit="1" customWidth="1"/>
    <col min="9990" max="9990" width="10.28515625" style="1" bestFit="1" customWidth="1"/>
    <col min="9991" max="9991" width="18.140625" style="1" bestFit="1" customWidth="1"/>
    <col min="9992" max="9992" width="9.140625" style="1"/>
    <col min="9993" max="9993" width="1.7109375" style="1" bestFit="1" customWidth="1"/>
    <col min="9994" max="10240" width="9.140625" style="1"/>
    <col min="10241" max="10241" width="5.42578125" style="1" bestFit="1" customWidth="1"/>
    <col min="10242" max="10242" width="67" style="1" bestFit="1" customWidth="1"/>
    <col min="10243" max="10243" width="13.140625" style="1" bestFit="1" customWidth="1"/>
    <col min="10244" max="10244" width="10.28515625" style="1" bestFit="1" customWidth="1"/>
    <col min="10245" max="10245" width="13.5703125" style="1" bestFit="1" customWidth="1"/>
    <col min="10246" max="10246" width="10.28515625" style="1" bestFit="1" customWidth="1"/>
    <col min="10247" max="10247" width="18.140625" style="1" bestFit="1" customWidth="1"/>
    <col min="10248" max="10248" width="9.140625" style="1"/>
    <col min="10249" max="10249" width="1.7109375" style="1" bestFit="1" customWidth="1"/>
    <col min="10250" max="10496" width="9.140625" style="1"/>
    <col min="10497" max="10497" width="5.42578125" style="1" bestFit="1" customWidth="1"/>
    <col min="10498" max="10498" width="67" style="1" bestFit="1" customWidth="1"/>
    <col min="10499" max="10499" width="13.140625" style="1" bestFit="1" customWidth="1"/>
    <col min="10500" max="10500" width="10.28515625" style="1" bestFit="1" customWidth="1"/>
    <col min="10501" max="10501" width="13.5703125" style="1" bestFit="1" customWidth="1"/>
    <col min="10502" max="10502" width="10.28515625" style="1" bestFit="1" customWidth="1"/>
    <col min="10503" max="10503" width="18.140625" style="1" bestFit="1" customWidth="1"/>
    <col min="10504" max="10504" width="9.140625" style="1"/>
    <col min="10505" max="10505" width="1.7109375" style="1" bestFit="1" customWidth="1"/>
    <col min="10506" max="10752" width="9.140625" style="1"/>
    <col min="10753" max="10753" width="5.42578125" style="1" bestFit="1" customWidth="1"/>
    <col min="10754" max="10754" width="67" style="1" bestFit="1" customWidth="1"/>
    <col min="10755" max="10755" width="13.140625" style="1" bestFit="1" customWidth="1"/>
    <col min="10756" max="10756" width="10.28515625" style="1" bestFit="1" customWidth="1"/>
    <col min="10757" max="10757" width="13.5703125" style="1" bestFit="1" customWidth="1"/>
    <col min="10758" max="10758" width="10.28515625" style="1" bestFit="1" customWidth="1"/>
    <col min="10759" max="10759" width="18.140625" style="1" bestFit="1" customWidth="1"/>
    <col min="10760" max="10760" width="9.140625" style="1"/>
    <col min="10761" max="10761" width="1.7109375" style="1" bestFit="1" customWidth="1"/>
    <col min="10762" max="11008" width="9.140625" style="1"/>
    <col min="11009" max="11009" width="5.42578125" style="1" bestFit="1" customWidth="1"/>
    <col min="11010" max="11010" width="67" style="1" bestFit="1" customWidth="1"/>
    <col min="11011" max="11011" width="13.140625" style="1" bestFit="1" customWidth="1"/>
    <col min="11012" max="11012" width="10.28515625" style="1" bestFit="1" customWidth="1"/>
    <col min="11013" max="11013" width="13.5703125" style="1" bestFit="1" customWidth="1"/>
    <col min="11014" max="11014" width="10.28515625" style="1" bestFit="1" customWidth="1"/>
    <col min="11015" max="11015" width="18.140625" style="1" bestFit="1" customWidth="1"/>
    <col min="11016" max="11016" width="9.140625" style="1"/>
    <col min="11017" max="11017" width="1.7109375" style="1" bestFit="1" customWidth="1"/>
    <col min="11018" max="11264" width="9.140625" style="1"/>
    <col min="11265" max="11265" width="5.42578125" style="1" bestFit="1" customWidth="1"/>
    <col min="11266" max="11266" width="67" style="1" bestFit="1" customWidth="1"/>
    <col min="11267" max="11267" width="13.140625" style="1" bestFit="1" customWidth="1"/>
    <col min="11268" max="11268" width="10.28515625" style="1" bestFit="1" customWidth="1"/>
    <col min="11269" max="11269" width="13.5703125" style="1" bestFit="1" customWidth="1"/>
    <col min="11270" max="11270" width="10.28515625" style="1" bestFit="1" customWidth="1"/>
    <col min="11271" max="11271" width="18.140625" style="1" bestFit="1" customWidth="1"/>
    <col min="11272" max="11272" width="9.140625" style="1"/>
    <col min="11273" max="11273" width="1.7109375" style="1" bestFit="1" customWidth="1"/>
    <col min="11274" max="11520" width="9.140625" style="1"/>
    <col min="11521" max="11521" width="5.42578125" style="1" bestFit="1" customWidth="1"/>
    <col min="11522" max="11522" width="67" style="1" bestFit="1" customWidth="1"/>
    <col min="11523" max="11523" width="13.140625" style="1" bestFit="1" customWidth="1"/>
    <col min="11524" max="11524" width="10.28515625" style="1" bestFit="1" customWidth="1"/>
    <col min="11525" max="11525" width="13.5703125" style="1" bestFit="1" customWidth="1"/>
    <col min="11526" max="11526" width="10.28515625" style="1" bestFit="1" customWidth="1"/>
    <col min="11527" max="11527" width="18.140625" style="1" bestFit="1" customWidth="1"/>
    <col min="11528" max="11528" width="9.140625" style="1"/>
    <col min="11529" max="11529" width="1.7109375" style="1" bestFit="1" customWidth="1"/>
    <col min="11530" max="11776" width="9.140625" style="1"/>
    <col min="11777" max="11777" width="5.42578125" style="1" bestFit="1" customWidth="1"/>
    <col min="11778" max="11778" width="67" style="1" bestFit="1" customWidth="1"/>
    <col min="11779" max="11779" width="13.140625" style="1" bestFit="1" customWidth="1"/>
    <col min="11780" max="11780" width="10.28515625" style="1" bestFit="1" customWidth="1"/>
    <col min="11781" max="11781" width="13.5703125" style="1" bestFit="1" customWidth="1"/>
    <col min="11782" max="11782" width="10.28515625" style="1" bestFit="1" customWidth="1"/>
    <col min="11783" max="11783" width="18.140625" style="1" bestFit="1" customWidth="1"/>
    <col min="11784" max="11784" width="9.140625" style="1"/>
    <col min="11785" max="11785" width="1.7109375" style="1" bestFit="1" customWidth="1"/>
    <col min="11786" max="12032" width="9.140625" style="1"/>
    <col min="12033" max="12033" width="5.42578125" style="1" bestFit="1" customWidth="1"/>
    <col min="12034" max="12034" width="67" style="1" bestFit="1" customWidth="1"/>
    <col min="12035" max="12035" width="13.140625" style="1" bestFit="1" customWidth="1"/>
    <col min="12036" max="12036" width="10.28515625" style="1" bestFit="1" customWidth="1"/>
    <col min="12037" max="12037" width="13.5703125" style="1" bestFit="1" customWidth="1"/>
    <col min="12038" max="12038" width="10.28515625" style="1" bestFit="1" customWidth="1"/>
    <col min="12039" max="12039" width="18.140625" style="1" bestFit="1" customWidth="1"/>
    <col min="12040" max="12040" width="9.140625" style="1"/>
    <col min="12041" max="12041" width="1.7109375" style="1" bestFit="1" customWidth="1"/>
    <col min="12042" max="12288" width="9.140625" style="1"/>
    <col min="12289" max="12289" width="5.42578125" style="1" bestFit="1" customWidth="1"/>
    <col min="12290" max="12290" width="67" style="1" bestFit="1" customWidth="1"/>
    <col min="12291" max="12291" width="13.140625" style="1" bestFit="1" customWidth="1"/>
    <col min="12292" max="12292" width="10.28515625" style="1" bestFit="1" customWidth="1"/>
    <col min="12293" max="12293" width="13.5703125" style="1" bestFit="1" customWidth="1"/>
    <col min="12294" max="12294" width="10.28515625" style="1" bestFit="1" customWidth="1"/>
    <col min="12295" max="12295" width="18.140625" style="1" bestFit="1" customWidth="1"/>
    <col min="12296" max="12296" width="9.140625" style="1"/>
    <col min="12297" max="12297" width="1.7109375" style="1" bestFit="1" customWidth="1"/>
    <col min="12298" max="12544" width="9.140625" style="1"/>
    <col min="12545" max="12545" width="5.42578125" style="1" bestFit="1" customWidth="1"/>
    <col min="12546" max="12546" width="67" style="1" bestFit="1" customWidth="1"/>
    <col min="12547" max="12547" width="13.140625" style="1" bestFit="1" customWidth="1"/>
    <col min="12548" max="12548" width="10.28515625" style="1" bestFit="1" customWidth="1"/>
    <col min="12549" max="12549" width="13.5703125" style="1" bestFit="1" customWidth="1"/>
    <col min="12550" max="12550" width="10.28515625" style="1" bestFit="1" customWidth="1"/>
    <col min="12551" max="12551" width="18.140625" style="1" bestFit="1" customWidth="1"/>
    <col min="12552" max="12552" width="9.140625" style="1"/>
    <col min="12553" max="12553" width="1.7109375" style="1" bestFit="1" customWidth="1"/>
    <col min="12554" max="12800" width="9.140625" style="1"/>
    <col min="12801" max="12801" width="5.42578125" style="1" bestFit="1" customWidth="1"/>
    <col min="12802" max="12802" width="67" style="1" bestFit="1" customWidth="1"/>
    <col min="12803" max="12803" width="13.140625" style="1" bestFit="1" customWidth="1"/>
    <col min="12804" max="12804" width="10.28515625" style="1" bestFit="1" customWidth="1"/>
    <col min="12805" max="12805" width="13.5703125" style="1" bestFit="1" customWidth="1"/>
    <col min="12806" max="12806" width="10.28515625" style="1" bestFit="1" customWidth="1"/>
    <col min="12807" max="12807" width="18.140625" style="1" bestFit="1" customWidth="1"/>
    <col min="12808" max="12808" width="9.140625" style="1"/>
    <col min="12809" max="12809" width="1.7109375" style="1" bestFit="1" customWidth="1"/>
    <col min="12810" max="13056" width="9.140625" style="1"/>
    <col min="13057" max="13057" width="5.42578125" style="1" bestFit="1" customWidth="1"/>
    <col min="13058" max="13058" width="67" style="1" bestFit="1" customWidth="1"/>
    <col min="13059" max="13059" width="13.140625" style="1" bestFit="1" customWidth="1"/>
    <col min="13060" max="13060" width="10.28515625" style="1" bestFit="1" customWidth="1"/>
    <col min="13061" max="13061" width="13.5703125" style="1" bestFit="1" customWidth="1"/>
    <col min="13062" max="13062" width="10.28515625" style="1" bestFit="1" customWidth="1"/>
    <col min="13063" max="13063" width="18.140625" style="1" bestFit="1" customWidth="1"/>
    <col min="13064" max="13064" width="9.140625" style="1"/>
    <col min="13065" max="13065" width="1.7109375" style="1" bestFit="1" customWidth="1"/>
    <col min="13066" max="13312" width="9.140625" style="1"/>
    <col min="13313" max="13313" width="5.42578125" style="1" bestFit="1" customWidth="1"/>
    <col min="13314" max="13314" width="67" style="1" bestFit="1" customWidth="1"/>
    <col min="13315" max="13315" width="13.140625" style="1" bestFit="1" customWidth="1"/>
    <col min="13316" max="13316" width="10.28515625" style="1" bestFit="1" customWidth="1"/>
    <col min="13317" max="13317" width="13.5703125" style="1" bestFit="1" customWidth="1"/>
    <col min="13318" max="13318" width="10.28515625" style="1" bestFit="1" customWidth="1"/>
    <col min="13319" max="13319" width="18.140625" style="1" bestFit="1" customWidth="1"/>
    <col min="13320" max="13320" width="9.140625" style="1"/>
    <col min="13321" max="13321" width="1.7109375" style="1" bestFit="1" customWidth="1"/>
    <col min="13322" max="13568" width="9.140625" style="1"/>
    <col min="13569" max="13569" width="5.42578125" style="1" bestFit="1" customWidth="1"/>
    <col min="13570" max="13570" width="67" style="1" bestFit="1" customWidth="1"/>
    <col min="13571" max="13571" width="13.140625" style="1" bestFit="1" customWidth="1"/>
    <col min="13572" max="13572" width="10.28515625" style="1" bestFit="1" customWidth="1"/>
    <col min="13573" max="13573" width="13.5703125" style="1" bestFit="1" customWidth="1"/>
    <col min="13574" max="13574" width="10.28515625" style="1" bestFit="1" customWidth="1"/>
    <col min="13575" max="13575" width="18.140625" style="1" bestFit="1" customWidth="1"/>
    <col min="13576" max="13576" width="9.140625" style="1"/>
    <col min="13577" max="13577" width="1.7109375" style="1" bestFit="1" customWidth="1"/>
    <col min="13578" max="13824" width="9.140625" style="1"/>
    <col min="13825" max="13825" width="5.42578125" style="1" bestFit="1" customWidth="1"/>
    <col min="13826" max="13826" width="67" style="1" bestFit="1" customWidth="1"/>
    <col min="13827" max="13827" width="13.140625" style="1" bestFit="1" customWidth="1"/>
    <col min="13828" max="13828" width="10.28515625" style="1" bestFit="1" customWidth="1"/>
    <col min="13829" max="13829" width="13.5703125" style="1" bestFit="1" customWidth="1"/>
    <col min="13830" max="13830" width="10.28515625" style="1" bestFit="1" customWidth="1"/>
    <col min="13831" max="13831" width="18.140625" style="1" bestFit="1" customWidth="1"/>
    <col min="13832" max="13832" width="9.140625" style="1"/>
    <col min="13833" max="13833" width="1.7109375" style="1" bestFit="1" customWidth="1"/>
    <col min="13834" max="14080" width="9.140625" style="1"/>
    <col min="14081" max="14081" width="5.42578125" style="1" bestFit="1" customWidth="1"/>
    <col min="14082" max="14082" width="67" style="1" bestFit="1" customWidth="1"/>
    <col min="14083" max="14083" width="13.140625" style="1" bestFit="1" customWidth="1"/>
    <col min="14084" max="14084" width="10.28515625" style="1" bestFit="1" customWidth="1"/>
    <col min="14085" max="14085" width="13.5703125" style="1" bestFit="1" customWidth="1"/>
    <col min="14086" max="14086" width="10.28515625" style="1" bestFit="1" customWidth="1"/>
    <col min="14087" max="14087" width="18.140625" style="1" bestFit="1" customWidth="1"/>
    <col min="14088" max="14088" width="9.140625" style="1"/>
    <col min="14089" max="14089" width="1.7109375" style="1" bestFit="1" customWidth="1"/>
    <col min="14090" max="14336" width="9.140625" style="1"/>
    <col min="14337" max="14337" width="5.42578125" style="1" bestFit="1" customWidth="1"/>
    <col min="14338" max="14338" width="67" style="1" bestFit="1" customWidth="1"/>
    <col min="14339" max="14339" width="13.140625" style="1" bestFit="1" customWidth="1"/>
    <col min="14340" max="14340" width="10.28515625" style="1" bestFit="1" customWidth="1"/>
    <col min="14341" max="14341" width="13.5703125" style="1" bestFit="1" customWidth="1"/>
    <col min="14342" max="14342" width="10.28515625" style="1" bestFit="1" customWidth="1"/>
    <col min="14343" max="14343" width="18.140625" style="1" bestFit="1" customWidth="1"/>
    <col min="14344" max="14344" width="9.140625" style="1"/>
    <col min="14345" max="14345" width="1.7109375" style="1" bestFit="1" customWidth="1"/>
    <col min="14346" max="14592" width="9.140625" style="1"/>
    <col min="14593" max="14593" width="5.42578125" style="1" bestFit="1" customWidth="1"/>
    <col min="14594" max="14594" width="67" style="1" bestFit="1" customWidth="1"/>
    <col min="14595" max="14595" width="13.140625" style="1" bestFit="1" customWidth="1"/>
    <col min="14596" max="14596" width="10.28515625" style="1" bestFit="1" customWidth="1"/>
    <col min="14597" max="14597" width="13.5703125" style="1" bestFit="1" customWidth="1"/>
    <col min="14598" max="14598" width="10.28515625" style="1" bestFit="1" customWidth="1"/>
    <col min="14599" max="14599" width="18.140625" style="1" bestFit="1" customWidth="1"/>
    <col min="14600" max="14600" width="9.140625" style="1"/>
    <col min="14601" max="14601" width="1.7109375" style="1" bestFit="1" customWidth="1"/>
    <col min="14602" max="14848" width="9.140625" style="1"/>
    <col min="14849" max="14849" width="5.42578125" style="1" bestFit="1" customWidth="1"/>
    <col min="14850" max="14850" width="67" style="1" bestFit="1" customWidth="1"/>
    <col min="14851" max="14851" width="13.140625" style="1" bestFit="1" customWidth="1"/>
    <col min="14852" max="14852" width="10.28515625" style="1" bestFit="1" customWidth="1"/>
    <col min="14853" max="14853" width="13.5703125" style="1" bestFit="1" customWidth="1"/>
    <col min="14854" max="14854" width="10.28515625" style="1" bestFit="1" customWidth="1"/>
    <col min="14855" max="14855" width="18.140625" style="1" bestFit="1" customWidth="1"/>
    <col min="14856" max="14856" width="9.140625" style="1"/>
    <col min="14857" max="14857" width="1.7109375" style="1" bestFit="1" customWidth="1"/>
    <col min="14858" max="15104" width="9.140625" style="1"/>
    <col min="15105" max="15105" width="5.42578125" style="1" bestFit="1" customWidth="1"/>
    <col min="15106" max="15106" width="67" style="1" bestFit="1" customWidth="1"/>
    <col min="15107" max="15107" width="13.140625" style="1" bestFit="1" customWidth="1"/>
    <col min="15108" max="15108" width="10.28515625" style="1" bestFit="1" customWidth="1"/>
    <col min="15109" max="15109" width="13.5703125" style="1" bestFit="1" customWidth="1"/>
    <col min="15110" max="15110" width="10.28515625" style="1" bestFit="1" customWidth="1"/>
    <col min="15111" max="15111" width="18.140625" style="1" bestFit="1" customWidth="1"/>
    <col min="15112" max="15112" width="9.140625" style="1"/>
    <col min="15113" max="15113" width="1.7109375" style="1" bestFit="1" customWidth="1"/>
    <col min="15114" max="15360" width="9.140625" style="1"/>
    <col min="15361" max="15361" width="5.42578125" style="1" bestFit="1" customWidth="1"/>
    <col min="15362" max="15362" width="67" style="1" bestFit="1" customWidth="1"/>
    <col min="15363" max="15363" width="13.140625" style="1" bestFit="1" customWidth="1"/>
    <col min="15364" max="15364" width="10.28515625" style="1" bestFit="1" customWidth="1"/>
    <col min="15365" max="15365" width="13.5703125" style="1" bestFit="1" customWidth="1"/>
    <col min="15366" max="15366" width="10.28515625" style="1" bestFit="1" customWidth="1"/>
    <col min="15367" max="15367" width="18.140625" style="1" bestFit="1" customWidth="1"/>
    <col min="15368" max="15368" width="9.140625" style="1"/>
    <col min="15369" max="15369" width="1.7109375" style="1" bestFit="1" customWidth="1"/>
    <col min="15370" max="15616" width="9.140625" style="1"/>
    <col min="15617" max="15617" width="5.42578125" style="1" bestFit="1" customWidth="1"/>
    <col min="15618" max="15618" width="67" style="1" bestFit="1" customWidth="1"/>
    <col min="15619" max="15619" width="13.140625" style="1" bestFit="1" customWidth="1"/>
    <col min="15620" max="15620" width="10.28515625" style="1" bestFit="1" customWidth="1"/>
    <col min="15621" max="15621" width="13.5703125" style="1" bestFit="1" customWidth="1"/>
    <col min="15622" max="15622" width="10.28515625" style="1" bestFit="1" customWidth="1"/>
    <col min="15623" max="15623" width="18.140625" style="1" bestFit="1" customWidth="1"/>
    <col min="15624" max="15624" width="9.140625" style="1"/>
    <col min="15625" max="15625" width="1.7109375" style="1" bestFit="1" customWidth="1"/>
    <col min="15626" max="15872" width="9.140625" style="1"/>
    <col min="15873" max="15873" width="5.42578125" style="1" bestFit="1" customWidth="1"/>
    <col min="15874" max="15874" width="67" style="1" bestFit="1" customWidth="1"/>
    <col min="15875" max="15875" width="13.140625" style="1" bestFit="1" customWidth="1"/>
    <col min="15876" max="15876" width="10.28515625" style="1" bestFit="1" customWidth="1"/>
    <col min="15877" max="15877" width="13.5703125" style="1" bestFit="1" customWidth="1"/>
    <col min="15878" max="15878" width="10.28515625" style="1" bestFit="1" customWidth="1"/>
    <col min="15879" max="15879" width="18.140625" style="1" bestFit="1" customWidth="1"/>
    <col min="15880" max="15880" width="9.140625" style="1"/>
    <col min="15881" max="15881" width="1.7109375" style="1" bestFit="1" customWidth="1"/>
    <col min="15882" max="16128" width="9.140625" style="1"/>
    <col min="16129" max="16129" width="5.42578125" style="1" bestFit="1" customWidth="1"/>
    <col min="16130" max="16130" width="67" style="1" bestFit="1" customWidth="1"/>
    <col min="16131" max="16131" width="13.140625" style="1" bestFit="1" customWidth="1"/>
    <col min="16132" max="16132" width="10.28515625" style="1" bestFit="1" customWidth="1"/>
    <col min="16133" max="16133" width="13.5703125" style="1" bestFit="1" customWidth="1"/>
    <col min="16134" max="16134" width="10.28515625" style="1" bestFit="1" customWidth="1"/>
    <col min="16135" max="16135" width="18.140625" style="1" bestFit="1" customWidth="1"/>
    <col min="16136" max="16136" width="9.140625" style="1"/>
    <col min="16137" max="16137" width="1.7109375" style="1" bestFit="1" customWidth="1"/>
    <col min="16138" max="16384" width="9.140625" style="1"/>
  </cols>
  <sheetData>
    <row r="1" spans="1:9" x14ac:dyDescent="0.2">
      <c r="A1" s="3" t="s">
        <v>0</v>
      </c>
      <c r="B1" s="410" t="s">
        <v>79</v>
      </c>
      <c r="C1" s="410"/>
      <c r="D1" s="410"/>
      <c r="E1" s="410"/>
    </row>
    <row r="2" spans="1:9" ht="13.5" thickBot="1" x14ac:dyDescent="0.25"/>
    <row r="3" spans="1:9" ht="15" x14ac:dyDescent="0.2">
      <c r="B3" s="47" t="s">
        <v>1044</v>
      </c>
      <c r="C3" s="411"/>
      <c r="D3" s="417"/>
    </row>
    <row r="4" spans="1:9" ht="30" x14ac:dyDescent="0.2">
      <c r="B4" s="50" t="s">
        <v>1045</v>
      </c>
      <c r="C4" s="412"/>
      <c r="D4" s="418"/>
    </row>
    <row r="5" spans="1:9" ht="15" x14ac:dyDescent="0.2">
      <c r="B5" s="49" t="s">
        <v>983</v>
      </c>
      <c r="C5" s="412"/>
      <c r="D5" s="418"/>
    </row>
    <row r="6" spans="1:9" ht="15" x14ac:dyDescent="0.2">
      <c r="B6" s="49" t="s">
        <v>1042</v>
      </c>
      <c r="C6" s="412"/>
      <c r="D6" s="418"/>
    </row>
    <row r="7" spans="1:9" ht="45.75" thickBot="1" x14ac:dyDescent="0.25">
      <c r="B7" s="51" t="s">
        <v>1046</v>
      </c>
      <c r="C7" s="413"/>
      <c r="D7" s="419"/>
    </row>
    <row r="8" spans="1:9" x14ac:dyDescent="0.2">
      <c r="C8" s="64" t="s">
        <v>1631</v>
      </c>
      <c r="D8" s="64" t="s">
        <v>1630</v>
      </c>
    </row>
    <row r="10" spans="1:9" x14ac:dyDescent="0.2">
      <c r="B10" s="1" t="s">
        <v>95</v>
      </c>
    </row>
    <row r="12" spans="1:9" x14ac:dyDescent="0.2">
      <c r="B12" s="6" t="s">
        <v>96</v>
      </c>
      <c r="C12" s="63" t="s">
        <v>97</v>
      </c>
      <c r="D12" s="6" t="s">
        <v>125</v>
      </c>
      <c r="E12" s="6" t="s">
        <v>99</v>
      </c>
      <c r="F12" s="8" t="s">
        <v>100</v>
      </c>
      <c r="G12" s="8" t="s">
        <v>101</v>
      </c>
      <c r="H12" s="8" t="s">
        <v>102</v>
      </c>
      <c r="I12" s="2" t="s">
        <v>126</v>
      </c>
    </row>
    <row r="13" spans="1:9" x14ac:dyDescent="0.2">
      <c r="B13" s="2" t="s">
        <v>127</v>
      </c>
    </row>
    <row r="14" spans="1:9" x14ac:dyDescent="0.2">
      <c r="B14" s="2" t="s">
        <v>104</v>
      </c>
    </row>
    <row r="15" spans="1:9" x14ac:dyDescent="0.2">
      <c r="B15" s="1" t="s">
        <v>1171</v>
      </c>
      <c r="C15" s="62" t="s">
        <v>128</v>
      </c>
      <c r="D15" s="1" t="s">
        <v>131</v>
      </c>
      <c r="E15" s="1" t="s">
        <v>133</v>
      </c>
      <c r="F15" s="4">
        <v>22609</v>
      </c>
      <c r="G15" s="4">
        <v>360.6</v>
      </c>
      <c r="H15" s="4">
        <v>26.75</v>
      </c>
    </row>
    <row r="16" spans="1:9" x14ac:dyDescent="0.2">
      <c r="B16" s="1" t="s">
        <v>1111</v>
      </c>
      <c r="C16" s="62" t="s">
        <v>128</v>
      </c>
      <c r="D16" s="1" t="s">
        <v>131</v>
      </c>
      <c r="E16" s="1" t="s">
        <v>132</v>
      </c>
      <c r="F16" s="4">
        <v>43040</v>
      </c>
      <c r="G16" s="4">
        <v>301.64999999999998</v>
      </c>
      <c r="H16" s="4">
        <v>22.38</v>
      </c>
    </row>
    <row r="17" spans="2:9" x14ac:dyDescent="0.2">
      <c r="B17" s="1" t="s">
        <v>1448</v>
      </c>
      <c r="C17" s="62" t="s">
        <v>128</v>
      </c>
      <c r="D17" s="1" t="s">
        <v>131</v>
      </c>
      <c r="E17" s="1" t="s">
        <v>137</v>
      </c>
      <c r="F17" s="4">
        <v>9124</v>
      </c>
      <c r="G17" s="4">
        <v>182.98</v>
      </c>
      <c r="H17" s="4">
        <v>13.58</v>
      </c>
    </row>
    <row r="18" spans="2:9" x14ac:dyDescent="0.2">
      <c r="B18" s="1" t="s">
        <v>1134</v>
      </c>
      <c r="C18" s="62" t="s">
        <v>128</v>
      </c>
      <c r="D18" s="1" t="s">
        <v>131</v>
      </c>
      <c r="E18" s="1" t="s">
        <v>145</v>
      </c>
      <c r="F18" s="4">
        <v>21170</v>
      </c>
      <c r="G18" s="4">
        <v>162.28</v>
      </c>
      <c r="H18" s="4">
        <v>12.04</v>
      </c>
    </row>
    <row r="19" spans="2:9" x14ac:dyDescent="0.2">
      <c r="B19" s="1" t="s">
        <v>1558</v>
      </c>
      <c r="C19" s="62" t="s">
        <v>128</v>
      </c>
      <c r="D19" s="1" t="s">
        <v>131</v>
      </c>
      <c r="E19" s="1" t="s">
        <v>400</v>
      </c>
      <c r="F19" s="4">
        <v>14420</v>
      </c>
      <c r="G19" s="4">
        <v>160.34</v>
      </c>
      <c r="H19" s="4">
        <v>11.9</v>
      </c>
    </row>
    <row r="20" spans="2:9" x14ac:dyDescent="0.2">
      <c r="B20" s="1" t="s">
        <v>1560</v>
      </c>
      <c r="C20" s="62" t="s">
        <v>128</v>
      </c>
      <c r="D20" s="1" t="s">
        <v>131</v>
      </c>
      <c r="E20" s="1" t="s">
        <v>401</v>
      </c>
      <c r="F20" s="4">
        <v>16087</v>
      </c>
      <c r="G20" s="4">
        <v>45.53</v>
      </c>
      <c r="H20" s="4">
        <v>3.38</v>
      </c>
    </row>
    <row r="21" spans="2:9" x14ac:dyDescent="0.2">
      <c r="B21" s="1" t="s">
        <v>1146</v>
      </c>
      <c r="C21" s="62" t="s">
        <v>128</v>
      </c>
      <c r="D21" s="1" t="s">
        <v>131</v>
      </c>
      <c r="E21" s="1" t="s">
        <v>402</v>
      </c>
      <c r="F21" s="4">
        <v>47512</v>
      </c>
      <c r="G21" s="4">
        <v>40.049999999999997</v>
      </c>
      <c r="H21" s="4">
        <v>2.97</v>
      </c>
    </row>
    <row r="22" spans="2:9" x14ac:dyDescent="0.2">
      <c r="B22" s="1" t="s">
        <v>1162</v>
      </c>
      <c r="C22" s="62" t="s">
        <v>128</v>
      </c>
      <c r="D22" s="1" t="s">
        <v>131</v>
      </c>
      <c r="E22" s="1" t="s">
        <v>403</v>
      </c>
      <c r="F22" s="4">
        <v>62945</v>
      </c>
      <c r="G22" s="4">
        <v>29.99</v>
      </c>
      <c r="H22" s="4">
        <v>2.23</v>
      </c>
    </row>
    <row r="23" spans="2:9" x14ac:dyDescent="0.2">
      <c r="B23" s="1" t="s">
        <v>1197</v>
      </c>
      <c r="C23" s="62" t="s">
        <v>128</v>
      </c>
      <c r="D23" s="1" t="s">
        <v>131</v>
      </c>
      <c r="E23" s="1" t="s">
        <v>404</v>
      </c>
      <c r="F23" s="4">
        <v>15737</v>
      </c>
      <c r="G23" s="4">
        <v>24.81</v>
      </c>
      <c r="H23" s="4">
        <v>1.84</v>
      </c>
    </row>
    <row r="24" spans="2:9" x14ac:dyDescent="0.2">
      <c r="B24" s="1" t="s">
        <v>1215</v>
      </c>
      <c r="C24" s="62" t="s">
        <v>128</v>
      </c>
      <c r="D24" s="1" t="s">
        <v>131</v>
      </c>
      <c r="E24" s="1" t="s">
        <v>405</v>
      </c>
      <c r="F24" s="4">
        <v>11033</v>
      </c>
      <c r="G24" s="4">
        <v>21.06</v>
      </c>
      <c r="H24" s="4">
        <v>1.56</v>
      </c>
    </row>
    <row r="25" spans="2:9" x14ac:dyDescent="0.2">
      <c r="B25" s="1" t="s">
        <v>1559</v>
      </c>
      <c r="C25" s="62" t="s">
        <v>128</v>
      </c>
      <c r="D25" s="1" t="s">
        <v>131</v>
      </c>
      <c r="E25" s="1" t="s">
        <v>406</v>
      </c>
      <c r="F25" s="4">
        <v>38064</v>
      </c>
      <c r="G25" s="4">
        <v>0</v>
      </c>
      <c r="H25" s="4">
        <v>0</v>
      </c>
      <c r="I25" s="1" t="s">
        <v>407</v>
      </c>
    </row>
    <row r="26" spans="2:9" x14ac:dyDescent="0.2">
      <c r="B26" s="2" t="s">
        <v>196</v>
      </c>
      <c r="C26" s="64"/>
      <c r="D26" s="2"/>
      <c r="E26" s="2"/>
      <c r="F26" s="10"/>
      <c r="G26" s="10">
        <f>SUM(G12:G25)</f>
        <v>1329.2899999999997</v>
      </c>
      <c r="H26" s="10">
        <f>SUM(H12:H25)</f>
        <v>98.63000000000001</v>
      </c>
    </row>
    <row r="27" spans="2:9" x14ac:dyDescent="0.2">
      <c r="B27" s="2" t="s">
        <v>197</v>
      </c>
      <c r="C27" s="64"/>
      <c r="D27" s="2"/>
      <c r="E27" s="2"/>
      <c r="F27" s="10"/>
      <c r="G27" s="10">
        <v>3.22</v>
      </c>
      <c r="H27" s="10">
        <v>0.24</v>
      </c>
    </row>
    <row r="28" spans="2:9" x14ac:dyDescent="0.2">
      <c r="B28" s="2" t="s">
        <v>114</v>
      </c>
      <c r="C28" s="64"/>
      <c r="D28" s="2"/>
      <c r="E28" s="2"/>
      <c r="F28" s="10"/>
      <c r="G28" s="10">
        <v>1332.51</v>
      </c>
      <c r="H28" s="10">
        <v>98.86</v>
      </c>
    </row>
    <row r="29" spans="2:9" x14ac:dyDescent="0.2">
      <c r="B29" s="2" t="s">
        <v>115</v>
      </c>
      <c r="C29" s="64"/>
      <c r="D29" s="2"/>
      <c r="E29" s="2"/>
      <c r="F29" s="10"/>
      <c r="G29" s="10">
        <v>15.345915500000073</v>
      </c>
      <c r="H29" s="10">
        <v>1.1400000000000006</v>
      </c>
    </row>
    <row r="30" spans="2:9" x14ac:dyDescent="0.2">
      <c r="B30" s="2" t="s">
        <v>116</v>
      </c>
      <c r="C30" s="64"/>
      <c r="D30" s="2"/>
      <c r="E30" s="2"/>
      <c r="F30" s="10"/>
      <c r="G30" s="10">
        <v>1347.8559155</v>
      </c>
      <c r="H30" s="10">
        <v>100</v>
      </c>
    </row>
    <row r="31" spans="2:9" x14ac:dyDescent="0.2">
      <c r="B31" s="1" t="s">
        <v>117</v>
      </c>
    </row>
    <row r="32" spans="2:9" x14ac:dyDescent="0.2">
      <c r="B32" s="1" t="s">
        <v>118</v>
      </c>
    </row>
    <row r="34" spans="2:7" x14ac:dyDescent="0.2">
      <c r="B34" s="11"/>
    </row>
    <row r="35" spans="2:7" x14ac:dyDescent="0.2">
      <c r="B35" s="2"/>
    </row>
    <row r="36" spans="2:7" x14ac:dyDescent="0.2">
      <c r="B36" s="2" t="s">
        <v>121</v>
      </c>
    </row>
    <row r="37" spans="2:7" x14ac:dyDescent="0.2">
      <c r="B37" s="2" t="s">
        <v>199</v>
      </c>
    </row>
    <row r="38" spans="2:7" x14ac:dyDescent="0.2">
      <c r="B38" s="2" t="s">
        <v>122</v>
      </c>
    </row>
    <row r="39" spans="2:7" x14ac:dyDescent="0.2">
      <c r="B39" s="2" t="s">
        <v>408</v>
      </c>
      <c r="C39" s="64"/>
    </row>
    <row r="40" spans="2:7" x14ac:dyDescent="0.2">
      <c r="B40" s="2" t="s">
        <v>409</v>
      </c>
      <c r="C40" s="64"/>
    </row>
    <row r="41" spans="2:7" x14ac:dyDescent="0.2">
      <c r="B41" s="65" t="s">
        <v>3803</v>
      </c>
      <c r="C41" s="64"/>
    </row>
    <row r="42" spans="2:7" x14ac:dyDescent="0.2">
      <c r="B42" s="65" t="s">
        <v>123</v>
      </c>
    </row>
    <row r="43" spans="2:7" x14ac:dyDescent="0.2">
      <c r="B43" s="65" t="s">
        <v>124</v>
      </c>
    </row>
    <row r="45" spans="2:7" x14ac:dyDescent="0.2">
      <c r="B45" s="438" t="s">
        <v>2476</v>
      </c>
      <c r="C45" s="439"/>
      <c r="D45" s="439"/>
      <c r="E45" s="439"/>
      <c r="F45" s="439"/>
      <c r="G45" s="440"/>
    </row>
    <row r="46" spans="2:7" x14ac:dyDescent="0.2">
      <c r="B46" s="441"/>
      <c r="C46" s="442"/>
      <c r="D46" s="442"/>
      <c r="E46" s="442"/>
      <c r="F46" s="442"/>
      <c r="G46" s="443"/>
    </row>
    <row r="47" spans="2:7" x14ac:dyDescent="0.2">
      <c r="B47" s="441"/>
      <c r="C47" s="442"/>
      <c r="D47" s="442"/>
      <c r="E47" s="442"/>
      <c r="F47" s="442"/>
      <c r="G47" s="443"/>
    </row>
    <row r="48" spans="2:7" x14ac:dyDescent="0.2">
      <c r="B48" s="441"/>
      <c r="C48" s="442"/>
      <c r="D48" s="442"/>
      <c r="E48" s="442"/>
      <c r="F48" s="442"/>
      <c r="G48" s="443"/>
    </row>
    <row r="49" spans="2:8" x14ac:dyDescent="0.2">
      <c r="B49" s="441"/>
      <c r="C49" s="442"/>
      <c r="D49" s="442"/>
      <c r="E49" s="442"/>
      <c r="F49" s="442"/>
      <c r="G49" s="443"/>
    </row>
    <row r="50" spans="2:8" x14ac:dyDescent="0.2">
      <c r="B50" s="444"/>
      <c r="C50" s="445"/>
      <c r="D50" s="445"/>
      <c r="E50" s="445"/>
      <c r="F50" s="445"/>
      <c r="G50" s="446"/>
    </row>
    <row r="52" spans="2:8" ht="15" x14ac:dyDescent="0.2">
      <c r="B52" s="371" t="s">
        <v>2522</v>
      </c>
      <c r="C52" s="372">
        <v>44469</v>
      </c>
    </row>
    <row r="53" spans="2:8" ht="60" x14ac:dyDescent="0.2">
      <c r="B53" s="373" t="s">
        <v>2523</v>
      </c>
      <c r="C53" s="373" t="s">
        <v>2524</v>
      </c>
      <c r="D53" s="143" t="s">
        <v>2525</v>
      </c>
      <c r="E53" s="373" t="s">
        <v>2526</v>
      </c>
      <c r="F53" s="374" t="s">
        <v>2527</v>
      </c>
    </row>
    <row r="54" spans="2:8" s="134" customFormat="1" x14ac:dyDescent="0.2">
      <c r="B54" s="12" t="s">
        <v>120</v>
      </c>
      <c r="C54" s="12" t="s">
        <v>120</v>
      </c>
      <c r="D54" s="12" t="s">
        <v>120</v>
      </c>
      <c r="E54" s="12" t="s">
        <v>120</v>
      </c>
      <c r="F54" s="375"/>
      <c r="G54" s="62"/>
      <c r="H54" s="62"/>
    </row>
    <row r="56" spans="2:8" s="376" customFormat="1" x14ac:dyDescent="0.2">
      <c r="B56" s="87" t="s">
        <v>3554</v>
      </c>
      <c r="C56" s="377" t="s">
        <v>120</v>
      </c>
      <c r="F56" s="378"/>
      <c r="G56" s="378"/>
      <c r="H56" s="378"/>
    </row>
    <row r="57" spans="2:8" s="376" customFormat="1" x14ac:dyDescent="0.2">
      <c r="B57" s="87"/>
      <c r="C57" s="377"/>
      <c r="F57" s="378"/>
      <c r="G57" s="378"/>
      <c r="H57" s="378"/>
    </row>
    <row r="58" spans="2:8" s="376" customFormat="1" ht="15" x14ac:dyDescent="0.25">
      <c r="B58" s="144" t="s">
        <v>2927</v>
      </c>
      <c r="C58" s="379"/>
      <c r="F58" s="378"/>
      <c r="G58" s="378"/>
      <c r="H58" s="378"/>
    </row>
    <row r="59" spans="2:8" s="376" customFormat="1" ht="15.75" x14ac:dyDescent="0.2">
      <c r="B59" s="380" t="s">
        <v>2675</v>
      </c>
      <c r="C59" s="260" t="s">
        <v>2921</v>
      </c>
      <c r="F59" s="378"/>
      <c r="G59" s="378"/>
      <c r="H59" s="378"/>
    </row>
    <row r="60" spans="2:8" s="134" customFormat="1" ht="15" x14ac:dyDescent="0.25">
      <c r="B60" s="381" t="s">
        <v>120</v>
      </c>
      <c r="C60" s="146" t="s">
        <v>120</v>
      </c>
      <c r="F60" s="62"/>
      <c r="G60" s="62"/>
      <c r="H60" s="62"/>
    </row>
    <row r="61" spans="2:8" x14ac:dyDescent="0.2">
      <c r="C61" s="5"/>
    </row>
    <row r="62" spans="2:8" x14ac:dyDescent="0.2">
      <c r="C62" s="5"/>
    </row>
    <row r="63" spans="2:8" s="376" customFormat="1" ht="15.75" x14ac:dyDescent="0.2">
      <c r="B63" s="380" t="s">
        <v>3555</v>
      </c>
      <c r="C63" s="260" t="s">
        <v>2921</v>
      </c>
      <c r="F63" s="378"/>
      <c r="G63" s="378"/>
      <c r="H63" s="378"/>
    </row>
    <row r="64" spans="2:8" ht="15" x14ac:dyDescent="0.25">
      <c r="B64" s="381" t="s">
        <v>120</v>
      </c>
      <c r="C64" s="146" t="s">
        <v>120</v>
      </c>
    </row>
    <row r="65" spans="2:8" x14ac:dyDescent="0.2">
      <c r="C65" s="5"/>
    </row>
    <row r="66" spans="2:8" x14ac:dyDescent="0.2">
      <c r="C66" s="5"/>
    </row>
    <row r="67" spans="2:8" s="376" customFormat="1" ht="15.75" x14ac:dyDescent="0.25">
      <c r="B67" s="382" t="s">
        <v>2912</v>
      </c>
      <c r="C67" s="260" t="s">
        <v>2923</v>
      </c>
      <c r="F67" s="378"/>
      <c r="G67" s="378"/>
      <c r="H67" s="378"/>
    </row>
    <row r="68" spans="2:8" ht="15" x14ac:dyDescent="0.25">
      <c r="B68" s="381" t="s">
        <v>120</v>
      </c>
      <c r="C68" s="146" t="s">
        <v>120</v>
      </c>
    </row>
    <row r="69" spans="2:8" x14ac:dyDescent="0.2">
      <c r="C69" s="5"/>
    </row>
    <row r="70" spans="2:8" s="376" customFormat="1" ht="15.75" x14ac:dyDescent="0.25">
      <c r="B70" s="382" t="s">
        <v>2914</v>
      </c>
      <c r="C70" s="260" t="s">
        <v>2923</v>
      </c>
      <c r="F70" s="378"/>
      <c r="G70" s="378"/>
      <c r="H70" s="378"/>
    </row>
    <row r="71" spans="2:8" ht="15" x14ac:dyDescent="0.25">
      <c r="B71" s="381" t="s">
        <v>120</v>
      </c>
      <c r="C71" s="146" t="s">
        <v>120</v>
      </c>
    </row>
    <row r="72" spans="2:8" x14ac:dyDescent="0.2">
      <c r="C72" s="5"/>
    </row>
    <row r="73" spans="2:8" s="376" customFormat="1" ht="15" x14ac:dyDescent="0.25">
      <c r="B73" s="383" t="s">
        <v>3556</v>
      </c>
      <c r="C73" s="146" t="s">
        <v>120</v>
      </c>
      <c r="F73" s="378"/>
      <c r="G73" s="378"/>
      <c r="H73" s="378"/>
    </row>
    <row r="74" spans="2:8" x14ac:dyDescent="0.2">
      <c r="C74" s="5"/>
    </row>
    <row r="75" spans="2:8" x14ac:dyDescent="0.2">
      <c r="C75" s="5"/>
    </row>
    <row r="76" spans="2:8" ht="15" x14ac:dyDescent="0.25">
      <c r="B76" s="69" t="s">
        <v>2917</v>
      </c>
      <c r="C76" s="148">
        <v>44469</v>
      </c>
      <c r="D76" s="149"/>
      <c r="E76" s="150"/>
      <c r="F76" s="71"/>
    </row>
    <row r="77" spans="2:8" ht="51" x14ac:dyDescent="0.2">
      <c r="B77" s="151" t="s">
        <v>2523</v>
      </c>
      <c r="C77" s="151" t="s">
        <v>2918</v>
      </c>
      <c r="D77" s="152" t="s">
        <v>2525</v>
      </c>
      <c r="E77" s="153" t="s">
        <v>2526</v>
      </c>
      <c r="F77" s="138" t="s">
        <v>2527</v>
      </c>
    </row>
    <row r="78" spans="2:8" s="134" customFormat="1" x14ac:dyDescent="0.2">
      <c r="B78" s="384" t="s">
        <v>120</v>
      </c>
      <c r="C78" s="154" t="s">
        <v>120</v>
      </c>
      <c r="D78" s="155" t="s">
        <v>120</v>
      </c>
      <c r="E78" s="155" t="s">
        <v>120</v>
      </c>
      <c r="F78" s="155" t="s">
        <v>120</v>
      </c>
      <c r="G78" s="62"/>
      <c r="H78" s="62"/>
    </row>
    <row r="79" spans="2:8" x14ac:dyDescent="0.2">
      <c r="B79" s="156"/>
      <c r="C79" s="70"/>
      <c r="D79" s="70"/>
      <c r="E79" s="70"/>
      <c r="F79" s="71"/>
    </row>
    <row r="80" spans="2:8" x14ac:dyDescent="0.2">
      <c r="B80" s="70"/>
      <c r="C80" s="70"/>
      <c r="D80" s="70"/>
      <c r="E80" s="70"/>
      <c r="F80" s="71"/>
    </row>
    <row r="81" spans="2:6" x14ac:dyDescent="0.2">
      <c r="B81" s="1" t="s">
        <v>2919</v>
      </c>
      <c r="C81" s="154" t="s">
        <v>120</v>
      </c>
      <c r="D81" s="70"/>
      <c r="E81" s="70"/>
      <c r="F81" s="71"/>
    </row>
    <row r="82" spans="2:6" x14ac:dyDescent="0.2">
      <c r="B82" s="70"/>
      <c r="C82" s="70"/>
      <c r="D82" s="70"/>
      <c r="E82" s="70"/>
      <c r="F82" s="71"/>
    </row>
    <row r="83" spans="2:6" ht="15" x14ac:dyDescent="0.25">
      <c r="B83" s="144" t="s">
        <v>2926</v>
      </c>
      <c r="C83" s="70"/>
      <c r="E83" s="70"/>
      <c r="F83" s="71"/>
    </row>
    <row r="84" spans="2:6" x14ac:dyDescent="0.2">
      <c r="B84" s="70"/>
      <c r="C84" s="70"/>
      <c r="E84" s="70"/>
      <c r="F84" s="71"/>
    </row>
    <row r="85" spans="2:6" ht="15" x14ac:dyDescent="0.25">
      <c r="B85" s="157" t="s">
        <v>2920</v>
      </c>
      <c r="C85" s="158" t="s">
        <v>2921</v>
      </c>
      <c r="E85" s="70"/>
      <c r="F85" s="71"/>
    </row>
    <row r="86" spans="2:6" ht="15" x14ac:dyDescent="0.25">
      <c r="B86" s="381" t="s">
        <v>120</v>
      </c>
      <c r="C86" s="146" t="s">
        <v>120</v>
      </c>
      <c r="E86" s="70"/>
      <c r="F86" s="71"/>
    </row>
    <row r="87" spans="2:6" ht="15" x14ac:dyDescent="0.25">
      <c r="B87" s="385"/>
      <c r="C87" s="386"/>
      <c r="E87" s="70"/>
      <c r="F87" s="71"/>
    </row>
    <row r="88" spans="2:6" x14ac:dyDescent="0.2">
      <c r="C88" s="1"/>
      <c r="E88" s="70"/>
      <c r="F88" s="71"/>
    </row>
    <row r="89" spans="2:6" ht="15" x14ac:dyDescent="0.2">
      <c r="B89" s="160" t="s">
        <v>2911</v>
      </c>
      <c r="C89" s="161" t="s">
        <v>2921</v>
      </c>
      <c r="E89" s="70"/>
      <c r="F89" s="71"/>
    </row>
    <row r="90" spans="2:6" ht="15" x14ac:dyDescent="0.25">
      <c r="B90" s="381" t="s">
        <v>120</v>
      </c>
      <c r="C90" s="146" t="s">
        <v>120</v>
      </c>
      <c r="E90" s="70"/>
      <c r="F90" s="71"/>
    </row>
    <row r="91" spans="2:6" ht="15" x14ac:dyDescent="0.25">
      <c r="B91" s="387"/>
      <c r="C91" s="388"/>
      <c r="E91" s="70"/>
      <c r="F91" s="71"/>
    </row>
    <row r="92" spans="2:6" x14ac:dyDescent="0.2">
      <c r="C92" s="134"/>
      <c r="E92" s="70"/>
      <c r="F92" s="71"/>
    </row>
    <row r="93" spans="2:6" ht="15" x14ac:dyDescent="0.25">
      <c r="B93" s="157" t="s">
        <v>2922</v>
      </c>
      <c r="C93" s="158" t="s">
        <v>2923</v>
      </c>
      <c r="E93" s="70"/>
      <c r="F93" s="71"/>
    </row>
    <row r="94" spans="2:6" ht="15" x14ac:dyDescent="0.25">
      <c r="B94" s="381" t="s">
        <v>120</v>
      </c>
      <c r="C94" s="146" t="s">
        <v>120</v>
      </c>
      <c r="E94" s="70"/>
      <c r="F94" s="71"/>
    </row>
    <row r="95" spans="2:6" x14ac:dyDescent="0.2">
      <c r="C95" s="134"/>
    </row>
    <row r="96" spans="2:6" ht="15" x14ac:dyDescent="0.25">
      <c r="B96" s="160" t="s">
        <v>2924</v>
      </c>
      <c r="C96" s="162" t="s">
        <v>2923</v>
      </c>
    </row>
    <row r="97" spans="2:3" ht="15" x14ac:dyDescent="0.25">
      <c r="B97" s="381" t="s">
        <v>120</v>
      </c>
      <c r="C97" s="146" t="s">
        <v>120</v>
      </c>
    </row>
    <row r="98" spans="2:3" x14ac:dyDescent="0.2">
      <c r="C98" s="134"/>
    </row>
    <row r="99" spans="2:3" ht="15" x14ac:dyDescent="0.25">
      <c r="B99" s="163" t="s">
        <v>2925</v>
      </c>
      <c r="C99" s="146" t="s">
        <v>120</v>
      </c>
    </row>
  </sheetData>
  <mergeCells count="4">
    <mergeCell ref="B1:E1"/>
    <mergeCell ref="C3:C7"/>
    <mergeCell ref="B45:G50"/>
    <mergeCell ref="D3:D7"/>
  </mergeCells>
  <conditionalFormatting sqref="C87">
    <cfRule type="expression" dxfId="428" priority="1">
      <formula>#REF!="Total"</formula>
    </cfRule>
  </conditionalFormatting>
  <conditionalFormatting sqref="C87">
    <cfRule type="expression" dxfId="427" priority="11" stopIfTrue="1">
      <formula>$C87="Total"</formula>
    </cfRule>
  </conditionalFormatting>
  <conditionalFormatting sqref="C87">
    <cfRule type="expression" dxfId="426" priority="10">
      <formula>#REF!="Total"</formula>
    </cfRule>
  </conditionalFormatting>
  <conditionalFormatting sqref="C87">
    <cfRule type="expression" dxfId="425" priority="9">
      <formula>#REF!="Total"</formula>
    </cfRule>
  </conditionalFormatting>
  <conditionalFormatting sqref="C87">
    <cfRule type="expression" dxfId="424" priority="8">
      <formula>#REF!="Total"</formula>
    </cfRule>
  </conditionalFormatting>
  <conditionalFormatting sqref="C87">
    <cfRule type="expression" dxfId="423" priority="7">
      <formula>#REF!="Total"</formula>
    </cfRule>
  </conditionalFormatting>
  <conditionalFormatting sqref="C87">
    <cfRule type="expression" dxfId="422" priority="6">
      <formula>#REF!="Total"</formula>
    </cfRule>
  </conditionalFormatting>
  <conditionalFormatting sqref="C87">
    <cfRule type="expression" dxfId="421" priority="5">
      <formula>#REF!="Total"</formula>
    </cfRule>
  </conditionalFormatting>
  <conditionalFormatting sqref="C87">
    <cfRule type="expression" dxfId="420" priority="4">
      <formula>#REF!="Total"</formula>
    </cfRule>
  </conditionalFormatting>
  <conditionalFormatting sqref="C87">
    <cfRule type="expression" dxfId="419" priority="12">
      <formula>#REF!="Total"</formula>
    </cfRule>
  </conditionalFormatting>
  <conditionalFormatting sqref="C87">
    <cfRule type="expression" dxfId="418" priority="13">
      <formula>#REF!="Total"</formula>
    </cfRule>
  </conditionalFormatting>
  <conditionalFormatting sqref="C87">
    <cfRule type="expression" dxfId="417" priority="14">
      <formula>#REF!="Total"</formula>
    </cfRule>
  </conditionalFormatting>
  <conditionalFormatting sqref="C87">
    <cfRule type="expression" dxfId="416" priority="15">
      <formula>#REF!="Total"</formula>
    </cfRule>
  </conditionalFormatting>
  <conditionalFormatting sqref="C87">
    <cfRule type="expression" dxfId="415" priority="16">
      <formula>$A87="Total"</formula>
    </cfRule>
  </conditionalFormatting>
  <conditionalFormatting sqref="C87">
    <cfRule type="expression" dxfId="414" priority="3">
      <formula>#REF!="Total"</formula>
    </cfRule>
  </conditionalFormatting>
  <conditionalFormatting sqref="C87">
    <cfRule type="expression" dxfId="413" priority="2">
      <formula>#REF!="Total"</formula>
    </cfRule>
  </conditionalFormatting>
  <conditionalFormatting sqref="C87">
    <cfRule type="expression" dxfId="412" priority="17" stopIfTrue="1">
      <formula>#REF!="Total"</formula>
    </cfRule>
  </conditionalFormatting>
  <conditionalFormatting sqref="C87">
    <cfRule type="expression" dxfId="411" priority="18">
      <formula>#REF!="Total"</formula>
    </cfRule>
  </conditionalFormatting>
  <conditionalFormatting sqref="C87">
    <cfRule type="expression" dxfId="410" priority="19">
      <formula>#REF!="Total"</formula>
    </cfRule>
  </conditionalFormatting>
  <conditionalFormatting sqref="C87">
    <cfRule type="expression" dxfId="409" priority="20">
      <formula>#REF!="Total"</formula>
    </cfRule>
  </conditionalFormatting>
  <conditionalFormatting sqref="C87">
    <cfRule type="expression" dxfId="408" priority="21">
      <formula>#REF!="Total"</formula>
    </cfRule>
  </conditionalFormatting>
  <conditionalFormatting sqref="C87">
    <cfRule type="expression" dxfId="407" priority="22">
      <formula>#REF!="Total"</formula>
    </cfRule>
  </conditionalFormatting>
  <conditionalFormatting sqref="C87">
    <cfRule type="expression" dxfId="406" priority="23">
      <formula>#REF!="Total"</formula>
    </cfRule>
  </conditionalFormatting>
  <conditionalFormatting sqref="C87">
    <cfRule type="expression" dxfId="405" priority="24">
      <formula>#REF!="Total"</formula>
    </cfRule>
  </conditionalFormatting>
  <conditionalFormatting sqref="C87">
    <cfRule type="expression" dxfId="404" priority="25">
      <formula>#REF!="Total"</formula>
    </cfRule>
  </conditionalFormatting>
  <conditionalFormatting sqref="C87">
    <cfRule type="expression" dxfId="403" priority="26">
      <formula>#REF!="Total"</formula>
    </cfRule>
  </conditionalFormatting>
  <conditionalFormatting sqref="C87">
    <cfRule type="expression" dxfId="402" priority="27">
      <formula>#REF!="Total"</formula>
    </cfRule>
  </conditionalFormatting>
  <conditionalFormatting sqref="C87">
    <cfRule type="expression" dxfId="401" priority="28">
      <formula>#REF!="Total"</formula>
    </cfRule>
  </conditionalFormatting>
  <conditionalFormatting sqref="C87">
    <cfRule type="expression" dxfId="400" priority="29">
      <formula>#REF!="Total"</formula>
    </cfRule>
  </conditionalFormatting>
  <conditionalFormatting sqref="C87">
    <cfRule type="expression" dxfId="399" priority="30">
      <formula>#REF!="Total"</formula>
    </cfRule>
  </conditionalFormatting>
  <conditionalFormatting sqref="C87">
    <cfRule type="expression" dxfId="398" priority="31">
      <formula>#REF!="Total"</formula>
    </cfRule>
  </conditionalFormatting>
  <conditionalFormatting sqref="C87">
    <cfRule type="expression" dxfId="397" priority="32">
      <formula>#REF!="Total"</formula>
    </cfRule>
  </conditionalFormatting>
  <conditionalFormatting sqref="C87">
    <cfRule type="expression" dxfId="396" priority="33">
      <formula>#REF!="Total"</formula>
    </cfRule>
  </conditionalFormatting>
  <hyperlinks>
    <hyperlink ref="A1" location="Index!A1" display="Index" xr:uid="{5C595E5D-5942-4892-906A-06BB9B298015}"/>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F944F-EED7-4950-A797-507D626FC788}">
  <dimension ref="A1:I104"/>
  <sheetViews>
    <sheetView workbookViewId="0">
      <selection activeCell="B1" sqref="B1:E1"/>
    </sheetView>
  </sheetViews>
  <sheetFormatPr defaultRowHeight="12.75" x14ac:dyDescent="0.2"/>
  <cols>
    <col min="1" max="1" width="5.42578125" style="1" bestFit="1" customWidth="1"/>
    <col min="2" max="2" width="67" style="1" bestFit="1" customWidth="1"/>
    <col min="3" max="3" width="25.7109375" style="62" customWidth="1"/>
    <col min="4" max="4" width="25.7109375" style="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18.4257812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18.4257812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18.4257812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18.4257812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18.4257812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18.4257812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18.4257812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18.4257812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18.4257812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18.4257812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18.4257812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18.4257812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18.4257812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18.4257812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18.4257812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18.4257812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18.4257812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18.4257812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18.4257812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18.4257812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18.4257812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18.4257812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18.4257812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18.4257812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18.4257812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18.4257812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18.4257812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18.4257812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18.4257812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18.4257812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18.4257812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18.4257812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18.4257812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18.4257812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18.4257812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18.4257812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18.4257812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18.4257812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18.4257812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18.4257812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18.4257812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18.4257812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18.4257812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18.4257812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18.4257812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18.4257812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18.4257812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18.4257812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18.4257812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18.4257812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18.4257812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18.4257812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18.4257812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18.4257812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18.4257812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18.4257812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18.4257812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18.4257812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18.4257812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18.4257812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18.4257812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18.4257812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18.4257812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x14ac:dyDescent="0.2">
      <c r="A1" s="3" t="s">
        <v>0</v>
      </c>
      <c r="B1" s="410" t="s">
        <v>37</v>
      </c>
      <c r="C1" s="410"/>
      <c r="D1" s="410"/>
      <c r="E1" s="410"/>
    </row>
    <row r="2" spans="1:9" ht="13.5" thickBot="1" x14ac:dyDescent="0.25"/>
    <row r="3" spans="1:9" ht="15" x14ac:dyDescent="0.2">
      <c r="B3" s="47" t="s">
        <v>1047</v>
      </c>
      <c r="C3" s="411"/>
      <c r="D3" s="417"/>
    </row>
    <row r="4" spans="1:9" ht="30" x14ac:dyDescent="0.2">
      <c r="B4" s="50" t="s">
        <v>1048</v>
      </c>
      <c r="C4" s="412"/>
      <c r="D4" s="418"/>
    </row>
    <row r="5" spans="1:9" ht="15" x14ac:dyDescent="0.2">
      <c r="B5" s="50" t="s">
        <v>983</v>
      </c>
      <c r="C5" s="412"/>
      <c r="D5" s="418"/>
    </row>
    <row r="6" spans="1:9" ht="15" x14ac:dyDescent="0.2">
      <c r="B6" s="50" t="s">
        <v>1000</v>
      </c>
      <c r="C6" s="412"/>
      <c r="D6" s="418"/>
    </row>
    <row r="7" spans="1:9" ht="30.75" thickBot="1" x14ac:dyDescent="0.25">
      <c r="B7" s="51" t="s">
        <v>1049</v>
      </c>
      <c r="C7" s="413"/>
      <c r="D7" s="419"/>
    </row>
    <row r="8" spans="1:9" x14ac:dyDescent="0.2">
      <c r="C8" s="64" t="s">
        <v>1631</v>
      </c>
      <c r="D8" s="64" t="s">
        <v>1630</v>
      </c>
    </row>
    <row r="10" spans="1:9" x14ac:dyDescent="0.2">
      <c r="B10" s="1" t="s">
        <v>95</v>
      </c>
    </row>
    <row r="12" spans="1:9" x14ac:dyDescent="0.2">
      <c r="B12" s="6" t="s">
        <v>96</v>
      </c>
      <c r="C12" s="63" t="s">
        <v>97</v>
      </c>
      <c r="D12" s="6" t="s">
        <v>125</v>
      </c>
      <c r="E12" s="6" t="s">
        <v>99</v>
      </c>
      <c r="F12" s="8" t="s">
        <v>100</v>
      </c>
      <c r="G12" s="8" t="s">
        <v>101</v>
      </c>
      <c r="H12" s="8" t="s">
        <v>102</v>
      </c>
      <c r="I12" s="2" t="s">
        <v>126</v>
      </c>
    </row>
    <row r="13" spans="1:9" x14ac:dyDescent="0.2">
      <c r="B13" s="2" t="s">
        <v>127</v>
      </c>
    </row>
    <row r="14" spans="1:9" x14ac:dyDescent="0.2">
      <c r="B14" s="2" t="s">
        <v>104</v>
      </c>
    </row>
    <row r="15" spans="1:9" x14ac:dyDescent="0.2">
      <c r="B15" s="1" t="s">
        <v>1171</v>
      </c>
      <c r="C15" s="62" t="s">
        <v>128</v>
      </c>
      <c r="D15" s="1" t="s">
        <v>131</v>
      </c>
      <c r="E15" s="1" t="s">
        <v>133</v>
      </c>
      <c r="F15" s="4">
        <v>880000</v>
      </c>
      <c r="G15" s="4">
        <v>14035.56</v>
      </c>
      <c r="H15" s="4">
        <v>17.09</v>
      </c>
    </row>
    <row r="16" spans="1:9" x14ac:dyDescent="0.2">
      <c r="B16" s="1" t="s">
        <v>1111</v>
      </c>
      <c r="C16" s="62" t="s">
        <v>128</v>
      </c>
      <c r="D16" s="1" t="s">
        <v>131</v>
      </c>
      <c r="E16" s="1" t="s">
        <v>132</v>
      </c>
      <c r="F16" s="4">
        <v>1910000</v>
      </c>
      <c r="G16" s="4">
        <v>13386.24</v>
      </c>
      <c r="H16" s="4">
        <v>16.3</v>
      </c>
    </row>
    <row r="17" spans="2:8" x14ac:dyDescent="0.2">
      <c r="B17" s="1" t="s">
        <v>1159</v>
      </c>
      <c r="C17" s="62" t="s">
        <v>128</v>
      </c>
      <c r="D17" s="1" t="s">
        <v>140</v>
      </c>
      <c r="E17" s="1" t="s">
        <v>141</v>
      </c>
      <c r="F17" s="4">
        <v>316000</v>
      </c>
      <c r="G17" s="4">
        <v>8703.59</v>
      </c>
      <c r="H17" s="4">
        <v>10.59</v>
      </c>
    </row>
    <row r="18" spans="2:8" x14ac:dyDescent="0.2">
      <c r="B18" s="1" t="s">
        <v>1134</v>
      </c>
      <c r="C18" s="62" t="s">
        <v>128</v>
      </c>
      <c r="D18" s="1" t="s">
        <v>131</v>
      </c>
      <c r="E18" s="1" t="s">
        <v>145</v>
      </c>
      <c r="F18" s="4">
        <v>1010000</v>
      </c>
      <c r="G18" s="4">
        <v>7742.16</v>
      </c>
      <c r="H18" s="4">
        <v>9.42</v>
      </c>
    </row>
    <row r="19" spans="2:8" x14ac:dyDescent="0.2">
      <c r="B19" s="1" t="s">
        <v>1448</v>
      </c>
      <c r="C19" s="62" t="s">
        <v>128</v>
      </c>
      <c r="D19" s="1" t="s">
        <v>131</v>
      </c>
      <c r="E19" s="1" t="s">
        <v>137</v>
      </c>
      <c r="F19" s="4">
        <v>350000</v>
      </c>
      <c r="G19" s="4">
        <v>7019.25</v>
      </c>
      <c r="H19" s="4">
        <v>8.5399999999999991</v>
      </c>
    </row>
    <row r="20" spans="2:8" x14ac:dyDescent="0.2">
      <c r="B20" s="1" t="s">
        <v>280</v>
      </c>
      <c r="C20" s="62" t="s">
        <v>128</v>
      </c>
      <c r="D20" s="1" t="s">
        <v>131</v>
      </c>
      <c r="E20" s="1" t="s">
        <v>281</v>
      </c>
      <c r="F20" s="4">
        <v>1349000</v>
      </c>
      <c r="G20" s="4">
        <v>6110.97</v>
      </c>
      <c r="H20" s="4">
        <v>7.44</v>
      </c>
    </row>
    <row r="21" spans="2:8" x14ac:dyDescent="0.2">
      <c r="B21" s="1" t="s">
        <v>1477</v>
      </c>
      <c r="C21" s="62" t="s">
        <v>128</v>
      </c>
      <c r="D21" s="1" t="s">
        <v>140</v>
      </c>
      <c r="E21" s="1" t="s">
        <v>262</v>
      </c>
      <c r="F21" s="4">
        <v>358000</v>
      </c>
      <c r="G21" s="4">
        <v>3685.97</v>
      </c>
      <c r="H21" s="4">
        <v>4.49</v>
      </c>
    </row>
    <row r="22" spans="2:8" x14ac:dyDescent="0.2">
      <c r="B22" s="1" t="s">
        <v>1187</v>
      </c>
      <c r="C22" s="62" t="s">
        <v>128</v>
      </c>
      <c r="D22" s="1" t="s">
        <v>170</v>
      </c>
      <c r="E22" s="1" t="s">
        <v>187</v>
      </c>
      <c r="F22" s="4">
        <v>451000</v>
      </c>
      <c r="G22" s="4">
        <v>3258.02</v>
      </c>
      <c r="H22" s="4">
        <v>3.97</v>
      </c>
    </row>
    <row r="23" spans="2:8" x14ac:dyDescent="0.2">
      <c r="B23" s="1" t="s">
        <v>1484</v>
      </c>
      <c r="C23" s="62" t="s">
        <v>128</v>
      </c>
      <c r="D23" s="1" t="s">
        <v>152</v>
      </c>
      <c r="E23" s="1" t="s">
        <v>153</v>
      </c>
      <c r="F23" s="4">
        <v>255000</v>
      </c>
      <c r="G23" s="4">
        <v>2720.72</v>
      </c>
      <c r="H23" s="4">
        <v>3.31</v>
      </c>
    </row>
    <row r="24" spans="2:8" x14ac:dyDescent="0.2">
      <c r="B24" s="1" t="s">
        <v>1390</v>
      </c>
      <c r="C24" s="62" t="s">
        <v>128</v>
      </c>
      <c r="D24" s="1" t="s">
        <v>170</v>
      </c>
      <c r="E24" s="1" t="s">
        <v>171</v>
      </c>
      <c r="F24" s="4">
        <v>160000</v>
      </c>
      <c r="G24" s="4">
        <v>2543.1999999999998</v>
      </c>
      <c r="H24" s="4">
        <v>3.1</v>
      </c>
    </row>
    <row r="25" spans="2:8" x14ac:dyDescent="0.2">
      <c r="B25" s="1" t="s">
        <v>1198</v>
      </c>
      <c r="C25" s="62" t="s">
        <v>128</v>
      </c>
      <c r="D25" s="1" t="s">
        <v>170</v>
      </c>
      <c r="E25" s="1" t="s">
        <v>279</v>
      </c>
      <c r="F25" s="4">
        <v>206000</v>
      </c>
      <c r="G25" s="4">
        <v>2503.11</v>
      </c>
      <c r="H25" s="4">
        <v>3.05</v>
      </c>
    </row>
    <row r="26" spans="2:8" x14ac:dyDescent="0.2">
      <c r="B26" s="1" t="s">
        <v>1540</v>
      </c>
      <c r="C26" s="62" t="s">
        <v>128</v>
      </c>
      <c r="D26" s="1" t="s">
        <v>152</v>
      </c>
      <c r="E26" s="1" t="s">
        <v>711</v>
      </c>
      <c r="F26" s="4">
        <v>308860</v>
      </c>
      <c r="G26" s="4">
        <v>2342.2399999999998</v>
      </c>
      <c r="H26" s="4">
        <v>2.85</v>
      </c>
    </row>
    <row r="27" spans="2:8" x14ac:dyDescent="0.2">
      <c r="B27" s="1" t="s">
        <v>1192</v>
      </c>
      <c r="C27" s="62" t="s">
        <v>128</v>
      </c>
      <c r="D27" s="1" t="s">
        <v>170</v>
      </c>
      <c r="E27" s="1" t="s">
        <v>476</v>
      </c>
      <c r="F27" s="4">
        <v>150500</v>
      </c>
      <c r="G27" s="4">
        <v>1526.52</v>
      </c>
      <c r="H27" s="4">
        <v>1.86</v>
      </c>
    </row>
    <row r="28" spans="2:8" x14ac:dyDescent="0.2">
      <c r="B28" s="1" t="s">
        <v>1149</v>
      </c>
      <c r="C28" s="62" t="s">
        <v>128</v>
      </c>
      <c r="D28" s="1" t="s">
        <v>140</v>
      </c>
      <c r="E28" s="1" t="s">
        <v>285</v>
      </c>
      <c r="F28" s="4">
        <v>89500</v>
      </c>
      <c r="G28" s="4">
        <v>1298.02</v>
      </c>
      <c r="H28" s="4">
        <v>1.58</v>
      </c>
    </row>
    <row r="29" spans="2:8" x14ac:dyDescent="0.2">
      <c r="B29" s="1" t="s">
        <v>1561</v>
      </c>
      <c r="C29" s="62" t="s">
        <v>128</v>
      </c>
      <c r="D29" s="1" t="s">
        <v>131</v>
      </c>
      <c r="E29" s="1" t="s">
        <v>185</v>
      </c>
      <c r="F29" s="4">
        <v>2700000</v>
      </c>
      <c r="G29" s="4">
        <v>1293.3</v>
      </c>
      <c r="H29" s="4">
        <v>1.57</v>
      </c>
    </row>
    <row r="30" spans="2:8" x14ac:dyDescent="0.2">
      <c r="B30" s="1" t="s">
        <v>1117</v>
      </c>
      <c r="C30" s="62" t="s">
        <v>128</v>
      </c>
      <c r="D30" s="1" t="s">
        <v>152</v>
      </c>
      <c r="E30" s="1" t="s">
        <v>441</v>
      </c>
      <c r="F30" s="4">
        <v>34320</v>
      </c>
      <c r="G30" s="4">
        <v>998.23</v>
      </c>
      <c r="H30" s="4">
        <v>1.22</v>
      </c>
    </row>
    <row r="31" spans="2:8" x14ac:dyDescent="0.2">
      <c r="B31" s="1" t="s">
        <v>432</v>
      </c>
      <c r="C31" s="62" t="s">
        <v>128</v>
      </c>
      <c r="D31" s="1" t="s">
        <v>131</v>
      </c>
      <c r="E31" s="1" t="s">
        <v>433</v>
      </c>
      <c r="F31" s="4">
        <v>935000</v>
      </c>
      <c r="G31" s="4">
        <v>764.36</v>
      </c>
      <c r="H31" s="4">
        <v>0.93</v>
      </c>
    </row>
    <row r="32" spans="2:8" x14ac:dyDescent="0.2">
      <c r="B32" s="2" t="s">
        <v>196</v>
      </c>
      <c r="C32" s="64"/>
      <c r="D32" s="2"/>
      <c r="E32" s="2"/>
      <c r="F32" s="10"/>
      <c r="G32" s="10">
        <f>SUM(G12:G31)</f>
        <v>79931.460000000006</v>
      </c>
      <c r="H32" s="10">
        <f>SUM(H12:H31)</f>
        <v>97.309999999999988</v>
      </c>
    </row>
    <row r="33" spans="2:8" x14ac:dyDescent="0.2">
      <c r="B33" s="2" t="s">
        <v>197</v>
      </c>
      <c r="C33" s="64"/>
      <c r="D33" s="2"/>
      <c r="E33" s="2"/>
      <c r="F33" s="10"/>
      <c r="G33" s="10">
        <v>2571.87</v>
      </c>
      <c r="H33" s="10">
        <v>3.13</v>
      </c>
    </row>
    <row r="34" spans="2:8" x14ac:dyDescent="0.2">
      <c r="B34" s="2" t="s">
        <v>114</v>
      </c>
      <c r="C34" s="64"/>
      <c r="D34" s="2"/>
      <c r="E34" s="2"/>
      <c r="F34" s="10"/>
      <c r="G34" s="10">
        <v>82503.33</v>
      </c>
      <c r="H34" s="10">
        <v>100.43</v>
      </c>
    </row>
    <row r="35" spans="2:8" x14ac:dyDescent="0.2">
      <c r="B35" s="2" t="s">
        <v>198</v>
      </c>
      <c r="C35" s="64"/>
      <c r="D35" s="2"/>
      <c r="E35" s="2"/>
      <c r="F35" s="10"/>
      <c r="G35" s="10">
        <v>-355.11423150000792</v>
      </c>
      <c r="H35" s="10">
        <v>-0.43000000000000682</v>
      </c>
    </row>
    <row r="36" spans="2:8" x14ac:dyDescent="0.2">
      <c r="B36" s="2" t="s">
        <v>116</v>
      </c>
      <c r="C36" s="64"/>
      <c r="D36" s="2"/>
      <c r="E36" s="2"/>
      <c r="F36" s="10"/>
      <c r="G36" s="10">
        <v>82148.215768499998</v>
      </c>
      <c r="H36" s="10">
        <v>100</v>
      </c>
    </row>
    <row r="37" spans="2:8" x14ac:dyDescent="0.2">
      <c r="B37" s="1" t="s">
        <v>117</v>
      </c>
    </row>
    <row r="38" spans="2:8" x14ac:dyDescent="0.2">
      <c r="B38" s="1" t="s">
        <v>118</v>
      </c>
    </row>
    <row r="40" spans="2:8" x14ac:dyDescent="0.2">
      <c r="B40" s="11"/>
    </row>
    <row r="41" spans="2:8" x14ac:dyDescent="0.2">
      <c r="B41" s="2"/>
    </row>
    <row r="42" spans="2:8" x14ac:dyDescent="0.2">
      <c r="B42" s="2" t="s">
        <v>121</v>
      </c>
    </row>
    <row r="43" spans="2:8" x14ac:dyDescent="0.2">
      <c r="B43" s="2" t="s">
        <v>199</v>
      </c>
    </row>
    <row r="44" spans="2:8" x14ac:dyDescent="0.2">
      <c r="B44" s="2" t="s">
        <v>122</v>
      </c>
    </row>
    <row r="45" spans="2:8" x14ac:dyDescent="0.2">
      <c r="B45" s="2" t="s">
        <v>772</v>
      </c>
      <c r="C45" s="64"/>
    </row>
    <row r="46" spans="2:8" x14ac:dyDescent="0.2">
      <c r="B46" s="2" t="s">
        <v>773</v>
      </c>
      <c r="C46" s="64"/>
    </row>
    <row r="47" spans="2:8" x14ac:dyDescent="0.2">
      <c r="B47" s="2" t="s">
        <v>774</v>
      </c>
      <c r="C47" s="64"/>
    </row>
    <row r="48" spans="2:8" x14ac:dyDescent="0.2">
      <c r="B48" s="2" t="s">
        <v>775</v>
      </c>
      <c r="C48" s="64"/>
    </row>
    <row r="49" spans="2:8" x14ac:dyDescent="0.2">
      <c r="B49" s="2" t="s">
        <v>776</v>
      </c>
      <c r="C49" s="64"/>
    </row>
    <row r="50" spans="2:8" x14ac:dyDescent="0.2">
      <c r="B50" s="2" t="s">
        <v>777</v>
      </c>
      <c r="C50" s="64"/>
    </row>
    <row r="51" spans="2:8" x14ac:dyDescent="0.2">
      <c r="B51" s="2" t="s">
        <v>778</v>
      </c>
      <c r="C51" s="64"/>
    </row>
    <row r="52" spans="2:8" x14ac:dyDescent="0.2">
      <c r="B52" s="2" t="s">
        <v>779</v>
      </c>
      <c r="C52" s="64"/>
    </row>
    <row r="53" spans="2:8" x14ac:dyDescent="0.2">
      <c r="B53" s="2" t="s">
        <v>3805</v>
      </c>
      <c r="C53" s="64"/>
    </row>
    <row r="54" spans="2:8" x14ac:dyDescent="0.2">
      <c r="B54" s="2" t="s">
        <v>123</v>
      </c>
    </row>
    <row r="55" spans="2:8" x14ac:dyDescent="0.2">
      <c r="B55" s="2" t="s">
        <v>124</v>
      </c>
    </row>
    <row r="57" spans="2:8" ht="15" x14ac:dyDescent="0.2">
      <c r="B57" s="371" t="s">
        <v>2522</v>
      </c>
      <c r="C57" s="372">
        <v>44469</v>
      </c>
    </row>
    <row r="58" spans="2:8" ht="60" x14ac:dyDescent="0.2">
      <c r="B58" s="373" t="s">
        <v>2523</v>
      </c>
      <c r="C58" s="373" t="s">
        <v>2524</v>
      </c>
      <c r="D58" s="143" t="s">
        <v>2525</v>
      </c>
      <c r="E58" s="373" t="s">
        <v>2526</v>
      </c>
      <c r="F58" s="374" t="s">
        <v>2527</v>
      </c>
    </row>
    <row r="59" spans="2:8" s="134" customFormat="1" x14ac:dyDescent="0.2">
      <c r="B59" s="12" t="s">
        <v>120</v>
      </c>
      <c r="C59" s="12" t="s">
        <v>120</v>
      </c>
      <c r="D59" s="12" t="s">
        <v>120</v>
      </c>
      <c r="E59" s="12" t="s">
        <v>120</v>
      </c>
      <c r="F59" s="375"/>
      <c r="G59" s="62"/>
      <c r="H59" s="62"/>
    </row>
    <row r="61" spans="2:8" s="376" customFormat="1" x14ac:dyDescent="0.2">
      <c r="B61" s="87" t="s">
        <v>3554</v>
      </c>
      <c r="C61" s="377" t="s">
        <v>120</v>
      </c>
      <c r="F61" s="378"/>
      <c r="G61" s="378"/>
      <c r="H61" s="378"/>
    </row>
    <row r="62" spans="2:8" s="376" customFormat="1" x14ac:dyDescent="0.2">
      <c r="B62" s="87"/>
      <c r="C62" s="377"/>
      <c r="F62" s="378"/>
      <c r="G62" s="378"/>
      <c r="H62" s="378"/>
    </row>
    <row r="63" spans="2:8" s="376" customFormat="1" ht="15" x14ac:dyDescent="0.25">
      <c r="B63" s="144" t="s">
        <v>2927</v>
      </c>
      <c r="C63" s="379"/>
      <c r="F63" s="378"/>
      <c r="G63" s="378"/>
      <c r="H63" s="378"/>
    </row>
    <row r="64" spans="2:8" s="376" customFormat="1" ht="15.75" x14ac:dyDescent="0.2">
      <c r="B64" s="380" t="s">
        <v>2675</v>
      </c>
      <c r="C64" s="260" t="s">
        <v>2921</v>
      </c>
      <c r="F64" s="378"/>
      <c r="G64" s="378"/>
      <c r="H64" s="378"/>
    </row>
    <row r="65" spans="2:8" s="134" customFormat="1" ht="15" x14ac:dyDescent="0.25">
      <c r="B65" s="381" t="s">
        <v>120</v>
      </c>
      <c r="C65" s="146" t="s">
        <v>120</v>
      </c>
      <c r="F65" s="62"/>
      <c r="G65" s="62"/>
      <c r="H65" s="62"/>
    </row>
    <row r="66" spans="2:8" x14ac:dyDescent="0.2">
      <c r="C66" s="5"/>
    </row>
    <row r="67" spans="2:8" x14ac:dyDescent="0.2">
      <c r="C67" s="5"/>
    </row>
    <row r="68" spans="2:8" s="376" customFormat="1" ht="15.75" x14ac:dyDescent="0.2">
      <c r="B68" s="380" t="s">
        <v>3555</v>
      </c>
      <c r="C68" s="260" t="s">
        <v>2921</v>
      </c>
      <c r="F68" s="378"/>
      <c r="G68" s="378"/>
      <c r="H68" s="378"/>
    </row>
    <row r="69" spans="2:8" ht="15" x14ac:dyDescent="0.25">
      <c r="B69" s="381" t="s">
        <v>120</v>
      </c>
      <c r="C69" s="146" t="s">
        <v>120</v>
      </c>
    </row>
    <row r="70" spans="2:8" x14ac:dyDescent="0.2">
      <c r="C70" s="5"/>
    </row>
    <row r="71" spans="2:8" x14ac:dyDescent="0.2">
      <c r="C71" s="5"/>
    </row>
    <row r="72" spans="2:8" s="376" customFormat="1" ht="15.75" x14ac:dyDescent="0.25">
      <c r="B72" s="382" t="s">
        <v>2912</v>
      </c>
      <c r="C72" s="260" t="s">
        <v>2923</v>
      </c>
      <c r="F72" s="378"/>
      <c r="G72" s="378"/>
      <c r="H72" s="378"/>
    </row>
    <row r="73" spans="2:8" ht="15" x14ac:dyDescent="0.25">
      <c r="B73" s="381" t="s">
        <v>120</v>
      </c>
      <c r="C73" s="146" t="s">
        <v>120</v>
      </c>
    </row>
    <row r="74" spans="2:8" x14ac:dyDescent="0.2">
      <c r="C74" s="5"/>
    </row>
    <row r="75" spans="2:8" s="376" customFormat="1" ht="15.75" x14ac:dyDescent="0.25">
      <c r="B75" s="382" t="s">
        <v>2914</v>
      </c>
      <c r="C75" s="260" t="s">
        <v>2923</v>
      </c>
      <c r="F75" s="378"/>
      <c r="G75" s="378"/>
      <c r="H75" s="378"/>
    </row>
    <row r="76" spans="2:8" ht="15" x14ac:dyDescent="0.25">
      <c r="B76" s="381" t="s">
        <v>120</v>
      </c>
      <c r="C76" s="146" t="s">
        <v>120</v>
      </c>
    </row>
    <row r="77" spans="2:8" x14ac:dyDescent="0.2">
      <c r="C77" s="5"/>
    </row>
    <row r="78" spans="2:8" s="376" customFormat="1" ht="15" x14ac:dyDescent="0.25">
      <c r="B78" s="383" t="s">
        <v>3556</v>
      </c>
      <c r="C78" s="146" t="s">
        <v>120</v>
      </c>
      <c r="F78" s="378"/>
      <c r="G78" s="378"/>
      <c r="H78" s="378"/>
    </row>
    <row r="79" spans="2:8" x14ac:dyDescent="0.2">
      <c r="C79" s="5"/>
    </row>
    <row r="80" spans="2:8" x14ac:dyDescent="0.2">
      <c r="C80" s="5"/>
    </row>
    <row r="81" spans="2:8" ht="15" x14ac:dyDescent="0.25">
      <c r="B81" s="69" t="s">
        <v>2917</v>
      </c>
      <c r="C81" s="148">
        <v>44469</v>
      </c>
      <c r="D81" s="149"/>
      <c r="E81" s="150"/>
      <c r="F81" s="71"/>
    </row>
    <row r="82" spans="2:8" ht="51" x14ac:dyDescent="0.2">
      <c r="B82" s="151" t="s">
        <v>2523</v>
      </c>
      <c r="C82" s="151" t="s">
        <v>2918</v>
      </c>
      <c r="D82" s="152" t="s">
        <v>2525</v>
      </c>
      <c r="E82" s="153" t="s">
        <v>2526</v>
      </c>
      <c r="F82" s="138" t="s">
        <v>2527</v>
      </c>
    </row>
    <row r="83" spans="2:8" s="134" customFormat="1" x14ac:dyDescent="0.2">
      <c r="B83" s="384" t="s">
        <v>120</v>
      </c>
      <c r="C83" s="154" t="s">
        <v>120</v>
      </c>
      <c r="D83" s="155" t="s">
        <v>120</v>
      </c>
      <c r="E83" s="155" t="s">
        <v>120</v>
      </c>
      <c r="F83" s="155" t="s">
        <v>120</v>
      </c>
      <c r="G83" s="62"/>
      <c r="H83" s="62"/>
    </row>
    <row r="84" spans="2:8" x14ac:dyDescent="0.2">
      <c r="B84" s="156"/>
      <c r="C84" s="70"/>
      <c r="D84" s="70"/>
      <c r="E84" s="70"/>
      <c r="F84" s="71"/>
    </row>
    <row r="85" spans="2:8" x14ac:dyDescent="0.2">
      <c r="B85" s="70"/>
      <c r="C85" s="70"/>
      <c r="D85" s="70"/>
      <c r="E85" s="70"/>
      <c r="F85" s="71"/>
    </row>
    <row r="86" spans="2:8" x14ac:dyDescent="0.2">
      <c r="B86" s="1" t="s">
        <v>2919</v>
      </c>
      <c r="C86" s="154" t="s">
        <v>120</v>
      </c>
      <c r="D86" s="70"/>
      <c r="E86" s="70"/>
      <c r="F86" s="71"/>
    </row>
    <row r="87" spans="2:8" x14ac:dyDescent="0.2">
      <c r="B87" s="70"/>
      <c r="C87" s="70"/>
      <c r="D87" s="70"/>
      <c r="E87" s="70"/>
      <c r="F87" s="71"/>
    </row>
    <row r="88" spans="2:8" ht="15" x14ac:dyDescent="0.25">
      <c r="B88" s="144" t="s">
        <v>2926</v>
      </c>
      <c r="C88" s="70"/>
      <c r="E88" s="70"/>
      <c r="F88" s="71"/>
    </row>
    <row r="89" spans="2:8" x14ac:dyDescent="0.2">
      <c r="B89" s="70"/>
      <c r="C89" s="70"/>
      <c r="E89" s="70"/>
      <c r="F89" s="71"/>
    </row>
    <row r="90" spans="2:8" ht="15" x14ac:dyDescent="0.25">
      <c r="B90" s="157" t="s">
        <v>2920</v>
      </c>
      <c r="C90" s="158" t="s">
        <v>2921</v>
      </c>
      <c r="E90" s="70"/>
      <c r="F90" s="71"/>
    </row>
    <row r="91" spans="2:8" ht="15" x14ac:dyDescent="0.25">
      <c r="B91" s="381" t="s">
        <v>120</v>
      </c>
      <c r="C91" s="146" t="s">
        <v>120</v>
      </c>
      <c r="E91" s="70"/>
      <c r="F91" s="71"/>
    </row>
    <row r="92" spans="2:8" ht="15" x14ac:dyDescent="0.25">
      <c r="B92" s="385"/>
      <c r="C92" s="386"/>
      <c r="E92" s="70"/>
      <c r="F92" s="71"/>
    </row>
    <row r="93" spans="2:8" x14ac:dyDescent="0.2">
      <c r="C93" s="1"/>
      <c r="E93" s="70"/>
      <c r="F93" s="71"/>
    </row>
    <row r="94" spans="2:8" ht="15" x14ac:dyDescent="0.2">
      <c r="B94" s="160" t="s">
        <v>2911</v>
      </c>
      <c r="C94" s="161" t="s">
        <v>2921</v>
      </c>
      <c r="E94" s="70"/>
      <c r="F94" s="71"/>
    </row>
    <row r="95" spans="2:8" ht="15" x14ac:dyDescent="0.25">
      <c r="B95" s="381" t="s">
        <v>120</v>
      </c>
      <c r="C95" s="146" t="s">
        <v>120</v>
      </c>
      <c r="E95" s="70"/>
      <c r="F95" s="71"/>
    </row>
    <row r="96" spans="2:8" ht="15" x14ac:dyDescent="0.25">
      <c r="B96" s="387"/>
      <c r="C96" s="388"/>
      <c r="E96" s="70"/>
      <c r="F96" s="71"/>
    </row>
    <row r="97" spans="2:6" x14ac:dyDescent="0.2">
      <c r="C97" s="134"/>
      <c r="E97" s="70"/>
      <c r="F97" s="71"/>
    </row>
    <row r="98" spans="2:6" ht="15" x14ac:dyDescent="0.25">
      <c r="B98" s="157" t="s">
        <v>2922</v>
      </c>
      <c r="C98" s="158" t="s">
        <v>2923</v>
      </c>
      <c r="E98" s="70"/>
      <c r="F98" s="71"/>
    </row>
    <row r="99" spans="2:6" ht="15" x14ac:dyDescent="0.25">
      <c r="B99" s="381" t="s">
        <v>120</v>
      </c>
      <c r="C99" s="146" t="s">
        <v>120</v>
      </c>
      <c r="E99" s="70"/>
      <c r="F99" s="71"/>
    </row>
    <row r="100" spans="2:6" x14ac:dyDescent="0.2">
      <c r="C100" s="134"/>
    </row>
    <row r="101" spans="2:6" ht="15" x14ac:dyDescent="0.25">
      <c r="B101" s="160" t="s">
        <v>2924</v>
      </c>
      <c r="C101" s="162" t="s">
        <v>2923</v>
      </c>
    </row>
    <row r="102" spans="2:6" ht="15" x14ac:dyDescent="0.25">
      <c r="B102" s="381" t="s">
        <v>120</v>
      </c>
      <c r="C102" s="146" t="s">
        <v>120</v>
      </c>
    </row>
    <row r="103" spans="2:6" x14ac:dyDescent="0.2">
      <c r="C103" s="134"/>
    </row>
    <row r="104" spans="2:6" ht="15" x14ac:dyDescent="0.25">
      <c r="B104" s="163" t="s">
        <v>2925</v>
      </c>
      <c r="C104" s="146" t="s">
        <v>120</v>
      </c>
    </row>
  </sheetData>
  <mergeCells count="3">
    <mergeCell ref="B1:E1"/>
    <mergeCell ref="C3:C7"/>
    <mergeCell ref="D3:D7"/>
  </mergeCells>
  <conditionalFormatting sqref="C92">
    <cfRule type="expression" dxfId="395" priority="1">
      <formula>#REF!="Total"</formula>
    </cfRule>
  </conditionalFormatting>
  <conditionalFormatting sqref="C92">
    <cfRule type="expression" dxfId="394" priority="11" stopIfTrue="1">
      <formula>$C92="Total"</formula>
    </cfRule>
  </conditionalFormatting>
  <conditionalFormatting sqref="C92">
    <cfRule type="expression" dxfId="393" priority="10">
      <formula>#REF!="Total"</formula>
    </cfRule>
  </conditionalFormatting>
  <conditionalFormatting sqref="C92">
    <cfRule type="expression" dxfId="392" priority="9">
      <formula>#REF!="Total"</formula>
    </cfRule>
  </conditionalFormatting>
  <conditionalFormatting sqref="C92">
    <cfRule type="expression" dxfId="391" priority="8">
      <formula>#REF!="Total"</formula>
    </cfRule>
  </conditionalFormatting>
  <conditionalFormatting sqref="C92">
    <cfRule type="expression" dxfId="390" priority="7">
      <formula>#REF!="Total"</formula>
    </cfRule>
  </conditionalFormatting>
  <conditionalFormatting sqref="C92">
    <cfRule type="expression" dxfId="389" priority="6">
      <formula>#REF!="Total"</formula>
    </cfRule>
  </conditionalFormatting>
  <conditionalFormatting sqref="C92">
    <cfRule type="expression" dxfId="388" priority="5">
      <formula>#REF!="Total"</formula>
    </cfRule>
  </conditionalFormatting>
  <conditionalFormatting sqref="C92">
    <cfRule type="expression" dxfId="387" priority="4">
      <formula>#REF!="Total"</formula>
    </cfRule>
  </conditionalFormatting>
  <conditionalFormatting sqref="C92">
    <cfRule type="expression" dxfId="386" priority="12">
      <formula>#REF!="Total"</formula>
    </cfRule>
  </conditionalFormatting>
  <conditionalFormatting sqref="C92">
    <cfRule type="expression" dxfId="385" priority="13">
      <formula>#REF!="Total"</formula>
    </cfRule>
  </conditionalFormatting>
  <conditionalFormatting sqref="C92">
    <cfRule type="expression" dxfId="384" priority="14">
      <formula>#REF!="Total"</formula>
    </cfRule>
  </conditionalFormatting>
  <conditionalFormatting sqref="C92">
    <cfRule type="expression" dxfId="383" priority="15">
      <formula>#REF!="Total"</formula>
    </cfRule>
  </conditionalFormatting>
  <conditionalFormatting sqref="C92">
    <cfRule type="expression" dxfId="382" priority="16">
      <formula>$A92="Total"</formula>
    </cfRule>
  </conditionalFormatting>
  <conditionalFormatting sqref="C92">
    <cfRule type="expression" dxfId="381" priority="3">
      <formula>#REF!="Total"</formula>
    </cfRule>
  </conditionalFormatting>
  <conditionalFormatting sqref="C92">
    <cfRule type="expression" dxfId="380" priority="2">
      <formula>#REF!="Total"</formula>
    </cfRule>
  </conditionalFormatting>
  <conditionalFormatting sqref="C92">
    <cfRule type="expression" dxfId="379" priority="17" stopIfTrue="1">
      <formula>#REF!="Total"</formula>
    </cfRule>
  </conditionalFormatting>
  <conditionalFormatting sqref="C92">
    <cfRule type="expression" dxfId="378" priority="18">
      <formula>#REF!="Total"</formula>
    </cfRule>
  </conditionalFormatting>
  <conditionalFormatting sqref="C92">
    <cfRule type="expression" dxfId="377" priority="19">
      <formula>#REF!="Total"</formula>
    </cfRule>
  </conditionalFormatting>
  <conditionalFormatting sqref="C92">
    <cfRule type="expression" dxfId="376" priority="20">
      <formula>#REF!="Total"</formula>
    </cfRule>
  </conditionalFormatting>
  <conditionalFormatting sqref="C92">
    <cfRule type="expression" dxfId="375" priority="21">
      <formula>#REF!="Total"</formula>
    </cfRule>
  </conditionalFormatting>
  <conditionalFormatting sqref="C92">
    <cfRule type="expression" dxfId="374" priority="22">
      <formula>#REF!="Total"</formula>
    </cfRule>
  </conditionalFormatting>
  <conditionalFormatting sqref="C92">
    <cfRule type="expression" dxfId="373" priority="23">
      <formula>#REF!="Total"</formula>
    </cfRule>
  </conditionalFormatting>
  <conditionalFormatting sqref="C92">
    <cfRule type="expression" dxfId="372" priority="24">
      <formula>#REF!="Total"</formula>
    </cfRule>
  </conditionalFormatting>
  <conditionalFormatting sqref="C92">
    <cfRule type="expression" dxfId="371" priority="25">
      <formula>#REF!="Total"</formula>
    </cfRule>
  </conditionalFormatting>
  <conditionalFormatting sqref="C92">
    <cfRule type="expression" dxfId="370" priority="26">
      <formula>#REF!="Total"</formula>
    </cfRule>
  </conditionalFormatting>
  <conditionalFormatting sqref="C92">
    <cfRule type="expression" dxfId="369" priority="27">
      <formula>#REF!="Total"</formula>
    </cfRule>
  </conditionalFormatting>
  <conditionalFormatting sqref="C92">
    <cfRule type="expression" dxfId="368" priority="28">
      <formula>#REF!="Total"</formula>
    </cfRule>
  </conditionalFormatting>
  <conditionalFormatting sqref="C92">
    <cfRule type="expression" dxfId="367" priority="29">
      <formula>#REF!="Total"</formula>
    </cfRule>
  </conditionalFormatting>
  <conditionalFormatting sqref="C92">
    <cfRule type="expression" dxfId="366" priority="30">
      <formula>#REF!="Total"</formula>
    </cfRule>
  </conditionalFormatting>
  <conditionalFormatting sqref="C92">
    <cfRule type="expression" dxfId="365" priority="31">
      <formula>#REF!="Total"</formula>
    </cfRule>
  </conditionalFormatting>
  <conditionalFormatting sqref="C92">
    <cfRule type="expression" dxfId="364" priority="32">
      <formula>#REF!="Total"</formula>
    </cfRule>
  </conditionalFormatting>
  <conditionalFormatting sqref="C92">
    <cfRule type="expression" dxfId="363" priority="33">
      <formula>#REF!="Total"</formula>
    </cfRule>
  </conditionalFormatting>
  <hyperlinks>
    <hyperlink ref="A1" location="Index!A1" display="Index" xr:uid="{342240E9-28E9-4730-84EB-B332BA221E2F}"/>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17FFC-D12B-48A8-B502-661ABDEF5404}">
  <dimension ref="A1:I129"/>
  <sheetViews>
    <sheetView workbookViewId="0">
      <selection activeCell="B1" sqref="B1:E1"/>
    </sheetView>
  </sheetViews>
  <sheetFormatPr defaultRowHeight="12.75" x14ac:dyDescent="0.2"/>
  <cols>
    <col min="1" max="1" width="5.42578125" style="1" bestFit="1" customWidth="1"/>
    <col min="2" max="2" width="72.42578125" style="1" customWidth="1"/>
    <col min="3" max="3" width="25.7109375" style="62" customWidth="1"/>
    <col min="4" max="4" width="27.7109375" style="1" bestFit="1" customWidth="1"/>
    <col min="5" max="5" width="14.285156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93.140625" style="1" bestFit="1" customWidth="1"/>
    <col min="259" max="259" width="13.140625" style="1" bestFit="1" customWidth="1"/>
    <col min="260" max="260" width="27.7109375" style="1" bestFit="1" customWidth="1"/>
    <col min="261" max="261" width="14.285156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93.140625" style="1" bestFit="1" customWidth="1"/>
    <col min="515" max="515" width="13.140625" style="1" bestFit="1" customWidth="1"/>
    <col min="516" max="516" width="27.7109375" style="1" bestFit="1" customWidth="1"/>
    <col min="517" max="517" width="14.285156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93.140625" style="1" bestFit="1" customWidth="1"/>
    <col min="771" max="771" width="13.140625" style="1" bestFit="1" customWidth="1"/>
    <col min="772" max="772" width="27.7109375" style="1" bestFit="1" customWidth="1"/>
    <col min="773" max="773" width="14.285156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93.140625" style="1" bestFit="1" customWidth="1"/>
    <col min="1027" max="1027" width="13.140625" style="1" bestFit="1" customWidth="1"/>
    <col min="1028" max="1028" width="27.7109375" style="1" bestFit="1" customWidth="1"/>
    <col min="1029" max="1029" width="14.285156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93.140625" style="1" bestFit="1" customWidth="1"/>
    <col min="1283" max="1283" width="13.140625" style="1" bestFit="1" customWidth="1"/>
    <col min="1284" max="1284" width="27.7109375" style="1" bestFit="1" customWidth="1"/>
    <col min="1285" max="1285" width="14.285156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93.140625" style="1" bestFit="1" customWidth="1"/>
    <col min="1539" max="1539" width="13.140625" style="1" bestFit="1" customWidth="1"/>
    <col min="1540" max="1540" width="27.7109375" style="1" bestFit="1" customWidth="1"/>
    <col min="1541" max="1541" width="14.285156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93.140625" style="1" bestFit="1" customWidth="1"/>
    <col min="1795" max="1795" width="13.140625" style="1" bestFit="1" customWidth="1"/>
    <col min="1796" max="1796" width="27.7109375" style="1" bestFit="1" customWidth="1"/>
    <col min="1797" max="1797" width="14.285156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93.140625" style="1" bestFit="1" customWidth="1"/>
    <col min="2051" max="2051" width="13.140625" style="1" bestFit="1" customWidth="1"/>
    <col min="2052" max="2052" width="27.7109375" style="1" bestFit="1" customWidth="1"/>
    <col min="2053" max="2053" width="14.285156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93.140625" style="1" bestFit="1" customWidth="1"/>
    <col min="2307" max="2307" width="13.140625" style="1" bestFit="1" customWidth="1"/>
    <col min="2308" max="2308" width="27.7109375" style="1" bestFit="1" customWidth="1"/>
    <col min="2309" max="2309" width="14.285156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93.140625" style="1" bestFit="1" customWidth="1"/>
    <col min="2563" max="2563" width="13.140625" style="1" bestFit="1" customWidth="1"/>
    <col min="2564" max="2564" width="27.7109375" style="1" bestFit="1" customWidth="1"/>
    <col min="2565" max="2565" width="14.285156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93.140625" style="1" bestFit="1" customWidth="1"/>
    <col min="2819" max="2819" width="13.140625" style="1" bestFit="1" customWidth="1"/>
    <col min="2820" max="2820" width="27.7109375" style="1" bestFit="1" customWidth="1"/>
    <col min="2821" max="2821" width="14.285156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93.140625" style="1" bestFit="1" customWidth="1"/>
    <col min="3075" max="3075" width="13.140625" style="1" bestFit="1" customWidth="1"/>
    <col min="3076" max="3076" width="27.7109375" style="1" bestFit="1" customWidth="1"/>
    <col min="3077" max="3077" width="14.285156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93.140625" style="1" bestFit="1" customWidth="1"/>
    <col min="3331" max="3331" width="13.140625" style="1" bestFit="1" customWidth="1"/>
    <col min="3332" max="3332" width="27.7109375" style="1" bestFit="1" customWidth="1"/>
    <col min="3333" max="3333" width="14.285156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93.140625" style="1" bestFit="1" customWidth="1"/>
    <col min="3587" max="3587" width="13.140625" style="1" bestFit="1" customWidth="1"/>
    <col min="3588" max="3588" width="27.7109375" style="1" bestFit="1" customWidth="1"/>
    <col min="3589" max="3589" width="14.285156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93.140625" style="1" bestFit="1" customWidth="1"/>
    <col min="3843" max="3843" width="13.140625" style="1" bestFit="1" customWidth="1"/>
    <col min="3844" max="3844" width="27.7109375" style="1" bestFit="1" customWidth="1"/>
    <col min="3845" max="3845" width="14.285156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93.140625" style="1" bestFit="1" customWidth="1"/>
    <col min="4099" max="4099" width="13.140625" style="1" bestFit="1" customWidth="1"/>
    <col min="4100" max="4100" width="27.7109375" style="1" bestFit="1" customWidth="1"/>
    <col min="4101" max="4101" width="14.285156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93.140625" style="1" bestFit="1" customWidth="1"/>
    <col min="4355" max="4355" width="13.140625" style="1" bestFit="1" customWidth="1"/>
    <col min="4356" max="4356" width="27.7109375" style="1" bestFit="1" customWidth="1"/>
    <col min="4357" max="4357" width="14.285156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93.140625" style="1" bestFit="1" customWidth="1"/>
    <col min="4611" max="4611" width="13.140625" style="1" bestFit="1" customWidth="1"/>
    <col min="4612" max="4612" width="27.7109375" style="1" bestFit="1" customWidth="1"/>
    <col min="4613" max="4613" width="14.285156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93.140625" style="1" bestFit="1" customWidth="1"/>
    <col min="4867" max="4867" width="13.140625" style="1" bestFit="1" customWidth="1"/>
    <col min="4868" max="4868" width="27.7109375" style="1" bestFit="1" customWidth="1"/>
    <col min="4869" max="4869" width="14.285156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93.140625" style="1" bestFit="1" customWidth="1"/>
    <col min="5123" max="5123" width="13.140625" style="1" bestFit="1" customWidth="1"/>
    <col min="5124" max="5124" width="27.7109375" style="1" bestFit="1" customWidth="1"/>
    <col min="5125" max="5125" width="14.285156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93.140625" style="1" bestFit="1" customWidth="1"/>
    <col min="5379" max="5379" width="13.140625" style="1" bestFit="1" customWidth="1"/>
    <col min="5380" max="5380" width="27.7109375" style="1" bestFit="1" customWidth="1"/>
    <col min="5381" max="5381" width="14.285156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93.140625" style="1" bestFit="1" customWidth="1"/>
    <col min="5635" max="5635" width="13.140625" style="1" bestFit="1" customWidth="1"/>
    <col min="5636" max="5636" width="27.7109375" style="1" bestFit="1" customWidth="1"/>
    <col min="5637" max="5637" width="14.285156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93.140625" style="1" bestFit="1" customWidth="1"/>
    <col min="5891" max="5891" width="13.140625" style="1" bestFit="1" customWidth="1"/>
    <col min="5892" max="5892" width="27.7109375" style="1" bestFit="1" customWidth="1"/>
    <col min="5893" max="5893" width="14.285156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93.140625" style="1" bestFit="1" customWidth="1"/>
    <col min="6147" max="6147" width="13.140625" style="1" bestFit="1" customWidth="1"/>
    <col min="6148" max="6148" width="27.7109375" style="1" bestFit="1" customWidth="1"/>
    <col min="6149" max="6149" width="14.285156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93.140625" style="1" bestFit="1" customWidth="1"/>
    <col min="6403" max="6403" width="13.140625" style="1" bestFit="1" customWidth="1"/>
    <col min="6404" max="6404" width="27.7109375" style="1" bestFit="1" customWidth="1"/>
    <col min="6405" max="6405" width="14.285156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93.140625" style="1" bestFit="1" customWidth="1"/>
    <col min="6659" max="6659" width="13.140625" style="1" bestFit="1" customWidth="1"/>
    <col min="6660" max="6660" width="27.7109375" style="1" bestFit="1" customWidth="1"/>
    <col min="6661" max="6661" width="14.285156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93.140625" style="1" bestFit="1" customWidth="1"/>
    <col min="6915" max="6915" width="13.140625" style="1" bestFit="1" customWidth="1"/>
    <col min="6916" max="6916" width="27.7109375" style="1" bestFit="1" customWidth="1"/>
    <col min="6917" max="6917" width="14.285156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93.140625" style="1" bestFit="1" customWidth="1"/>
    <col min="7171" max="7171" width="13.140625" style="1" bestFit="1" customWidth="1"/>
    <col min="7172" max="7172" width="27.7109375" style="1" bestFit="1" customWidth="1"/>
    <col min="7173" max="7173" width="14.285156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93.140625" style="1" bestFit="1" customWidth="1"/>
    <col min="7427" max="7427" width="13.140625" style="1" bestFit="1" customWidth="1"/>
    <col min="7428" max="7428" width="27.7109375" style="1" bestFit="1" customWidth="1"/>
    <col min="7429" max="7429" width="14.285156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93.140625" style="1" bestFit="1" customWidth="1"/>
    <col min="7683" max="7683" width="13.140625" style="1" bestFit="1" customWidth="1"/>
    <col min="7684" max="7684" width="27.7109375" style="1" bestFit="1" customWidth="1"/>
    <col min="7685" max="7685" width="14.285156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93.140625" style="1" bestFit="1" customWidth="1"/>
    <col min="7939" max="7939" width="13.140625" style="1" bestFit="1" customWidth="1"/>
    <col min="7940" max="7940" width="27.7109375" style="1" bestFit="1" customWidth="1"/>
    <col min="7941" max="7941" width="14.285156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93.140625" style="1" bestFit="1" customWidth="1"/>
    <col min="8195" max="8195" width="13.140625" style="1" bestFit="1" customWidth="1"/>
    <col min="8196" max="8196" width="27.7109375" style="1" bestFit="1" customWidth="1"/>
    <col min="8197" max="8197" width="14.285156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93.140625" style="1" bestFit="1" customWidth="1"/>
    <col min="8451" max="8451" width="13.140625" style="1" bestFit="1" customWidth="1"/>
    <col min="8452" max="8452" width="27.7109375" style="1" bestFit="1" customWidth="1"/>
    <col min="8453" max="8453" width="14.285156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93.140625" style="1" bestFit="1" customWidth="1"/>
    <col min="8707" max="8707" width="13.140625" style="1" bestFit="1" customWidth="1"/>
    <col min="8708" max="8708" width="27.7109375" style="1" bestFit="1" customWidth="1"/>
    <col min="8709" max="8709" width="14.285156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93.140625" style="1" bestFit="1" customWidth="1"/>
    <col min="8963" max="8963" width="13.140625" style="1" bestFit="1" customWidth="1"/>
    <col min="8964" max="8964" width="27.7109375" style="1" bestFit="1" customWidth="1"/>
    <col min="8965" max="8965" width="14.285156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93.140625" style="1" bestFit="1" customWidth="1"/>
    <col min="9219" max="9219" width="13.140625" style="1" bestFit="1" customWidth="1"/>
    <col min="9220" max="9220" width="27.7109375" style="1" bestFit="1" customWidth="1"/>
    <col min="9221" max="9221" width="14.285156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93.140625" style="1" bestFit="1" customWidth="1"/>
    <col min="9475" max="9475" width="13.140625" style="1" bestFit="1" customWidth="1"/>
    <col min="9476" max="9476" width="27.7109375" style="1" bestFit="1" customWidth="1"/>
    <col min="9477" max="9477" width="14.285156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93.140625" style="1" bestFit="1" customWidth="1"/>
    <col min="9731" max="9731" width="13.140625" style="1" bestFit="1" customWidth="1"/>
    <col min="9732" max="9732" width="27.7109375" style="1" bestFit="1" customWidth="1"/>
    <col min="9733" max="9733" width="14.285156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93.140625" style="1" bestFit="1" customWidth="1"/>
    <col min="9987" max="9987" width="13.140625" style="1" bestFit="1" customWidth="1"/>
    <col min="9988" max="9988" width="27.7109375" style="1" bestFit="1" customWidth="1"/>
    <col min="9989" max="9989" width="14.285156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93.140625" style="1" bestFit="1" customWidth="1"/>
    <col min="10243" max="10243" width="13.140625" style="1" bestFit="1" customWidth="1"/>
    <col min="10244" max="10244" width="27.7109375" style="1" bestFit="1" customWidth="1"/>
    <col min="10245" max="10245" width="14.285156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93.140625" style="1" bestFit="1" customWidth="1"/>
    <col min="10499" max="10499" width="13.140625" style="1" bestFit="1" customWidth="1"/>
    <col min="10500" max="10500" width="27.7109375" style="1" bestFit="1" customWidth="1"/>
    <col min="10501" max="10501" width="14.285156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93.140625" style="1" bestFit="1" customWidth="1"/>
    <col min="10755" max="10755" width="13.140625" style="1" bestFit="1" customWidth="1"/>
    <col min="10756" max="10756" width="27.7109375" style="1" bestFit="1" customWidth="1"/>
    <col min="10757" max="10757" width="14.285156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93.140625" style="1" bestFit="1" customWidth="1"/>
    <col min="11011" max="11011" width="13.140625" style="1" bestFit="1" customWidth="1"/>
    <col min="11012" max="11012" width="27.7109375" style="1" bestFit="1" customWidth="1"/>
    <col min="11013" max="11013" width="14.285156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93.140625" style="1" bestFit="1" customWidth="1"/>
    <col min="11267" max="11267" width="13.140625" style="1" bestFit="1" customWidth="1"/>
    <col min="11268" max="11268" width="27.7109375" style="1" bestFit="1" customWidth="1"/>
    <col min="11269" max="11269" width="14.285156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93.140625" style="1" bestFit="1" customWidth="1"/>
    <col min="11523" max="11523" width="13.140625" style="1" bestFit="1" customWidth="1"/>
    <col min="11524" max="11524" width="27.7109375" style="1" bestFit="1" customWidth="1"/>
    <col min="11525" max="11525" width="14.285156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93.140625" style="1" bestFit="1" customWidth="1"/>
    <col min="11779" max="11779" width="13.140625" style="1" bestFit="1" customWidth="1"/>
    <col min="11780" max="11780" width="27.7109375" style="1" bestFit="1" customWidth="1"/>
    <col min="11781" max="11781" width="14.285156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93.140625" style="1" bestFit="1" customWidth="1"/>
    <col min="12035" max="12035" width="13.140625" style="1" bestFit="1" customWidth="1"/>
    <col min="12036" max="12036" width="27.7109375" style="1" bestFit="1" customWidth="1"/>
    <col min="12037" max="12037" width="14.285156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93.140625" style="1" bestFit="1" customWidth="1"/>
    <col min="12291" max="12291" width="13.140625" style="1" bestFit="1" customWidth="1"/>
    <col min="12292" max="12292" width="27.7109375" style="1" bestFit="1" customWidth="1"/>
    <col min="12293" max="12293" width="14.285156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93.140625" style="1" bestFit="1" customWidth="1"/>
    <col min="12547" max="12547" width="13.140625" style="1" bestFit="1" customWidth="1"/>
    <col min="12548" max="12548" width="27.7109375" style="1" bestFit="1" customWidth="1"/>
    <col min="12549" max="12549" width="14.285156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93.140625" style="1" bestFit="1" customWidth="1"/>
    <col min="12803" max="12803" width="13.140625" style="1" bestFit="1" customWidth="1"/>
    <col min="12804" max="12804" width="27.7109375" style="1" bestFit="1" customWidth="1"/>
    <col min="12805" max="12805" width="14.285156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93.140625" style="1" bestFit="1" customWidth="1"/>
    <col min="13059" max="13059" width="13.140625" style="1" bestFit="1" customWidth="1"/>
    <col min="13060" max="13060" width="27.7109375" style="1" bestFit="1" customWidth="1"/>
    <col min="13061" max="13061" width="14.285156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93.140625" style="1" bestFit="1" customWidth="1"/>
    <col min="13315" max="13315" width="13.140625" style="1" bestFit="1" customWidth="1"/>
    <col min="13316" max="13316" width="27.7109375" style="1" bestFit="1" customWidth="1"/>
    <col min="13317" max="13317" width="14.285156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93.140625" style="1" bestFit="1" customWidth="1"/>
    <col min="13571" max="13571" width="13.140625" style="1" bestFit="1" customWidth="1"/>
    <col min="13572" max="13572" width="27.7109375" style="1" bestFit="1" customWidth="1"/>
    <col min="13573" max="13573" width="14.285156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93.140625" style="1" bestFit="1" customWidth="1"/>
    <col min="13827" max="13827" width="13.140625" style="1" bestFit="1" customWidth="1"/>
    <col min="13828" max="13828" width="27.7109375" style="1" bestFit="1" customWidth="1"/>
    <col min="13829" max="13829" width="14.285156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93.140625" style="1" bestFit="1" customWidth="1"/>
    <col min="14083" max="14083" width="13.140625" style="1" bestFit="1" customWidth="1"/>
    <col min="14084" max="14084" width="27.7109375" style="1" bestFit="1" customWidth="1"/>
    <col min="14085" max="14085" width="14.285156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93.140625" style="1" bestFit="1" customWidth="1"/>
    <col min="14339" max="14339" width="13.140625" style="1" bestFit="1" customWidth="1"/>
    <col min="14340" max="14340" width="27.7109375" style="1" bestFit="1" customWidth="1"/>
    <col min="14341" max="14341" width="14.285156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93.140625" style="1" bestFit="1" customWidth="1"/>
    <col min="14595" max="14595" width="13.140625" style="1" bestFit="1" customWidth="1"/>
    <col min="14596" max="14596" width="27.7109375" style="1" bestFit="1" customWidth="1"/>
    <col min="14597" max="14597" width="14.285156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93.140625" style="1" bestFit="1" customWidth="1"/>
    <col min="14851" max="14851" width="13.140625" style="1" bestFit="1" customWidth="1"/>
    <col min="14852" max="14852" width="27.7109375" style="1" bestFit="1" customWidth="1"/>
    <col min="14853" max="14853" width="14.285156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93.140625" style="1" bestFit="1" customWidth="1"/>
    <col min="15107" max="15107" width="13.140625" style="1" bestFit="1" customWidth="1"/>
    <col min="15108" max="15108" width="27.7109375" style="1" bestFit="1" customWidth="1"/>
    <col min="15109" max="15109" width="14.285156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93.140625" style="1" bestFit="1" customWidth="1"/>
    <col min="15363" max="15363" width="13.140625" style="1" bestFit="1" customWidth="1"/>
    <col min="15364" max="15364" width="27.7109375" style="1" bestFit="1" customWidth="1"/>
    <col min="15365" max="15365" width="14.285156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93.140625" style="1" bestFit="1" customWidth="1"/>
    <col min="15619" max="15619" width="13.140625" style="1" bestFit="1" customWidth="1"/>
    <col min="15620" max="15620" width="27.7109375" style="1" bestFit="1" customWidth="1"/>
    <col min="15621" max="15621" width="14.285156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93.140625" style="1" bestFit="1" customWidth="1"/>
    <col min="15875" max="15875" width="13.140625" style="1" bestFit="1" customWidth="1"/>
    <col min="15876" max="15876" width="27.7109375" style="1" bestFit="1" customWidth="1"/>
    <col min="15877" max="15877" width="14.285156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93.140625" style="1" bestFit="1" customWidth="1"/>
    <col min="16131" max="16131" width="13.140625" style="1" bestFit="1" customWidth="1"/>
    <col min="16132" max="16132" width="27.7109375" style="1" bestFit="1" customWidth="1"/>
    <col min="16133" max="16133" width="14.285156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x14ac:dyDescent="0.2">
      <c r="A1" s="3" t="s">
        <v>0</v>
      </c>
      <c r="B1" s="410" t="s">
        <v>41</v>
      </c>
      <c r="C1" s="410"/>
      <c r="D1" s="410"/>
      <c r="E1" s="410"/>
    </row>
    <row r="2" spans="1:9" ht="13.5" thickBot="1" x14ac:dyDescent="0.25"/>
    <row r="3" spans="1:9" ht="15" x14ac:dyDescent="0.2">
      <c r="B3" s="53" t="s">
        <v>1050</v>
      </c>
      <c r="C3" s="435"/>
      <c r="D3" s="417"/>
    </row>
    <row r="4" spans="1:9" ht="15" x14ac:dyDescent="0.2">
      <c r="B4" s="54" t="s">
        <v>1051</v>
      </c>
      <c r="C4" s="436"/>
      <c r="D4" s="418"/>
    </row>
    <row r="5" spans="1:9" ht="15" x14ac:dyDescent="0.2">
      <c r="B5" s="54" t="s">
        <v>983</v>
      </c>
      <c r="C5" s="436"/>
      <c r="D5" s="418"/>
    </row>
    <row r="6" spans="1:9" ht="15" x14ac:dyDescent="0.2">
      <c r="B6" s="54" t="s">
        <v>1000</v>
      </c>
      <c r="C6" s="436"/>
      <c r="D6" s="418"/>
    </row>
    <row r="7" spans="1:9" ht="30.75" thickBot="1" x14ac:dyDescent="0.25">
      <c r="B7" s="55" t="s">
        <v>1052</v>
      </c>
      <c r="C7" s="437"/>
      <c r="D7" s="419"/>
    </row>
    <row r="8" spans="1:9" x14ac:dyDescent="0.2">
      <c r="C8" s="64" t="s">
        <v>1631</v>
      </c>
      <c r="D8" s="64" t="s">
        <v>1630</v>
      </c>
    </row>
    <row r="10" spans="1:9" x14ac:dyDescent="0.2">
      <c r="B10" s="1" t="s">
        <v>95</v>
      </c>
    </row>
    <row r="12" spans="1:9" x14ac:dyDescent="0.2">
      <c r="B12" s="6" t="s">
        <v>96</v>
      </c>
      <c r="C12" s="63" t="s">
        <v>97</v>
      </c>
      <c r="D12" s="6" t="s">
        <v>125</v>
      </c>
      <c r="E12" s="6" t="s">
        <v>99</v>
      </c>
      <c r="F12" s="8" t="s">
        <v>100</v>
      </c>
      <c r="G12" s="8" t="s">
        <v>101</v>
      </c>
      <c r="H12" s="8" t="s">
        <v>102</v>
      </c>
      <c r="I12" s="2" t="s">
        <v>126</v>
      </c>
    </row>
    <row r="13" spans="1:9" x14ac:dyDescent="0.2">
      <c r="B13" s="2" t="s">
        <v>127</v>
      </c>
    </row>
    <row r="14" spans="1:9" x14ac:dyDescent="0.2">
      <c r="B14" s="2" t="s">
        <v>104</v>
      </c>
    </row>
    <row r="15" spans="1:9" x14ac:dyDescent="0.2">
      <c r="B15" s="1" t="s">
        <v>1386</v>
      </c>
      <c r="C15" s="62" t="s">
        <v>128</v>
      </c>
      <c r="D15" s="1" t="s">
        <v>134</v>
      </c>
      <c r="E15" s="1" t="s">
        <v>135</v>
      </c>
      <c r="F15" s="4">
        <v>3446000</v>
      </c>
      <c r="G15" s="4">
        <v>57727.39</v>
      </c>
      <c r="H15" s="4">
        <v>16.64</v>
      </c>
    </row>
    <row r="16" spans="1:9" x14ac:dyDescent="0.2">
      <c r="B16" s="1" t="s">
        <v>1100</v>
      </c>
      <c r="C16" s="62" t="s">
        <v>128</v>
      </c>
      <c r="D16" s="1" t="s">
        <v>134</v>
      </c>
      <c r="E16" s="1" t="s">
        <v>136</v>
      </c>
      <c r="F16" s="4">
        <v>1208126</v>
      </c>
      <c r="G16" s="4">
        <v>45613.4</v>
      </c>
      <c r="H16" s="4">
        <v>13.15</v>
      </c>
    </row>
    <row r="17" spans="2:8" x14ac:dyDescent="0.2">
      <c r="B17" s="1" t="s">
        <v>1119</v>
      </c>
      <c r="C17" s="62" t="s">
        <v>128</v>
      </c>
      <c r="D17" s="1" t="s">
        <v>134</v>
      </c>
      <c r="E17" s="1" t="s">
        <v>383</v>
      </c>
      <c r="F17" s="4">
        <v>2407000</v>
      </c>
      <c r="G17" s="4">
        <v>33231.040000000001</v>
      </c>
      <c r="H17" s="4">
        <v>9.58</v>
      </c>
    </row>
    <row r="18" spans="2:8" x14ac:dyDescent="0.2">
      <c r="B18" s="1" t="s">
        <v>1387</v>
      </c>
      <c r="C18" s="62" t="s">
        <v>128</v>
      </c>
      <c r="D18" s="1" t="s">
        <v>134</v>
      </c>
      <c r="E18" s="1" t="s">
        <v>261</v>
      </c>
      <c r="F18" s="4">
        <v>2474713</v>
      </c>
      <c r="G18" s="4">
        <v>31665.19</v>
      </c>
      <c r="H18" s="4">
        <v>9.1300000000000008</v>
      </c>
    </row>
    <row r="19" spans="2:8" x14ac:dyDescent="0.2">
      <c r="B19" s="1" t="s">
        <v>1508</v>
      </c>
      <c r="C19" s="62" t="s">
        <v>128</v>
      </c>
      <c r="D19" s="1" t="s">
        <v>134</v>
      </c>
      <c r="E19" s="1" t="s">
        <v>151</v>
      </c>
      <c r="F19" s="4">
        <v>505963</v>
      </c>
      <c r="G19" s="4">
        <v>18803.099999999999</v>
      </c>
      <c r="H19" s="4">
        <v>5.42</v>
      </c>
    </row>
    <row r="20" spans="2:8" x14ac:dyDescent="0.2">
      <c r="B20" s="1" t="s">
        <v>1193</v>
      </c>
      <c r="C20" s="62" t="s">
        <v>128</v>
      </c>
      <c r="D20" s="1" t="s">
        <v>134</v>
      </c>
      <c r="E20" s="1" t="s">
        <v>386</v>
      </c>
      <c r="F20" s="4">
        <v>504000</v>
      </c>
      <c r="G20" s="4">
        <v>15646.18</v>
      </c>
      <c r="H20" s="4">
        <v>4.51</v>
      </c>
    </row>
    <row r="21" spans="2:8" x14ac:dyDescent="0.2">
      <c r="B21" s="1" t="s">
        <v>1435</v>
      </c>
      <c r="C21" s="62" t="s">
        <v>128</v>
      </c>
      <c r="D21" s="1" t="s">
        <v>134</v>
      </c>
      <c r="E21" s="1" t="s">
        <v>662</v>
      </c>
      <c r="F21" s="4">
        <v>221044</v>
      </c>
      <c r="G21" s="4">
        <v>12743.52</v>
      </c>
      <c r="H21" s="4">
        <v>3.67</v>
      </c>
    </row>
    <row r="22" spans="2:8" x14ac:dyDescent="0.2">
      <c r="B22" s="1" t="s">
        <v>1147</v>
      </c>
      <c r="C22" s="62" t="s">
        <v>128</v>
      </c>
      <c r="D22" s="1" t="s">
        <v>182</v>
      </c>
      <c r="E22" s="1" t="s">
        <v>710</v>
      </c>
      <c r="F22" s="4">
        <v>323816</v>
      </c>
      <c r="G22" s="4">
        <v>12300.15</v>
      </c>
      <c r="H22" s="4">
        <v>3.55</v>
      </c>
    </row>
    <row r="23" spans="2:8" x14ac:dyDescent="0.2">
      <c r="B23" s="1" t="s">
        <v>1210</v>
      </c>
      <c r="C23" s="62" t="s">
        <v>128</v>
      </c>
      <c r="D23" s="1" t="s">
        <v>134</v>
      </c>
      <c r="E23" s="1" t="s">
        <v>158</v>
      </c>
      <c r="F23" s="4">
        <v>268530</v>
      </c>
      <c r="G23" s="4">
        <v>11278.53</v>
      </c>
      <c r="H23" s="4">
        <v>3.25</v>
      </c>
    </row>
    <row r="24" spans="2:8" x14ac:dyDescent="0.2">
      <c r="B24" s="1" t="s">
        <v>1225</v>
      </c>
      <c r="C24" s="62" t="s">
        <v>128</v>
      </c>
      <c r="D24" s="1" t="s">
        <v>134</v>
      </c>
      <c r="E24" s="1" t="s">
        <v>379</v>
      </c>
      <c r="F24" s="4">
        <v>238500</v>
      </c>
      <c r="G24" s="4">
        <v>11203.66</v>
      </c>
      <c r="H24" s="4">
        <v>3.23</v>
      </c>
    </row>
    <row r="25" spans="2:8" x14ac:dyDescent="0.2">
      <c r="B25" s="1" t="s">
        <v>1219</v>
      </c>
      <c r="C25" s="62" t="s">
        <v>128</v>
      </c>
      <c r="D25" s="1" t="s">
        <v>134</v>
      </c>
      <c r="E25" s="1" t="s">
        <v>144</v>
      </c>
      <c r="F25" s="4">
        <v>1450000</v>
      </c>
      <c r="G25" s="4">
        <v>9194.4500000000007</v>
      </c>
      <c r="H25" s="4">
        <v>2.65</v>
      </c>
    </row>
    <row r="26" spans="2:8" x14ac:dyDescent="0.2">
      <c r="B26" s="1" t="s">
        <v>1497</v>
      </c>
      <c r="C26" s="62" t="s">
        <v>128</v>
      </c>
      <c r="D26" s="1" t="s">
        <v>134</v>
      </c>
      <c r="E26" s="1" t="s">
        <v>473</v>
      </c>
      <c r="F26" s="4">
        <v>834339</v>
      </c>
      <c r="G26" s="4">
        <v>8866.94</v>
      </c>
      <c r="H26" s="4">
        <v>2.56</v>
      </c>
    </row>
    <row r="27" spans="2:8" x14ac:dyDescent="0.2">
      <c r="B27" s="1" t="s">
        <v>1115</v>
      </c>
      <c r="C27" s="62" t="s">
        <v>128</v>
      </c>
      <c r="D27" s="1" t="s">
        <v>176</v>
      </c>
      <c r="E27" s="1" t="s">
        <v>267</v>
      </c>
      <c r="F27" s="4">
        <v>107330</v>
      </c>
      <c r="G27" s="4">
        <v>6902.82</v>
      </c>
      <c r="H27" s="4">
        <v>1.99</v>
      </c>
    </row>
    <row r="28" spans="2:8" x14ac:dyDescent="0.2">
      <c r="B28" s="1" t="s">
        <v>1562</v>
      </c>
      <c r="C28" s="62" t="s">
        <v>128</v>
      </c>
      <c r="D28" s="1" t="s">
        <v>134</v>
      </c>
      <c r="E28" s="1" t="s">
        <v>739</v>
      </c>
      <c r="F28" s="4">
        <v>268210</v>
      </c>
      <c r="G28" s="4">
        <v>5780.46</v>
      </c>
      <c r="H28" s="4">
        <v>1.67</v>
      </c>
    </row>
    <row r="29" spans="2:8" x14ac:dyDescent="0.2">
      <c r="B29" s="1" t="s">
        <v>1563</v>
      </c>
      <c r="C29" s="62" t="s">
        <v>128</v>
      </c>
      <c r="D29" s="1" t="s">
        <v>142</v>
      </c>
      <c r="E29" s="1" t="s">
        <v>740</v>
      </c>
      <c r="F29" s="4">
        <v>371700</v>
      </c>
      <c r="G29" s="4">
        <v>5173.13</v>
      </c>
      <c r="H29" s="4">
        <v>1.49</v>
      </c>
    </row>
    <row r="30" spans="2:8" x14ac:dyDescent="0.2">
      <c r="B30" s="1" t="s">
        <v>1564</v>
      </c>
      <c r="C30" s="62" t="s">
        <v>128</v>
      </c>
      <c r="D30" s="1" t="s">
        <v>134</v>
      </c>
      <c r="E30" s="1" t="s">
        <v>741</v>
      </c>
      <c r="F30" s="4">
        <v>506789</v>
      </c>
      <c r="G30" s="4">
        <v>4433.3900000000003</v>
      </c>
      <c r="H30" s="4">
        <v>1.28</v>
      </c>
    </row>
    <row r="31" spans="2:8" x14ac:dyDescent="0.2">
      <c r="B31" s="1" t="s">
        <v>1494</v>
      </c>
      <c r="C31" s="62" t="s">
        <v>128</v>
      </c>
      <c r="D31" s="1" t="s">
        <v>176</v>
      </c>
      <c r="E31" s="1" t="s">
        <v>269</v>
      </c>
      <c r="F31" s="4">
        <v>2897310</v>
      </c>
      <c r="G31" s="4">
        <v>3957.73</v>
      </c>
      <c r="H31" s="4">
        <v>1.1399999999999999</v>
      </c>
    </row>
    <row r="32" spans="2:8" x14ac:dyDescent="0.2">
      <c r="B32" s="1" t="s">
        <v>1479</v>
      </c>
      <c r="C32" s="62" t="s">
        <v>128</v>
      </c>
      <c r="D32" s="1" t="s">
        <v>134</v>
      </c>
      <c r="E32" s="1" t="s">
        <v>159</v>
      </c>
      <c r="F32" s="4">
        <v>841430</v>
      </c>
      <c r="G32" s="4">
        <v>3446.92</v>
      </c>
      <c r="H32" s="4">
        <v>0.99</v>
      </c>
    </row>
    <row r="33" spans="2:8" x14ac:dyDescent="0.2">
      <c r="B33" s="1" t="s">
        <v>1565</v>
      </c>
      <c r="C33" s="62" t="s">
        <v>128</v>
      </c>
      <c r="D33" s="1" t="s">
        <v>142</v>
      </c>
      <c r="E33" s="1" t="s">
        <v>742</v>
      </c>
      <c r="F33" s="4">
        <v>2426580</v>
      </c>
      <c r="G33" s="4">
        <v>3121.8</v>
      </c>
      <c r="H33" s="4">
        <v>0.9</v>
      </c>
    </row>
    <row r="34" spans="2:8" x14ac:dyDescent="0.2">
      <c r="B34" s="1" t="s">
        <v>1496</v>
      </c>
      <c r="C34" s="62" t="s">
        <v>128</v>
      </c>
      <c r="D34" s="1" t="s">
        <v>193</v>
      </c>
      <c r="E34" s="1" t="s">
        <v>494</v>
      </c>
      <c r="F34" s="4">
        <v>6750</v>
      </c>
      <c r="G34" s="4">
        <v>3085.73</v>
      </c>
      <c r="H34" s="4">
        <v>0.89</v>
      </c>
    </row>
    <row r="35" spans="2:8" x14ac:dyDescent="0.2">
      <c r="B35" s="1" t="s">
        <v>1566</v>
      </c>
      <c r="C35" s="62" t="s">
        <v>128</v>
      </c>
      <c r="D35" s="1" t="s">
        <v>134</v>
      </c>
      <c r="E35" s="1" t="s">
        <v>743</v>
      </c>
      <c r="F35" s="4">
        <v>50000</v>
      </c>
      <c r="G35" s="4">
        <v>2672.83</v>
      </c>
      <c r="H35" s="4">
        <v>0.77</v>
      </c>
    </row>
    <row r="36" spans="2:8" x14ac:dyDescent="0.2">
      <c r="B36" s="1" t="s">
        <v>1441</v>
      </c>
      <c r="C36" s="62" t="s">
        <v>128</v>
      </c>
      <c r="D36" s="1" t="s">
        <v>134</v>
      </c>
      <c r="E36" s="1" t="s">
        <v>439</v>
      </c>
      <c r="F36" s="4">
        <v>85292</v>
      </c>
      <c r="G36" s="4">
        <v>2660.26</v>
      </c>
      <c r="H36" s="4">
        <v>0.77</v>
      </c>
    </row>
    <row r="37" spans="2:8" x14ac:dyDescent="0.2">
      <c r="B37" s="1" t="s">
        <v>1567</v>
      </c>
      <c r="C37" s="62" t="s">
        <v>128</v>
      </c>
      <c r="D37" s="1" t="s">
        <v>134</v>
      </c>
      <c r="E37" s="1" t="s">
        <v>744</v>
      </c>
      <c r="F37" s="4">
        <v>1050000</v>
      </c>
      <c r="G37" s="4">
        <v>2052.75</v>
      </c>
      <c r="H37" s="4">
        <v>0.59</v>
      </c>
    </row>
    <row r="38" spans="2:8" x14ac:dyDescent="0.2">
      <c r="B38" s="1" t="s">
        <v>1568</v>
      </c>
      <c r="C38" s="62" t="s">
        <v>128</v>
      </c>
      <c r="D38" s="1" t="s">
        <v>134</v>
      </c>
      <c r="E38" s="1" t="s">
        <v>671</v>
      </c>
      <c r="F38" s="4">
        <v>20000</v>
      </c>
      <c r="G38" s="4">
        <v>1118.81</v>
      </c>
      <c r="H38" s="4">
        <v>0.32</v>
      </c>
    </row>
    <row r="39" spans="2:8" x14ac:dyDescent="0.2">
      <c r="B39" s="1" t="s">
        <v>1569</v>
      </c>
      <c r="C39" s="62" t="s">
        <v>128</v>
      </c>
      <c r="D39" s="1" t="s">
        <v>134</v>
      </c>
      <c r="E39" s="1" t="s">
        <v>745</v>
      </c>
      <c r="F39" s="4">
        <v>300000</v>
      </c>
      <c r="G39" s="4">
        <v>1025.25</v>
      </c>
      <c r="H39" s="4">
        <v>0.3</v>
      </c>
    </row>
    <row r="40" spans="2:8" x14ac:dyDescent="0.2">
      <c r="B40" s="1" t="s">
        <v>1570</v>
      </c>
      <c r="C40" s="62" t="s">
        <v>128</v>
      </c>
      <c r="D40" s="1" t="s">
        <v>176</v>
      </c>
      <c r="E40" s="1" t="s">
        <v>746</v>
      </c>
      <c r="F40" s="4">
        <v>90000</v>
      </c>
      <c r="G40" s="4">
        <v>890.28</v>
      </c>
      <c r="H40" s="4">
        <v>0.26</v>
      </c>
    </row>
    <row r="41" spans="2:8" x14ac:dyDescent="0.2">
      <c r="B41" s="1" t="s">
        <v>1571</v>
      </c>
      <c r="C41" s="62" t="s">
        <v>128</v>
      </c>
      <c r="D41" s="1" t="s">
        <v>176</v>
      </c>
      <c r="E41" s="1" t="s">
        <v>747</v>
      </c>
      <c r="F41" s="4">
        <v>10089</v>
      </c>
      <c r="G41" s="4">
        <v>845.35</v>
      </c>
      <c r="H41" s="4">
        <v>0.24</v>
      </c>
    </row>
    <row r="42" spans="2:8" x14ac:dyDescent="0.2">
      <c r="B42" s="1" t="s">
        <v>1223</v>
      </c>
      <c r="C42" s="62" t="s">
        <v>128</v>
      </c>
      <c r="D42" s="1" t="s">
        <v>134</v>
      </c>
      <c r="E42" s="1" t="s">
        <v>268</v>
      </c>
      <c r="F42" s="4">
        <v>15400</v>
      </c>
      <c r="G42" s="4">
        <v>701.62</v>
      </c>
      <c r="H42" s="4">
        <v>0.2</v>
      </c>
    </row>
    <row r="43" spans="2:8" x14ac:dyDescent="0.2">
      <c r="B43" s="1" t="s">
        <v>1572</v>
      </c>
      <c r="C43" s="62" t="s">
        <v>128</v>
      </c>
      <c r="D43" s="1" t="s">
        <v>232</v>
      </c>
      <c r="E43" s="1" t="s">
        <v>574</v>
      </c>
      <c r="F43" s="4">
        <v>30044</v>
      </c>
      <c r="G43" s="4">
        <v>688.64</v>
      </c>
      <c r="H43" s="4">
        <v>0.2</v>
      </c>
    </row>
    <row r="44" spans="2:8" x14ac:dyDescent="0.2">
      <c r="B44" s="1" t="s">
        <v>1481</v>
      </c>
      <c r="C44" s="62" t="s">
        <v>128</v>
      </c>
      <c r="D44" s="1" t="s">
        <v>176</v>
      </c>
      <c r="E44" s="1" t="s">
        <v>275</v>
      </c>
      <c r="F44" s="4">
        <v>61100</v>
      </c>
      <c r="G44" s="4">
        <v>593.59</v>
      </c>
      <c r="H44" s="4">
        <v>0.17</v>
      </c>
    </row>
    <row r="45" spans="2:8" x14ac:dyDescent="0.2">
      <c r="B45" s="2" t="s">
        <v>196</v>
      </c>
      <c r="C45" s="64"/>
      <c r="D45" s="2"/>
      <c r="E45" s="2"/>
      <c r="F45" s="10"/>
      <c r="G45" s="10">
        <f>SUM(G12:G44)</f>
        <v>317424.91000000003</v>
      </c>
      <c r="H45" s="10">
        <f>SUM(H12:H44)</f>
        <v>91.51</v>
      </c>
    </row>
    <row r="46" spans="2:8" x14ac:dyDescent="0.2">
      <c r="B46" s="6" t="s">
        <v>96</v>
      </c>
      <c r="C46" s="63" t="s">
        <v>97</v>
      </c>
      <c r="D46" s="6" t="s">
        <v>125</v>
      </c>
      <c r="E46" s="6" t="s">
        <v>99</v>
      </c>
      <c r="F46" s="8" t="s">
        <v>100</v>
      </c>
      <c r="G46" s="8" t="s">
        <v>101</v>
      </c>
      <c r="H46" s="8" t="s">
        <v>102</v>
      </c>
    </row>
    <row r="47" spans="2:8" x14ac:dyDescent="0.2">
      <c r="B47" s="2" t="s">
        <v>127</v>
      </c>
    </row>
    <row r="48" spans="2:8" x14ac:dyDescent="0.2">
      <c r="B48" s="2" t="s">
        <v>748</v>
      </c>
    </row>
    <row r="49" spans="2:8" x14ac:dyDescent="0.2">
      <c r="B49" s="1" t="s">
        <v>749</v>
      </c>
      <c r="C49" s="62" t="s">
        <v>128</v>
      </c>
      <c r="D49" s="1" t="s">
        <v>134</v>
      </c>
      <c r="E49" s="1" t="s">
        <v>750</v>
      </c>
      <c r="F49" s="4">
        <v>111000</v>
      </c>
      <c r="G49" s="4">
        <v>2503.19</v>
      </c>
      <c r="H49" s="4">
        <v>0.72</v>
      </c>
    </row>
    <row r="50" spans="2:8" x14ac:dyDescent="0.2">
      <c r="B50" s="1" t="s">
        <v>751</v>
      </c>
      <c r="C50" s="62" t="s">
        <v>128</v>
      </c>
      <c r="D50" s="1" t="s">
        <v>134</v>
      </c>
      <c r="E50" s="1" t="s">
        <v>752</v>
      </c>
      <c r="F50" s="4">
        <v>1005</v>
      </c>
      <c r="G50" s="4">
        <v>2463.5100000000002</v>
      </c>
      <c r="H50" s="4">
        <v>0.71</v>
      </c>
    </row>
    <row r="51" spans="2:8" x14ac:dyDescent="0.2">
      <c r="B51" s="1" t="s">
        <v>753</v>
      </c>
      <c r="C51" s="62" t="s">
        <v>128</v>
      </c>
      <c r="D51" s="1" t="s">
        <v>134</v>
      </c>
      <c r="E51" s="1" t="s">
        <v>754</v>
      </c>
      <c r="F51" s="4">
        <v>6000</v>
      </c>
      <c r="G51" s="4">
        <v>1265.31</v>
      </c>
      <c r="H51" s="4">
        <v>0.36</v>
      </c>
    </row>
    <row r="52" spans="2:8" x14ac:dyDescent="0.2">
      <c r="B52" s="1" t="s">
        <v>755</v>
      </c>
      <c r="C52" s="62" t="s">
        <v>128</v>
      </c>
      <c r="D52" s="1" t="s">
        <v>134</v>
      </c>
      <c r="E52" s="1" t="s">
        <v>756</v>
      </c>
      <c r="F52" s="4">
        <v>525</v>
      </c>
      <c r="G52" s="4">
        <v>1047.53</v>
      </c>
      <c r="H52" s="4">
        <v>0.3</v>
      </c>
    </row>
    <row r="53" spans="2:8" x14ac:dyDescent="0.2">
      <c r="B53" s="2" t="s">
        <v>757</v>
      </c>
      <c r="C53" s="64"/>
      <c r="D53" s="2"/>
      <c r="E53" s="2"/>
      <c r="F53" s="10"/>
      <c r="G53" s="10">
        <f>SUM(G46:G52)</f>
        <v>7279.54</v>
      </c>
      <c r="H53" s="10">
        <f>SUM(H46:H52)</f>
        <v>2.09</v>
      </c>
    </row>
    <row r="54" spans="2:8" x14ac:dyDescent="0.2">
      <c r="B54" s="2" t="s">
        <v>251</v>
      </c>
      <c r="C54" s="64"/>
      <c r="D54" s="2"/>
      <c r="E54" s="2"/>
      <c r="F54" s="10"/>
      <c r="G54" s="10">
        <v>22600</v>
      </c>
      <c r="H54" s="10">
        <v>6.51</v>
      </c>
    </row>
    <row r="55" spans="2:8" x14ac:dyDescent="0.2">
      <c r="B55" s="2" t="s">
        <v>252</v>
      </c>
      <c r="C55" s="64"/>
      <c r="D55" s="2"/>
      <c r="E55" s="2"/>
      <c r="F55" s="10"/>
      <c r="G55" s="10">
        <v>2333.62</v>
      </c>
      <c r="H55" s="10">
        <v>0.67</v>
      </c>
    </row>
    <row r="56" spans="2:8" x14ac:dyDescent="0.2">
      <c r="B56" s="2" t="s">
        <v>114</v>
      </c>
      <c r="C56" s="64"/>
      <c r="D56" s="2"/>
      <c r="E56" s="2"/>
      <c r="F56" s="10"/>
      <c r="G56" s="10">
        <v>349638.07</v>
      </c>
      <c r="H56" s="10">
        <v>100.78</v>
      </c>
    </row>
    <row r="57" spans="2:8" x14ac:dyDescent="0.2">
      <c r="B57" s="2" t="s">
        <v>198</v>
      </c>
      <c r="C57" s="64"/>
      <c r="D57" s="2"/>
      <c r="E57" s="2"/>
      <c r="F57" s="10"/>
      <c r="G57" s="10">
        <v>-2742.0763331800163</v>
      </c>
      <c r="H57" s="10">
        <v>-0.78000000000000114</v>
      </c>
    </row>
    <row r="58" spans="2:8" x14ac:dyDescent="0.2">
      <c r="B58" s="2" t="s">
        <v>116</v>
      </c>
      <c r="C58" s="64"/>
      <c r="D58" s="2"/>
      <c r="E58" s="2"/>
      <c r="F58" s="10"/>
      <c r="G58" s="10">
        <v>346895.99366682</v>
      </c>
      <c r="H58" s="10">
        <v>100</v>
      </c>
    </row>
    <row r="59" spans="2:8" x14ac:dyDescent="0.2">
      <c r="B59" s="1" t="s">
        <v>117</v>
      </c>
    </row>
    <row r="60" spans="2:8" x14ac:dyDescent="0.2">
      <c r="B60" s="1" t="s">
        <v>118</v>
      </c>
    </row>
    <row r="62" spans="2:8" x14ac:dyDescent="0.2">
      <c r="B62" s="11"/>
    </row>
    <row r="63" spans="2:8" x14ac:dyDescent="0.2">
      <c r="B63" s="2"/>
    </row>
    <row r="64" spans="2:8" x14ac:dyDescent="0.2">
      <c r="B64" s="2" t="s">
        <v>121</v>
      </c>
    </row>
    <row r="65" spans="2:3" x14ac:dyDescent="0.2">
      <c r="B65" s="2" t="s">
        <v>199</v>
      </c>
    </row>
    <row r="66" spans="2:3" x14ac:dyDescent="0.2">
      <c r="B66" s="2" t="s">
        <v>122</v>
      </c>
    </row>
    <row r="67" spans="2:3" x14ac:dyDescent="0.2">
      <c r="B67" s="2" t="s">
        <v>758</v>
      </c>
      <c r="C67" s="64"/>
    </row>
    <row r="68" spans="2:3" x14ac:dyDescent="0.2">
      <c r="B68" s="2" t="s">
        <v>759</v>
      </c>
      <c r="C68" s="64"/>
    </row>
    <row r="69" spans="2:3" x14ac:dyDescent="0.2">
      <c r="B69" s="2" t="s">
        <v>760</v>
      </c>
      <c r="C69" s="64"/>
    </row>
    <row r="70" spans="2:3" x14ac:dyDescent="0.2">
      <c r="B70" s="2" t="s">
        <v>761</v>
      </c>
      <c r="C70" s="64"/>
    </row>
    <row r="71" spans="2:3" x14ac:dyDescent="0.2">
      <c r="B71" s="2" t="s">
        <v>762</v>
      </c>
      <c r="C71" s="64"/>
    </row>
    <row r="72" spans="2:3" x14ac:dyDescent="0.2">
      <c r="B72" s="2" t="s">
        <v>763</v>
      </c>
      <c r="C72" s="64"/>
    </row>
    <row r="73" spans="2:3" x14ac:dyDescent="0.2">
      <c r="B73" s="2" t="s">
        <v>764</v>
      </c>
      <c r="C73" s="64"/>
    </row>
    <row r="74" spans="2:3" x14ac:dyDescent="0.2">
      <c r="B74" s="2" t="s">
        <v>765</v>
      </c>
      <c r="C74" s="64"/>
    </row>
    <row r="75" spans="2:3" x14ac:dyDescent="0.2">
      <c r="B75" s="203" t="s">
        <v>3821</v>
      </c>
      <c r="C75" s="64"/>
    </row>
    <row r="76" spans="2:3" x14ac:dyDescent="0.2">
      <c r="B76" s="203" t="s">
        <v>123</v>
      </c>
    </row>
    <row r="77" spans="2:3" x14ac:dyDescent="0.2">
      <c r="B77" s="204" t="s">
        <v>3806</v>
      </c>
    </row>
    <row r="78" spans="2:3" ht="25.5" x14ac:dyDescent="0.2">
      <c r="B78" s="204" t="s">
        <v>3831</v>
      </c>
    </row>
    <row r="79" spans="2:3" ht="25.5" x14ac:dyDescent="0.2">
      <c r="B79" s="204" t="s">
        <v>3832</v>
      </c>
    </row>
    <row r="80" spans="2:3" x14ac:dyDescent="0.2">
      <c r="B80" s="66"/>
    </row>
    <row r="82" spans="2:8" ht="15" x14ac:dyDescent="0.2">
      <c r="B82" s="371" t="s">
        <v>2522</v>
      </c>
      <c r="C82" s="372">
        <v>44469</v>
      </c>
    </row>
    <row r="83" spans="2:8" ht="60" x14ac:dyDescent="0.2">
      <c r="B83" s="373" t="s">
        <v>2523</v>
      </c>
      <c r="C83" s="373" t="s">
        <v>2524</v>
      </c>
      <c r="D83" s="143" t="s">
        <v>2525</v>
      </c>
      <c r="E83" s="373" t="s">
        <v>2526</v>
      </c>
      <c r="F83" s="374" t="s">
        <v>2527</v>
      </c>
    </row>
    <row r="84" spans="2:8" s="134" customFormat="1" x14ac:dyDescent="0.2">
      <c r="B84" s="12" t="s">
        <v>120</v>
      </c>
      <c r="C84" s="12" t="s">
        <v>120</v>
      </c>
      <c r="D84" s="12" t="s">
        <v>120</v>
      </c>
      <c r="E84" s="12" t="s">
        <v>120</v>
      </c>
      <c r="F84" s="375"/>
      <c r="G84" s="62"/>
      <c r="H84" s="62"/>
    </row>
    <row r="86" spans="2:8" s="376" customFormat="1" x14ac:dyDescent="0.2">
      <c r="B86" s="87" t="s">
        <v>3554</v>
      </c>
      <c r="C86" s="377" t="s">
        <v>120</v>
      </c>
      <c r="F86" s="378"/>
      <c r="G86" s="378"/>
      <c r="H86" s="378"/>
    </row>
    <row r="87" spans="2:8" s="376" customFormat="1" x14ac:dyDescent="0.2">
      <c r="B87" s="87"/>
      <c r="C87" s="377"/>
      <c r="F87" s="378"/>
      <c r="G87" s="378"/>
      <c r="H87" s="378"/>
    </row>
    <row r="88" spans="2:8" s="376" customFormat="1" ht="15" x14ac:dyDescent="0.25">
      <c r="B88" s="144" t="s">
        <v>2927</v>
      </c>
      <c r="C88" s="379"/>
      <c r="F88" s="378"/>
      <c r="G88" s="378"/>
      <c r="H88" s="378"/>
    </row>
    <row r="89" spans="2:8" s="376" customFormat="1" ht="15.75" x14ac:dyDescent="0.2">
      <c r="B89" s="380" t="s">
        <v>2675</v>
      </c>
      <c r="C89" s="260" t="s">
        <v>2921</v>
      </c>
      <c r="F89" s="378"/>
      <c r="G89" s="378"/>
      <c r="H89" s="378"/>
    </row>
    <row r="90" spans="2:8" s="134" customFormat="1" ht="15" x14ac:dyDescent="0.25">
      <c r="B90" s="381" t="s">
        <v>120</v>
      </c>
      <c r="C90" s="146" t="s">
        <v>120</v>
      </c>
      <c r="F90" s="62"/>
      <c r="G90" s="62"/>
      <c r="H90" s="62"/>
    </row>
    <row r="91" spans="2:8" x14ac:dyDescent="0.2">
      <c r="C91" s="5"/>
    </row>
    <row r="92" spans="2:8" x14ac:dyDescent="0.2">
      <c r="C92" s="5"/>
    </row>
    <row r="93" spans="2:8" s="376" customFormat="1" ht="15.75" x14ac:dyDescent="0.2">
      <c r="B93" s="380" t="s">
        <v>3555</v>
      </c>
      <c r="C93" s="260" t="s">
        <v>2921</v>
      </c>
      <c r="F93" s="378"/>
      <c r="G93" s="378"/>
      <c r="H93" s="378"/>
    </row>
    <row r="94" spans="2:8" ht="15" x14ac:dyDescent="0.25">
      <c r="B94" s="381" t="s">
        <v>120</v>
      </c>
      <c r="C94" s="146" t="s">
        <v>120</v>
      </c>
    </row>
    <row r="95" spans="2:8" x14ac:dyDescent="0.2">
      <c r="C95" s="5"/>
    </row>
    <row r="96" spans="2:8" x14ac:dyDescent="0.2">
      <c r="C96" s="5"/>
    </row>
    <row r="97" spans="2:8" s="376" customFormat="1" ht="15.75" x14ac:dyDescent="0.25">
      <c r="B97" s="382" t="s">
        <v>2912</v>
      </c>
      <c r="C97" s="260" t="s">
        <v>2923</v>
      </c>
      <c r="F97" s="378"/>
      <c r="G97" s="378"/>
      <c r="H97" s="378"/>
    </row>
    <row r="98" spans="2:8" ht="15" x14ac:dyDescent="0.25">
      <c r="B98" s="381" t="s">
        <v>120</v>
      </c>
      <c r="C98" s="146" t="s">
        <v>120</v>
      </c>
    </row>
    <row r="99" spans="2:8" x14ac:dyDescent="0.2">
      <c r="C99" s="5"/>
    </row>
    <row r="100" spans="2:8" s="376" customFormat="1" ht="15.75" x14ac:dyDescent="0.25">
      <c r="B100" s="382" t="s">
        <v>2914</v>
      </c>
      <c r="C100" s="260" t="s">
        <v>2923</v>
      </c>
      <c r="F100" s="378"/>
      <c r="G100" s="378"/>
      <c r="H100" s="378"/>
    </row>
    <row r="101" spans="2:8" ht="15" x14ac:dyDescent="0.25">
      <c r="B101" s="381" t="s">
        <v>120</v>
      </c>
      <c r="C101" s="146" t="s">
        <v>120</v>
      </c>
    </row>
    <row r="102" spans="2:8" x14ac:dyDescent="0.2">
      <c r="C102" s="5"/>
    </row>
    <row r="103" spans="2:8" s="376" customFormat="1" ht="15" x14ac:dyDescent="0.25">
      <c r="B103" s="383" t="s">
        <v>3556</v>
      </c>
      <c r="C103" s="146" t="s">
        <v>120</v>
      </c>
      <c r="F103" s="378"/>
      <c r="G103" s="378"/>
      <c r="H103" s="378"/>
    </row>
    <row r="104" spans="2:8" x14ac:dyDescent="0.2">
      <c r="C104" s="5"/>
    </row>
    <row r="105" spans="2:8" x14ac:dyDescent="0.2">
      <c r="C105" s="5"/>
    </row>
    <row r="106" spans="2:8" ht="15" x14ac:dyDescent="0.25">
      <c r="B106" s="69" t="s">
        <v>2917</v>
      </c>
      <c r="C106" s="148">
        <v>44469</v>
      </c>
      <c r="D106" s="149"/>
      <c r="E106" s="150"/>
      <c r="F106" s="71"/>
    </row>
    <row r="107" spans="2:8" ht="51" x14ac:dyDescent="0.2">
      <c r="B107" s="151" t="s">
        <v>2523</v>
      </c>
      <c r="C107" s="151" t="s">
        <v>2918</v>
      </c>
      <c r="D107" s="152" t="s">
        <v>2525</v>
      </c>
      <c r="E107" s="153" t="s">
        <v>2526</v>
      </c>
      <c r="F107" s="138" t="s">
        <v>2527</v>
      </c>
    </row>
    <row r="108" spans="2:8" s="134" customFormat="1" x14ac:dyDescent="0.2">
      <c r="B108" s="384" t="s">
        <v>120</v>
      </c>
      <c r="C108" s="154" t="s">
        <v>120</v>
      </c>
      <c r="D108" s="155" t="s">
        <v>120</v>
      </c>
      <c r="E108" s="155" t="s">
        <v>120</v>
      </c>
      <c r="F108" s="155" t="s">
        <v>120</v>
      </c>
      <c r="G108" s="62"/>
      <c r="H108" s="62"/>
    </row>
    <row r="109" spans="2:8" x14ac:dyDescent="0.2">
      <c r="B109" s="156"/>
      <c r="C109" s="70"/>
      <c r="D109" s="70"/>
      <c r="E109" s="70"/>
      <c r="F109" s="71"/>
    </row>
    <row r="110" spans="2:8" x14ac:dyDescent="0.2">
      <c r="B110" s="70"/>
      <c r="C110" s="70"/>
      <c r="D110" s="70"/>
      <c r="E110" s="70"/>
      <c r="F110" s="71"/>
    </row>
    <row r="111" spans="2:8" x14ac:dyDescent="0.2">
      <c r="B111" s="1" t="s">
        <v>2919</v>
      </c>
      <c r="C111" s="154" t="s">
        <v>120</v>
      </c>
      <c r="D111" s="70"/>
      <c r="E111" s="70"/>
      <c r="F111" s="71"/>
    </row>
    <row r="112" spans="2:8" x14ac:dyDescent="0.2">
      <c r="B112" s="70"/>
      <c r="C112" s="70"/>
      <c r="D112" s="70"/>
      <c r="E112" s="70"/>
      <c r="F112" s="71"/>
    </row>
    <row r="113" spans="2:6" ht="15" x14ac:dyDescent="0.25">
      <c r="B113" s="144" t="s">
        <v>2926</v>
      </c>
      <c r="C113" s="70"/>
      <c r="E113" s="70"/>
      <c r="F113" s="71"/>
    </row>
    <row r="114" spans="2:6" x14ac:dyDescent="0.2">
      <c r="B114" s="70"/>
      <c r="C114" s="70"/>
      <c r="E114" s="70"/>
      <c r="F114" s="71"/>
    </row>
    <row r="115" spans="2:6" ht="15" x14ac:dyDescent="0.25">
      <c r="B115" s="157" t="s">
        <v>2920</v>
      </c>
      <c r="C115" s="158" t="s">
        <v>2921</v>
      </c>
      <c r="E115" s="70"/>
      <c r="F115" s="71"/>
    </row>
    <row r="116" spans="2:6" ht="15" x14ac:dyDescent="0.25">
      <c r="B116" s="381" t="s">
        <v>120</v>
      </c>
      <c r="C116" s="146" t="s">
        <v>120</v>
      </c>
      <c r="E116" s="70"/>
      <c r="F116" s="71"/>
    </row>
    <row r="117" spans="2:6" ht="15" x14ac:dyDescent="0.25">
      <c r="B117" s="385"/>
      <c r="C117" s="386"/>
      <c r="E117" s="70"/>
      <c r="F117" s="71"/>
    </row>
    <row r="118" spans="2:6" x14ac:dyDescent="0.2">
      <c r="C118" s="1"/>
      <c r="E118" s="70"/>
      <c r="F118" s="71"/>
    </row>
    <row r="119" spans="2:6" ht="15" x14ac:dyDescent="0.2">
      <c r="B119" s="160" t="s">
        <v>2911</v>
      </c>
      <c r="C119" s="161" t="s">
        <v>2921</v>
      </c>
      <c r="E119" s="70"/>
      <c r="F119" s="71"/>
    </row>
    <row r="120" spans="2:6" ht="15" x14ac:dyDescent="0.25">
      <c r="B120" s="381" t="s">
        <v>120</v>
      </c>
      <c r="C120" s="146" t="s">
        <v>120</v>
      </c>
      <c r="E120" s="70"/>
      <c r="F120" s="71"/>
    </row>
    <row r="121" spans="2:6" ht="15" x14ac:dyDescent="0.25">
      <c r="B121" s="387"/>
      <c r="C121" s="388"/>
      <c r="E121" s="70"/>
      <c r="F121" s="71"/>
    </row>
    <row r="122" spans="2:6" x14ac:dyDescent="0.2">
      <c r="C122" s="134"/>
      <c r="E122" s="70"/>
      <c r="F122" s="71"/>
    </row>
    <row r="123" spans="2:6" ht="15" x14ac:dyDescent="0.25">
      <c r="B123" s="157" t="s">
        <v>2922</v>
      </c>
      <c r="C123" s="158" t="s">
        <v>2923</v>
      </c>
      <c r="E123" s="70"/>
      <c r="F123" s="71"/>
    </row>
    <row r="124" spans="2:6" ht="15" x14ac:dyDescent="0.25">
      <c r="B124" s="381" t="s">
        <v>120</v>
      </c>
      <c r="C124" s="146" t="s">
        <v>120</v>
      </c>
      <c r="E124" s="70"/>
      <c r="F124" s="71"/>
    </row>
    <row r="125" spans="2:6" x14ac:dyDescent="0.2">
      <c r="C125" s="134"/>
    </row>
    <row r="126" spans="2:6" ht="15" x14ac:dyDescent="0.25">
      <c r="B126" s="160" t="s">
        <v>2924</v>
      </c>
      <c r="C126" s="162" t="s">
        <v>2923</v>
      </c>
    </row>
    <row r="127" spans="2:6" ht="15" x14ac:dyDescent="0.25">
      <c r="B127" s="381" t="s">
        <v>120</v>
      </c>
      <c r="C127" s="146" t="s">
        <v>120</v>
      </c>
    </row>
    <row r="128" spans="2:6" x14ac:dyDescent="0.2">
      <c r="C128" s="134"/>
    </row>
    <row r="129" spans="2:3" ht="15" x14ac:dyDescent="0.25">
      <c r="B129" s="163" t="s">
        <v>2925</v>
      </c>
      <c r="C129" s="146" t="s">
        <v>120</v>
      </c>
    </row>
  </sheetData>
  <mergeCells count="3">
    <mergeCell ref="B1:E1"/>
    <mergeCell ref="C3:C7"/>
    <mergeCell ref="D3:D7"/>
  </mergeCells>
  <conditionalFormatting sqref="C117">
    <cfRule type="expression" dxfId="362" priority="1">
      <formula>#REF!="Total"</formula>
    </cfRule>
  </conditionalFormatting>
  <conditionalFormatting sqref="C117">
    <cfRule type="expression" dxfId="361" priority="11" stopIfTrue="1">
      <formula>$C117="Total"</formula>
    </cfRule>
  </conditionalFormatting>
  <conditionalFormatting sqref="C117">
    <cfRule type="expression" dxfId="360" priority="10">
      <formula>#REF!="Total"</formula>
    </cfRule>
  </conditionalFormatting>
  <conditionalFormatting sqref="C117">
    <cfRule type="expression" dxfId="359" priority="9">
      <formula>#REF!="Total"</formula>
    </cfRule>
  </conditionalFormatting>
  <conditionalFormatting sqref="C117">
    <cfRule type="expression" dxfId="358" priority="8">
      <formula>#REF!="Total"</formula>
    </cfRule>
  </conditionalFormatting>
  <conditionalFormatting sqref="C117">
    <cfRule type="expression" dxfId="357" priority="7">
      <formula>#REF!="Total"</formula>
    </cfRule>
  </conditionalFormatting>
  <conditionalFormatting sqref="C117">
    <cfRule type="expression" dxfId="356" priority="6">
      <formula>#REF!="Total"</formula>
    </cfRule>
  </conditionalFormatting>
  <conditionalFormatting sqref="C117">
    <cfRule type="expression" dxfId="355" priority="5">
      <formula>#REF!="Total"</formula>
    </cfRule>
  </conditionalFormatting>
  <conditionalFormatting sqref="C117">
    <cfRule type="expression" dxfId="354" priority="4">
      <formula>#REF!="Total"</formula>
    </cfRule>
  </conditionalFormatting>
  <conditionalFormatting sqref="C117">
    <cfRule type="expression" dxfId="353" priority="12">
      <formula>#REF!="Total"</formula>
    </cfRule>
  </conditionalFormatting>
  <conditionalFormatting sqref="C117">
    <cfRule type="expression" dxfId="352" priority="13">
      <formula>#REF!="Total"</formula>
    </cfRule>
  </conditionalFormatting>
  <conditionalFormatting sqref="C117">
    <cfRule type="expression" dxfId="351" priority="14">
      <formula>#REF!="Total"</formula>
    </cfRule>
  </conditionalFormatting>
  <conditionalFormatting sqref="C117">
    <cfRule type="expression" dxfId="350" priority="15">
      <formula>#REF!="Total"</formula>
    </cfRule>
  </conditionalFormatting>
  <conditionalFormatting sqref="C117">
    <cfRule type="expression" dxfId="349" priority="16">
      <formula>$A117="Total"</formula>
    </cfRule>
  </conditionalFormatting>
  <conditionalFormatting sqref="C117">
    <cfRule type="expression" dxfId="348" priority="3">
      <formula>#REF!="Total"</formula>
    </cfRule>
  </conditionalFormatting>
  <conditionalFormatting sqref="C117">
    <cfRule type="expression" dxfId="347" priority="2">
      <formula>#REF!="Total"</formula>
    </cfRule>
  </conditionalFormatting>
  <conditionalFormatting sqref="C117">
    <cfRule type="expression" dxfId="346" priority="17" stopIfTrue="1">
      <formula>#REF!="Total"</formula>
    </cfRule>
  </conditionalFormatting>
  <conditionalFormatting sqref="C117">
    <cfRule type="expression" dxfId="345" priority="18">
      <formula>#REF!="Total"</formula>
    </cfRule>
  </conditionalFormatting>
  <conditionalFormatting sqref="C117">
    <cfRule type="expression" dxfId="344" priority="19">
      <formula>#REF!="Total"</formula>
    </cfRule>
  </conditionalFormatting>
  <conditionalFormatting sqref="C117">
    <cfRule type="expression" dxfId="343" priority="20">
      <formula>#REF!="Total"</formula>
    </cfRule>
  </conditionalFormatting>
  <conditionalFormatting sqref="C117">
    <cfRule type="expression" dxfId="342" priority="21">
      <formula>#REF!="Total"</formula>
    </cfRule>
  </conditionalFormatting>
  <conditionalFormatting sqref="C117">
    <cfRule type="expression" dxfId="341" priority="22">
      <formula>#REF!="Total"</formula>
    </cfRule>
  </conditionalFormatting>
  <conditionalFormatting sqref="C117">
    <cfRule type="expression" dxfId="340" priority="23">
      <formula>#REF!="Total"</formula>
    </cfRule>
  </conditionalFormatting>
  <conditionalFormatting sqref="C117">
    <cfRule type="expression" dxfId="339" priority="24">
      <formula>#REF!="Total"</formula>
    </cfRule>
  </conditionalFormatting>
  <conditionalFormatting sqref="C117">
    <cfRule type="expression" dxfId="338" priority="25">
      <formula>#REF!="Total"</formula>
    </cfRule>
  </conditionalFormatting>
  <conditionalFormatting sqref="C117">
    <cfRule type="expression" dxfId="337" priority="26">
      <formula>#REF!="Total"</formula>
    </cfRule>
  </conditionalFormatting>
  <conditionalFormatting sqref="C117">
    <cfRule type="expression" dxfId="336" priority="27">
      <formula>#REF!="Total"</formula>
    </cfRule>
  </conditionalFormatting>
  <conditionalFormatting sqref="C117">
    <cfRule type="expression" dxfId="335" priority="28">
      <formula>#REF!="Total"</formula>
    </cfRule>
  </conditionalFormatting>
  <conditionalFormatting sqref="C117">
    <cfRule type="expression" dxfId="334" priority="29">
      <formula>#REF!="Total"</formula>
    </cfRule>
  </conditionalFormatting>
  <conditionalFormatting sqref="C117">
    <cfRule type="expression" dxfId="333" priority="30">
      <formula>#REF!="Total"</formula>
    </cfRule>
  </conditionalFormatting>
  <conditionalFormatting sqref="C117">
    <cfRule type="expression" dxfId="332" priority="31">
      <formula>#REF!="Total"</formula>
    </cfRule>
  </conditionalFormatting>
  <conditionalFormatting sqref="C117">
    <cfRule type="expression" dxfId="331" priority="32">
      <formula>#REF!="Total"</formula>
    </cfRule>
  </conditionalFormatting>
  <conditionalFormatting sqref="C117">
    <cfRule type="expression" dxfId="330" priority="33">
      <formula>#REF!="Total"</formula>
    </cfRule>
  </conditionalFormatting>
  <hyperlinks>
    <hyperlink ref="A1" location="Index!A1" display="Index" xr:uid="{FDB6B2BE-F845-482D-8D20-20CD04AC8808}"/>
  </hyperlink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9E790-A88E-4026-B6BE-2B7D759945D3}">
  <dimension ref="A1:I125"/>
  <sheetViews>
    <sheetView workbookViewId="0">
      <selection activeCell="B1" sqref="B1:E1"/>
    </sheetView>
  </sheetViews>
  <sheetFormatPr defaultRowHeight="12.75" x14ac:dyDescent="0.2"/>
  <cols>
    <col min="1" max="1" width="5.42578125" style="1" bestFit="1" customWidth="1"/>
    <col min="2" max="2" width="67" style="1" bestFit="1" customWidth="1"/>
    <col min="3" max="3" width="25.7109375" style="62" customWidth="1"/>
    <col min="4" max="4" width="27.42578125" style="1" bestFit="1" customWidth="1"/>
    <col min="5" max="5" width="13.710937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27.42578125" style="1" bestFit="1" customWidth="1"/>
    <col min="261" max="261" width="13.710937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27.42578125" style="1" bestFit="1" customWidth="1"/>
    <col min="517" max="517" width="13.710937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27.42578125" style="1" bestFit="1" customWidth="1"/>
    <col min="773" max="773" width="13.710937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27.42578125" style="1" bestFit="1" customWidth="1"/>
    <col min="1029" max="1029" width="13.710937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27.42578125" style="1" bestFit="1" customWidth="1"/>
    <col min="1285" max="1285" width="13.710937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27.42578125" style="1" bestFit="1" customWidth="1"/>
    <col min="1541" max="1541" width="13.710937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27.42578125" style="1" bestFit="1" customWidth="1"/>
    <col min="1797" max="1797" width="13.710937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27.42578125" style="1" bestFit="1" customWidth="1"/>
    <col min="2053" max="2053" width="13.710937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27.42578125" style="1" bestFit="1" customWidth="1"/>
    <col min="2309" max="2309" width="13.710937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27.42578125" style="1" bestFit="1" customWidth="1"/>
    <col min="2565" max="2565" width="13.710937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27.42578125" style="1" bestFit="1" customWidth="1"/>
    <col min="2821" max="2821" width="13.710937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27.42578125" style="1" bestFit="1" customWidth="1"/>
    <col min="3077" max="3077" width="13.710937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27.42578125" style="1" bestFit="1" customWidth="1"/>
    <col min="3333" max="3333" width="13.710937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27.42578125" style="1" bestFit="1" customWidth="1"/>
    <col min="3589" max="3589" width="13.710937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27.42578125" style="1" bestFit="1" customWidth="1"/>
    <col min="3845" max="3845" width="13.710937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27.42578125" style="1" bestFit="1" customWidth="1"/>
    <col min="4101" max="4101" width="13.710937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27.42578125" style="1" bestFit="1" customWidth="1"/>
    <col min="4357" max="4357" width="13.710937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27.42578125" style="1" bestFit="1" customWidth="1"/>
    <col min="4613" max="4613" width="13.710937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27.42578125" style="1" bestFit="1" customWidth="1"/>
    <col min="4869" max="4869" width="13.710937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27.42578125" style="1" bestFit="1" customWidth="1"/>
    <col min="5125" max="5125" width="13.710937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27.42578125" style="1" bestFit="1" customWidth="1"/>
    <col min="5381" max="5381" width="13.710937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27.42578125" style="1" bestFit="1" customWidth="1"/>
    <col min="5637" max="5637" width="13.710937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27.42578125" style="1" bestFit="1" customWidth="1"/>
    <col min="5893" max="5893" width="13.710937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27.42578125" style="1" bestFit="1" customWidth="1"/>
    <col min="6149" max="6149" width="13.710937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27.42578125" style="1" bestFit="1" customWidth="1"/>
    <col min="6405" max="6405" width="13.710937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27.42578125" style="1" bestFit="1" customWidth="1"/>
    <col min="6661" max="6661" width="13.710937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27.42578125" style="1" bestFit="1" customWidth="1"/>
    <col min="6917" max="6917" width="13.710937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27.42578125" style="1" bestFit="1" customWidth="1"/>
    <col min="7173" max="7173" width="13.710937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27.42578125" style="1" bestFit="1" customWidth="1"/>
    <col min="7429" max="7429" width="13.710937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27.42578125" style="1" bestFit="1" customWidth="1"/>
    <col min="7685" max="7685" width="13.710937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27.42578125" style="1" bestFit="1" customWidth="1"/>
    <col min="7941" max="7941" width="13.710937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27.42578125" style="1" bestFit="1" customWidth="1"/>
    <col min="8197" max="8197" width="13.710937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27.42578125" style="1" bestFit="1" customWidth="1"/>
    <col min="8453" max="8453" width="13.710937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27.42578125" style="1" bestFit="1" customWidth="1"/>
    <col min="8709" max="8709" width="13.710937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27.42578125" style="1" bestFit="1" customWidth="1"/>
    <col min="8965" max="8965" width="13.710937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27.42578125" style="1" bestFit="1" customWidth="1"/>
    <col min="9221" max="9221" width="13.710937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27.42578125" style="1" bestFit="1" customWidth="1"/>
    <col min="9477" max="9477" width="13.710937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27.42578125" style="1" bestFit="1" customWidth="1"/>
    <col min="9733" max="9733" width="13.710937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27.42578125" style="1" bestFit="1" customWidth="1"/>
    <col min="9989" max="9989" width="13.710937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27.42578125" style="1" bestFit="1" customWidth="1"/>
    <col min="10245" max="10245" width="13.710937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27.42578125" style="1" bestFit="1" customWidth="1"/>
    <col min="10501" max="10501" width="13.710937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27.42578125" style="1" bestFit="1" customWidth="1"/>
    <col min="10757" max="10757" width="13.710937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27.42578125" style="1" bestFit="1" customWidth="1"/>
    <col min="11013" max="11013" width="13.710937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27.42578125" style="1" bestFit="1" customWidth="1"/>
    <col min="11269" max="11269" width="13.710937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27.42578125" style="1" bestFit="1" customWidth="1"/>
    <col min="11525" max="11525" width="13.710937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27.42578125" style="1" bestFit="1" customWidth="1"/>
    <col min="11781" max="11781" width="13.710937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27.42578125" style="1" bestFit="1" customWidth="1"/>
    <col min="12037" max="12037" width="13.710937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27.42578125" style="1" bestFit="1" customWidth="1"/>
    <col min="12293" max="12293" width="13.710937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27.42578125" style="1" bestFit="1" customWidth="1"/>
    <col min="12549" max="12549" width="13.710937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27.42578125" style="1" bestFit="1" customWidth="1"/>
    <col min="12805" max="12805" width="13.710937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27.42578125" style="1" bestFit="1" customWidth="1"/>
    <col min="13061" max="13061" width="13.710937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27.42578125" style="1" bestFit="1" customWidth="1"/>
    <col min="13317" max="13317" width="13.710937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27.42578125" style="1" bestFit="1" customWidth="1"/>
    <col min="13573" max="13573" width="13.710937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27.42578125" style="1" bestFit="1" customWidth="1"/>
    <col min="13829" max="13829" width="13.710937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27.42578125" style="1" bestFit="1" customWidth="1"/>
    <col min="14085" max="14085" width="13.710937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27.42578125" style="1" bestFit="1" customWidth="1"/>
    <col min="14341" max="14341" width="13.710937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27.42578125" style="1" bestFit="1" customWidth="1"/>
    <col min="14597" max="14597" width="13.710937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27.42578125" style="1" bestFit="1" customWidth="1"/>
    <col min="14853" max="14853" width="13.710937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27.42578125" style="1" bestFit="1" customWidth="1"/>
    <col min="15109" max="15109" width="13.710937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27.42578125" style="1" bestFit="1" customWidth="1"/>
    <col min="15365" max="15365" width="13.710937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27.42578125" style="1" bestFit="1" customWidth="1"/>
    <col min="15621" max="15621" width="13.710937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27.42578125" style="1" bestFit="1" customWidth="1"/>
    <col min="15877" max="15877" width="13.710937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27.42578125" style="1" bestFit="1" customWidth="1"/>
    <col min="16133" max="16133" width="13.710937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x14ac:dyDescent="0.2">
      <c r="A1" s="3" t="s">
        <v>0</v>
      </c>
      <c r="B1" s="410" t="s">
        <v>61</v>
      </c>
      <c r="C1" s="410"/>
      <c r="D1" s="410"/>
      <c r="E1" s="410"/>
    </row>
    <row r="2" spans="1:9" ht="13.5" thickBot="1" x14ac:dyDescent="0.25"/>
    <row r="3" spans="1:9" ht="15" x14ac:dyDescent="0.2">
      <c r="B3" s="47" t="s">
        <v>1053</v>
      </c>
      <c r="C3" s="411"/>
      <c r="D3" s="417"/>
    </row>
    <row r="4" spans="1:9" ht="30" x14ac:dyDescent="0.2">
      <c r="B4" s="50" t="s">
        <v>1054</v>
      </c>
      <c r="C4" s="412"/>
      <c r="D4" s="418"/>
    </row>
    <row r="5" spans="1:9" ht="15" x14ac:dyDescent="0.2">
      <c r="B5" s="50" t="s">
        <v>983</v>
      </c>
      <c r="C5" s="412"/>
      <c r="D5" s="418"/>
    </row>
    <row r="6" spans="1:9" ht="15" x14ac:dyDescent="0.2">
      <c r="B6" s="50" t="s">
        <v>1000</v>
      </c>
      <c r="C6" s="412"/>
      <c r="D6" s="418"/>
    </row>
    <row r="7" spans="1:9" ht="30.75" thickBot="1" x14ac:dyDescent="0.25">
      <c r="B7" s="51" t="s">
        <v>1055</v>
      </c>
      <c r="C7" s="413"/>
      <c r="D7" s="419"/>
    </row>
    <row r="8" spans="1:9" x14ac:dyDescent="0.2">
      <c r="C8" s="64" t="s">
        <v>1631</v>
      </c>
      <c r="D8" s="64" t="s">
        <v>1630</v>
      </c>
    </row>
    <row r="10" spans="1:9" x14ac:dyDescent="0.2">
      <c r="B10" s="1" t="s">
        <v>95</v>
      </c>
    </row>
    <row r="12" spans="1:9" x14ac:dyDescent="0.2">
      <c r="B12" s="6" t="s">
        <v>96</v>
      </c>
      <c r="C12" s="63" t="s">
        <v>97</v>
      </c>
      <c r="D12" s="6" t="s">
        <v>125</v>
      </c>
      <c r="E12" s="6" t="s">
        <v>99</v>
      </c>
      <c r="F12" s="8" t="s">
        <v>100</v>
      </c>
      <c r="G12" s="8" t="s">
        <v>101</v>
      </c>
      <c r="H12" s="8" t="s">
        <v>102</v>
      </c>
      <c r="I12" s="2" t="s">
        <v>126</v>
      </c>
    </row>
    <row r="13" spans="1:9" x14ac:dyDescent="0.2">
      <c r="B13" s="2" t="s">
        <v>127</v>
      </c>
    </row>
    <row r="14" spans="1:9" x14ac:dyDescent="0.2">
      <c r="B14" s="2" t="s">
        <v>104</v>
      </c>
    </row>
    <row r="15" spans="1:9" x14ac:dyDescent="0.2">
      <c r="B15" s="1" t="s">
        <v>1098</v>
      </c>
      <c r="C15" s="62" t="s">
        <v>128</v>
      </c>
      <c r="D15" s="1" t="s">
        <v>146</v>
      </c>
      <c r="E15" s="1" t="s">
        <v>148</v>
      </c>
      <c r="F15" s="4">
        <v>4920000</v>
      </c>
      <c r="G15" s="4">
        <v>11618.58</v>
      </c>
      <c r="H15" s="4">
        <v>8.59</v>
      </c>
    </row>
    <row r="16" spans="1:9" x14ac:dyDescent="0.2">
      <c r="B16" s="1" t="s">
        <v>1160</v>
      </c>
      <c r="C16" s="62" t="s">
        <v>128</v>
      </c>
      <c r="D16" s="1" t="s">
        <v>138</v>
      </c>
      <c r="E16" s="1" t="s">
        <v>139</v>
      </c>
      <c r="F16" s="4">
        <v>385000</v>
      </c>
      <c r="G16" s="4">
        <v>8323.1200000000008</v>
      </c>
      <c r="H16" s="4">
        <v>6.15</v>
      </c>
    </row>
    <row r="17" spans="2:8" x14ac:dyDescent="0.2">
      <c r="B17" s="1" t="s">
        <v>1199</v>
      </c>
      <c r="C17" s="62" t="s">
        <v>128</v>
      </c>
      <c r="D17" s="1" t="s">
        <v>146</v>
      </c>
      <c r="E17" s="1" t="s">
        <v>147</v>
      </c>
      <c r="F17" s="4">
        <v>302400</v>
      </c>
      <c r="G17" s="4">
        <v>8170.24</v>
      </c>
      <c r="H17" s="4">
        <v>6.04</v>
      </c>
    </row>
    <row r="18" spans="2:8" x14ac:dyDescent="0.2">
      <c r="B18" s="1" t="s">
        <v>1184</v>
      </c>
      <c r="C18" s="62" t="s">
        <v>128</v>
      </c>
      <c r="D18" s="1" t="s">
        <v>228</v>
      </c>
      <c r="E18" s="1" t="s">
        <v>266</v>
      </c>
      <c r="F18" s="4">
        <v>191500</v>
      </c>
      <c r="G18" s="4">
        <v>7738.32</v>
      </c>
      <c r="H18" s="4">
        <v>5.72</v>
      </c>
    </row>
    <row r="19" spans="2:8" x14ac:dyDescent="0.2">
      <c r="B19" s="1" t="s">
        <v>1124</v>
      </c>
      <c r="C19" s="62" t="s">
        <v>128</v>
      </c>
      <c r="D19" s="1" t="s">
        <v>146</v>
      </c>
      <c r="E19" s="1" t="s">
        <v>178</v>
      </c>
      <c r="F19" s="4">
        <v>900000</v>
      </c>
      <c r="G19" s="4">
        <v>7322.4</v>
      </c>
      <c r="H19" s="4">
        <v>5.41</v>
      </c>
    </row>
    <row r="20" spans="2:8" x14ac:dyDescent="0.2">
      <c r="B20" s="1" t="s">
        <v>1478</v>
      </c>
      <c r="C20" s="62" t="s">
        <v>128</v>
      </c>
      <c r="D20" s="1" t="s">
        <v>146</v>
      </c>
      <c r="E20" s="1" t="s">
        <v>210</v>
      </c>
      <c r="F20" s="4">
        <v>782550</v>
      </c>
      <c r="G20" s="4">
        <v>6894.27</v>
      </c>
      <c r="H20" s="4">
        <v>5.0999999999999996</v>
      </c>
    </row>
    <row r="21" spans="2:8" x14ac:dyDescent="0.2">
      <c r="B21" s="1" t="s">
        <v>1142</v>
      </c>
      <c r="C21" s="62" t="s">
        <v>128</v>
      </c>
      <c r="D21" s="1" t="s">
        <v>146</v>
      </c>
      <c r="E21" s="1" t="s">
        <v>495</v>
      </c>
      <c r="F21" s="4">
        <v>1076000</v>
      </c>
      <c r="G21" s="4">
        <v>6639.46</v>
      </c>
      <c r="H21" s="4">
        <v>4.91</v>
      </c>
    </row>
    <row r="22" spans="2:8" x14ac:dyDescent="0.2">
      <c r="B22" s="1" t="s">
        <v>1121</v>
      </c>
      <c r="C22" s="62" t="s">
        <v>128</v>
      </c>
      <c r="D22" s="1" t="s">
        <v>146</v>
      </c>
      <c r="E22" s="1" t="s">
        <v>411</v>
      </c>
      <c r="F22" s="4">
        <v>204000</v>
      </c>
      <c r="G22" s="4">
        <v>6619.09</v>
      </c>
      <c r="H22" s="4">
        <v>4.8899999999999997</v>
      </c>
    </row>
    <row r="23" spans="2:8" x14ac:dyDescent="0.2">
      <c r="B23" s="1" t="s">
        <v>1217</v>
      </c>
      <c r="C23" s="62" t="s">
        <v>128</v>
      </c>
      <c r="D23" s="1" t="s">
        <v>138</v>
      </c>
      <c r="E23" s="1" t="s">
        <v>271</v>
      </c>
      <c r="F23" s="4">
        <v>470000</v>
      </c>
      <c r="G23" s="4">
        <v>5724.84</v>
      </c>
      <c r="H23" s="4">
        <v>4.2300000000000004</v>
      </c>
    </row>
    <row r="24" spans="2:8" x14ac:dyDescent="0.2">
      <c r="B24" s="1" t="s">
        <v>1480</v>
      </c>
      <c r="C24" s="62" t="s">
        <v>128</v>
      </c>
      <c r="D24" s="1" t="s">
        <v>146</v>
      </c>
      <c r="E24" s="1" t="s">
        <v>274</v>
      </c>
      <c r="F24" s="4">
        <v>871400</v>
      </c>
      <c r="G24" s="4">
        <v>5518.14</v>
      </c>
      <c r="H24" s="4">
        <v>4.08</v>
      </c>
    </row>
    <row r="25" spans="2:8" x14ac:dyDescent="0.2">
      <c r="B25" s="1" t="s">
        <v>1220</v>
      </c>
      <c r="C25" s="62" t="s">
        <v>128</v>
      </c>
      <c r="D25" s="1" t="s">
        <v>176</v>
      </c>
      <c r="E25" s="1" t="s">
        <v>479</v>
      </c>
      <c r="F25" s="4">
        <v>516000</v>
      </c>
      <c r="G25" s="4">
        <v>5293.39</v>
      </c>
      <c r="H25" s="4">
        <v>3.91</v>
      </c>
    </row>
    <row r="26" spans="2:8" x14ac:dyDescent="0.2">
      <c r="B26" s="1" t="s">
        <v>1552</v>
      </c>
      <c r="C26" s="62" t="s">
        <v>128</v>
      </c>
      <c r="D26" s="1" t="s">
        <v>146</v>
      </c>
      <c r="E26" s="1" t="s">
        <v>414</v>
      </c>
      <c r="F26" s="4">
        <v>26900</v>
      </c>
      <c r="G26" s="4">
        <v>5230.8500000000004</v>
      </c>
      <c r="H26" s="4">
        <v>3.87</v>
      </c>
    </row>
    <row r="27" spans="2:8" x14ac:dyDescent="0.2">
      <c r="B27" s="1" t="s">
        <v>1144</v>
      </c>
      <c r="C27" s="62" t="s">
        <v>128</v>
      </c>
      <c r="D27" s="1" t="s">
        <v>138</v>
      </c>
      <c r="E27" s="1" t="s">
        <v>273</v>
      </c>
      <c r="F27" s="4">
        <v>375000</v>
      </c>
      <c r="G27" s="4">
        <v>5149.13</v>
      </c>
      <c r="H27" s="4">
        <v>3.81</v>
      </c>
    </row>
    <row r="28" spans="2:8" x14ac:dyDescent="0.2">
      <c r="B28" s="1" t="s">
        <v>1392</v>
      </c>
      <c r="C28" s="62" t="s">
        <v>128</v>
      </c>
      <c r="D28" s="1" t="s">
        <v>138</v>
      </c>
      <c r="E28" s="1" t="s">
        <v>440</v>
      </c>
      <c r="F28" s="4">
        <v>917163</v>
      </c>
      <c r="G28" s="4">
        <v>4392.29</v>
      </c>
      <c r="H28" s="4">
        <v>3.25</v>
      </c>
    </row>
    <row r="29" spans="2:8" x14ac:dyDescent="0.2">
      <c r="B29" s="1" t="s">
        <v>1201</v>
      </c>
      <c r="C29" s="62" t="s">
        <v>128</v>
      </c>
      <c r="D29" s="1" t="s">
        <v>138</v>
      </c>
      <c r="E29" s="1" t="s">
        <v>265</v>
      </c>
      <c r="F29" s="4">
        <v>89939</v>
      </c>
      <c r="G29" s="4">
        <v>4147.8999999999996</v>
      </c>
      <c r="H29" s="4">
        <v>3.07</v>
      </c>
    </row>
    <row r="30" spans="2:8" x14ac:dyDescent="0.2">
      <c r="B30" s="1" t="s">
        <v>1554</v>
      </c>
      <c r="C30" s="62" t="s">
        <v>128</v>
      </c>
      <c r="D30" s="1" t="s">
        <v>146</v>
      </c>
      <c r="E30" s="1" t="s">
        <v>422</v>
      </c>
      <c r="F30" s="4">
        <v>102770</v>
      </c>
      <c r="G30" s="4">
        <v>4058.34</v>
      </c>
      <c r="H30" s="4">
        <v>3</v>
      </c>
    </row>
    <row r="31" spans="2:8" x14ac:dyDescent="0.2">
      <c r="B31" s="1" t="s">
        <v>1539</v>
      </c>
      <c r="C31" s="62" t="s">
        <v>128</v>
      </c>
      <c r="D31" s="1" t="s">
        <v>138</v>
      </c>
      <c r="E31" s="1" t="s">
        <v>570</v>
      </c>
      <c r="F31" s="4">
        <v>1282500</v>
      </c>
      <c r="G31" s="4">
        <v>3967.41</v>
      </c>
      <c r="H31" s="4">
        <v>2.93</v>
      </c>
    </row>
    <row r="32" spans="2:8" x14ac:dyDescent="0.2">
      <c r="B32" s="1" t="s">
        <v>1573</v>
      </c>
      <c r="C32" s="62" t="s">
        <v>128</v>
      </c>
      <c r="D32" s="1" t="s">
        <v>146</v>
      </c>
      <c r="E32" s="1" t="s">
        <v>571</v>
      </c>
      <c r="F32" s="4">
        <v>705000</v>
      </c>
      <c r="G32" s="4">
        <v>2711.08</v>
      </c>
      <c r="H32" s="4">
        <v>2</v>
      </c>
    </row>
    <row r="33" spans="2:8" x14ac:dyDescent="0.2">
      <c r="B33" s="1" t="s">
        <v>1139</v>
      </c>
      <c r="C33" s="62" t="s">
        <v>128</v>
      </c>
      <c r="D33" s="1" t="s">
        <v>149</v>
      </c>
      <c r="E33" s="1" t="s">
        <v>150</v>
      </c>
      <c r="F33" s="4">
        <v>3300</v>
      </c>
      <c r="G33" s="4">
        <v>2619.39</v>
      </c>
      <c r="H33" s="4">
        <v>1.94</v>
      </c>
    </row>
    <row r="34" spans="2:8" x14ac:dyDescent="0.2">
      <c r="B34" s="1" t="s">
        <v>1574</v>
      </c>
      <c r="C34" s="62" t="s">
        <v>128</v>
      </c>
      <c r="D34" s="1" t="s">
        <v>138</v>
      </c>
      <c r="E34" s="1" t="s">
        <v>572</v>
      </c>
      <c r="F34" s="4">
        <v>105500</v>
      </c>
      <c r="G34" s="4">
        <v>2410.62</v>
      </c>
      <c r="H34" s="4">
        <v>1.78</v>
      </c>
    </row>
    <row r="35" spans="2:8" x14ac:dyDescent="0.2">
      <c r="B35" s="1" t="s">
        <v>1575</v>
      </c>
      <c r="C35" s="62" t="s">
        <v>128</v>
      </c>
      <c r="D35" s="1" t="s">
        <v>146</v>
      </c>
      <c r="E35" s="1" t="s">
        <v>573</v>
      </c>
      <c r="F35" s="4">
        <v>100000</v>
      </c>
      <c r="G35" s="4">
        <v>2366.6</v>
      </c>
      <c r="H35" s="4">
        <v>1.75</v>
      </c>
    </row>
    <row r="36" spans="2:8" x14ac:dyDescent="0.2">
      <c r="B36" s="1" t="s">
        <v>1572</v>
      </c>
      <c r="C36" s="62" t="s">
        <v>128</v>
      </c>
      <c r="D36" s="1" t="s">
        <v>232</v>
      </c>
      <c r="E36" s="1" t="s">
        <v>574</v>
      </c>
      <c r="F36" s="4">
        <v>90000</v>
      </c>
      <c r="G36" s="4">
        <v>2062.89</v>
      </c>
      <c r="H36" s="4">
        <v>1.53</v>
      </c>
    </row>
    <row r="37" spans="2:8" x14ac:dyDescent="0.2">
      <c r="B37" s="1" t="s">
        <v>1400</v>
      </c>
      <c r="C37" s="62" t="s">
        <v>128</v>
      </c>
      <c r="D37" s="1" t="s">
        <v>146</v>
      </c>
      <c r="E37" s="1" t="s">
        <v>378</v>
      </c>
      <c r="F37" s="4">
        <v>194000</v>
      </c>
      <c r="G37" s="4">
        <v>1741.34</v>
      </c>
      <c r="H37" s="4">
        <v>1.29</v>
      </c>
    </row>
    <row r="38" spans="2:8" x14ac:dyDescent="0.2">
      <c r="B38" s="1" t="s">
        <v>1576</v>
      </c>
      <c r="C38" s="62" t="s">
        <v>128</v>
      </c>
      <c r="D38" s="1" t="s">
        <v>138</v>
      </c>
      <c r="E38" s="1" t="s">
        <v>575</v>
      </c>
      <c r="F38" s="4">
        <v>120000</v>
      </c>
      <c r="G38" s="4">
        <v>1566.78</v>
      </c>
      <c r="H38" s="4">
        <v>1.1599999999999999</v>
      </c>
    </row>
    <row r="39" spans="2:8" x14ac:dyDescent="0.2">
      <c r="B39" s="1" t="s">
        <v>1128</v>
      </c>
      <c r="C39" s="62" t="s">
        <v>128</v>
      </c>
      <c r="D39" s="1" t="s">
        <v>239</v>
      </c>
      <c r="E39" s="1" t="s">
        <v>536</v>
      </c>
      <c r="F39" s="4">
        <v>1100000</v>
      </c>
      <c r="G39" s="4">
        <v>1471.8</v>
      </c>
      <c r="H39" s="4">
        <v>1.0900000000000001</v>
      </c>
    </row>
    <row r="40" spans="2:8" x14ac:dyDescent="0.2">
      <c r="B40" s="1" t="s">
        <v>1495</v>
      </c>
      <c r="C40" s="62" t="s">
        <v>128</v>
      </c>
      <c r="D40" s="1" t="s">
        <v>138</v>
      </c>
      <c r="E40" s="1" t="s">
        <v>291</v>
      </c>
      <c r="F40" s="4">
        <v>303000</v>
      </c>
      <c r="G40" s="4">
        <v>1432.13</v>
      </c>
      <c r="H40" s="4">
        <v>1.06</v>
      </c>
    </row>
    <row r="41" spans="2:8" x14ac:dyDescent="0.2">
      <c r="B41" s="1" t="s">
        <v>1577</v>
      </c>
      <c r="C41" s="62" t="s">
        <v>128</v>
      </c>
      <c r="D41" s="1" t="s">
        <v>138</v>
      </c>
      <c r="E41" s="1" t="s">
        <v>576</v>
      </c>
      <c r="F41" s="4">
        <v>130000</v>
      </c>
      <c r="G41" s="4">
        <v>1392.24</v>
      </c>
      <c r="H41" s="4">
        <v>1.03</v>
      </c>
    </row>
    <row r="42" spans="2:8" x14ac:dyDescent="0.2">
      <c r="B42" s="1" t="s">
        <v>1578</v>
      </c>
      <c r="C42" s="62" t="s">
        <v>128</v>
      </c>
      <c r="D42" s="1" t="s">
        <v>146</v>
      </c>
      <c r="E42" s="1" t="s">
        <v>577</v>
      </c>
      <c r="F42" s="4">
        <v>298530</v>
      </c>
      <c r="G42" s="4">
        <v>1362.94</v>
      </c>
      <c r="H42" s="4">
        <v>1.01</v>
      </c>
    </row>
    <row r="43" spans="2:8" x14ac:dyDescent="0.2">
      <c r="B43" s="1" t="s">
        <v>1185</v>
      </c>
      <c r="C43" s="62" t="s">
        <v>128</v>
      </c>
      <c r="D43" s="1" t="s">
        <v>146</v>
      </c>
      <c r="E43" s="1" t="s">
        <v>372</v>
      </c>
      <c r="F43" s="4">
        <v>127000</v>
      </c>
      <c r="G43" s="4">
        <v>1307.97</v>
      </c>
      <c r="H43" s="4">
        <v>0.97</v>
      </c>
    </row>
    <row r="44" spans="2:8" x14ac:dyDescent="0.2">
      <c r="B44" s="1" t="s">
        <v>1536</v>
      </c>
      <c r="C44" s="62" t="s">
        <v>128</v>
      </c>
      <c r="D44" s="1" t="s">
        <v>146</v>
      </c>
      <c r="E44" s="1" t="s">
        <v>243</v>
      </c>
      <c r="F44" s="4">
        <v>37642</v>
      </c>
      <c r="G44" s="4">
        <v>1278.7</v>
      </c>
      <c r="H44" s="4">
        <v>0.95</v>
      </c>
    </row>
    <row r="45" spans="2:8" x14ac:dyDescent="0.2">
      <c r="B45" s="1" t="s">
        <v>1545</v>
      </c>
      <c r="C45" s="62" t="s">
        <v>128</v>
      </c>
      <c r="D45" s="1" t="s">
        <v>138</v>
      </c>
      <c r="E45" s="1" t="s">
        <v>578</v>
      </c>
      <c r="F45" s="4">
        <v>148305</v>
      </c>
      <c r="G45" s="4">
        <v>1120</v>
      </c>
      <c r="H45" s="4">
        <v>0.83</v>
      </c>
    </row>
    <row r="46" spans="2:8" x14ac:dyDescent="0.2">
      <c r="B46" s="1" t="s">
        <v>1516</v>
      </c>
      <c r="C46" s="62" t="s">
        <v>128</v>
      </c>
      <c r="D46" s="1" t="s">
        <v>138</v>
      </c>
      <c r="E46" s="1" t="s">
        <v>179</v>
      </c>
      <c r="F46" s="4">
        <v>600000</v>
      </c>
      <c r="G46" s="4">
        <v>1086.3</v>
      </c>
      <c r="H46" s="4">
        <v>0.8</v>
      </c>
    </row>
    <row r="47" spans="2:8" x14ac:dyDescent="0.2">
      <c r="B47" s="2" t="s">
        <v>196</v>
      </c>
      <c r="C47" s="64"/>
      <c r="D47" s="2"/>
      <c r="E47" s="2"/>
      <c r="F47" s="10"/>
      <c r="G47" s="10">
        <f>SUM(G12:G46)</f>
        <v>132738.54999999999</v>
      </c>
      <c r="H47" s="10">
        <f>SUM(H12:H46)</f>
        <v>98.15</v>
      </c>
    </row>
    <row r="48" spans="2:8" x14ac:dyDescent="0.2">
      <c r="B48" s="6" t="s">
        <v>96</v>
      </c>
      <c r="C48" s="63" t="s">
        <v>97</v>
      </c>
      <c r="D48" s="6" t="s">
        <v>98</v>
      </c>
      <c r="E48" s="6" t="s">
        <v>99</v>
      </c>
      <c r="F48" s="8" t="s">
        <v>100</v>
      </c>
      <c r="G48" s="8" t="s">
        <v>101</v>
      </c>
      <c r="H48" s="8" t="s">
        <v>102</v>
      </c>
    </row>
    <row r="49" spans="2:8" x14ac:dyDescent="0.2">
      <c r="B49" s="2" t="s">
        <v>103</v>
      </c>
    </row>
    <row r="50" spans="2:8" x14ac:dyDescent="0.2">
      <c r="B50" s="2" t="s">
        <v>104</v>
      </c>
    </row>
    <row r="51" spans="2:8" x14ac:dyDescent="0.2">
      <c r="B51" s="2" t="s">
        <v>390</v>
      </c>
    </row>
    <row r="52" spans="2:8" x14ac:dyDescent="0.2">
      <c r="B52" s="1" t="s">
        <v>1557</v>
      </c>
      <c r="C52" s="62">
        <v>5.35</v>
      </c>
      <c r="D52" s="1" t="s">
        <v>305</v>
      </c>
      <c r="E52" s="1" t="s">
        <v>391</v>
      </c>
      <c r="F52" s="4">
        <v>52770</v>
      </c>
      <c r="G52" s="4">
        <v>15.36</v>
      </c>
      <c r="H52" s="4">
        <v>0.01</v>
      </c>
    </row>
    <row r="53" spans="2:8" x14ac:dyDescent="0.2">
      <c r="B53" s="2" t="s">
        <v>325</v>
      </c>
      <c r="C53" s="64"/>
      <c r="D53" s="2"/>
      <c r="E53" s="2"/>
      <c r="F53" s="10"/>
      <c r="G53" s="10">
        <f>SUM(G48:G52)</f>
        <v>15.36</v>
      </c>
      <c r="H53" s="10">
        <f>SUM(H48:H52)</f>
        <v>0.01</v>
      </c>
    </row>
    <row r="54" spans="2:8" x14ac:dyDescent="0.2">
      <c r="B54" s="2" t="s">
        <v>252</v>
      </c>
      <c r="C54" s="64"/>
      <c r="D54" s="2"/>
      <c r="E54" s="2"/>
      <c r="F54" s="10"/>
      <c r="G54" s="10">
        <v>2309.6</v>
      </c>
      <c r="H54" s="10">
        <v>1.71</v>
      </c>
    </row>
    <row r="55" spans="2:8" x14ac:dyDescent="0.2">
      <c r="B55" s="2" t="s">
        <v>114</v>
      </c>
      <c r="C55" s="64"/>
      <c r="D55" s="2"/>
      <c r="E55" s="2"/>
      <c r="F55" s="10"/>
      <c r="G55" s="10">
        <v>135063.51</v>
      </c>
      <c r="H55" s="10">
        <v>99.88</v>
      </c>
    </row>
    <row r="56" spans="2:8" x14ac:dyDescent="0.2">
      <c r="B56" s="2" t="s">
        <v>115</v>
      </c>
      <c r="C56" s="64"/>
      <c r="D56" s="2"/>
      <c r="E56" s="2"/>
      <c r="F56" s="10"/>
      <c r="G56" s="10">
        <v>170.17976427998519</v>
      </c>
      <c r="H56" s="10">
        <v>0.12000000000000455</v>
      </c>
    </row>
    <row r="57" spans="2:8" x14ac:dyDescent="0.2">
      <c r="B57" s="2" t="s">
        <v>116</v>
      </c>
      <c r="C57" s="64"/>
      <c r="D57" s="2"/>
      <c r="E57" s="2"/>
      <c r="F57" s="10"/>
      <c r="G57" s="10">
        <v>135233.68976427999</v>
      </c>
      <c r="H57" s="10">
        <v>100</v>
      </c>
    </row>
    <row r="58" spans="2:8" x14ac:dyDescent="0.2">
      <c r="B58" s="1" t="s">
        <v>117</v>
      </c>
    </row>
    <row r="59" spans="2:8" x14ac:dyDescent="0.2">
      <c r="B59" s="1" t="s">
        <v>118</v>
      </c>
    </row>
    <row r="61" spans="2:8" x14ac:dyDescent="0.2">
      <c r="B61" s="11"/>
    </row>
    <row r="62" spans="2:8" x14ac:dyDescent="0.2">
      <c r="B62" s="2"/>
    </row>
    <row r="63" spans="2:8" x14ac:dyDescent="0.2">
      <c r="B63" s="2" t="s">
        <v>121</v>
      </c>
    </row>
    <row r="64" spans="2:8" x14ac:dyDescent="0.2">
      <c r="B64" s="2" t="s">
        <v>199</v>
      </c>
    </row>
    <row r="65" spans="2:8" x14ac:dyDescent="0.2">
      <c r="B65" s="2" t="s">
        <v>122</v>
      </c>
    </row>
    <row r="66" spans="2:8" x14ac:dyDescent="0.2">
      <c r="B66" s="2" t="s">
        <v>579</v>
      </c>
      <c r="C66" s="64"/>
    </row>
    <row r="67" spans="2:8" x14ac:dyDescent="0.2">
      <c r="B67" s="2" t="s">
        <v>580</v>
      </c>
      <c r="C67" s="64"/>
    </row>
    <row r="68" spans="2:8" x14ac:dyDescent="0.2">
      <c r="B68" s="2" t="s">
        <v>581</v>
      </c>
      <c r="C68" s="64"/>
    </row>
    <row r="69" spans="2:8" x14ac:dyDescent="0.2">
      <c r="B69" s="2" t="s">
        <v>582</v>
      </c>
      <c r="C69" s="64"/>
    </row>
    <row r="70" spans="2:8" x14ac:dyDescent="0.2">
      <c r="B70" s="2" t="s">
        <v>583</v>
      </c>
      <c r="C70" s="64"/>
    </row>
    <row r="71" spans="2:8" x14ac:dyDescent="0.2">
      <c r="B71" s="2" t="s">
        <v>584</v>
      </c>
      <c r="C71" s="64"/>
    </row>
    <row r="72" spans="2:8" x14ac:dyDescent="0.2">
      <c r="B72" s="2" t="s">
        <v>585</v>
      </c>
      <c r="C72" s="64"/>
    </row>
    <row r="73" spans="2:8" x14ac:dyDescent="0.2">
      <c r="B73" s="2" t="s">
        <v>586</v>
      </c>
      <c r="C73" s="64"/>
    </row>
    <row r="74" spans="2:8" x14ac:dyDescent="0.2">
      <c r="B74" s="65" t="s">
        <v>3818</v>
      </c>
      <c r="C74" s="64"/>
    </row>
    <row r="75" spans="2:8" x14ac:dyDescent="0.2">
      <c r="B75" s="65" t="s">
        <v>123</v>
      </c>
    </row>
    <row r="76" spans="2:8" x14ac:dyDescent="0.2">
      <c r="B76" s="65" t="s">
        <v>124</v>
      </c>
    </row>
    <row r="78" spans="2:8" ht="15" x14ac:dyDescent="0.2">
      <c r="B78" s="371" t="s">
        <v>2522</v>
      </c>
      <c r="C78" s="372">
        <v>44469</v>
      </c>
    </row>
    <row r="79" spans="2:8" ht="60" x14ac:dyDescent="0.2">
      <c r="B79" s="373" t="s">
        <v>2523</v>
      </c>
      <c r="C79" s="373" t="s">
        <v>2524</v>
      </c>
      <c r="D79" s="143" t="s">
        <v>2525</v>
      </c>
      <c r="E79" s="373" t="s">
        <v>2526</v>
      </c>
      <c r="F79" s="374" t="s">
        <v>2527</v>
      </c>
    </row>
    <row r="80" spans="2:8" s="134" customFormat="1" x14ac:dyDescent="0.2">
      <c r="B80" s="12" t="s">
        <v>120</v>
      </c>
      <c r="C80" s="12" t="s">
        <v>120</v>
      </c>
      <c r="D80" s="12" t="s">
        <v>120</v>
      </c>
      <c r="E80" s="12" t="s">
        <v>120</v>
      </c>
      <c r="F80" s="375"/>
      <c r="G80" s="62"/>
      <c r="H80" s="62"/>
    </row>
    <row r="82" spans="2:8" s="376" customFormat="1" x14ac:dyDescent="0.2">
      <c r="B82" s="87" t="s">
        <v>3554</v>
      </c>
      <c r="C82" s="377" t="s">
        <v>120</v>
      </c>
      <c r="F82" s="378"/>
      <c r="G82" s="378"/>
      <c r="H82" s="378"/>
    </row>
    <row r="83" spans="2:8" s="376" customFormat="1" x14ac:dyDescent="0.2">
      <c r="B83" s="87"/>
      <c r="C83" s="377"/>
      <c r="F83" s="378"/>
      <c r="G83" s="378"/>
      <c r="H83" s="378"/>
    </row>
    <row r="84" spans="2:8" s="376" customFormat="1" ht="15" x14ac:dyDescent="0.25">
      <c r="B84" s="144" t="s">
        <v>2927</v>
      </c>
      <c r="C84" s="379"/>
      <c r="F84" s="378"/>
      <c r="G84" s="378"/>
      <c r="H84" s="378"/>
    </row>
    <row r="85" spans="2:8" s="376" customFormat="1" ht="15.75" x14ac:dyDescent="0.2">
      <c r="B85" s="380" t="s">
        <v>2675</v>
      </c>
      <c r="C85" s="260" t="s">
        <v>2921</v>
      </c>
      <c r="F85" s="378"/>
      <c r="G85" s="378"/>
      <c r="H85" s="378"/>
    </row>
    <row r="86" spans="2:8" s="134" customFormat="1" ht="15" x14ac:dyDescent="0.25">
      <c r="B86" s="381" t="s">
        <v>120</v>
      </c>
      <c r="C86" s="146" t="s">
        <v>120</v>
      </c>
      <c r="F86" s="62"/>
      <c r="G86" s="62"/>
      <c r="H86" s="62"/>
    </row>
    <row r="87" spans="2:8" x14ac:dyDescent="0.2">
      <c r="C87" s="5"/>
    </row>
    <row r="88" spans="2:8" x14ac:dyDescent="0.2">
      <c r="C88" s="5"/>
    </row>
    <row r="89" spans="2:8" s="376" customFormat="1" ht="15.75" x14ac:dyDescent="0.2">
      <c r="B89" s="380" t="s">
        <v>3555</v>
      </c>
      <c r="C89" s="260" t="s">
        <v>2921</v>
      </c>
      <c r="F89" s="378"/>
      <c r="G89" s="378"/>
      <c r="H89" s="378"/>
    </row>
    <row r="90" spans="2:8" ht="15" x14ac:dyDescent="0.25">
      <c r="B90" s="381" t="s">
        <v>120</v>
      </c>
      <c r="C90" s="146" t="s">
        <v>120</v>
      </c>
    </row>
    <row r="91" spans="2:8" x14ac:dyDescent="0.2">
      <c r="C91" s="5"/>
    </row>
    <row r="92" spans="2:8" x14ac:dyDescent="0.2">
      <c r="C92" s="5"/>
    </row>
    <row r="93" spans="2:8" s="376" customFormat="1" ht="15.75" x14ac:dyDescent="0.25">
      <c r="B93" s="382" t="s">
        <v>2912</v>
      </c>
      <c r="C93" s="260" t="s">
        <v>2923</v>
      </c>
      <c r="F93" s="378"/>
      <c r="G93" s="378"/>
      <c r="H93" s="378"/>
    </row>
    <row r="94" spans="2:8" ht="15" x14ac:dyDescent="0.25">
      <c r="B94" s="381" t="s">
        <v>120</v>
      </c>
      <c r="C94" s="146" t="s">
        <v>120</v>
      </c>
    </row>
    <row r="95" spans="2:8" x14ac:dyDescent="0.2">
      <c r="C95" s="5"/>
    </row>
    <row r="96" spans="2:8" s="376" customFormat="1" ht="15.75" x14ac:dyDescent="0.25">
      <c r="B96" s="382" t="s">
        <v>2914</v>
      </c>
      <c r="C96" s="260" t="s">
        <v>2923</v>
      </c>
      <c r="F96" s="378"/>
      <c r="G96" s="378"/>
      <c r="H96" s="378"/>
    </row>
    <row r="97" spans="2:8" ht="15" x14ac:dyDescent="0.25">
      <c r="B97" s="381" t="s">
        <v>120</v>
      </c>
      <c r="C97" s="146" t="s">
        <v>120</v>
      </c>
    </row>
    <row r="98" spans="2:8" x14ac:dyDescent="0.2">
      <c r="C98" s="5"/>
    </row>
    <row r="99" spans="2:8" s="376" customFormat="1" ht="15" x14ac:dyDescent="0.25">
      <c r="B99" s="383" t="s">
        <v>3556</v>
      </c>
      <c r="C99" s="146" t="s">
        <v>120</v>
      </c>
      <c r="F99" s="378"/>
      <c r="G99" s="378"/>
      <c r="H99" s="378"/>
    </row>
    <row r="100" spans="2:8" x14ac:dyDescent="0.2">
      <c r="C100" s="5"/>
    </row>
    <row r="101" spans="2:8" x14ac:dyDescent="0.2">
      <c r="C101" s="5"/>
    </row>
    <row r="102" spans="2:8" ht="15" x14ac:dyDescent="0.25">
      <c r="B102" s="69" t="s">
        <v>2917</v>
      </c>
      <c r="C102" s="148">
        <v>44469</v>
      </c>
      <c r="D102" s="149"/>
      <c r="E102" s="150"/>
      <c r="F102" s="71"/>
    </row>
    <row r="103" spans="2:8" ht="51" x14ac:dyDescent="0.2">
      <c r="B103" s="151" t="s">
        <v>2523</v>
      </c>
      <c r="C103" s="151" t="s">
        <v>2918</v>
      </c>
      <c r="D103" s="152" t="s">
        <v>2525</v>
      </c>
      <c r="E103" s="153" t="s">
        <v>2526</v>
      </c>
      <c r="F103" s="138" t="s">
        <v>2527</v>
      </c>
    </row>
    <row r="104" spans="2:8" s="134" customFormat="1" x14ac:dyDescent="0.2">
      <c r="B104" s="384" t="s">
        <v>120</v>
      </c>
      <c r="C104" s="154" t="s">
        <v>120</v>
      </c>
      <c r="D104" s="155" t="s">
        <v>120</v>
      </c>
      <c r="E104" s="155" t="s">
        <v>120</v>
      </c>
      <c r="F104" s="155" t="s">
        <v>120</v>
      </c>
      <c r="G104" s="62"/>
      <c r="H104" s="62"/>
    </row>
    <row r="105" spans="2:8" x14ac:dyDescent="0.2">
      <c r="B105" s="156"/>
      <c r="C105" s="70"/>
      <c r="D105" s="70"/>
      <c r="E105" s="70"/>
      <c r="F105" s="71"/>
    </row>
    <row r="106" spans="2:8" x14ac:dyDescent="0.2">
      <c r="B106" s="70"/>
      <c r="C106" s="70"/>
      <c r="D106" s="70"/>
      <c r="E106" s="70"/>
      <c r="F106" s="71"/>
    </row>
    <row r="107" spans="2:8" x14ac:dyDescent="0.2">
      <c r="B107" s="1" t="s">
        <v>2919</v>
      </c>
      <c r="C107" s="154" t="s">
        <v>120</v>
      </c>
      <c r="D107" s="70"/>
      <c r="E107" s="70"/>
      <c r="F107" s="71"/>
    </row>
    <row r="108" spans="2:8" x14ac:dyDescent="0.2">
      <c r="B108" s="70"/>
      <c r="C108" s="70"/>
      <c r="D108" s="70"/>
      <c r="E108" s="70"/>
      <c r="F108" s="71"/>
    </row>
    <row r="109" spans="2:8" ht="15" x14ac:dyDescent="0.25">
      <c r="B109" s="144" t="s">
        <v>2926</v>
      </c>
      <c r="C109" s="70"/>
      <c r="E109" s="70"/>
      <c r="F109" s="71"/>
    </row>
    <row r="110" spans="2:8" x14ac:dyDescent="0.2">
      <c r="B110" s="70"/>
      <c r="C110" s="70"/>
      <c r="E110" s="70"/>
      <c r="F110" s="71"/>
    </row>
    <row r="111" spans="2:8" ht="15" x14ac:dyDescent="0.25">
      <c r="B111" s="157" t="s">
        <v>2920</v>
      </c>
      <c r="C111" s="158" t="s">
        <v>2921</v>
      </c>
      <c r="E111" s="70"/>
      <c r="F111" s="71"/>
    </row>
    <row r="112" spans="2:8" ht="15" x14ac:dyDescent="0.25">
      <c r="B112" s="381" t="s">
        <v>120</v>
      </c>
      <c r="C112" s="146" t="s">
        <v>120</v>
      </c>
      <c r="E112" s="70"/>
      <c r="F112" s="71"/>
    </row>
    <row r="113" spans="2:6" ht="15" x14ac:dyDescent="0.25">
      <c r="B113" s="385"/>
      <c r="C113" s="386"/>
      <c r="E113" s="70"/>
      <c r="F113" s="71"/>
    </row>
    <row r="114" spans="2:6" x14ac:dyDescent="0.2">
      <c r="C114" s="1"/>
      <c r="E114" s="70"/>
      <c r="F114" s="71"/>
    </row>
    <row r="115" spans="2:6" ht="15" x14ac:dyDescent="0.2">
      <c r="B115" s="160" t="s">
        <v>2911</v>
      </c>
      <c r="C115" s="161" t="s">
        <v>2921</v>
      </c>
      <c r="E115" s="70"/>
      <c r="F115" s="71"/>
    </row>
    <row r="116" spans="2:6" ht="15" x14ac:dyDescent="0.25">
      <c r="B116" s="381" t="s">
        <v>120</v>
      </c>
      <c r="C116" s="146" t="s">
        <v>120</v>
      </c>
      <c r="E116" s="70"/>
      <c r="F116" s="71"/>
    </row>
    <row r="117" spans="2:6" ht="15" x14ac:dyDescent="0.25">
      <c r="B117" s="387"/>
      <c r="C117" s="388"/>
      <c r="E117" s="70"/>
      <c r="F117" s="71"/>
    </row>
    <row r="118" spans="2:6" x14ac:dyDescent="0.2">
      <c r="C118" s="134"/>
      <c r="E118" s="70"/>
      <c r="F118" s="71"/>
    </row>
    <row r="119" spans="2:6" ht="15" x14ac:dyDescent="0.25">
      <c r="B119" s="157" t="s">
        <v>2922</v>
      </c>
      <c r="C119" s="158" t="s">
        <v>2923</v>
      </c>
      <c r="E119" s="70"/>
      <c r="F119" s="71"/>
    </row>
    <row r="120" spans="2:6" ht="15" x14ac:dyDescent="0.25">
      <c r="B120" s="381" t="s">
        <v>120</v>
      </c>
      <c r="C120" s="146" t="s">
        <v>120</v>
      </c>
      <c r="E120" s="70"/>
      <c r="F120" s="71"/>
    </row>
    <row r="121" spans="2:6" x14ac:dyDescent="0.2">
      <c r="C121" s="134"/>
    </row>
    <row r="122" spans="2:6" ht="15" x14ac:dyDescent="0.25">
      <c r="B122" s="160" t="s">
        <v>2924</v>
      </c>
      <c r="C122" s="162" t="s">
        <v>2923</v>
      </c>
    </row>
    <row r="123" spans="2:6" ht="15" x14ac:dyDescent="0.25">
      <c r="B123" s="381" t="s">
        <v>120</v>
      </c>
      <c r="C123" s="146" t="s">
        <v>120</v>
      </c>
    </row>
    <row r="124" spans="2:6" x14ac:dyDescent="0.2">
      <c r="C124" s="134"/>
    </row>
    <row r="125" spans="2:6" ht="15" x14ac:dyDescent="0.25">
      <c r="B125" s="163" t="s">
        <v>2925</v>
      </c>
      <c r="C125" s="146" t="s">
        <v>120</v>
      </c>
    </row>
  </sheetData>
  <mergeCells count="3">
    <mergeCell ref="B1:E1"/>
    <mergeCell ref="C3:C7"/>
    <mergeCell ref="D3:D7"/>
  </mergeCells>
  <conditionalFormatting sqref="C113">
    <cfRule type="expression" dxfId="329" priority="1">
      <formula>#REF!="Total"</formula>
    </cfRule>
  </conditionalFormatting>
  <conditionalFormatting sqref="C113">
    <cfRule type="expression" dxfId="328" priority="11" stopIfTrue="1">
      <formula>$C113="Total"</formula>
    </cfRule>
  </conditionalFormatting>
  <conditionalFormatting sqref="C113">
    <cfRule type="expression" dxfId="327" priority="10">
      <formula>#REF!="Total"</formula>
    </cfRule>
  </conditionalFormatting>
  <conditionalFormatting sqref="C113">
    <cfRule type="expression" dxfId="326" priority="9">
      <formula>#REF!="Total"</formula>
    </cfRule>
  </conditionalFormatting>
  <conditionalFormatting sqref="C113">
    <cfRule type="expression" dxfId="325" priority="8">
      <formula>#REF!="Total"</formula>
    </cfRule>
  </conditionalFormatting>
  <conditionalFormatting sqref="C113">
    <cfRule type="expression" dxfId="324" priority="7">
      <formula>#REF!="Total"</formula>
    </cfRule>
  </conditionalFormatting>
  <conditionalFormatting sqref="C113">
    <cfRule type="expression" dxfId="323" priority="6">
      <formula>#REF!="Total"</formula>
    </cfRule>
  </conditionalFormatting>
  <conditionalFormatting sqref="C113">
    <cfRule type="expression" dxfId="322" priority="5">
      <formula>#REF!="Total"</formula>
    </cfRule>
  </conditionalFormatting>
  <conditionalFormatting sqref="C113">
    <cfRule type="expression" dxfId="321" priority="4">
      <formula>#REF!="Total"</formula>
    </cfRule>
  </conditionalFormatting>
  <conditionalFormatting sqref="C113">
    <cfRule type="expression" dxfId="320" priority="12">
      <formula>#REF!="Total"</formula>
    </cfRule>
  </conditionalFormatting>
  <conditionalFormatting sqref="C113">
    <cfRule type="expression" dxfId="319" priority="13">
      <formula>#REF!="Total"</formula>
    </cfRule>
  </conditionalFormatting>
  <conditionalFormatting sqref="C113">
    <cfRule type="expression" dxfId="318" priority="14">
      <formula>#REF!="Total"</formula>
    </cfRule>
  </conditionalFormatting>
  <conditionalFormatting sqref="C113">
    <cfRule type="expression" dxfId="317" priority="15">
      <formula>#REF!="Total"</formula>
    </cfRule>
  </conditionalFormatting>
  <conditionalFormatting sqref="C113">
    <cfRule type="expression" dxfId="316" priority="16">
      <formula>$A113="Total"</formula>
    </cfRule>
  </conditionalFormatting>
  <conditionalFormatting sqref="C113">
    <cfRule type="expression" dxfId="315" priority="3">
      <formula>#REF!="Total"</formula>
    </cfRule>
  </conditionalFormatting>
  <conditionalFormatting sqref="C113">
    <cfRule type="expression" dxfId="314" priority="2">
      <formula>#REF!="Total"</formula>
    </cfRule>
  </conditionalFormatting>
  <conditionalFormatting sqref="C113">
    <cfRule type="expression" dxfId="313" priority="17" stopIfTrue="1">
      <formula>#REF!="Total"</formula>
    </cfRule>
  </conditionalFormatting>
  <conditionalFormatting sqref="C113">
    <cfRule type="expression" dxfId="312" priority="18">
      <formula>#REF!="Total"</formula>
    </cfRule>
  </conditionalFormatting>
  <conditionalFormatting sqref="C113">
    <cfRule type="expression" dxfId="311" priority="19">
      <formula>#REF!="Total"</formula>
    </cfRule>
  </conditionalFormatting>
  <conditionalFormatting sqref="C113">
    <cfRule type="expression" dxfId="310" priority="20">
      <formula>#REF!="Total"</formula>
    </cfRule>
  </conditionalFormatting>
  <conditionalFormatting sqref="C113">
    <cfRule type="expression" dxfId="309" priority="21">
      <formula>#REF!="Total"</formula>
    </cfRule>
  </conditionalFormatting>
  <conditionalFormatting sqref="C113">
    <cfRule type="expression" dxfId="308" priority="22">
      <formula>#REF!="Total"</formula>
    </cfRule>
  </conditionalFormatting>
  <conditionalFormatting sqref="C113">
    <cfRule type="expression" dxfId="307" priority="23">
      <formula>#REF!="Total"</formula>
    </cfRule>
  </conditionalFormatting>
  <conditionalFormatting sqref="C113">
    <cfRule type="expression" dxfId="306" priority="24">
      <formula>#REF!="Total"</formula>
    </cfRule>
  </conditionalFormatting>
  <conditionalFormatting sqref="C113">
    <cfRule type="expression" dxfId="305" priority="25">
      <formula>#REF!="Total"</formula>
    </cfRule>
  </conditionalFormatting>
  <conditionalFormatting sqref="C113">
    <cfRule type="expression" dxfId="304" priority="26">
      <formula>#REF!="Total"</formula>
    </cfRule>
  </conditionalFormatting>
  <conditionalFormatting sqref="C113">
    <cfRule type="expression" dxfId="303" priority="27">
      <formula>#REF!="Total"</formula>
    </cfRule>
  </conditionalFormatting>
  <conditionalFormatting sqref="C113">
    <cfRule type="expression" dxfId="302" priority="28">
      <formula>#REF!="Total"</formula>
    </cfRule>
  </conditionalFormatting>
  <conditionalFormatting sqref="C113">
    <cfRule type="expression" dxfId="301" priority="29">
      <formula>#REF!="Total"</formula>
    </cfRule>
  </conditionalFormatting>
  <conditionalFormatting sqref="C113">
    <cfRule type="expression" dxfId="300" priority="30">
      <formula>#REF!="Total"</formula>
    </cfRule>
  </conditionalFormatting>
  <conditionalFormatting sqref="C113">
    <cfRule type="expression" dxfId="299" priority="31">
      <formula>#REF!="Total"</formula>
    </cfRule>
  </conditionalFormatting>
  <conditionalFormatting sqref="C113">
    <cfRule type="expression" dxfId="298" priority="32">
      <formula>#REF!="Total"</formula>
    </cfRule>
  </conditionalFormatting>
  <conditionalFormatting sqref="C113">
    <cfRule type="expression" dxfId="297" priority="33">
      <formula>#REF!="Total"</formula>
    </cfRule>
  </conditionalFormatting>
  <hyperlinks>
    <hyperlink ref="A1" location="Index!A1" display="Index" xr:uid="{2265AAE3-9814-4A86-A3EC-E025192829ED}"/>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30095-41BF-42D2-8F00-CDF3B1917AC7}">
  <dimension ref="A1:I116"/>
  <sheetViews>
    <sheetView workbookViewId="0">
      <selection activeCell="B1" sqref="B1:E1"/>
    </sheetView>
  </sheetViews>
  <sheetFormatPr defaultRowHeight="12.75" x14ac:dyDescent="0.2"/>
  <cols>
    <col min="1" max="1" width="5.42578125" style="1" bestFit="1" customWidth="1"/>
    <col min="2" max="2" width="67" style="1" bestFit="1" customWidth="1"/>
    <col min="3" max="3" width="25.7109375" style="62" customWidth="1"/>
    <col min="4" max="4" width="25.7109375" style="1" customWidth="1"/>
    <col min="5" max="5" width="13.570312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67" style="1" bestFit="1" customWidth="1"/>
    <col min="259" max="259" width="13.140625" style="1" bestFit="1" customWidth="1"/>
    <col min="260" max="260" width="23.7109375" style="1" bestFit="1" customWidth="1"/>
    <col min="261" max="261" width="13.5703125" style="1" bestFit="1" customWidth="1"/>
    <col min="262" max="262" width="10.28515625" style="1" bestFit="1" customWidth="1"/>
    <col min="263" max="263" width="18.140625" style="1" bestFit="1" customWidth="1"/>
    <col min="264" max="512" width="9.140625" style="1"/>
    <col min="513" max="513" width="5.42578125" style="1" bestFit="1" customWidth="1"/>
    <col min="514" max="514" width="67" style="1" bestFit="1" customWidth="1"/>
    <col min="515" max="515" width="13.140625" style="1" bestFit="1" customWidth="1"/>
    <col min="516" max="516" width="23.7109375" style="1" bestFit="1" customWidth="1"/>
    <col min="517" max="517" width="13.5703125" style="1" bestFit="1" customWidth="1"/>
    <col min="518" max="518" width="10.28515625" style="1" bestFit="1" customWidth="1"/>
    <col min="519" max="519" width="18.140625" style="1" bestFit="1" customWidth="1"/>
    <col min="520" max="768" width="9.140625" style="1"/>
    <col min="769" max="769" width="5.42578125" style="1" bestFit="1" customWidth="1"/>
    <col min="770" max="770" width="67" style="1" bestFit="1" customWidth="1"/>
    <col min="771" max="771" width="13.140625" style="1" bestFit="1" customWidth="1"/>
    <col min="772" max="772" width="23.7109375" style="1" bestFit="1" customWidth="1"/>
    <col min="773" max="773" width="13.570312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67" style="1" bestFit="1" customWidth="1"/>
    <col min="1027" max="1027" width="13.140625" style="1" bestFit="1" customWidth="1"/>
    <col min="1028" max="1028" width="23.7109375" style="1" bestFit="1" customWidth="1"/>
    <col min="1029" max="1029" width="13.570312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67" style="1" bestFit="1" customWidth="1"/>
    <col min="1283" max="1283" width="13.140625" style="1" bestFit="1" customWidth="1"/>
    <col min="1284" max="1284" width="23.7109375" style="1" bestFit="1" customWidth="1"/>
    <col min="1285" max="1285" width="13.570312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67" style="1" bestFit="1" customWidth="1"/>
    <col min="1539" max="1539" width="13.140625" style="1" bestFit="1" customWidth="1"/>
    <col min="1540" max="1540" width="23.7109375" style="1" bestFit="1" customWidth="1"/>
    <col min="1541" max="1541" width="13.570312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67" style="1" bestFit="1" customWidth="1"/>
    <col min="1795" max="1795" width="13.140625" style="1" bestFit="1" customWidth="1"/>
    <col min="1796" max="1796" width="23.7109375" style="1" bestFit="1" customWidth="1"/>
    <col min="1797" max="1797" width="13.570312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67" style="1" bestFit="1" customWidth="1"/>
    <col min="2051" max="2051" width="13.140625" style="1" bestFit="1" customWidth="1"/>
    <col min="2052" max="2052" width="23.7109375" style="1" bestFit="1" customWidth="1"/>
    <col min="2053" max="2053" width="13.570312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67" style="1" bestFit="1" customWidth="1"/>
    <col min="2307" max="2307" width="13.140625" style="1" bestFit="1" customWidth="1"/>
    <col min="2308" max="2308" width="23.7109375" style="1" bestFit="1" customWidth="1"/>
    <col min="2309" max="2309" width="13.570312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67" style="1" bestFit="1" customWidth="1"/>
    <col min="2563" max="2563" width="13.140625" style="1" bestFit="1" customWidth="1"/>
    <col min="2564" max="2564" width="23.7109375" style="1" bestFit="1" customWidth="1"/>
    <col min="2565" max="2565" width="13.570312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67" style="1" bestFit="1" customWidth="1"/>
    <col min="2819" max="2819" width="13.140625" style="1" bestFit="1" customWidth="1"/>
    <col min="2820" max="2820" width="23.7109375" style="1" bestFit="1" customWidth="1"/>
    <col min="2821" max="2821" width="13.570312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67" style="1" bestFit="1" customWidth="1"/>
    <col min="3075" max="3075" width="13.140625" style="1" bestFit="1" customWidth="1"/>
    <col min="3076" max="3076" width="23.7109375" style="1" bestFit="1" customWidth="1"/>
    <col min="3077" max="3077" width="13.570312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67" style="1" bestFit="1" customWidth="1"/>
    <col min="3331" max="3331" width="13.140625" style="1" bestFit="1" customWidth="1"/>
    <col min="3332" max="3332" width="23.7109375" style="1" bestFit="1" customWidth="1"/>
    <col min="3333" max="3333" width="13.570312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67" style="1" bestFit="1" customWidth="1"/>
    <col min="3587" max="3587" width="13.140625" style="1" bestFit="1" customWidth="1"/>
    <col min="3588" max="3588" width="23.7109375" style="1" bestFit="1" customWidth="1"/>
    <col min="3589" max="3589" width="13.570312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67" style="1" bestFit="1" customWidth="1"/>
    <col min="3843" max="3843" width="13.140625" style="1" bestFit="1" customWidth="1"/>
    <col min="3844" max="3844" width="23.7109375" style="1" bestFit="1" customWidth="1"/>
    <col min="3845" max="3845" width="13.570312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67" style="1" bestFit="1" customWidth="1"/>
    <col min="4099" max="4099" width="13.140625" style="1" bestFit="1" customWidth="1"/>
    <col min="4100" max="4100" width="23.7109375" style="1" bestFit="1" customWidth="1"/>
    <col min="4101" max="4101" width="13.570312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67" style="1" bestFit="1" customWidth="1"/>
    <col min="4355" max="4355" width="13.140625" style="1" bestFit="1" customWidth="1"/>
    <col min="4356" max="4356" width="23.7109375" style="1" bestFit="1" customWidth="1"/>
    <col min="4357" max="4357" width="13.570312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67" style="1" bestFit="1" customWidth="1"/>
    <col min="4611" max="4611" width="13.140625" style="1" bestFit="1" customWidth="1"/>
    <col min="4612" max="4612" width="23.7109375" style="1" bestFit="1" customWidth="1"/>
    <col min="4613" max="4613" width="13.570312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67" style="1" bestFit="1" customWidth="1"/>
    <col min="4867" max="4867" width="13.140625" style="1" bestFit="1" customWidth="1"/>
    <col min="4868" max="4868" width="23.7109375" style="1" bestFit="1" customWidth="1"/>
    <col min="4869" max="4869" width="13.570312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67" style="1" bestFit="1" customWidth="1"/>
    <col min="5123" max="5123" width="13.140625" style="1" bestFit="1" customWidth="1"/>
    <col min="5124" max="5124" width="23.7109375" style="1" bestFit="1" customWidth="1"/>
    <col min="5125" max="5125" width="13.570312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67" style="1" bestFit="1" customWidth="1"/>
    <col min="5379" max="5379" width="13.140625" style="1" bestFit="1" customWidth="1"/>
    <col min="5380" max="5380" width="23.7109375" style="1" bestFit="1" customWidth="1"/>
    <col min="5381" max="5381" width="13.570312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67" style="1" bestFit="1" customWidth="1"/>
    <col min="5635" max="5635" width="13.140625" style="1" bestFit="1" customWidth="1"/>
    <col min="5636" max="5636" width="23.7109375" style="1" bestFit="1" customWidth="1"/>
    <col min="5637" max="5637" width="13.570312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67" style="1" bestFit="1" customWidth="1"/>
    <col min="5891" max="5891" width="13.140625" style="1" bestFit="1" customWidth="1"/>
    <col min="5892" max="5892" width="23.7109375" style="1" bestFit="1" customWidth="1"/>
    <col min="5893" max="5893" width="13.570312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67" style="1" bestFit="1" customWidth="1"/>
    <col min="6147" max="6147" width="13.140625" style="1" bestFit="1" customWidth="1"/>
    <col min="6148" max="6148" width="23.7109375" style="1" bestFit="1" customWidth="1"/>
    <col min="6149" max="6149" width="13.570312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67" style="1" bestFit="1" customWidth="1"/>
    <col min="6403" max="6403" width="13.140625" style="1" bestFit="1" customWidth="1"/>
    <col min="6404" max="6404" width="23.7109375" style="1" bestFit="1" customWidth="1"/>
    <col min="6405" max="6405" width="13.570312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67" style="1" bestFit="1" customWidth="1"/>
    <col min="6659" max="6659" width="13.140625" style="1" bestFit="1" customWidth="1"/>
    <col min="6660" max="6660" width="23.7109375" style="1" bestFit="1" customWidth="1"/>
    <col min="6661" max="6661" width="13.570312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67" style="1" bestFit="1" customWidth="1"/>
    <col min="6915" max="6915" width="13.140625" style="1" bestFit="1" customWidth="1"/>
    <col min="6916" max="6916" width="23.7109375" style="1" bestFit="1" customWidth="1"/>
    <col min="6917" max="6917" width="13.570312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67" style="1" bestFit="1" customWidth="1"/>
    <col min="7171" max="7171" width="13.140625" style="1" bestFit="1" customWidth="1"/>
    <col min="7172" max="7172" width="23.7109375" style="1" bestFit="1" customWidth="1"/>
    <col min="7173" max="7173" width="13.570312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67" style="1" bestFit="1" customWidth="1"/>
    <col min="7427" max="7427" width="13.140625" style="1" bestFit="1" customWidth="1"/>
    <col min="7428" max="7428" width="23.7109375" style="1" bestFit="1" customWidth="1"/>
    <col min="7429" max="7429" width="13.570312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67" style="1" bestFit="1" customWidth="1"/>
    <col min="7683" max="7683" width="13.140625" style="1" bestFit="1" customWidth="1"/>
    <col min="7684" max="7684" width="23.7109375" style="1" bestFit="1" customWidth="1"/>
    <col min="7685" max="7685" width="13.570312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67" style="1" bestFit="1" customWidth="1"/>
    <col min="7939" max="7939" width="13.140625" style="1" bestFit="1" customWidth="1"/>
    <col min="7940" max="7940" width="23.7109375" style="1" bestFit="1" customWidth="1"/>
    <col min="7941" max="7941" width="13.570312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67" style="1" bestFit="1" customWidth="1"/>
    <col min="8195" max="8195" width="13.140625" style="1" bestFit="1" customWidth="1"/>
    <col min="8196" max="8196" width="23.7109375" style="1" bestFit="1" customWidth="1"/>
    <col min="8197" max="8197" width="13.570312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67" style="1" bestFit="1" customWidth="1"/>
    <col min="8451" max="8451" width="13.140625" style="1" bestFit="1" customWidth="1"/>
    <col min="8452" max="8452" width="23.7109375" style="1" bestFit="1" customWidth="1"/>
    <col min="8453" max="8453" width="13.570312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67" style="1" bestFit="1" customWidth="1"/>
    <col min="8707" max="8707" width="13.140625" style="1" bestFit="1" customWidth="1"/>
    <col min="8708" max="8708" width="23.7109375" style="1" bestFit="1" customWidth="1"/>
    <col min="8709" max="8709" width="13.570312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67" style="1" bestFit="1" customWidth="1"/>
    <col min="8963" max="8963" width="13.140625" style="1" bestFit="1" customWidth="1"/>
    <col min="8964" max="8964" width="23.7109375" style="1" bestFit="1" customWidth="1"/>
    <col min="8965" max="8965" width="13.570312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67" style="1" bestFit="1" customWidth="1"/>
    <col min="9219" max="9219" width="13.140625" style="1" bestFit="1" customWidth="1"/>
    <col min="9220" max="9220" width="23.7109375" style="1" bestFit="1" customWidth="1"/>
    <col min="9221" max="9221" width="13.570312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67" style="1" bestFit="1" customWidth="1"/>
    <col min="9475" max="9475" width="13.140625" style="1" bestFit="1" customWidth="1"/>
    <col min="9476" max="9476" width="23.7109375" style="1" bestFit="1" customWidth="1"/>
    <col min="9477" max="9477" width="13.570312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67" style="1" bestFit="1" customWidth="1"/>
    <col min="9731" max="9731" width="13.140625" style="1" bestFit="1" customWidth="1"/>
    <col min="9732" max="9732" width="23.7109375" style="1" bestFit="1" customWidth="1"/>
    <col min="9733" max="9733" width="13.570312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67" style="1" bestFit="1" customWidth="1"/>
    <col min="9987" max="9987" width="13.140625" style="1" bestFit="1" customWidth="1"/>
    <col min="9988" max="9988" width="23.7109375" style="1" bestFit="1" customWidth="1"/>
    <col min="9989" max="9989" width="13.570312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67" style="1" bestFit="1" customWidth="1"/>
    <col min="10243" max="10243" width="13.140625" style="1" bestFit="1" customWidth="1"/>
    <col min="10244" max="10244" width="23.7109375" style="1" bestFit="1" customWidth="1"/>
    <col min="10245" max="10245" width="13.570312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67" style="1" bestFit="1" customWidth="1"/>
    <col min="10499" max="10499" width="13.140625" style="1" bestFit="1" customWidth="1"/>
    <col min="10500" max="10500" width="23.7109375" style="1" bestFit="1" customWidth="1"/>
    <col min="10501" max="10501" width="13.570312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67" style="1" bestFit="1" customWidth="1"/>
    <col min="10755" max="10755" width="13.140625" style="1" bestFit="1" customWidth="1"/>
    <col min="10756" max="10756" width="23.7109375" style="1" bestFit="1" customWidth="1"/>
    <col min="10757" max="10757" width="13.570312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67" style="1" bestFit="1" customWidth="1"/>
    <col min="11011" max="11011" width="13.140625" style="1" bestFit="1" customWidth="1"/>
    <col min="11012" max="11012" width="23.7109375" style="1" bestFit="1" customWidth="1"/>
    <col min="11013" max="11013" width="13.570312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67" style="1" bestFit="1" customWidth="1"/>
    <col min="11267" max="11267" width="13.140625" style="1" bestFit="1" customWidth="1"/>
    <col min="11268" max="11268" width="23.7109375" style="1" bestFit="1" customWidth="1"/>
    <col min="11269" max="11269" width="13.570312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67" style="1" bestFit="1" customWidth="1"/>
    <col min="11523" max="11523" width="13.140625" style="1" bestFit="1" customWidth="1"/>
    <col min="11524" max="11524" width="23.7109375" style="1" bestFit="1" customWidth="1"/>
    <col min="11525" max="11525" width="13.570312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67" style="1" bestFit="1" customWidth="1"/>
    <col min="11779" max="11779" width="13.140625" style="1" bestFit="1" customWidth="1"/>
    <col min="11780" max="11780" width="23.7109375" style="1" bestFit="1" customWidth="1"/>
    <col min="11781" max="11781" width="13.570312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67" style="1" bestFit="1" customWidth="1"/>
    <col min="12035" max="12035" width="13.140625" style="1" bestFit="1" customWidth="1"/>
    <col min="12036" max="12036" width="23.7109375" style="1" bestFit="1" customWidth="1"/>
    <col min="12037" max="12037" width="13.570312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67" style="1" bestFit="1" customWidth="1"/>
    <col min="12291" max="12291" width="13.140625" style="1" bestFit="1" customWidth="1"/>
    <col min="12292" max="12292" width="23.7109375" style="1" bestFit="1" customWidth="1"/>
    <col min="12293" max="12293" width="13.570312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67" style="1" bestFit="1" customWidth="1"/>
    <col min="12547" max="12547" width="13.140625" style="1" bestFit="1" customWidth="1"/>
    <col min="12548" max="12548" width="23.7109375" style="1" bestFit="1" customWidth="1"/>
    <col min="12549" max="12549" width="13.570312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67" style="1" bestFit="1" customWidth="1"/>
    <col min="12803" max="12803" width="13.140625" style="1" bestFit="1" customWidth="1"/>
    <col min="12804" max="12804" width="23.7109375" style="1" bestFit="1" customWidth="1"/>
    <col min="12805" max="12805" width="13.570312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67" style="1" bestFit="1" customWidth="1"/>
    <col min="13059" max="13059" width="13.140625" style="1" bestFit="1" customWidth="1"/>
    <col min="13060" max="13060" width="23.7109375" style="1" bestFit="1" customWidth="1"/>
    <col min="13061" max="13061" width="13.570312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67" style="1" bestFit="1" customWidth="1"/>
    <col min="13315" max="13315" width="13.140625" style="1" bestFit="1" customWidth="1"/>
    <col min="13316" max="13316" width="23.7109375" style="1" bestFit="1" customWidth="1"/>
    <col min="13317" max="13317" width="13.570312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67" style="1" bestFit="1" customWidth="1"/>
    <col min="13571" max="13571" width="13.140625" style="1" bestFit="1" customWidth="1"/>
    <col min="13572" max="13572" width="23.7109375" style="1" bestFit="1" customWidth="1"/>
    <col min="13573" max="13573" width="13.570312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67" style="1" bestFit="1" customWidth="1"/>
    <col min="13827" max="13827" width="13.140625" style="1" bestFit="1" customWidth="1"/>
    <col min="13828" max="13828" width="23.7109375" style="1" bestFit="1" customWidth="1"/>
    <col min="13829" max="13829" width="13.570312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67" style="1" bestFit="1" customWidth="1"/>
    <col min="14083" max="14083" width="13.140625" style="1" bestFit="1" customWidth="1"/>
    <col min="14084" max="14084" width="23.7109375" style="1" bestFit="1" customWidth="1"/>
    <col min="14085" max="14085" width="13.570312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67" style="1" bestFit="1" customWidth="1"/>
    <col min="14339" max="14339" width="13.140625" style="1" bestFit="1" customWidth="1"/>
    <col min="14340" max="14340" width="23.7109375" style="1" bestFit="1" customWidth="1"/>
    <col min="14341" max="14341" width="13.570312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67" style="1" bestFit="1" customWidth="1"/>
    <col min="14595" max="14595" width="13.140625" style="1" bestFit="1" customWidth="1"/>
    <col min="14596" max="14596" width="23.7109375" style="1" bestFit="1" customWidth="1"/>
    <col min="14597" max="14597" width="13.570312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67" style="1" bestFit="1" customWidth="1"/>
    <col min="14851" max="14851" width="13.140625" style="1" bestFit="1" customWidth="1"/>
    <col min="14852" max="14852" width="23.7109375" style="1" bestFit="1" customWidth="1"/>
    <col min="14853" max="14853" width="13.570312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67" style="1" bestFit="1" customWidth="1"/>
    <col min="15107" max="15107" width="13.140625" style="1" bestFit="1" customWidth="1"/>
    <col min="15108" max="15108" width="23.7109375" style="1" bestFit="1" customWidth="1"/>
    <col min="15109" max="15109" width="13.570312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67" style="1" bestFit="1" customWidth="1"/>
    <col min="15363" max="15363" width="13.140625" style="1" bestFit="1" customWidth="1"/>
    <col min="15364" max="15364" width="23.7109375" style="1" bestFit="1" customWidth="1"/>
    <col min="15365" max="15365" width="13.570312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67" style="1" bestFit="1" customWidth="1"/>
    <col min="15619" max="15619" width="13.140625" style="1" bestFit="1" customWidth="1"/>
    <col min="15620" max="15620" width="23.7109375" style="1" bestFit="1" customWidth="1"/>
    <col min="15621" max="15621" width="13.570312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67" style="1" bestFit="1" customWidth="1"/>
    <col min="15875" max="15875" width="13.140625" style="1" bestFit="1" customWidth="1"/>
    <col min="15876" max="15876" width="23.7109375" style="1" bestFit="1" customWidth="1"/>
    <col min="15877" max="15877" width="13.570312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67" style="1" bestFit="1" customWidth="1"/>
    <col min="16131" max="16131" width="13.140625" style="1" bestFit="1" customWidth="1"/>
    <col min="16132" max="16132" width="23.7109375" style="1" bestFit="1" customWidth="1"/>
    <col min="16133" max="16133" width="13.5703125" style="1" bestFit="1" customWidth="1"/>
    <col min="16134" max="16134" width="10.28515625" style="1" bestFit="1" customWidth="1"/>
    <col min="16135" max="16135" width="18.140625" style="1" bestFit="1" customWidth="1"/>
    <col min="16136" max="16384" width="9.140625" style="1"/>
  </cols>
  <sheetData>
    <row r="1" spans="1:9" x14ac:dyDescent="0.2">
      <c r="A1" s="3" t="s">
        <v>0</v>
      </c>
      <c r="B1" s="410" t="s">
        <v>63</v>
      </c>
      <c r="C1" s="410"/>
      <c r="D1" s="410"/>
      <c r="E1" s="410"/>
    </row>
    <row r="2" spans="1:9" ht="13.5" thickBot="1" x14ac:dyDescent="0.25"/>
    <row r="3" spans="1:9" ht="15" x14ac:dyDescent="0.2">
      <c r="B3" s="47" t="s">
        <v>1056</v>
      </c>
      <c r="C3" s="411"/>
      <c r="D3" s="417"/>
    </row>
    <row r="4" spans="1:9" ht="30" x14ac:dyDescent="0.2">
      <c r="B4" s="50" t="s">
        <v>1057</v>
      </c>
      <c r="C4" s="412"/>
      <c r="D4" s="418"/>
    </row>
    <row r="5" spans="1:9" ht="15" x14ac:dyDescent="0.2">
      <c r="B5" s="50" t="s">
        <v>983</v>
      </c>
      <c r="C5" s="412"/>
      <c r="D5" s="418"/>
    </row>
    <row r="6" spans="1:9" ht="15" x14ac:dyDescent="0.2">
      <c r="B6" s="49" t="s">
        <v>1000</v>
      </c>
      <c r="C6" s="412"/>
      <c r="D6" s="418"/>
    </row>
    <row r="7" spans="1:9" ht="30.75" thickBot="1" x14ac:dyDescent="0.25">
      <c r="B7" s="52" t="s">
        <v>1058</v>
      </c>
      <c r="C7" s="413"/>
      <c r="D7" s="419"/>
    </row>
    <row r="8" spans="1:9" x14ac:dyDescent="0.2">
      <c r="C8" s="64" t="s">
        <v>1631</v>
      </c>
      <c r="D8" s="64" t="s">
        <v>1630</v>
      </c>
    </row>
    <row r="10" spans="1:9" x14ac:dyDescent="0.2">
      <c r="B10" s="1" t="s">
        <v>95</v>
      </c>
    </row>
    <row r="12" spans="1:9" x14ac:dyDescent="0.2">
      <c r="B12" s="6" t="s">
        <v>96</v>
      </c>
      <c r="C12" s="63" t="s">
        <v>97</v>
      </c>
      <c r="D12" s="6" t="s">
        <v>125</v>
      </c>
      <c r="E12" s="6" t="s">
        <v>99</v>
      </c>
      <c r="F12" s="8" t="s">
        <v>100</v>
      </c>
      <c r="G12" s="8" t="s">
        <v>101</v>
      </c>
      <c r="H12" s="8" t="s">
        <v>102</v>
      </c>
      <c r="I12" s="2" t="s">
        <v>126</v>
      </c>
    </row>
    <row r="13" spans="1:9" x14ac:dyDescent="0.2">
      <c r="B13" s="2" t="s">
        <v>127</v>
      </c>
    </row>
    <row r="14" spans="1:9" x14ac:dyDescent="0.2">
      <c r="B14" s="2" t="s">
        <v>104</v>
      </c>
    </row>
    <row r="15" spans="1:9" x14ac:dyDescent="0.2">
      <c r="B15" s="1" t="s">
        <v>1103</v>
      </c>
      <c r="C15" s="62" t="s">
        <v>128</v>
      </c>
      <c r="D15" s="1" t="s">
        <v>160</v>
      </c>
      <c r="E15" s="1" t="s">
        <v>175</v>
      </c>
      <c r="F15" s="4">
        <v>867100</v>
      </c>
      <c r="G15" s="4">
        <v>7095.05</v>
      </c>
      <c r="H15" s="4">
        <v>12.02</v>
      </c>
    </row>
    <row r="16" spans="1:9" x14ac:dyDescent="0.2">
      <c r="B16" s="1" t="s">
        <v>1230</v>
      </c>
      <c r="C16" s="62" t="s">
        <v>128</v>
      </c>
      <c r="D16" s="1" t="s">
        <v>160</v>
      </c>
      <c r="E16" s="1" t="s">
        <v>162</v>
      </c>
      <c r="F16" s="4">
        <v>103500</v>
      </c>
      <c r="G16" s="4">
        <v>5051.5200000000004</v>
      </c>
      <c r="H16" s="4">
        <v>8.56</v>
      </c>
    </row>
    <row r="17" spans="2:8" x14ac:dyDescent="0.2">
      <c r="B17" s="1" t="s">
        <v>1116</v>
      </c>
      <c r="C17" s="62" t="s">
        <v>128</v>
      </c>
      <c r="D17" s="1" t="s">
        <v>160</v>
      </c>
      <c r="E17" s="1" t="s">
        <v>161</v>
      </c>
      <c r="F17" s="4">
        <v>104500</v>
      </c>
      <c r="G17" s="4">
        <v>5014.6400000000003</v>
      </c>
      <c r="H17" s="4">
        <v>8.5</v>
      </c>
    </row>
    <row r="18" spans="2:8" x14ac:dyDescent="0.2">
      <c r="B18" s="1" t="s">
        <v>1229</v>
      </c>
      <c r="C18" s="62" t="s">
        <v>128</v>
      </c>
      <c r="D18" s="1" t="s">
        <v>160</v>
      </c>
      <c r="E18" s="1" t="s">
        <v>421</v>
      </c>
      <c r="F18" s="4">
        <v>500000</v>
      </c>
      <c r="G18" s="4">
        <v>4917.75</v>
      </c>
      <c r="H18" s="4">
        <v>8.33</v>
      </c>
    </row>
    <row r="19" spans="2:8" x14ac:dyDescent="0.2">
      <c r="B19" s="1" t="s">
        <v>1190</v>
      </c>
      <c r="C19" s="62" t="s">
        <v>128</v>
      </c>
      <c r="D19" s="1" t="s">
        <v>160</v>
      </c>
      <c r="E19" s="1" t="s">
        <v>172</v>
      </c>
      <c r="F19" s="4">
        <v>103049</v>
      </c>
      <c r="G19" s="4">
        <v>4102.12</v>
      </c>
      <c r="H19" s="4">
        <v>6.95</v>
      </c>
    </row>
    <row r="20" spans="2:8" x14ac:dyDescent="0.2">
      <c r="B20" s="1" t="s">
        <v>1227</v>
      </c>
      <c r="C20" s="62" t="s">
        <v>128</v>
      </c>
      <c r="D20" s="1" t="s">
        <v>160</v>
      </c>
      <c r="E20" s="1" t="s">
        <v>469</v>
      </c>
      <c r="F20" s="4">
        <v>158726</v>
      </c>
      <c r="G20" s="4">
        <v>3827.44</v>
      </c>
      <c r="H20" s="4">
        <v>6.49</v>
      </c>
    </row>
    <row r="21" spans="2:8" x14ac:dyDescent="0.2">
      <c r="B21" s="1" t="s">
        <v>1106</v>
      </c>
      <c r="C21" s="62" t="s">
        <v>128</v>
      </c>
      <c r="D21" s="1" t="s">
        <v>216</v>
      </c>
      <c r="E21" s="1" t="s">
        <v>288</v>
      </c>
      <c r="F21" s="4">
        <v>84300</v>
      </c>
      <c r="G21" s="4">
        <v>3777.99</v>
      </c>
      <c r="H21" s="4">
        <v>6.4</v>
      </c>
    </row>
    <row r="22" spans="2:8" x14ac:dyDescent="0.2">
      <c r="B22" s="1" t="s">
        <v>1514</v>
      </c>
      <c r="C22" s="62" t="s">
        <v>128</v>
      </c>
      <c r="D22" s="1" t="s">
        <v>216</v>
      </c>
      <c r="E22" s="1" t="s">
        <v>485</v>
      </c>
      <c r="F22" s="4">
        <v>555198</v>
      </c>
      <c r="G22" s="4">
        <v>2788.76</v>
      </c>
      <c r="H22" s="4">
        <v>4.7300000000000004</v>
      </c>
    </row>
    <row r="23" spans="2:8" x14ac:dyDescent="0.2">
      <c r="B23" s="1" t="s">
        <v>1153</v>
      </c>
      <c r="C23" s="62" t="s">
        <v>128</v>
      </c>
      <c r="D23" s="1" t="s">
        <v>160</v>
      </c>
      <c r="E23" s="1" t="s">
        <v>443</v>
      </c>
      <c r="F23" s="4">
        <v>223000</v>
      </c>
      <c r="G23" s="4">
        <v>2122.0700000000002</v>
      </c>
      <c r="H23" s="4">
        <v>3.6</v>
      </c>
    </row>
    <row r="24" spans="2:8" x14ac:dyDescent="0.2">
      <c r="B24" s="1" t="s">
        <v>1503</v>
      </c>
      <c r="C24" s="62" t="s">
        <v>128</v>
      </c>
      <c r="D24" s="1" t="s">
        <v>216</v>
      </c>
      <c r="E24" s="1" t="s">
        <v>512</v>
      </c>
      <c r="F24" s="4">
        <v>795000</v>
      </c>
      <c r="G24" s="4">
        <v>2094.83</v>
      </c>
      <c r="H24" s="4">
        <v>3.55</v>
      </c>
    </row>
    <row r="25" spans="2:8" x14ac:dyDescent="0.2">
      <c r="B25" s="1" t="s">
        <v>1498</v>
      </c>
      <c r="C25" s="62" t="s">
        <v>128</v>
      </c>
      <c r="D25" s="1" t="s">
        <v>160</v>
      </c>
      <c r="E25" s="1" t="s">
        <v>496</v>
      </c>
      <c r="F25" s="4">
        <v>103000</v>
      </c>
      <c r="G25" s="4">
        <v>1922.96</v>
      </c>
      <c r="H25" s="4">
        <v>3.26</v>
      </c>
    </row>
    <row r="26" spans="2:8" x14ac:dyDescent="0.2">
      <c r="B26" s="1" t="s">
        <v>1579</v>
      </c>
      <c r="C26" s="62" t="s">
        <v>128</v>
      </c>
      <c r="D26" s="1" t="s">
        <v>216</v>
      </c>
      <c r="E26" s="1" t="s">
        <v>552</v>
      </c>
      <c r="F26" s="4">
        <v>116982</v>
      </c>
      <c r="G26" s="4">
        <v>1428.7</v>
      </c>
      <c r="H26" s="4">
        <v>2.42</v>
      </c>
    </row>
    <row r="27" spans="2:8" x14ac:dyDescent="0.2">
      <c r="B27" s="1" t="s">
        <v>1483</v>
      </c>
      <c r="C27" s="62" t="s">
        <v>128</v>
      </c>
      <c r="D27" s="1" t="s">
        <v>160</v>
      </c>
      <c r="E27" s="1" t="s">
        <v>284</v>
      </c>
      <c r="F27" s="4">
        <v>26000</v>
      </c>
      <c r="G27" s="4">
        <v>1404.94</v>
      </c>
      <c r="H27" s="4">
        <v>2.38</v>
      </c>
    </row>
    <row r="28" spans="2:8" x14ac:dyDescent="0.2">
      <c r="B28" s="1" t="s">
        <v>1580</v>
      </c>
      <c r="C28" s="62" t="s">
        <v>128</v>
      </c>
      <c r="D28" s="1" t="s">
        <v>160</v>
      </c>
      <c r="E28" s="1" t="s">
        <v>553</v>
      </c>
      <c r="F28" s="4">
        <v>378183</v>
      </c>
      <c r="G28" s="4">
        <v>1321.37</v>
      </c>
      <c r="H28" s="4">
        <v>2.2400000000000002</v>
      </c>
    </row>
    <row r="29" spans="2:8" x14ac:dyDescent="0.2">
      <c r="B29" s="1" t="s">
        <v>1581</v>
      </c>
      <c r="C29" s="62" t="s">
        <v>128</v>
      </c>
      <c r="D29" s="1" t="s">
        <v>160</v>
      </c>
      <c r="E29" s="1" t="s">
        <v>554</v>
      </c>
      <c r="F29" s="4">
        <v>279000</v>
      </c>
      <c r="G29" s="4">
        <v>1253.4100000000001</v>
      </c>
      <c r="H29" s="4">
        <v>2.12</v>
      </c>
    </row>
    <row r="30" spans="2:8" x14ac:dyDescent="0.2">
      <c r="B30" s="1" t="s">
        <v>1505</v>
      </c>
      <c r="C30" s="62" t="s">
        <v>128</v>
      </c>
      <c r="D30" s="1" t="s">
        <v>216</v>
      </c>
      <c r="E30" s="1" t="s">
        <v>513</v>
      </c>
      <c r="F30" s="4">
        <v>200000</v>
      </c>
      <c r="G30" s="4">
        <v>1199.8</v>
      </c>
      <c r="H30" s="4">
        <v>2.0299999999999998</v>
      </c>
    </row>
    <row r="31" spans="2:8" x14ac:dyDescent="0.2">
      <c r="B31" s="1" t="s">
        <v>1582</v>
      </c>
      <c r="C31" s="62" t="s">
        <v>128</v>
      </c>
      <c r="D31" s="1" t="s">
        <v>216</v>
      </c>
      <c r="E31" s="1" t="s">
        <v>555</v>
      </c>
      <c r="F31" s="4">
        <v>43000</v>
      </c>
      <c r="G31" s="4">
        <v>1161.3399999999999</v>
      </c>
      <c r="H31" s="4">
        <v>1.97</v>
      </c>
    </row>
    <row r="32" spans="2:8" x14ac:dyDescent="0.2">
      <c r="B32" s="1" t="s">
        <v>1583</v>
      </c>
      <c r="C32" s="62" t="s">
        <v>128</v>
      </c>
      <c r="D32" s="1" t="s">
        <v>160</v>
      </c>
      <c r="E32" s="1" t="s">
        <v>556</v>
      </c>
      <c r="F32" s="4">
        <v>30662</v>
      </c>
      <c r="G32" s="4">
        <v>1140.5999999999999</v>
      </c>
      <c r="H32" s="4">
        <v>1.93</v>
      </c>
    </row>
    <row r="33" spans="2:8" x14ac:dyDescent="0.2">
      <c r="B33" s="1" t="s">
        <v>1584</v>
      </c>
      <c r="C33" s="62" t="s">
        <v>128</v>
      </c>
      <c r="D33" s="1" t="s">
        <v>160</v>
      </c>
      <c r="E33" s="1" t="s">
        <v>557</v>
      </c>
      <c r="F33" s="4">
        <v>5100</v>
      </c>
      <c r="G33" s="4">
        <v>1046.4100000000001</v>
      </c>
      <c r="H33" s="4">
        <v>1.77</v>
      </c>
    </row>
    <row r="34" spans="2:8" x14ac:dyDescent="0.2">
      <c r="B34" s="1" t="s">
        <v>1519</v>
      </c>
      <c r="C34" s="62" t="s">
        <v>128</v>
      </c>
      <c r="D34" s="1" t="s">
        <v>216</v>
      </c>
      <c r="E34" s="1" t="s">
        <v>217</v>
      </c>
      <c r="F34" s="4">
        <v>410000</v>
      </c>
      <c r="G34" s="4">
        <v>1014.34</v>
      </c>
      <c r="H34" s="4">
        <v>1.72</v>
      </c>
    </row>
    <row r="35" spans="2:8" x14ac:dyDescent="0.2">
      <c r="B35" s="1" t="s">
        <v>1456</v>
      </c>
      <c r="C35" s="62" t="s">
        <v>128</v>
      </c>
      <c r="D35" s="1" t="s">
        <v>160</v>
      </c>
      <c r="E35" s="1" t="s">
        <v>497</v>
      </c>
      <c r="F35" s="4">
        <v>42527</v>
      </c>
      <c r="G35" s="4">
        <v>968.81</v>
      </c>
      <c r="H35" s="4">
        <v>1.64</v>
      </c>
    </row>
    <row r="36" spans="2:8" x14ac:dyDescent="0.2">
      <c r="B36" s="1" t="s">
        <v>1228</v>
      </c>
      <c r="C36" s="62" t="s">
        <v>128</v>
      </c>
      <c r="D36" s="1" t="s">
        <v>160</v>
      </c>
      <c r="E36" s="1" t="s">
        <v>558</v>
      </c>
      <c r="F36" s="4">
        <v>167000</v>
      </c>
      <c r="G36" s="4">
        <v>852.45</v>
      </c>
      <c r="H36" s="4">
        <v>1.44</v>
      </c>
    </row>
    <row r="37" spans="2:8" x14ac:dyDescent="0.2">
      <c r="B37" s="1" t="s">
        <v>1118</v>
      </c>
      <c r="C37" s="62" t="s">
        <v>128</v>
      </c>
      <c r="D37" s="1" t="s">
        <v>160</v>
      </c>
      <c r="E37" s="1" t="s">
        <v>559</v>
      </c>
      <c r="F37" s="4">
        <v>105000</v>
      </c>
      <c r="G37" s="4">
        <v>761.04</v>
      </c>
      <c r="H37" s="4">
        <v>1.29</v>
      </c>
    </row>
    <row r="38" spans="2:8" x14ac:dyDescent="0.2">
      <c r="B38" s="1" t="s">
        <v>1510</v>
      </c>
      <c r="C38" s="62" t="s">
        <v>128</v>
      </c>
      <c r="D38" s="1" t="s">
        <v>160</v>
      </c>
      <c r="E38" s="1" t="s">
        <v>477</v>
      </c>
      <c r="F38" s="4">
        <v>90000</v>
      </c>
      <c r="G38" s="4">
        <v>554.80999999999995</v>
      </c>
      <c r="H38" s="4">
        <v>0.94</v>
      </c>
    </row>
    <row r="39" spans="2:8" x14ac:dyDescent="0.2">
      <c r="B39" s="1" t="s">
        <v>1585</v>
      </c>
      <c r="C39" s="62" t="s">
        <v>128</v>
      </c>
      <c r="D39" s="1" t="s">
        <v>216</v>
      </c>
      <c r="E39" s="1" t="s">
        <v>377</v>
      </c>
      <c r="F39" s="4">
        <v>12750</v>
      </c>
      <c r="G39" s="4">
        <v>468.79</v>
      </c>
      <c r="H39" s="4">
        <v>0.79</v>
      </c>
    </row>
    <row r="40" spans="2:8" x14ac:dyDescent="0.2">
      <c r="B40" s="1" t="s">
        <v>1586</v>
      </c>
      <c r="C40" s="62" t="s">
        <v>128</v>
      </c>
      <c r="D40" s="1" t="s">
        <v>160</v>
      </c>
      <c r="E40" s="1" t="s">
        <v>560</v>
      </c>
      <c r="F40" s="4">
        <v>29588</v>
      </c>
      <c r="G40" s="4">
        <v>438.12</v>
      </c>
      <c r="H40" s="4">
        <v>0.74</v>
      </c>
    </row>
    <row r="41" spans="2:8" x14ac:dyDescent="0.2">
      <c r="B41" s="1" t="s">
        <v>1555</v>
      </c>
      <c r="C41" s="62" t="s">
        <v>128</v>
      </c>
      <c r="D41" s="1" t="s">
        <v>160</v>
      </c>
      <c r="E41" s="1" t="s">
        <v>190</v>
      </c>
      <c r="F41" s="4">
        <v>5500</v>
      </c>
      <c r="G41" s="4">
        <v>428.99</v>
      </c>
      <c r="H41" s="4">
        <v>0.73</v>
      </c>
    </row>
    <row r="42" spans="2:8" x14ac:dyDescent="0.2">
      <c r="B42" s="1" t="s">
        <v>1538</v>
      </c>
      <c r="C42" s="62" t="s">
        <v>128</v>
      </c>
      <c r="D42" s="1" t="s">
        <v>216</v>
      </c>
      <c r="E42" s="1" t="s">
        <v>245</v>
      </c>
      <c r="F42" s="4">
        <v>42000</v>
      </c>
      <c r="G42" s="4">
        <v>323.86</v>
      </c>
      <c r="H42" s="4">
        <v>0.55000000000000004</v>
      </c>
    </row>
    <row r="43" spans="2:8" x14ac:dyDescent="0.2">
      <c r="B43" s="1" t="s">
        <v>1587</v>
      </c>
      <c r="C43" s="62" t="s">
        <v>128</v>
      </c>
      <c r="D43" s="1" t="s">
        <v>160</v>
      </c>
      <c r="E43" s="1" t="s">
        <v>561</v>
      </c>
      <c r="F43" s="4">
        <v>4863</v>
      </c>
      <c r="G43" s="4">
        <v>77.790000000000006</v>
      </c>
      <c r="H43" s="4">
        <v>0.13</v>
      </c>
    </row>
    <row r="44" spans="2:8" x14ac:dyDescent="0.2">
      <c r="B44" s="2" t="s">
        <v>196</v>
      </c>
      <c r="C44" s="64"/>
      <c r="D44" s="2"/>
      <c r="E44" s="2"/>
      <c r="F44" s="10"/>
      <c r="G44" s="10">
        <f>SUM(G12:G43)</f>
        <v>58560.7</v>
      </c>
      <c r="H44" s="10">
        <f>SUM(H12:H43)</f>
        <v>99.22</v>
      </c>
    </row>
    <row r="45" spans="2:8" x14ac:dyDescent="0.2">
      <c r="B45" s="2" t="s">
        <v>197</v>
      </c>
      <c r="C45" s="64"/>
      <c r="D45" s="2"/>
      <c r="E45" s="2"/>
      <c r="F45" s="10"/>
      <c r="G45" s="10">
        <v>677.52</v>
      </c>
      <c r="H45" s="10">
        <v>1.1499999999999999</v>
      </c>
    </row>
    <row r="46" spans="2:8" x14ac:dyDescent="0.2">
      <c r="B46" s="2" t="s">
        <v>114</v>
      </c>
      <c r="C46" s="64"/>
      <c r="D46" s="2"/>
      <c r="E46" s="2"/>
      <c r="F46" s="10"/>
      <c r="G46" s="10">
        <v>59238.219999999994</v>
      </c>
      <c r="H46" s="10">
        <v>100.4</v>
      </c>
    </row>
    <row r="47" spans="2:8" x14ac:dyDescent="0.2">
      <c r="B47" s="2" t="s">
        <v>198</v>
      </c>
      <c r="C47" s="64"/>
      <c r="D47" s="2"/>
      <c r="E47" s="2"/>
      <c r="F47" s="10"/>
      <c r="G47" s="10">
        <v>-235.07301686999881</v>
      </c>
      <c r="H47" s="10">
        <v>-0.40000000000000568</v>
      </c>
    </row>
    <row r="48" spans="2:8" x14ac:dyDescent="0.2">
      <c r="B48" s="2" t="s">
        <v>116</v>
      </c>
      <c r="C48" s="64"/>
      <c r="D48" s="2"/>
      <c r="E48" s="2"/>
      <c r="F48" s="10"/>
      <c r="G48" s="10">
        <v>59003.146983129998</v>
      </c>
      <c r="H48" s="10">
        <v>100</v>
      </c>
    </row>
    <row r="49" spans="2:3" x14ac:dyDescent="0.2">
      <c r="B49" s="1" t="s">
        <v>117</v>
      </c>
    </row>
    <row r="50" spans="2:3" x14ac:dyDescent="0.2">
      <c r="B50" s="1" t="s">
        <v>118</v>
      </c>
    </row>
    <row r="52" spans="2:3" x14ac:dyDescent="0.2">
      <c r="B52" s="11"/>
    </row>
    <row r="53" spans="2:3" x14ac:dyDescent="0.2">
      <c r="B53" s="2"/>
    </row>
    <row r="54" spans="2:3" x14ac:dyDescent="0.2">
      <c r="B54" s="2" t="s">
        <v>121</v>
      </c>
    </row>
    <row r="55" spans="2:3" x14ac:dyDescent="0.2">
      <c r="B55" s="2" t="s">
        <v>199</v>
      </c>
    </row>
    <row r="56" spans="2:3" x14ac:dyDescent="0.2">
      <c r="B56" s="2" t="s">
        <v>122</v>
      </c>
    </row>
    <row r="57" spans="2:3" x14ac:dyDescent="0.2">
      <c r="B57" s="2" t="s">
        <v>562</v>
      </c>
      <c r="C57" s="64"/>
    </row>
    <row r="58" spans="2:3" x14ac:dyDescent="0.2">
      <c r="B58" s="2" t="s">
        <v>563</v>
      </c>
      <c r="C58" s="64"/>
    </row>
    <row r="59" spans="2:3" x14ac:dyDescent="0.2">
      <c r="B59" s="2" t="s">
        <v>564</v>
      </c>
      <c r="C59" s="64"/>
    </row>
    <row r="60" spans="2:3" x14ac:dyDescent="0.2">
      <c r="B60" s="2" t="s">
        <v>565</v>
      </c>
      <c r="C60" s="64"/>
    </row>
    <row r="61" spans="2:3" x14ac:dyDescent="0.2">
      <c r="B61" s="2" t="s">
        <v>566</v>
      </c>
      <c r="C61" s="64"/>
    </row>
    <row r="62" spans="2:3" x14ac:dyDescent="0.2">
      <c r="B62" s="2" t="s">
        <v>567</v>
      </c>
      <c r="C62" s="64"/>
    </row>
    <row r="63" spans="2:3" x14ac:dyDescent="0.2">
      <c r="B63" s="2" t="s">
        <v>568</v>
      </c>
      <c r="C63" s="64"/>
    </row>
    <row r="64" spans="2:3" x14ac:dyDescent="0.2">
      <c r="B64" s="2" t="s">
        <v>569</v>
      </c>
      <c r="C64" s="64"/>
    </row>
    <row r="65" spans="2:8" x14ac:dyDescent="0.2">
      <c r="B65" s="65" t="s">
        <v>3808</v>
      </c>
      <c r="C65" s="64"/>
    </row>
    <row r="66" spans="2:8" x14ac:dyDescent="0.2">
      <c r="B66" s="65" t="s">
        <v>123</v>
      </c>
    </row>
    <row r="67" spans="2:8" x14ac:dyDescent="0.2">
      <c r="B67" s="65" t="s">
        <v>124</v>
      </c>
    </row>
    <row r="69" spans="2:8" ht="15" x14ac:dyDescent="0.2">
      <c r="B69" s="371" t="s">
        <v>2522</v>
      </c>
      <c r="C69" s="372">
        <v>44469</v>
      </c>
    </row>
    <row r="70" spans="2:8" ht="60" x14ac:dyDescent="0.2">
      <c r="B70" s="373" t="s">
        <v>2523</v>
      </c>
      <c r="C70" s="373" t="s">
        <v>2524</v>
      </c>
      <c r="D70" s="143" t="s">
        <v>2525</v>
      </c>
      <c r="E70" s="373" t="s">
        <v>2526</v>
      </c>
      <c r="F70" s="374" t="s">
        <v>2527</v>
      </c>
    </row>
    <row r="71" spans="2:8" s="134" customFormat="1" x14ac:dyDescent="0.2">
      <c r="B71" s="12" t="s">
        <v>120</v>
      </c>
      <c r="C71" s="12" t="s">
        <v>120</v>
      </c>
      <c r="D71" s="12" t="s">
        <v>120</v>
      </c>
      <c r="E71" s="12" t="s">
        <v>120</v>
      </c>
      <c r="F71" s="375"/>
      <c r="G71" s="62"/>
      <c r="H71" s="62"/>
    </row>
    <row r="73" spans="2:8" s="376" customFormat="1" x14ac:dyDescent="0.2">
      <c r="B73" s="87" t="s">
        <v>3554</v>
      </c>
      <c r="C73" s="377" t="s">
        <v>120</v>
      </c>
      <c r="F73" s="378"/>
      <c r="G73" s="378"/>
      <c r="H73" s="378"/>
    </row>
    <row r="74" spans="2:8" s="376" customFormat="1" x14ac:dyDescent="0.2">
      <c r="B74" s="87"/>
      <c r="C74" s="377"/>
      <c r="F74" s="378"/>
      <c r="G74" s="378"/>
      <c r="H74" s="378"/>
    </row>
    <row r="75" spans="2:8" s="376" customFormat="1" ht="15" x14ac:dyDescent="0.25">
      <c r="B75" s="144" t="s">
        <v>2927</v>
      </c>
      <c r="C75" s="379"/>
      <c r="F75" s="378"/>
      <c r="G75" s="378"/>
      <c r="H75" s="378"/>
    </row>
    <row r="76" spans="2:8" s="376" customFormat="1" ht="15.75" x14ac:dyDescent="0.2">
      <c r="B76" s="380" t="s">
        <v>2675</v>
      </c>
      <c r="C76" s="260" t="s">
        <v>2921</v>
      </c>
      <c r="F76" s="378"/>
      <c r="G76" s="378"/>
      <c r="H76" s="378"/>
    </row>
    <row r="77" spans="2:8" s="134" customFormat="1" ht="15" x14ac:dyDescent="0.25">
      <c r="B77" s="381" t="s">
        <v>120</v>
      </c>
      <c r="C77" s="146" t="s">
        <v>120</v>
      </c>
      <c r="F77" s="62"/>
      <c r="G77" s="62"/>
      <c r="H77" s="62"/>
    </row>
    <row r="78" spans="2:8" x14ac:dyDescent="0.2">
      <c r="C78" s="5"/>
    </row>
    <row r="79" spans="2:8" x14ac:dyDescent="0.2">
      <c r="C79" s="5"/>
    </row>
    <row r="80" spans="2:8" s="376" customFormat="1" ht="15.75" x14ac:dyDescent="0.2">
      <c r="B80" s="380" t="s">
        <v>3555</v>
      </c>
      <c r="C80" s="260" t="s">
        <v>2921</v>
      </c>
      <c r="F80" s="378"/>
      <c r="G80" s="378"/>
      <c r="H80" s="378"/>
    </row>
    <row r="81" spans="2:8" ht="15" x14ac:dyDescent="0.25">
      <c r="B81" s="381" t="s">
        <v>120</v>
      </c>
      <c r="C81" s="146" t="s">
        <v>120</v>
      </c>
    </row>
    <row r="82" spans="2:8" x14ac:dyDescent="0.2">
      <c r="C82" s="5"/>
    </row>
    <row r="83" spans="2:8" x14ac:dyDescent="0.2">
      <c r="C83" s="5"/>
    </row>
    <row r="84" spans="2:8" s="376" customFormat="1" ht="15.75" x14ac:dyDescent="0.25">
      <c r="B84" s="382" t="s">
        <v>2912</v>
      </c>
      <c r="C84" s="260" t="s">
        <v>2923</v>
      </c>
      <c r="F84" s="378"/>
      <c r="G84" s="378"/>
      <c r="H84" s="378"/>
    </row>
    <row r="85" spans="2:8" ht="15" x14ac:dyDescent="0.25">
      <c r="B85" s="381" t="s">
        <v>120</v>
      </c>
      <c r="C85" s="146" t="s">
        <v>120</v>
      </c>
    </row>
    <row r="86" spans="2:8" x14ac:dyDescent="0.2">
      <c r="C86" s="5"/>
    </row>
    <row r="87" spans="2:8" s="376" customFormat="1" ht="15.75" x14ac:dyDescent="0.25">
      <c r="B87" s="382" t="s">
        <v>2914</v>
      </c>
      <c r="C87" s="260" t="s">
        <v>2923</v>
      </c>
      <c r="F87" s="378"/>
      <c r="G87" s="378"/>
      <c r="H87" s="378"/>
    </row>
    <row r="88" spans="2:8" ht="15" x14ac:dyDescent="0.25">
      <c r="B88" s="381" t="s">
        <v>120</v>
      </c>
      <c r="C88" s="146" t="s">
        <v>120</v>
      </c>
    </row>
    <row r="89" spans="2:8" x14ac:dyDescent="0.2">
      <c r="C89" s="5"/>
    </row>
    <row r="90" spans="2:8" s="376" customFormat="1" ht="15" x14ac:dyDescent="0.25">
      <c r="B90" s="383" t="s">
        <v>3556</v>
      </c>
      <c r="C90" s="146" t="s">
        <v>120</v>
      </c>
      <c r="F90" s="378"/>
      <c r="G90" s="378"/>
      <c r="H90" s="378"/>
    </row>
    <row r="91" spans="2:8" x14ac:dyDescent="0.2">
      <c r="C91" s="5"/>
    </row>
    <row r="92" spans="2:8" x14ac:dyDescent="0.2">
      <c r="C92" s="5"/>
    </row>
    <row r="93" spans="2:8" ht="15" x14ac:dyDescent="0.25">
      <c r="B93" s="69" t="s">
        <v>2917</v>
      </c>
      <c r="C93" s="148">
        <v>44469</v>
      </c>
      <c r="D93" s="149"/>
      <c r="E93" s="150"/>
      <c r="F93" s="71"/>
    </row>
    <row r="94" spans="2:8" ht="51" x14ac:dyDescent="0.2">
      <c r="B94" s="151" t="s">
        <v>2523</v>
      </c>
      <c r="C94" s="151" t="s">
        <v>2918</v>
      </c>
      <c r="D94" s="152" t="s">
        <v>2525</v>
      </c>
      <c r="E94" s="153" t="s">
        <v>2526</v>
      </c>
      <c r="F94" s="138" t="s">
        <v>2527</v>
      </c>
    </row>
    <row r="95" spans="2:8" s="134" customFormat="1" x14ac:dyDescent="0.2">
      <c r="B95" s="384" t="s">
        <v>120</v>
      </c>
      <c r="C95" s="154" t="s">
        <v>120</v>
      </c>
      <c r="D95" s="155" t="s">
        <v>120</v>
      </c>
      <c r="E95" s="155" t="s">
        <v>120</v>
      </c>
      <c r="F95" s="155" t="s">
        <v>120</v>
      </c>
      <c r="G95" s="62"/>
      <c r="H95" s="62"/>
    </row>
    <row r="96" spans="2:8" x14ac:dyDescent="0.2">
      <c r="B96" s="156"/>
      <c r="C96" s="70"/>
      <c r="D96" s="70"/>
      <c r="E96" s="70"/>
      <c r="F96" s="71"/>
    </row>
    <row r="97" spans="2:6" x14ac:dyDescent="0.2">
      <c r="B97" s="70"/>
      <c r="C97" s="70"/>
      <c r="D97" s="70"/>
      <c r="E97" s="70"/>
      <c r="F97" s="71"/>
    </row>
    <row r="98" spans="2:6" x14ac:dyDescent="0.2">
      <c r="B98" s="1" t="s">
        <v>2919</v>
      </c>
      <c r="C98" s="154" t="s">
        <v>120</v>
      </c>
      <c r="D98" s="70"/>
      <c r="E98" s="70"/>
      <c r="F98" s="71"/>
    </row>
    <row r="99" spans="2:6" x14ac:dyDescent="0.2">
      <c r="B99" s="70"/>
      <c r="C99" s="70"/>
      <c r="D99" s="70"/>
      <c r="E99" s="70"/>
      <c r="F99" s="71"/>
    </row>
    <row r="100" spans="2:6" ht="15" x14ac:dyDescent="0.25">
      <c r="B100" s="144" t="s">
        <v>2926</v>
      </c>
      <c r="C100" s="70"/>
      <c r="E100" s="70"/>
      <c r="F100" s="71"/>
    </row>
    <row r="101" spans="2:6" x14ac:dyDescent="0.2">
      <c r="B101" s="70"/>
      <c r="C101" s="70"/>
      <c r="E101" s="70"/>
      <c r="F101" s="71"/>
    </row>
    <row r="102" spans="2:6" ht="15" x14ac:dyDescent="0.25">
      <c r="B102" s="157" t="s">
        <v>2920</v>
      </c>
      <c r="C102" s="158" t="s">
        <v>2921</v>
      </c>
      <c r="E102" s="70"/>
      <c r="F102" s="71"/>
    </row>
    <row r="103" spans="2:6" ht="15" x14ac:dyDescent="0.25">
      <c r="B103" s="381" t="s">
        <v>120</v>
      </c>
      <c r="C103" s="146" t="s">
        <v>120</v>
      </c>
      <c r="E103" s="70"/>
      <c r="F103" s="71"/>
    </row>
    <row r="104" spans="2:6" ht="15" x14ac:dyDescent="0.25">
      <c r="B104" s="385"/>
      <c r="C104" s="386"/>
      <c r="E104" s="70"/>
      <c r="F104" s="71"/>
    </row>
    <row r="105" spans="2:6" x14ac:dyDescent="0.2">
      <c r="C105" s="1"/>
      <c r="E105" s="70"/>
      <c r="F105" s="71"/>
    </row>
    <row r="106" spans="2:6" ht="15" x14ac:dyDescent="0.2">
      <c r="B106" s="160" t="s">
        <v>2911</v>
      </c>
      <c r="C106" s="161" t="s">
        <v>2921</v>
      </c>
      <c r="E106" s="70"/>
      <c r="F106" s="71"/>
    </row>
    <row r="107" spans="2:6" ht="15" x14ac:dyDescent="0.25">
      <c r="B107" s="381" t="s">
        <v>120</v>
      </c>
      <c r="C107" s="146" t="s">
        <v>120</v>
      </c>
      <c r="E107" s="70"/>
      <c r="F107" s="71"/>
    </row>
    <row r="108" spans="2:6" ht="15" x14ac:dyDescent="0.25">
      <c r="B108" s="387"/>
      <c r="C108" s="388"/>
      <c r="E108" s="70"/>
      <c r="F108" s="71"/>
    </row>
    <row r="109" spans="2:6" x14ac:dyDescent="0.2">
      <c r="C109" s="134"/>
      <c r="E109" s="70"/>
      <c r="F109" s="71"/>
    </row>
    <row r="110" spans="2:6" ht="15" x14ac:dyDescent="0.25">
      <c r="B110" s="157" t="s">
        <v>2922</v>
      </c>
      <c r="C110" s="158" t="s">
        <v>2923</v>
      </c>
      <c r="E110" s="70"/>
      <c r="F110" s="71"/>
    </row>
    <row r="111" spans="2:6" ht="15" x14ac:dyDescent="0.25">
      <c r="B111" s="381" t="s">
        <v>120</v>
      </c>
      <c r="C111" s="146" t="s">
        <v>120</v>
      </c>
      <c r="E111" s="70"/>
      <c r="F111" s="71"/>
    </row>
    <row r="112" spans="2:6" x14ac:dyDescent="0.2">
      <c r="C112" s="134"/>
    </row>
    <row r="113" spans="2:3" ht="15" x14ac:dyDescent="0.25">
      <c r="B113" s="160" t="s">
        <v>2924</v>
      </c>
      <c r="C113" s="162" t="s">
        <v>2923</v>
      </c>
    </row>
    <row r="114" spans="2:3" ht="15" x14ac:dyDescent="0.25">
      <c r="B114" s="381" t="s">
        <v>120</v>
      </c>
      <c r="C114" s="146" t="s">
        <v>120</v>
      </c>
    </row>
    <row r="115" spans="2:3" x14ac:dyDescent="0.2">
      <c r="C115" s="134"/>
    </row>
    <row r="116" spans="2:3" ht="15" x14ac:dyDescent="0.25">
      <c r="B116" s="163" t="s">
        <v>2925</v>
      </c>
      <c r="C116" s="146" t="s">
        <v>120</v>
      </c>
    </row>
  </sheetData>
  <mergeCells count="3">
    <mergeCell ref="B1:E1"/>
    <mergeCell ref="C3:C7"/>
    <mergeCell ref="D3:D7"/>
  </mergeCells>
  <conditionalFormatting sqref="C104">
    <cfRule type="expression" dxfId="296" priority="1">
      <formula>#REF!="Total"</formula>
    </cfRule>
  </conditionalFormatting>
  <conditionalFormatting sqref="C104">
    <cfRule type="expression" dxfId="295" priority="11" stopIfTrue="1">
      <formula>$C104="Total"</formula>
    </cfRule>
  </conditionalFormatting>
  <conditionalFormatting sqref="C104">
    <cfRule type="expression" dxfId="294" priority="10">
      <formula>#REF!="Total"</formula>
    </cfRule>
  </conditionalFormatting>
  <conditionalFormatting sqref="C104">
    <cfRule type="expression" dxfId="293" priority="9">
      <formula>#REF!="Total"</formula>
    </cfRule>
  </conditionalFormatting>
  <conditionalFormatting sqref="C104">
    <cfRule type="expression" dxfId="292" priority="8">
      <formula>#REF!="Total"</formula>
    </cfRule>
  </conditionalFormatting>
  <conditionalFormatting sqref="C104">
    <cfRule type="expression" dxfId="291" priority="7">
      <formula>#REF!="Total"</formula>
    </cfRule>
  </conditionalFormatting>
  <conditionalFormatting sqref="C104">
    <cfRule type="expression" dxfId="290" priority="6">
      <formula>#REF!="Total"</formula>
    </cfRule>
  </conditionalFormatting>
  <conditionalFormatting sqref="C104">
    <cfRule type="expression" dxfId="289" priority="5">
      <formula>#REF!="Total"</formula>
    </cfRule>
  </conditionalFormatting>
  <conditionalFormatting sqref="C104">
    <cfRule type="expression" dxfId="288" priority="4">
      <formula>#REF!="Total"</formula>
    </cfRule>
  </conditionalFormatting>
  <conditionalFormatting sqref="C104">
    <cfRule type="expression" dxfId="287" priority="12">
      <formula>#REF!="Total"</formula>
    </cfRule>
  </conditionalFormatting>
  <conditionalFormatting sqref="C104">
    <cfRule type="expression" dxfId="286" priority="13">
      <formula>#REF!="Total"</formula>
    </cfRule>
  </conditionalFormatting>
  <conditionalFormatting sqref="C104">
    <cfRule type="expression" dxfId="285" priority="14">
      <formula>#REF!="Total"</formula>
    </cfRule>
  </conditionalFormatting>
  <conditionalFormatting sqref="C104">
    <cfRule type="expression" dxfId="284" priority="15">
      <formula>#REF!="Total"</formula>
    </cfRule>
  </conditionalFormatting>
  <conditionalFormatting sqref="C104">
    <cfRule type="expression" dxfId="283" priority="16">
      <formula>$A104="Total"</formula>
    </cfRule>
  </conditionalFormatting>
  <conditionalFormatting sqref="C104">
    <cfRule type="expression" dxfId="282" priority="3">
      <formula>#REF!="Total"</formula>
    </cfRule>
  </conditionalFormatting>
  <conditionalFormatting sqref="C104">
    <cfRule type="expression" dxfId="281" priority="2">
      <formula>#REF!="Total"</formula>
    </cfRule>
  </conditionalFormatting>
  <conditionalFormatting sqref="C104">
    <cfRule type="expression" dxfId="280" priority="17" stopIfTrue="1">
      <formula>#REF!="Total"</formula>
    </cfRule>
  </conditionalFormatting>
  <conditionalFormatting sqref="C104">
    <cfRule type="expression" dxfId="279" priority="18">
      <formula>#REF!="Total"</formula>
    </cfRule>
  </conditionalFormatting>
  <conditionalFormatting sqref="C104">
    <cfRule type="expression" dxfId="278" priority="19">
      <formula>#REF!="Total"</formula>
    </cfRule>
  </conditionalFormatting>
  <conditionalFormatting sqref="C104">
    <cfRule type="expression" dxfId="277" priority="20">
      <formula>#REF!="Total"</formula>
    </cfRule>
  </conditionalFormatting>
  <conditionalFormatting sqref="C104">
    <cfRule type="expression" dxfId="276" priority="21">
      <formula>#REF!="Total"</formula>
    </cfRule>
  </conditionalFormatting>
  <conditionalFormatting sqref="C104">
    <cfRule type="expression" dxfId="275" priority="22">
      <formula>#REF!="Total"</formula>
    </cfRule>
  </conditionalFormatting>
  <conditionalFormatting sqref="C104">
    <cfRule type="expression" dxfId="274" priority="23">
      <formula>#REF!="Total"</formula>
    </cfRule>
  </conditionalFormatting>
  <conditionalFormatting sqref="C104">
    <cfRule type="expression" dxfId="273" priority="24">
      <formula>#REF!="Total"</formula>
    </cfRule>
  </conditionalFormatting>
  <conditionalFormatting sqref="C104">
    <cfRule type="expression" dxfId="272" priority="25">
      <formula>#REF!="Total"</formula>
    </cfRule>
  </conditionalFormatting>
  <conditionalFormatting sqref="C104">
    <cfRule type="expression" dxfId="271" priority="26">
      <formula>#REF!="Total"</formula>
    </cfRule>
  </conditionalFormatting>
  <conditionalFormatting sqref="C104">
    <cfRule type="expression" dxfId="270" priority="27">
      <formula>#REF!="Total"</formula>
    </cfRule>
  </conditionalFormatting>
  <conditionalFormatting sqref="C104">
    <cfRule type="expression" dxfId="269" priority="28">
      <formula>#REF!="Total"</formula>
    </cfRule>
  </conditionalFormatting>
  <conditionalFormatting sqref="C104">
    <cfRule type="expression" dxfId="268" priority="29">
      <formula>#REF!="Total"</formula>
    </cfRule>
  </conditionalFormatting>
  <conditionalFormatting sqref="C104">
    <cfRule type="expression" dxfId="267" priority="30">
      <formula>#REF!="Total"</formula>
    </cfRule>
  </conditionalFormatting>
  <conditionalFormatting sqref="C104">
    <cfRule type="expression" dxfId="266" priority="31">
      <formula>#REF!="Total"</formula>
    </cfRule>
  </conditionalFormatting>
  <conditionalFormatting sqref="C104">
    <cfRule type="expression" dxfId="265" priority="32">
      <formula>#REF!="Total"</formula>
    </cfRule>
  </conditionalFormatting>
  <conditionalFormatting sqref="C104">
    <cfRule type="expression" dxfId="264" priority="33">
      <formula>#REF!="Total"</formula>
    </cfRule>
  </conditionalFormatting>
  <hyperlinks>
    <hyperlink ref="A1" location="Index!A1" display="Index" xr:uid="{B3AB30F4-44E9-4EA6-83A0-550CE7960C85}"/>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2C011-E649-4804-96D9-831BE26BC4FC}">
  <dimension ref="A1:I116"/>
  <sheetViews>
    <sheetView workbookViewId="0">
      <selection activeCell="B1" sqref="B1:E1"/>
    </sheetView>
  </sheetViews>
  <sheetFormatPr defaultRowHeight="12.75" x14ac:dyDescent="0.2"/>
  <cols>
    <col min="1" max="1" width="5.42578125" style="1" bestFit="1" customWidth="1"/>
    <col min="2" max="2" width="67" style="1" bestFit="1" customWidth="1"/>
    <col min="3" max="3" width="25.7109375" style="62" customWidth="1"/>
    <col min="4" max="4" width="30.28515625" style="1" bestFit="1" customWidth="1"/>
    <col min="5" max="5" width="14"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67" style="1" bestFit="1" customWidth="1"/>
    <col min="259" max="259" width="13.140625" style="1" bestFit="1" customWidth="1"/>
    <col min="260" max="260" width="30.28515625" style="1" bestFit="1" customWidth="1"/>
    <col min="261" max="261" width="14" style="1" bestFit="1" customWidth="1"/>
    <col min="262" max="262" width="10.28515625" style="1" bestFit="1" customWidth="1"/>
    <col min="263" max="263" width="18.140625" style="1" bestFit="1" customWidth="1"/>
    <col min="264" max="512" width="9.140625" style="1"/>
    <col min="513" max="513" width="5.42578125" style="1" bestFit="1" customWidth="1"/>
    <col min="514" max="514" width="67" style="1" bestFit="1" customWidth="1"/>
    <col min="515" max="515" width="13.140625" style="1" bestFit="1" customWidth="1"/>
    <col min="516" max="516" width="30.28515625" style="1" bestFit="1" customWidth="1"/>
    <col min="517" max="517" width="14" style="1" bestFit="1" customWidth="1"/>
    <col min="518" max="518" width="10.28515625" style="1" bestFit="1" customWidth="1"/>
    <col min="519" max="519" width="18.140625" style="1" bestFit="1" customWidth="1"/>
    <col min="520" max="768" width="9.140625" style="1"/>
    <col min="769" max="769" width="5.42578125" style="1" bestFit="1" customWidth="1"/>
    <col min="770" max="770" width="67" style="1" bestFit="1" customWidth="1"/>
    <col min="771" max="771" width="13.140625" style="1" bestFit="1" customWidth="1"/>
    <col min="772" max="772" width="30.28515625" style="1" bestFit="1" customWidth="1"/>
    <col min="773" max="773" width="14"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67" style="1" bestFit="1" customWidth="1"/>
    <col min="1027" max="1027" width="13.140625" style="1" bestFit="1" customWidth="1"/>
    <col min="1028" max="1028" width="30.28515625" style="1" bestFit="1" customWidth="1"/>
    <col min="1029" max="1029" width="14"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67" style="1" bestFit="1" customWidth="1"/>
    <col min="1283" max="1283" width="13.140625" style="1" bestFit="1" customWidth="1"/>
    <col min="1284" max="1284" width="30.28515625" style="1" bestFit="1" customWidth="1"/>
    <col min="1285" max="1285" width="14"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67" style="1" bestFit="1" customWidth="1"/>
    <col min="1539" max="1539" width="13.140625" style="1" bestFit="1" customWidth="1"/>
    <col min="1540" max="1540" width="30.28515625" style="1" bestFit="1" customWidth="1"/>
    <col min="1541" max="1541" width="14"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67" style="1" bestFit="1" customWidth="1"/>
    <col min="1795" max="1795" width="13.140625" style="1" bestFit="1" customWidth="1"/>
    <col min="1796" max="1796" width="30.28515625" style="1" bestFit="1" customWidth="1"/>
    <col min="1797" max="1797" width="14"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67" style="1" bestFit="1" customWidth="1"/>
    <col min="2051" max="2051" width="13.140625" style="1" bestFit="1" customWidth="1"/>
    <col min="2052" max="2052" width="30.28515625" style="1" bestFit="1" customWidth="1"/>
    <col min="2053" max="2053" width="14"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67" style="1" bestFit="1" customWidth="1"/>
    <col min="2307" max="2307" width="13.140625" style="1" bestFit="1" customWidth="1"/>
    <col min="2308" max="2308" width="30.28515625" style="1" bestFit="1" customWidth="1"/>
    <col min="2309" max="2309" width="14"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67" style="1" bestFit="1" customWidth="1"/>
    <col min="2563" max="2563" width="13.140625" style="1" bestFit="1" customWidth="1"/>
    <col min="2564" max="2564" width="30.28515625" style="1" bestFit="1" customWidth="1"/>
    <col min="2565" max="2565" width="14"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67" style="1" bestFit="1" customWidth="1"/>
    <col min="2819" max="2819" width="13.140625" style="1" bestFit="1" customWidth="1"/>
    <col min="2820" max="2820" width="30.28515625" style="1" bestFit="1" customWidth="1"/>
    <col min="2821" max="2821" width="14"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67" style="1" bestFit="1" customWidth="1"/>
    <col min="3075" max="3075" width="13.140625" style="1" bestFit="1" customWidth="1"/>
    <col min="3076" max="3076" width="30.28515625" style="1" bestFit="1" customWidth="1"/>
    <col min="3077" max="3077" width="14"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67" style="1" bestFit="1" customWidth="1"/>
    <col min="3331" max="3331" width="13.140625" style="1" bestFit="1" customWidth="1"/>
    <col min="3332" max="3332" width="30.28515625" style="1" bestFit="1" customWidth="1"/>
    <col min="3333" max="3333" width="14"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67" style="1" bestFit="1" customWidth="1"/>
    <col min="3587" max="3587" width="13.140625" style="1" bestFit="1" customWidth="1"/>
    <col min="3588" max="3588" width="30.28515625" style="1" bestFit="1" customWidth="1"/>
    <col min="3589" max="3589" width="14"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67" style="1" bestFit="1" customWidth="1"/>
    <col min="3843" max="3843" width="13.140625" style="1" bestFit="1" customWidth="1"/>
    <col min="3844" max="3844" width="30.28515625" style="1" bestFit="1" customWidth="1"/>
    <col min="3845" max="3845" width="14"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67" style="1" bestFit="1" customWidth="1"/>
    <col min="4099" max="4099" width="13.140625" style="1" bestFit="1" customWidth="1"/>
    <col min="4100" max="4100" width="30.28515625" style="1" bestFit="1" customWidth="1"/>
    <col min="4101" max="4101" width="14"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67" style="1" bestFit="1" customWidth="1"/>
    <col min="4355" max="4355" width="13.140625" style="1" bestFit="1" customWidth="1"/>
    <col min="4356" max="4356" width="30.28515625" style="1" bestFit="1" customWidth="1"/>
    <col min="4357" max="4357" width="14"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67" style="1" bestFit="1" customWidth="1"/>
    <col min="4611" max="4611" width="13.140625" style="1" bestFit="1" customWidth="1"/>
    <col min="4612" max="4612" width="30.28515625" style="1" bestFit="1" customWidth="1"/>
    <col min="4613" max="4613" width="14"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67" style="1" bestFit="1" customWidth="1"/>
    <col min="4867" max="4867" width="13.140625" style="1" bestFit="1" customWidth="1"/>
    <col min="4868" max="4868" width="30.28515625" style="1" bestFit="1" customWidth="1"/>
    <col min="4869" max="4869" width="14"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67" style="1" bestFit="1" customWidth="1"/>
    <col min="5123" max="5123" width="13.140625" style="1" bestFit="1" customWidth="1"/>
    <col min="5124" max="5124" width="30.28515625" style="1" bestFit="1" customWidth="1"/>
    <col min="5125" max="5125" width="14"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67" style="1" bestFit="1" customWidth="1"/>
    <col min="5379" max="5379" width="13.140625" style="1" bestFit="1" customWidth="1"/>
    <col min="5380" max="5380" width="30.28515625" style="1" bestFit="1" customWidth="1"/>
    <col min="5381" max="5381" width="14"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67" style="1" bestFit="1" customWidth="1"/>
    <col min="5635" max="5635" width="13.140625" style="1" bestFit="1" customWidth="1"/>
    <col min="5636" max="5636" width="30.28515625" style="1" bestFit="1" customWidth="1"/>
    <col min="5637" max="5637" width="14"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67" style="1" bestFit="1" customWidth="1"/>
    <col min="5891" max="5891" width="13.140625" style="1" bestFit="1" customWidth="1"/>
    <col min="5892" max="5892" width="30.28515625" style="1" bestFit="1" customWidth="1"/>
    <col min="5893" max="5893" width="14"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67" style="1" bestFit="1" customWidth="1"/>
    <col min="6147" max="6147" width="13.140625" style="1" bestFit="1" customWidth="1"/>
    <col min="6148" max="6148" width="30.28515625" style="1" bestFit="1" customWidth="1"/>
    <col min="6149" max="6149" width="14"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67" style="1" bestFit="1" customWidth="1"/>
    <col min="6403" max="6403" width="13.140625" style="1" bestFit="1" customWidth="1"/>
    <col min="6404" max="6404" width="30.28515625" style="1" bestFit="1" customWidth="1"/>
    <col min="6405" max="6405" width="14"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67" style="1" bestFit="1" customWidth="1"/>
    <col min="6659" max="6659" width="13.140625" style="1" bestFit="1" customWidth="1"/>
    <col min="6660" max="6660" width="30.28515625" style="1" bestFit="1" customWidth="1"/>
    <col min="6661" max="6661" width="14"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67" style="1" bestFit="1" customWidth="1"/>
    <col min="6915" max="6915" width="13.140625" style="1" bestFit="1" customWidth="1"/>
    <col min="6916" max="6916" width="30.28515625" style="1" bestFit="1" customWidth="1"/>
    <col min="6917" max="6917" width="14"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67" style="1" bestFit="1" customWidth="1"/>
    <col min="7171" max="7171" width="13.140625" style="1" bestFit="1" customWidth="1"/>
    <col min="7172" max="7172" width="30.28515625" style="1" bestFit="1" customWidth="1"/>
    <col min="7173" max="7173" width="14"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67" style="1" bestFit="1" customWidth="1"/>
    <col min="7427" max="7427" width="13.140625" style="1" bestFit="1" customWidth="1"/>
    <col min="7428" max="7428" width="30.28515625" style="1" bestFit="1" customWidth="1"/>
    <col min="7429" max="7429" width="14"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67" style="1" bestFit="1" customWidth="1"/>
    <col min="7683" max="7683" width="13.140625" style="1" bestFit="1" customWidth="1"/>
    <col min="7684" max="7684" width="30.28515625" style="1" bestFit="1" customWidth="1"/>
    <col min="7685" max="7685" width="14"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67" style="1" bestFit="1" customWidth="1"/>
    <col min="7939" max="7939" width="13.140625" style="1" bestFit="1" customWidth="1"/>
    <col min="7940" max="7940" width="30.28515625" style="1" bestFit="1" customWidth="1"/>
    <col min="7941" max="7941" width="14"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67" style="1" bestFit="1" customWidth="1"/>
    <col min="8195" max="8195" width="13.140625" style="1" bestFit="1" customWidth="1"/>
    <col min="8196" max="8196" width="30.28515625" style="1" bestFit="1" customWidth="1"/>
    <col min="8197" max="8197" width="14"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67" style="1" bestFit="1" customWidth="1"/>
    <col min="8451" max="8451" width="13.140625" style="1" bestFit="1" customWidth="1"/>
    <col min="8452" max="8452" width="30.28515625" style="1" bestFit="1" customWidth="1"/>
    <col min="8453" max="8453" width="14"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67" style="1" bestFit="1" customWidth="1"/>
    <col min="8707" max="8707" width="13.140625" style="1" bestFit="1" customWidth="1"/>
    <col min="8708" max="8708" width="30.28515625" style="1" bestFit="1" customWidth="1"/>
    <col min="8709" max="8709" width="14"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67" style="1" bestFit="1" customWidth="1"/>
    <col min="8963" max="8963" width="13.140625" style="1" bestFit="1" customWidth="1"/>
    <col min="8964" max="8964" width="30.28515625" style="1" bestFit="1" customWidth="1"/>
    <col min="8965" max="8965" width="14"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67" style="1" bestFit="1" customWidth="1"/>
    <col min="9219" max="9219" width="13.140625" style="1" bestFit="1" customWidth="1"/>
    <col min="9220" max="9220" width="30.28515625" style="1" bestFit="1" customWidth="1"/>
    <col min="9221" max="9221" width="14"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67" style="1" bestFit="1" customWidth="1"/>
    <col min="9475" max="9475" width="13.140625" style="1" bestFit="1" customWidth="1"/>
    <col min="9476" max="9476" width="30.28515625" style="1" bestFit="1" customWidth="1"/>
    <col min="9477" max="9477" width="14"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67" style="1" bestFit="1" customWidth="1"/>
    <col min="9731" max="9731" width="13.140625" style="1" bestFit="1" customWidth="1"/>
    <col min="9732" max="9732" width="30.28515625" style="1" bestFit="1" customWidth="1"/>
    <col min="9733" max="9733" width="14"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67" style="1" bestFit="1" customWidth="1"/>
    <col min="9987" max="9987" width="13.140625" style="1" bestFit="1" customWidth="1"/>
    <col min="9988" max="9988" width="30.28515625" style="1" bestFit="1" customWidth="1"/>
    <col min="9989" max="9989" width="14"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67" style="1" bestFit="1" customWidth="1"/>
    <col min="10243" max="10243" width="13.140625" style="1" bestFit="1" customWidth="1"/>
    <col min="10244" max="10244" width="30.28515625" style="1" bestFit="1" customWidth="1"/>
    <col min="10245" max="10245" width="14"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67" style="1" bestFit="1" customWidth="1"/>
    <col min="10499" max="10499" width="13.140625" style="1" bestFit="1" customWidth="1"/>
    <col min="10500" max="10500" width="30.28515625" style="1" bestFit="1" customWidth="1"/>
    <col min="10501" max="10501" width="14"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67" style="1" bestFit="1" customWidth="1"/>
    <col min="10755" max="10755" width="13.140625" style="1" bestFit="1" customWidth="1"/>
    <col min="10756" max="10756" width="30.28515625" style="1" bestFit="1" customWidth="1"/>
    <col min="10757" max="10757" width="14"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67" style="1" bestFit="1" customWidth="1"/>
    <col min="11011" max="11011" width="13.140625" style="1" bestFit="1" customWidth="1"/>
    <col min="11012" max="11012" width="30.28515625" style="1" bestFit="1" customWidth="1"/>
    <col min="11013" max="11013" width="14"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67" style="1" bestFit="1" customWidth="1"/>
    <col min="11267" max="11267" width="13.140625" style="1" bestFit="1" customWidth="1"/>
    <col min="11268" max="11268" width="30.28515625" style="1" bestFit="1" customWidth="1"/>
    <col min="11269" max="11269" width="14"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67" style="1" bestFit="1" customWidth="1"/>
    <col min="11523" max="11523" width="13.140625" style="1" bestFit="1" customWidth="1"/>
    <col min="11524" max="11524" width="30.28515625" style="1" bestFit="1" customWidth="1"/>
    <col min="11525" max="11525" width="14"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67" style="1" bestFit="1" customWidth="1"/>
    <col min="11779" max="11779" width="13.140625" style="1" bestFit="1" customWidth="1"/>
    <col min="11780" max="11780" width="30.28515625" style="1" bestFit="1" customWidth="1"/>
    <col min="11781" max="11781" width="14"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67" style="1" bestFit="1" customWidth="1"/>
    <col min="12035" max="12035" width="13.140625" style="1" bestFit="1" customWidth="1"/>
    <col min="12036" max="12036" width="30.28515625" style="1" bestFit="1" customWidth="1"/>
    <col min="12037" max="12037" width="14"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67" style="1" bestFit="1" customWidth="1"/>
    <col min="12291" max="12291" width="13.140625" style="1" bestFit="1" customWidth="1"/>
    <col min="12292" max="12292" width="30.28515625" style="1" bestFit="1" customWidth="1"/>
    <col min="12293" max="12293" width="14"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67" style="1" bestFit="1" customWidth="1"/>
    <col min="12547" max="12547" width="13.140625" style="1" bestFit="1" customWidth="1"/>
    <col min="12548" max="12548" width="30.28515625" style="1" bestFit="1" customWidth="1"/>
    <col min="12549" max="12549" width="14"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67" style="1" bestFit="1" customWidth="1"/>
    <col min="12803" max="12803" width="13.140625" style="1" bestFit="1" customWidth="1"/>
    <col min="12804" max="12804" width="30.28515625" style="1" bestFit="1" customWidth="1"/>
    <col min="12805" max="12805" width="14"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67" style="1" bestFit="1" customWidth="1"/>
    <col min="13059" max="13059" width="13.140625" style="1" bestFit="1" customWidth="1"/>
    <col min="13060" max="13060" width="30.28515625" style="1" bestFit="1" customWidth="1"/>
    <col min="13061" max="13061" width="14"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67" style="1" bestFit="1" customWidth="1"/>
    <col min="13315" max="13315" width="13.140625" style="1" bestFit="1" customWidth="1"/>
    <col min="13316" max="13316" width="30.28515625" style="1" bestFit="1" customWidth="1"/>
    <col min="13317" max="13317" width="14"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67" style="1" bestFit="1" customWidth="1"/>
    <col min="13571" max="13571" width="13.140625" style="1" bestFit="1" customWidth="1"/>
    <col min="13572" max="13572" width="30.28515625" style="1" bestFit="1" customWidth="1"/>
    <col min="13573" max="13573" width="14"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67" style="1" bestFit="1" customWidth="1"/>
    <col min="13827" max="13827" width="13.140625" style="1" bestFit="1" customWidth="1"/>
    <col min="13828" max="13828" width="30.28515625" style="1" bestFit="1" customWidth="1"/>
    <col min="13829" max="13829" width="14"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67" style="1" bestFit="1" customWidth="1"/>
    <col min="14083" max="14083" width="13.140625" style="1" bestFit="1" customWidth="1"/>
    <col min="14084" max="14084" width="30.28515625" style="1" bestFit="1" customWidth="1"/>
    <col min="14085" max="14085" width="14"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67" style="1" bestFit="1" customWidth="1"/>
    <col min="14339" max="14339" width="13.140625" style="1" bestFit="1" customWidth="1"/>
    <col min="14340" max="14340" width="30.28515625" style="1" bestFit="1" customWidth="1"/>
    <col min="14341" max="14341" width="14"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67" style="1" bestFit="1" customWidth="1"/>
    <col min="14595" max="14595" width="13.140625" style="1" bestFit="1" customWidth="1"/>
    <col min="14596" max="14596" width="30.28515625" style="1" bestFit="1" customWidth="1"/>
    <col min="14597" max="14597" width="14"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67" style="1" bestFit="1" customWidth="1"/>
    <col min="14851" max="14851" width="13.140625" style="1" bestFit="1" customWidth="1"/>
    <col min="14852" max="14852" width="30.28515625" style="1" bestFit="1" customWidth="1"/>
    <col min="14853" max="14853" width="14"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67" style="1" bestFit="1" customWidth="1"/>
    <col min="15107" max="15107" width="13.140625" style="1" bestFit="1" customWidth="1"/>
    <col min="15108" max="15108" width="30.28515625" style="1" bestFit="1" customWidth="1"/>
    <col min="15109" max="15109" width="14"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67" style="1" bestFit="1" customWidth="1"/>
    <col min="15363" max="15363" width="13.140625" style="1" bestFit="1" customWidth="1"/>
    <col min="15364" max="15364" width="30.28515625" style="1" bestFit="1" customWidth="1"/>
    <col min="15365" max="15365" width="14"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67" style="1" bestFit="1" customWidth="1"/>
    <col min="15619" max="15619" width="13.140625" style="1" bestFit="1" customWidth="1"/>
    <col min="15620" max="15620" width="30.28515625" style="1" bestFit="1" customWidth="1"/>
    <col min="15621" max="15621" width="14"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67" style="1" bestFit="1" customWidth="1"/>
    <col min="15875" max="15875" width="13.140625" style="1" bestFit="1" customWidth="1"/>
    <col min="15876" max="15876" width="30.28515625" style="1" bestFit="1" customWidth="1"/>
    <col min="15877" max="15877" width="14"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67" style="1" bestFit="1" customWidth="1"/>
    <col min="16131" max="16131" width="13.140625" style="1" bestFit="1" customWidth="1"/>
    <col min="16132" max="16132" width="30.28515625" style="1" bestFit="1" customWidth="1"/>
    <col min="16133" max="16133" width="14" style="1" bestFit="1" customWidth="1"/>
    <col min="16134" max="16134" width="10.28515625" style="1" bestFit="1" customWidth="1"/>
    <col min="16135" max="16135" width="18.140625" style="1" bestFit="1" customWidth="1"/>
    <col min="16136" max="16384" width="9.140625" style="1"/>
  </cols>
  <sheetData>
    <row r="1" spans="1:9" x14ac:dyDescent="0.2">
      <c r="A1" s="3" t="s">
        <v>0</v>
      </c>
      <c r="B1" s="410" t="s">
        <v>83</v>
      </c>
      <c r="C1" s="410"/>
      <c r="D1" s="410"/>
      <c r="E1" s="410"/>
    </row>
    <row r="2" spans="1:9" ht="13.5" thickBot="1" x14ac:dyDescent="0.25"/>
    <row r="3" spans="1:9" ht="15" x14ac:dyDescent="0.2">
      <c r="B3" s="47" t="s">
        <v>1062</v>
      </c>
      <c r="C3" s="411"/>
      <c r="D3" s="417"/>
    </row>
    <row r="4" spans="1:9" ht="15" x14ac:dyDescent="0.2">
      <c r="B4" s="50" t="s">
        <v>1063</v>
      </c>
      <c r="C4" s="412"/>
      <c r="D4" s="418"/>
    </row>
    <row r="5" spans="1:9" ht="15" x14ac:dyDescent="0.2">
      <c r="B5" s="50" t="s">
        <v>983</v>
      </c>
      <c r="C5" s="412"/>
      <c r="D5" s="418"/>
    </row>
    <row r="6" spans="1:9" ht="15" x14ac:dyDescent="0.2">
      <c r="B6" s="49" t="s">
        <v>1000</v>
      </c>
      <c r="C6" s="412"/>
      <c r="D6" s="418"/>
    </row>
    <row r="7" spans="1:9" ht="30.75" thickBot="1" x14ac:dyDescent="0.25">
      <c r="B7" s="52" t="s">
        <v>1064</v>
      </c>
      <c r="C7" s="413"/>
      <c r="D7" s="419"/>
    </row>
    <row r="8" spans="1:9" x14ac:dyDescent="0.2">
      <c r="C8" s="64" t="s">
        <v>1631</v>
      </c>
      <c r="D8" s="64" t="s">
        <v>1630</v>
      </c>
    </row>
    <row r="10" spans="1:9" x14ac:dyDescent="0.2">
      <c r="B10" s="1" t="s">
        <v>95</v>
      </c>
    </row>
    <row r="12" spans="1:9" x14ac:dyDescent="0.2">
      <c r="B12" s="6" t="s">
        <v>96</v>
      </c>
      <c r="C12" s="63" t="s">
        <v>97</v>
      </c>
      <c r="D12" s="6" t="s">
        <v>125</v>
      </c>
      <c r="E12" s="6" t="s">
        <v>99</v>
      </c>
      <c r="F12" s="8" t="s">
        <v>100</v>
      </c>
      <c r="G12" s="8" t="s">
        <v>101</v>
      </c>
      <c r="H12" s="8" t="s">
        <v>102</v>
      </c>
      <c r="I12" s="2" t="s">
        <v>126</v>
      </c>
    </row>
    <row r="13" spans="1:9" x14ac:dyDescent="0.2">
      <c r="B13" s="2" t="s">
        <v>127</v>
      </c>
    </row>
    <row r="14" spans="1:9" x14ac:dyDescent="0.2">
      <c r="B14" s="2" t="s">
        <v>104</v>
      </c>
    </row>
    <row r="15" spans="1:9" x14ac:dyDescent="0.2">
      <c r="B15" s="1" t="s">
        <v>1140</v>
      </c>
      <c r="C15" s="62" t="s">
        <v>128</v>
      </c>
      <c r="D15" s="1" t="s">
        <v>337</v>
      </c>
      <c r="E15" s="1" t="s">
        <v>338</v>
      </c>
      <c r="F15" s="4">
        <v>90000</v>
      </c>
      <c r="G15" s="4">
        <v>1160.01</v>
      </c>
      <c r="H15" s="4">
        <v>8.2799999999999994</v>
      </c>
    </row>
    <row r="16" spans="1:9" x14ac:dyDescent="0.2">
      <c r="B16" s="1" t="s">
        <v>1127</v>
      </c>
      <c r="C16" s="62" t="s">
        <v>128</v>
      </c>
      <c r="D16" s="1" t="s">
        <v>167</v>
      </c>
      <c r="E16" s="1" t="s">
        <v>168</v>
      </c>
      <c r="F16" s="4">
        <v>11500</v>
      </c>
      <c r="G16" s="4">
        <v>850.55</v>
      </c>
      <c r="H16" s="4">
        <v>6.07</v>
      </c>
    </row>
    <row r="17" spans="2:8" x14ac:dyDescent="0.2">
      <c r="B17" s="1" t="s">
        <v>1213</v>
      </c>
      <c r="C17" s="62" t="s">
        <v>128</v>
      </c>
      <c r="D17" s="1" t="s">
        <v>339</v>
      </c>
      <c r="E17" s="1" t="s">
        <v>340</v>
      </c>
      <c r="F17" s="4">
        <v>170000</v>
      </c>
      <c r="G17" s="4">
        <v>829.52</v>
      </c>
      <c r="H17" s="4">
        <v>5.92</v>
      </c>
    </row>
    <row r="18" spans="2:8" x14ac:dyDescent="0.2">
      <c r="B18" s="1" t="s">
        <v>1385</v>
      </c>
      <c r="C18" s="62" t="s">
        <v>128</v>
      </c>
      <c r="D18" s="1" t="s">
        <v>129</v>
      </c>
      <c r="E18" s="1" t="s">
        <v>130</v>
      </c>
      <c r="F18" s="4">
        <v>32000</v>
      </c>
      <c r="G18" s="4">
        <v>806.16</v>
      </c>
      <c r="H18" s="4">
        <v>5.76</v>
      </c>
    </row>
    <row r="19" spans="2:8" x14ac:dyDescent="0.2">
      <c r="B19" s="1" t="s">
        <v>1148</v>
      </c>
      <c r="C19" s="62" t="s">
        <v>128</v>
      </c>
      <c r="D19" s="1" t="s">
        <v>337</v>
      </c>
      <c r="E19" s="1" t="s">
        <v>341</v>
      </c>
      <c r="F19" s="4">
        <v>190000</v>
      </c>
      <c r="G19" s="4">
        <v>739.58</v>
      </c>
      <c r="H19" s="4">
        <v>5.28</v>
      </c>
    </row>
    <row r="20" spans="2:8" x14ac:dyDescent="0.2">
      <c r="B20" s="1" t="s">
        <v>1176</v>
      </c>
      <c r="C20" s="62" t="s">
        <v>128</v>
      </c>
      <c r="D20" s="1" t="s">
        <v>129</v>
      </c>
      <c r="E20" s="1" t="s">
        <v>342</v>
      </c>
      <c r="F20" s="4">
        <v>220000</v>
      </c>
      <c r="G20" s="4">
        <v>660</v>
      </c>
      <c r="H20" s="4">
        <v>4.71</v>
      </c>
    </row>
    <row r="21" spans="2:8" x14ac:dyDescent="0.2">
      <c r="B21" s="1" t="s">
        <v>1105</v>
      </c>
      <c r="C21" s="62" t="s">
        <v>128</v>
      </c>
      <c r="D21" s="1" t="s">
        <v>339</v>
      </c>
      <c r="E21" s="1" t="s">
        <v>343</v>
      </c>
      <c r="F21" s="4">
        <v>210000</v>
      </c>
      <c r="G21" s="4">
        <v>604.07000000000005</v>
      </c>
      <c r="H21" s="4">
        <v>4.3099999999999996</v>
      </c>
    </row>
    <row r="22" spans="2:8" x14ac:dyDescent="0.2">
      <c r="B22" s="1" t="s">
        <v>1113</v>
      </c>
      <c r="C22" s="62" t="s">
        <v>128</v>
      </c>
      <c r="D22" s="1" t="s">
        <v>167</v>
      </c>
      <c r="E22" s="1" t="s">
        <v>344</v>
      </c>
      <c r="F22" s="4">
        <v>35000</v>
      </c>
      <c r="G22" s="4">
        <v>584.30999999999995</v>
      </c>
      <c r="H22" s="4">
        <v>4.17</v>
      </c>
    </row>
    <row r="23" spans="2:8" x14ac:dyDescent="0.2">
      <c r="B23" s="1" t="s">
        <v>1196</v>
      </c>
      <c r="C23" s="62" t="s">
        <v>128</v>
      </c>
      <c r="D23" s="1" t="s">
        <v>339</v>
      </c>
      <c r="E23" s="1" t="s">
        <v>345</v>
      </c>
      <c r="F23" s="4">
        <v>600000</v>
      </c>
      <c r="G23" s="4">
        <v>560.4</v>
      </c>
      <c r="H23" s="4">
        <v>4</v>
      </c>
    </row>
    <row r="24" spans="2:8" x14ac:dyDescent="0.2">
      <c r="B24" s="1" t="s">
        <v>1120</v>
      </c>
      <c r="C24" s="62" t="s">
        <v>128</v>
      </c>
      <c r="D24" s="1" t="s">
        <v>346</v>
      </c>
      <c r="E24" s="1" t="s">
        <v>347</v>
      </c>
      <c r="F24" s="4">
        <v>275000</v>
      </c>
      <c r="G24" s="4">
        <v>509.03</v>
      </c>
      <c r="H24" s="4">
        <v>3.63</v>
      </c>
    </row>
    <row r="25" spans="2:8" x14ac:dyDescent="0.2">
      <c r="B25" s="1" t="s">
        <v>1436</v>
      </c>
      <c r="C25" s="62" t="s">
        <v>128</v>
      </c>
      <c r="D25" s="1" t="s">
        <v>167</v>
      </c>
      <c r="E25" s="1" t="s">
        <v>348</v>
      </c>
      <c r="F25" s="4">
        <v>35000</v>
      </c>
      <c r="G25" s="4">
        <v>502.5</v>
      </c>
      <c r="H25" s="4">
        <v>3.59</v>
      </c>
    </row>
    <row r="26" spans="2:8" x14ac:dyDescent="0.2">
      <c r="B26" s="1" t="s">
        <v>1588</v>
      </c>
      <c r="C26" s="62" t="s">
        <v>128</v>
      </c>
      <c r="D26" s="1" t="s">
        <v>154</v>
      </c>
      <c r="E26" s="1" t="s">
        <v>349</v>
      </c>
      <c r="F26" s="4">
        <v>100000</v>
      </c>
      <c r="G26" s="4">
        <v>436.9</v>
      </c>
      <c r="H26" s="4">
        <v>3.12</v>
      </c>
    </row>
    <row r="27" spans="2:8" x14ac:dyDescent="0.2">
      <c r="B27" s="1" t="s">
        <v>1164</v>
      </c>
      <c r="C27" s="62" t="s">
        <v>128</v>
      </c>
      <c r="D27" s="1" t="s">
        <v>154</v>
      </c>
      <c r="E27" s="1" t="s">
        <v>155</v>
      </c>
      <c r="F27" s="4">
        <v>18000</v>
      </c>
      <c r="G27" s="4">
        <v>433.18</v>
      </c>
      <c r="H27" s="4">
        <v>3.09</v>
      </c>
    </row>
    <row r="28" spans="2:8" x14ac:dyDescent="0.2">
      <c r="B28" s="1" t="s">
        <v>1136</v>
      </c>
      <c r="C28" s="62" t="s">
        <v>128</v>
      </c>
      <c r="D28" s="1" t="s">
        <v>163</v>
      </c>
      <c r="E28" s="1" t="s">
        <v>186</v>
      </c>
      <c r="F28" s="4">
        <v>80000</v>
      </c>
      <c r="G28" s="4">
        <v>426.48</v>
      </c>
      <c r="H28" s="4">
        <v>3.04</v>
      </c>
    </row>
    <row r="29" spans="2:8" x14ac:dyDescent="0.2">
      <c r="B29" s="1" t="s">
        <v>1203</v>
      </c>
      <c r="C29" s="62" t="s">
        <v>128</v>
      </c>
      <c r="D29" s="1" t="s">
        <v>247</v>
      </c>
      <c r="E29" s="1" t="s">
        <v>263</v>
      </c>
      <c r="F29" s="4">
        <v>213333</v>
      </c>
      <c r="G29" s="4">
        <v>405.12</v>
      </c>
      <c r="H29" s="4">
        <v>2.89</v>
      </c>
    </row>
    <row r="30" spans="2:8" x14ac:dyDescent="0.2">
      <c r="B30" s="1" t="s">
        <v>1132</v>
      </c>
      <c r="C30" s="62" t="s">
        <v>128</v>
      </c>
      <c r="D30" s="1" t="s">
        <v>163</v>
      </c>
      <c r="E30" s="1" t="s">
        <v>350</v>
      </c>
      <c r="F30" s="4">
        <v>255000</v>
      </c>
      <c r="G30" s="4">
        <v>405.07</v>
      </c>
      <c r="H30" s="4">
        <v>2.89</v>
      </c>
    </row>
    <row r="31" spans="2:8" x14ac:dyDescent="0.2">
      <c r="B31" s="1" t="s">
        <v>1589</v>
      </c>
      <c r="C31" s="62" t="s">
        <v>128</v>
      </c>
      <c r="D31" s="1" t="s">
        <v>337</v>
      </c>
      <c r="E31" s="1" t="s">
        <v>351</v>
      </c>
      <c r="F31" s="4">
        <v>250000</v>
      </c>
      <c r="G31" s="4">
        <v>405</v>
      </c>
      <c r="H31" s="4">
        <v>2.89</v>
      </c>
    </row>
    <row r="32" spans="2:8" x14ac:dyDescent="0.2">
      <c r="B32" s="1" t="s">
        <v>1126</v>
      </c>
      <c r="C32" s="62" t="s">
        <v>128</v>
      </c>
      <c r="D32" s="1" t="s">
        <v>188</v>
      </c>
      <c r="E32" s="1" t="s">
        <v>352</v>
      </c>
      <c r="F32" s="4">
        <v>55000</v>
      </c>
      <c r="G32" s="4">
        <v>389.24</v>
      </c>
      <c r="H32" s="4">
        <v>2.78</v>
      </c>
    </row>
    <row r="33" spans="2:8" x14ac:dyDescent="0.2">
      <c r="B33" s="1" t="s">
        <v>1145</v>
      </c>
      <c r="C33" s="62" t="s">
        <v>128</v>
      </c>
      <c r="D33" s="1" t="s">
        <v>167</v>
      </c>
      <c r="E33" s="1" t="s">
        <v>181</v>
      </c>
      <c r="F33" s="4">
        <v>15500</v>
      </c>
      <c r="G33" s="4">
        <v>349.45</v>
      </c>
      <c r="H33" s="4">
        <v>2.4900000000000002</v>
      </c>
    </row>
    <row r="34" spans="2:8" x14ac:dyDescent="0.2">
      <c r="B34" s="1" t="s">
        <v>1130</v>
      </c>
      <c r="C34" s="62" t="s">
        <v>128</v>
      </c>
      <c r="D34" s="1" t="s">
        <v>129</v>
      </c>
      <c r="E34" s="1" t="s">
        <v>353</v>
      </c>
      <c r="F34" s="4">
        <v>80000</v>
      </c>
      <c r="G34" s="4">
        <v>345.76</v>
      </c>
      <c r="H34" s="4">
        <v>2.4700000000000002</v>
      </c>
    </row>
    <row r="35" spans="2:8" x14ac:dyDescent="0.2">
      <c r="B35" s="1" t="s">
        <v>1590</v>
      </c>
      <c r="C35" s="62" t="s">
        <v>128</v>
      </c>
      <c r="D35" s="1" t="s">
        <v>337</v>
      </c>
      <c r="E35" s="1" t="s">
        <v>354</v>
      </c>
      <c r="F35" s="4">
        <v>160000</v>
      </c>
      <c r="G35" s="4">
        <v>300.48</v>
      </c>
      <c r="H35" s="4">
        <v>2.15</v>
      </c>
    </row>
    <row r="36" spans="2:8" x14ac:dyDescent="0.2">
      <c r="B36" s="1" t="s">
        <v>1133</v>
      </c>
      <c r="C36" s="62" t="s">
        <v>128</v>
      </c>
      <c r="D36" s="1" t="s">
        <v>167</v>
      </c>
      <c r="E36" s="1" t="s">
        <v>270</v>
      </c>
      <c r="F36" s="4">
        <v>75000</v>
      </c>
      <c r="G36" s="4">
        <v>300.14999999999998</v>
      </c>
      <c r="H36" s="4">
        <v>2.14</v>
      </c>
    </row>
    <row r="37" spans="2:8" x14ac:dyDescent="0.2">
      <c r="B37" s="1" t="s">
        <v>1442</v>
      </c>
      <c r="C37" s="62" t="s">
        <v>128</v>
      </c>
      <c r="D37" s="1" t="s">
        <v>355</v>
      </c>
      <c r="E37" s="1" t="s">
        <v>356</v>
      </c>
      <c r="F37" s="4">
        <v>85000</v>
      </c>
      <c r="G37" s="4">
        <v>288.11</v>
      </c>
      <c r="H37" s="4">
        <v>2.06</v>
      </c>
    </row>
    <row r="38" spans="2:8" x14ac:dyDescent="0.2">
      <c r="B38" s="1" t="s">
        <v>1232</v>
      </c>
      <c r="C38" s="62" t="s">
        <v>128</v>
      </c>
      <c r="D38" s="1" t="s">
        <v>154</v>
      </c>
      <c r="E38" s="1" t="s">
        <v>357</v>
      </c>
      <c r="F38" s="4">
        <v>7500</v>
      </c>
      <c r="G38" s="4">
        <v>276.36</v>
      </c>
      <c r="H38" s="4">
        <v>1.97</v>
      </c>
    </row>
    <row r="39" spans="2:8" x14ac:dyDescent="0.2">
      <c r="B39" s="1" t="s">
        <v>1112</v>
      </c>
      <c r="C39" s="62" t="s">
        <v>128</v>
      </c>
      <c r="D39" s="1" t="s">
        <v>247</v>
      </c>
      <c r="E39" s="1" t="s">
        <v>358</v>
      </c>
      <c r="F39" s="4">
        <v>160000</v>
      </c>
      <c r="G39" s="4">
        <v>254</v>
      </c>
      <c r="H39" s="4">
        <v>1.81</v>
      </c>
    </row>
    <row r="40" spans="2:8" x14ac:dyDescent="0.2">
      <c r="B40" s="1" t="s">
        <v>1169</v>
      </c>
      <c r="C40" s="62" t="s">
        <v>128</v>
      </c>
      <c r="D40" s="1" t="s">
        <v>188</v>
      </c>
      <c r="E40" s="1" t="s">
        <v>359</v>
      </c>
      <c r="F40" s="4">
        <v>7300</v>
      </c>
      <c r="G40" s="4">
        <v>232.02</v>
      </c>
      <c r="H40" s="4">
        <v>1.66</v>
      </c>
    </row>
    <row r="41" spans="2:8" x14ac:dyDescent="0.2">
      <c r="B41" s="1" t="s">
        <v>1224</v>
      </c>
      <c r="C41" s="62" t="s">
        <v>128</v>
      </c>
      <c r="D41" s="1" t="s">
        <v>167</v>
      </c>
      <c r="E41" s="1" t="s">
        <v>360</v>
      </c>
      <c r="F41" s="4">
        <v>800</v>
      </c>
      <c r="G41" s="4">
        <v>231.21</v>
      </c>
      <c r="H41" s="4">
        <v>1.65</v>
      </c>
    </row>
    <row r="42" spans="2:8" x14ac:dyDescent="0.2">
      <c r="B42" s="1" t="s">
        <v>1178</v>
      </c>
      <c r="C42" s="62" t="s">
        <v>128</v>
      </c>
      <c r="D42" s="1" t="s">
        <v>355</v>
      </c>
      <c r="E42" s="1" t="s">
        <v>361</v>
      </c>
      <c r="F42" s="4">
        <v>24500</v>
      </c>
      <c r="G42" s="4">
        <v>194.64</v>
      </c>
      <c r="H42" s="4">
        <v>1.39</v>
      </c>
    </row>
    <row r="43" spans="2:8" x14ac:dyDescent="0.2">
      <c r="B43" s="1" t="s">
        <v>1591</v>
      </c>
      <c r="C43" s="62" t="s">
        <v>128</v>
      </c>
      <c r="D43" s="1" t="s">
        <v>167</v>
      </c>
      <c r="E43" s="1" t="s">
        <v>362</v>
      </c>
      <c r="F43" s="4">
        <v>75000</v>
      </c>
      <c r="G43" s="4">
        <v>192.6</v>
      </c>
      <c r="H43" s="4">
        <v>1.38</v>
      </c>
    </row>
    <row r="44" spans="2:8" x14ac:dyDescent="0.2">
      <c r="B44" s="2" t="s">
        <v>196</v>
      </c>
      <c r="C44" s="64"/>
      <c r="D44" s="2"/>
      <c r="E44" s="2"/>
      <c r="F44" s="10"/>
      <c r="G44" s="10">
        <f>SUM(G12:G43)</f>
        <v>13671.9</v>
      </c>
      <c r="H44" s="10">
        <f>SUM(H12:H43)</f>
        <v>97.590000000000018</v>
      </c>
    </row>
    <row r="45" spans="2:8" x14ac:dyDescent="0.2">
      <c r="B45" s="2" t="s">
        <v>197</v>
      </c>
      <c r="C45" s="64"/>
      <c r="D45" s="2"/>
      <c r="E45" s="2"/>
      <c r="F45" s="10"/>
      <c r="G45" s="10">
        <v>300.64</v>
      </c>
      <c r="H45" s="10">
        <v>2.15</v>
      </c>
    </row>
    <row r="46" spans="2:8" x14ac:dyDescent="0.2">
      <c r="B46" s="2" t="s">
        <v>114</v>
      </c>
      <c r="C46" s="64"/>
      <c r="D46" s="2"/>
      <c r="E46" s="2"/>
      <c r="F46" s="10"/>
      <c r="G46" s="10">
        <v>13972.539999999999</v>
      </c>
      <c r="H46" s="10">
        <v>99.76</v>
      </c>
    </row>
    <row r="47" spans="2:8" x14ac:dyDescent="0.2">
      <c r="B47" s="2" t="s">
        <v>115</v>
      </c>
      <c r="C47" s="64"/>
      <c r="D47" s="2"/>
      <c r="E47" s="2"/>
      <c r="F47" s="10"/>
      <c r="G47" s="10">
        <v>34.52067747000126</v>
      </c>
      <c r="H47" s="10">
        <v>0.23999999999999488</v>
      </c>
    </row>
    <row r="48" spans="2:8" x14ac:dyDescent="0.2">
      <c r="B48" s="2" t="s">
        <v>116</v>
      </c>
      <c r="C48" s="64"/>
      <c r="D48" s="2"/>
      <c r="E48" s="2"/>
      <c r="F48" s="10"/>
      <c r="G48" s="10">
        <v>14007.060677470001</v>
      </c>
      <c r="H48" s="10">
        <v>100</v>
      </c>
    </row>
    <row r="49" spans="2:3" x14ac:dyDescent="0.2">
      <c r="B49" s="1" t="s">
        <v>117</v>
      </c>
    </row>
    <row r="50" spans="2:3" x14ac:dyDescent="0.2">
      <c r="B50" s="1" t="s">
        <v>118</v>
      </c>
    </row>
    <row r="52" spans="2:3" x14ac:dyDescent="0.2">
      <c r="B52" s="11"/>
    </row>
    <row r="53" spans="2:3" x14ac:dyDescent="0.2">
      <c r="B53" s="2"/>
    </row>
    <row r="54" spans="2:3" x14ac:dyDescent="0.2">
      <c r="B54" s="2" t="s">
        <v>121</v>
      </c>
    </row>
    <row r="55" spans="2:3" x14ac:dyDescent="0.2">
      <c r="B55" s="2" t="s">
        <v>199</v>
      </c>
    </row>
    <row r="56" spans="2:3" x14ac:dyDescent="0.2">
      <c r="B56" s="2" t="s">
        <v>122</v>
      </c>
    </row>
    <row r="57" spans="2:3" x14ac:dyDescent="0.2">
      <c r="B57" s="2" t="s">
        <v>363</v>
      </c>
      <c r="C57" s="64"/>
    </row>
    <row r="58" spans="2:3" x14ac:dyDescent="0.2">
      <c r="B58" s="2" t="s">
        <v>364</v>
      </c>
      <c r="C58" s="64"/>
    </row>
    <row r="59" spans="2:3" x14ac:dyDescent="0.2">
      <c r="B59" s="2" t="s">
        <v>365</v>
      </c>
      <c r="C59" s="64"/>
    </row>
    <row r="60" spans="2:3" x14ac:dyDescent="0.2">
      <c r="B60" s="2" t="s">
        <v>366</v>
      </c>
      <c r="C60" s="64"/>
    </row>
    <row r="61" spans="2:3" x14ac:dyDescent="0.2">
      <c r="B61" s="2" t="s">
        <v>367</v>
      </c>
      <c r="C61" s="64"/>
    </row>
    <row r="62" spans="2:3" x14ac:dyDescent="0.2">
      <c r="B62" s="2" t="s">
        <v>368</v>
      </c>
      <c r="C62" s="64"/>
    </row>
    <row r="63" spans="2:3" x14ac:dyDescent="0.2">
      <c r="B63" s="2" t="s">
        <v>369</v>
      </c>
      <c r="C63" s="64"/>
    </row>
    <row r="64" spans="2:3" x14ac:dyDescent="0.2">
      <c r="B64" s="2" t="s">
        <v>370</v>
      </c>
      <c r="C64" s="64"/>
    </row>
    <row r="65" spans="2:8" x14ac:dyDescent="0.2">
      <c r="B65" s="65" t="s">
        <v>3818</v>
      </c>
      <c r="C65" s="64"/>
    </row>
    <row r="66" spans="2:8" x14ac:dyDescent="0.2">
      <c r="B66" s="65" t="s">
        <v>123</v>
      </c>
    </row>
    <row r="67" spans="2:8" x14ac:dyDescent="0.2">
      <c r="B67" s="65" t="s">
        <v>124</v>
      </c>
    </row>
    <row r="69" spans="2:8" ht="15" x14ac:dyDescent="0.2">
      <c r="B69" s="371" t="s">
        <v>2522</v>
      </c>
      <c r="C69" s="372">
        <v>44469</v>
      </c>
    </row>
    <row r="70" spans="2:8" ht="60" x14ac:dyDescent="0.2">
      <c r="B70" s="373" t="s">
        <v>2523</v>
      </c>
      <c r="C70" s="373" t="s">
        <v>2524</v>
      </c>
      <c r="D70" s="143" t="s">
        <v>2525</v>
      </c>
      <c r="E70" s="373" t="s">
        <v>2526</v>
      </c>
      <c r="F70" s="374" t="s">
        <v>2527</v>
      </c>
    </row>
    <row r="71" spans="2:8" s="134" customFormat="1" x14ac:dyDescent="0.2">
      <c r="B71" s="12" t="s">
        <v>120</v>
      </c>
      <c r="C71" s="12" t="s">
        <v>120</v>
      </c>
      <c r="D71" s="12" t="s">
        <v>120</v>
      </c>
      <c r="E71" s="12" t="s">
        <v>120</v>
      </c>
      <c r="F71" s="375"/>
      <c r="G71" s="62"/>
      <c r="H71" s="62"/>
    </row>
    <row r="73" spans="2:8" s="376" customFormat="1" x14ac:dyDescent="0.2">
      <c r="B73" s="87" t="s">
        <v>3554</v>
      </c>
      <c r="C73" s="377" t="s">
        <v>120</v>
      </c>
      <c r="F73" s="378"/>
      <c r="G73" s="378"/>
      <c r="H73" s="378"/>
    </row>
    <row r="74" spans="2:8" s="376" customFormat="1" x14ac:dyDescent="0.2">
      <c r="B74" s="87"/>
      <c r="C74" s="377"/>
      <c r="F74" s="378"/>
      <c r="G74" s="378"/>
      <c r="H74" s="378"/>
    </row>
    <row r="75" spans="2:8" s="376" customFormat="1" ht="15" x14ac:dyDescent="0.25">
      <c r="B75" s="144" t="s">
        <v>2927</v>
      </c>
      <c r="C75" s="379"/>
      <c r="F75" s="378"/>
      <c r="G75" s="378"/>
      <c r="H75" s="378"/>
    </row>
    <row r="76" spans="2:8" s="376" customFormat="1" ht="15.75" x14ac:dyDescent="0.2">
      <c r="B76" s="380" t="s">
        <v>2675</v>
      </c>
      <c r="C76" s="260" t="s">
        <v>2921</v>
      </c>
      <c r="F76" s="378"/>
      <c r="G76" s="378"/>
      <c r="H76" s="378"/>
    </row>
    <row r="77" spans="2:8" s="134" customFormat="1" ht="15" x14ac:dyDescent="0.25">
      <c r="B77" s="381" t="s">
        <v>120</v>
      </c>
      <c r="C77" s="146" t="s">
        <v>120</v>
      </c>
      <c r="F77" s="62"/>
      <c r="G77" s="62"/>
      <c r="H77" s="62"/>
    </row>
    <row r="78" spans="2:8" x14ac:dyDescent="0.2">
      <c r="C78" s="5"/>
    </row>
    <row r="79" spans="2:8" x14ac:dyDescent="0.2">
      <c r="C79" s="5"/>
    </row>
    <row r="80" spans="2:8" s="376" customFormat="1" ht="15.75" x14ac:dyDescent="0.2">
      <c r="B80" s="380" t="s">
        <v>3555</v>
      </c>
      <c r="C80" s="260" t="s">
        <v>2921</v>
      </c>
      <c r="F80" s="378"/>
      <c r="G80" s="378"/>
      <c r="H80" s="378"/>
    </row>
    <row r="81" spans="2:8" ht="15" x14ac:dyDescent="0.25">
      <c r="B81" s="381" t="s">
        <v>120</v>
      </c>
      <c r="C81" s="146" t="s">
        <v>120</v>
      </c>
    </row>
    <row r="82" spans="2:8" x14ac:dyDescent="0.2">
      <c r="C82" s="5"/>
    </row>
    <row r="83" spans="2:8" x14ac:dyDescent="0.2">
      <c r="C83" s="5"/>
    </row>
    <row r="84" spans="2:8" s="376" customFormat="1" ht="15.75" x14ac:dyDescent="0.25">
      <c r="B84" s="382" t="s">
        <v>2912</v>
      </c>
      <c r="C84" s="260" t="s">
        <v>2923</v>
      </c>
      <c r="F84" s="378"/>
      <c r="G84" s="378"/>
      <c r="H84" s="378"/>
    </row>
    <row r="85" spans="2:8" ht="15" x14ac:dyDescent="0.25">
      <c r="B85" s="381" t="s">
        <v>120</v>
      </c>
      <c r="C85" s="146" t="s">
        <v>120</v>
      </c>
    </row>
    <row r="86" spans="2:8" x14ac:dyDescent="0.2">
      <c r="C86" s="5"/>
    </row>
    <row r="87" spans="2:8" s="376" customFormat="1" ht="15.75" x14ac:dyDescent="0.25">
      <c r="B87" s="382" t="s">
        <v>2914</v>
      </c>
      <c r="C87" s="260" t="s">
        <v>2923</v>
      </c>
      <c r="F87" s="378"/>
      <c r="G87" s="378"/>
      <c r="H87" s="378"/>
    </row>
    <row r="88" spans="2:8" ht="15" x14ac:dyDescent="0.25">
      <c r="B88" s="381" t="s">
        <v>120</v>
      </c>
      <c r="C88" s="146" t="s">
        <v>120</v>
      </c>
    </row>
    <row r="89" spans="2:8" x14ac:dyDescent="0.2">
      <c r="C89" s="5"/>
    </row>
    <row r="90" spans="2:8" s="376" customFormat="1" ht="15" x14ac:dyDescent="0.25">
      <c r="B90" s="383" t="s">
        <v>3556</v>
      </c>
      <c r="C90" s="146" t="s">
        <v>120</v>
      </c>
      <c r="F90" s="378"/>
      <c r="G90" s="378"/>
      <c r="H90" s="378"/>
    </row>
    <row r="91" spans="2:8" x14ac:dyDescent="0.2">
      <c r="C91" s="5"/>
    </row>
    <row r="92" spans="2:8" x14ac:dyDescent="0.2">
      <c r="C92" s="5"/>
    </row>
    <row r="93" spans="2:8" ht="15" x14ac:dyDescent="0.25">
      <c r="B93" s="69" t="s">
        <v>2917</v>
      </c>
      <c r="C93" s="148">
        <v>44469</v>
      </c>
      <c r="D93" s="149"/>
      <c r="E93" s="150"/>
      <c r="F93" s="71"/>
    </row>
    <row r="94" spans="2:8" ht="51" x14ac:dyDescent="0.2">
      <c r="B94" s="151" t="s">
        <v>2523</v>
      </c>
      <c r="C94" s="151" t="s">
        <v>2918</v>
      </c>
      <c r="D94" s="152" t="s">
        <v>2525</v>
      </c>
      <c r="E94" s="153" t="s">
        <v>2526</v>
      </c>
      <c r="F94" s="138" t="s">
        <v>2527</v>
      </c>
    </row>
    <row r="95" spans="2:8" s="134" customFormat="1" x14ac:dyDescent="0.2">
      <c r="B95" s="384" t="s">
        <v>120</v>
      </c>
      <c r="C95" s="154" t="s">
        <v>120</v>
      </c>
      <c r="D95" s="155" t="s">
        <v>120</v>
      </c>
      <c r="E95" s="155" t="s">
        <v>120</v>
      </c>
      <c r="F95" s="155" t="s">
        <v>120</v>
      </c>
      <c r="G95" s="62"/>
      <c r="H95" s="62"/>
    </row>
    <row r="96" spans="2:8" x14ac:dyDescent="0.2">
      <c r="B96" s="156"/>
      <c r="C96" s="70"/>
      <c r="D96" s="70"/>
      <c r="E96" s="70"/>
      <c r="F96" s="71"/>
    </row>
    <row r="97" spans="2:6" x14ac:dyDescent="0.2">
      <c r="B97" s="70"/>
      <c r="C97" s="70"/>
      <c r="D97" s="70"/>
      <c r="E97" s="70"/>
      <c r="F97" s="71"/>
    </row>
    <row r="98" spans="2:6" x14ac:dyDescent="0.2">
      <c r="B98" s="1" t="s">
        <v>2919</v>
      </c>
      <c r="C98" s="154" t="s">
        <v>120</v>
      </c>
      <c r="D98" s="70"/>
      <c r="E98" s="70"/>
      <c r="F98" s="71"/>
    </row>
    <row r="99" spans="2:6" x14ac:dyDescent="0.2">
      <c r="B99" s="70"/>
      <c r="C99" s="70"/>
      <c r="D99" s="70"/>
      <c r="E99" s="70"/>
      <c r="F99" s="71"/>
    </row>
    <row r="100" spans="2:6" ht="15" x14ac:dyDescent="0.25">
      <c r="B100" s="144" t="s">
        <v>2926</v>
      </c>
      <c r="C100" s="70"/>
      <c r="E100" s="70"/>
      <c r="F100" s="71"/>
    </row>
    <row r="101" spans="2:6" x14ac:dyDescent="0.2">
      <c r="B101" s="70"/>
      <c r="C101" s="70"/>
      <c r="E101" s="70"/>
      <c r="F101" s="71"/>
    </row>
    <row r="102" spans="2:6" ht="15" x14ac:dyDescent="0.25">
      <c r="B102" s="157" t="s">
        <v>2920</v>
      </c>
      <c r="C102" s="158" t="s">
        <v>2921</v>
      </c>
      <c r="E102" s="70"/>
      <c r="F102" s="71"/>
    </row>
    <row r="103" spans="2:6" ht="15" x14ac:dyDescent="0.25">
      <c r="B103" s="381" t="s">
        <v>120</v>
      </c>
      <c r="C103" s="146" t="s">
        <v>120</v>
      </c>
      <c r="E103" s="70"/>
      <c r="F103" s="71"/>
    </row>
    <row r="104" spans="2:6" ht="15" x14ac:dyDescent="0.25">
      <c r="B104" s="385"/>
      <c r="C104" s="386"/>
      <c r="E104" s="70"/>
      <c r="F104" s="71"/>
    </row>
    <row r="105" spans="2:6" x14ac:dyDescent="0.2">
      <c r="C105" s="1"/>
      <c r="E105" s="70"/>
      <c r="F105" s="71"/>
    </row>
    <row r="106" spans="2:6" ht="15" x14ac:dyDescent="0.2">
      <c r="B106" s="160" t="s">
        <v>2911</v>
      </c>
      <c r="C106" s="161" t="s">
        <v>2921</v>
      </c>
      <c r="E106" s="70"/>
      <c r="F106" s="71"/>
    </row>
    <row r="107" spans="2:6" ht="15" x14ac:dyDescent="0.25">
      <c r="B107" s="381" t="s">
        <v>120</v>
      </c>
      <c r="C107" s="146" t="s">
        <v>120</v>
      </c>
      <c r="E107" s="70"/>
      <c r="F107" s="71"/>
    </row>
    <row r="108" spans="2:6" ht="15" x14ac:dyDescent="0.25">
      <c r="B108" s="387"/>
      <c r="C108" s="388"/>
      <c r="E108" s="70"/>
      <c r="F108" s="71"/>
    </row>
    <row r="109" spans="2:6" x14ac:dyDescent="0.2">
      <c r="C109" s="134"/>
      <c r="E109" s="70"/>
      <c r="F109" s="71"/>
    </row>
    <row r="110" spans="2:6" ht="15" x14ac:dyDescent="0.25">
      <c r="B110" s="157" t="s">
        <v>2922</v>
      </c>
      <c r="C110" s="158" t="s">
        <v>2923</v>
      </c>
      <c r="E110" s="70"/>
      <c r="F110" s="71"/>
    </row>
    <row r="111" spans="2:6" ht="15" x14ac:dyDescent="0.25">
      <c r="B111" s="381" t="s">
        <v>120</v>
      </c>
      <c r="C111" s="146" t="s">
        <v>120</v>
      </c>
      <c r="E111" s="70"/>
      <c r="F111" s="71"/>
    </row>
    <row r="112" spans="2:6" x14ac:dyDescent="0.2">
      <c r="C112" s="134"/>
    </row>
    <row r="113" spans="2:3" ht="15" x14ac:dyDescent="0.25">
      <c r="B113" s="160" t="s">
        <v>2924</v>
      </c>
      <c r="C113" s="162" t="s">
        <v>2923</v>
      </c>
    </row>
    <row r="114" spans="2:3" ht="15" x14ac:dyDescent="0.25">
      <c r="B114" s="381" t="s">
        <v>120</v>
      </c>
      <c r="C114" s="146" t="s">
        <v>120</v>
      </c>
    </row>
    <row r="115" spans="2:3" x14ac:dyDescent="0.2">
      <c r="C115" s="134"/>
    </row>
    <row r="116" spans="2:3" ht="15" x14ac:dyDescent="0.25">
      <c r="B116" s="163" t="s">
        <v>2925</v>
      </c>
      <c r="C116" s="146" t="s">
        <v>120</v>
      </c>
    </row>
  </sheetData>
  <mergeCells count="3">
    <mergeCell ref="B1:E1"/>
    <mergeCell ref="C3:C7"/>
    <mergeCell ref="D3:D7"/>
  </mergeCells>
  <conditionalFormatting sqref="C104">
    <cfRule type="expression" dxfId="263" priority="1">
      <formula>#REF!="Total"</formula>
    </cfRule>
  </conditionalFormatting>
  <conditionalFormatting sqref="C104">
    <cfRule type="expression" dxfId="262" priority="11" stopIfTrue="1">
      <formula>$C104="Total"</formula>
    </cfRule>
  </conditionalFormatting>
  <conditionalFormatting sqref="C104">
    <cfRule type="expression" dxfId="261" priority="10">
      <formula>#REF!="Total"</formula>
    </cfRule>
  </conditionalFormatting>
  <conditionalFormatting sqref="C104">
    <cfRule type="expression" dxfId="260" priority="9">
      <formula>#REF!="Total"</formula>
    </cfRule>
  </conditionalFormatting>
  <conditionalFormatting sqref="C104">
    <cfRule type="expression" dxfId="259" priority="8">
      <formula>#REF!="Total"</formula>
    </cfRule>
  </conditionalFormatting>
  <conditionalFormatting sqref="C104">
    <cfRule type="expression" dxfId="258" priority="7">
      <formula>#REF!="Total"</formula>
    </cfRule>
  </conditionalFormatting>
  <conditionalFormatting sqref="C104">
    <cfRule type="expression" dxfId="257" priority="6">
      <formula>#REF!="Total"</formula>
    </cfRule>
  </conditionalFormatting>
  <conditionalFormatting sqref="C104">
    <cfRule type="expression" dxfId="256" priority="5">
      <formula>#REF!="Total"</formula>
    </cfRule>
  </conditionalFormatting>
  <conditionalFormatting sqref="C104">
    <cfRule type="expression" dxfId="255" priority="4">
      <formula>#REF!="Total"</formula>
    </cfRule>
  </conditionalFormatting>
  <conditionalFormatting sqref="C104">
    <cfRule type="expression" dxfId="254" priority="12">
      <formula>#REF!="Total"</formula>
    </cfRule>
  </conditionalFormatting>
  <conditionalFormatting sqref="C104">
    <cfRule type="expression" dxfId="253" priority="13">
      <formula>#REF!="Total"</formula>
    </cfRule>
  </conditionalFormatting>
  <conditionalFormatting sqref="C104">
    <cfRule type="expression" dxfId="252" priority="14">
      <formula>#REF!="Total"</formula>
    </cfRule>
  </conditionalFormatting>
  <conditionalFormatting sqref="C104">
    <cfRule type="expression" dxfId="251" priority="15">
      <formula>#REF!="Total"</formula>
    </cfRule>
  </conditionalFormatting>
  <conditionalFormatting sqref="C104">
    <cfRule type="expression" dxfId="250" priority="16">
      <formula>$A104="Total"</formula>
    </cfRule>
  </conditionalFormatting>
  <conditionalFormatting sqref="C104">
    <cfRule type="expression" dxfId="249" priority="3">
      <formula>#REF!="Total"</formula>
    </cfRule>
  </conditionalFormatting>
  <conditionalFormatting sqref="C104">
    <cfRule type="expression" dxfId="248" priority="2">
      <formula>#REF!="Total"</formula>
    </cfRule>
  </conditionalFormatting>
  <conditionalFormatting sqref="C104">
    <cfRule type="expression" dxfId="247" priority="17" stopIfTrue="1">
      <formula>#REF!="Total"</formula>
    </cfRule>
  </conditionalFormatting>
  <conditionalFormatting sqref="C104">
    <cfRule type="expression" dxfId="246" priority="18">
      <formula>#REF!="Total"</formula>
    </cfRule>
  </conditionalFormatting>
  <conditionalFormatting sqref="C104">
    <cfRule type="expression" dxfId="245" priority="19">
      <formula>#REF!="Total"</formula>
    </cfRule>
  </conditionalFormatting>
  <conditionalFormatting sqref="C104">
    <cfRule type="expression" dxfId="244" priority="20">
      <formula>#REF!="Total"</formula>
    </cfRule>
  </conditionalFormatting>
  <conditionalFormatting sqref="C104">
    <cfRule type="expression" dxfId="243" priority="21">
      <formula>#REF!="Total"</formula>
    </cfRule>
  </conditionalFormatting>
  <conditionalFormatting sqref="C104">
    <cfRule type="expression" dxfId="242" priority="22">
      <formula>#REF!="Total"</formula>
    </cfRule>
  </conditionalFormatting>
  <conditionalFormatting sqref="C104">
    <cfRule type="expression" dxfId="241" priority="23">
      <formula>#REF!="Total"</formula>
    </cfRule>
  </conditionalFormatting>
  <conditionalFormatting sqref="C104">
    <cfRule type="expression" dxfId="240" priority="24">
      <formula>#REF!="Total"</formula>
    </cfRule>
  </conditionalFormatting>
  <conditionalFormatting sqref="C104">
    <cfRule type="expression" dxfId="239" priority="25">
      <formula>#REF!="Total"</formula>
    </cfRule>
  </conditionalFormatting>
  <conditionalFormatting sqref="C104">
    <cfRule type="expression" dxfId="238" priority="26">
      <formula>#REF!="Total"</formula>
    </cfRule>
  </conditionalFormatting>
  <conditionalFormatting sqref="C104">
    <cfRule type="expression" dxfId="237" priority="27">
      <formula>#REF!="Total"</formula>
    </cfRule>
  </conditionalFormatting>
  <conditionalFormatting sqref="C104">
    <cfRule type="expression" dxfId="236" priority="28">
      <formula>#REF!="Total"</formula>
    </cfRule>
  </conditionalFormatting>
  <conditionalFormatting sqref="C104">
    <cfRule type="expression" dxfId="235" priority="29">
      <formula>#REF!="Total"</formula>
    </cfRule>
  </conditionalFormatting>
  <conditionalFormatting sqref="C104">
    <cfRule type="expression" dxfId="234" priority="30">
      <formula>#REF!="Total"</formula>
    </cfRule>
  </conditionalFormatting>
  <conditionalFormatting sqref="C104">
    <cfRule type="expression" dxfId="233" priority="31">
      <formula>#REF!="Total"</formula>
    </cfRule>
  </conditionalFormatting>
  <conditionalFormatting sqref="C104">
    <cfRule type="expression" dxfId="232" priority="32">
      <formula>#REF!="Total"</formula>
    </cfRule>
  </conditionalFormatting>
  <conditionalFormatting sqref="C104">
    <cfRule type="expression" dxfId="231" priority="33">
      <formula>#REF!="Total"</formula>
    </cfRule>
  </conditionalFormatting>
  <hyperlinks>
    <hyperlink ref="A1" location="Index!A1" display="Index" xr:uid="{802753E2-0786-4D25-A02B-7C95672E4BB9}"/>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5D40C-B8A0-4E22-8149-499D5EF365B2}">
  <dimension ref="A1:I126"/>
  <sheetViews>
    <sheetView workbookViewId="0">
      <selection activeCell="B1" sqref="B1:E1"/>
    </sheetView>
  </sheetViews>
  <sheetFormatPr defaultRowHeight="12.75" x14ac:dyDescent="0.2"/>
  <cols>
    <col min="1" max="1" width="5.42578125" style="1" bestFit="1" customWidth="1"/>
    <col min="2" max="2" width="67" style="1" bestFit="1" customWidth="1"/>
    <col min="3" max="3" width="25.7109375" style="62" customWidth="1"/>
    <col min="4" max="4" width="30.28515625" style="1" bestFit="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30.2851562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30.2851562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30.2851562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30.2851562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30.2851562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30.2851562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30.2851562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30.2851562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30.2851562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30.2851562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30.2851562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30.2851562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30.2851562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30.2851562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30.2851562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30.2851562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30.2851562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30.2851562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30.2851562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30.2851562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30.2851562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30.2851562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30.2851562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30.2851562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30.2851562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30.2851562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30.2851562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30.2851562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30.2851562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30.2851562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30.2851562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30.2851562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30.2851562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30.2851562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30.2851562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30.2851562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30.2851562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30.2851562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30.2851562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30.2851562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30.2851562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30.2851562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30.2851562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30.2851562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30.2851562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30.2851562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30.2851562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30.2851562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30.2851562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30.2851562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30.2851562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30.2851562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30.2851562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30.2851562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30.2851562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30.2851562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30.2851562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30.2851562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30.2851562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30.2851562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30.2851562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30.2851562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30.2851562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x14ac:dyDescent="0.2">
      <c r="A1" s="3" t="s">
        <v>0</v>
      </c>
      <c r="B1" s="410" t="s">
        <v>67</v>
      </c>
      <c r="C1" s="410"/>
      <c r="D1" s="410"/>
      <c r="E1" s="410"/>
    </row>
    <row r="2" spans="1:9" ht="13.5" thickBot="1" x14ac:dyDescent="0.25"/>
    <row r="3" spans="1:9" ht="15" x14ac:dyDescent="0.2">
      <c r="B3" s="47" t="s">
        <v>1059</v>
      </c>
      <c r="C3" s="411"/>
      <c r="D3" s="417"/>
    </row>
    <row r="4" spans="1:9" ht="15" x14ac:dyDescent="0.2">
      <c r="B4" s="50" t="s">
        <v>1060</v>
      </c>
      <c r="C4" s="412"/>
      <c r="D4" s="418"/>
    </row>
    <row r="5" spans="1:9" ht="15" x14ac:dyDescent="0.2">
      <c r="B5" s="50" t="s">
        <v>983</v>
      </c>
      <c r="C5" s="412"/>
      <c r="D5" s="418"/>
    </row>
    <row r="6" spans="1:9" ht="15" x14ac:dyDescent="0.2">
      <c r="B6" s="49" t="s">
        <v>1000</v>
      </c>
      <c r="C6" s="412"/>
      <c r="D6" s="418"/>
    </row>
    <row r="7" spans="1:9" ht="30.75" thickBot="1" x14ac:dyDescent="0.25">
      <c r="B7" s="51" t="s">
        <v>1061</v>
      </c>
      <c r="C7" s="413"/>
      <c r="D7" s="419"/>
    </row>
    <row r="8" spans="1:9" x14ac:dyDescent="0.2">
      <c r="C8" s="64" t="s">
        <v>1631</v>
      </c>
      <c r="D8" s="64" t="s">
        <v>1630</v>
      </c>
    </row>
    <row r="10" spans="1:9" x14ac:dyDescent="0.2">
      <c r="B10" s="1" t="s">
        <v>95</v>
      </c>
    </row>
    <row r="12" spans="1:9" x14ac:dyDescent="0.2">
      <c r="B12" s="6" t="s">
        <v>96</v>
      </c>
      <c r="C12" s="63" t="s">
        <v>97</v>
      </c>
      <c r="D12" s="6" t="s">
        <v>125</v>
      </c>
      <c r="E12" s="6" t="s">
        <v>99</v>
      </c>
      <c r="F12" s="8" t="s">
        <v>100</v>
      </c>
      <c r="G12" s="8" t="s">
        <v>101</v>
      </c>
      <c r="H12" s="8" t="s">
        <v>102</v>
      </c>
      <c r="I12" s="2" t="s">
        <v>126</v>
      </c>
    </row>
    <row r="13" spans="1:9" x14ac:dyDescent="0.2">
      <c r="B13" s="2" t="s">
        <v>127</v>
      </c>
    </row>
    <row r="14" spans="1:9" x14ac:dyDescent="0.2">
      <c r="B14" s="2" t="s">
        <v>104</v>
      </c>
    </row>
    <row r="15" spans="1:9" x14ac:dyDescent="0.2">
      <c r="B15" s="1" t="s">
        <v>1114</v>
      </c>
      <c r="C15" s="62" t="s">
        <v>128</v>
      </c>
      <c r="D15" s="1" t="s">
        <v>165</v>
      </c>
      <c r="E15" s="1" t="s">
        <v>166</v>
      </c>
      <c r="F15" s="4">
        <v>387500</v>
      </c>
      <c r="G15" s="4">
        <v>6598.93</v>
      </c>
      <c r="H15" s="4">
        <v>8.81</v>
      </c>
    </row>
    <row r="16" spans="1:9" x14ac:dyDescent="0.2">
      <c r="B16" s="1" t="s">
        <v>1402</v>
      </c>
      <c r="C16" s="62" t="s">
        <v>128</v>
      </c>
      <c r="D16" s="1" t="s">
        <v>276</v>
      </c>
      <c r="E16" s="1" t="s">
        <v>467</v>
      </c>
      <c r="F16" s="4">
        <v>1552340</v>
      </c>
      <c r="G16" s="4">
        <v>4451.33</v>
      </c>
      <c r="H16" s="4">
        <v>5.94</v>
      </c>
    </row>
    <row r="17" spans="2:8" x14ac:dyDescent="0.2">
      <c r="B17" s="1" t="s">
        <v>1205</v>
      </c>
      <c r="C17" s="62" t="s">
        <v>128</v>
      </c>
      <c r="D17" s="1" t="s">
        <v>173</v>
      </c>
      <c r="E17" s="1" t="s">
        <v>481</v>
      </c>
      <c r="F17" s="4">
        <v>163066</v>
      </c>
      <c r="G17" s="4">
        <v>3522.88</v>
      </c>
      <c r="H17" s="4">
        <v>4.7</v>
      </c>
    </row>
    <row r="18" spans="2:8" x14ac:dyDescent="0.2">
      <c r="B18" s="1" t="s">
        <v>1543</v>
      </c>
      <c r="C18" s="62" t="s">
        <v>128</v>
      </c>
      <c r="D18" s="1" t="s">
        <v>173</v>
      </c>
      <c r="E18" s="1" t="s">
        <v>174</v>
      </c>
      <c r="F18" s="4">
        <v>223000</v>
      </c>
      <c r="G18" s="4">
        <v>3061.01</v>
      </c>
      <c r="H18" s="4">
        <v>4.09</v>
      </c>
    </row>
    <row r="19" spans="2:8" x14ac:dyDescent="0.2">
      <c r="B19" s="1" t="s">
        <v>1203</v>
      </c>
      <c r="C19" s="62" t="s">
        <v>128</v>
      </c>
      <c r="D19" s="1" t="s">
        <v>247</v>
      </c>
      <c r="E19" s="1" t="s">
        <v>263</v>
      </c>
      <c r="F19" s="4">
        <v>1462333</v>
      </c>
      <c r="G19" s="4">
        <v>2776.97</v>
      </c>
      <c r="H19" s="4">
        <v>3.71</v>
      </c>
    </row>
    <row r="20" spans="2:8" x14ac:dyDescent="0.2">
      <c r="B20" s="1" t="s">
        <v>1143</v>
      </c>
      <c r="C20" s="62" t="s">
        <v>128</v>
      </c>
      <c r="D20" s="1" t="s">
        <v>193</v>
      </c>
      <c r="E20" s="1" t="s">
        <v>499</v>
      </c>
      <c r="F20" s="4">
        <v>127000</v>
      </c>
      <c r="G20" s="4">
        <v>2704.34</v>
      </c>
      <c r="H20" s="4">
        <v>3.61</v>
      </c>
    </row>
    <row r="21" spans="2:8" x14ac:dyDescent="0.2">
      <c r="B21" s="1" t="s">
        <v>1216</v>
      </c>
      <c r="C21" s="62" t="s">
        <v>128</v>
      </c>
      <c r="D21" s="1" t="s">
        <v>247</v>
      </c>
      <c r="E21" s="1" t="s">
        <v>415</v>
      </c>
      <c r="F21" s="4">
        <v>1845000</v>
      </c>
      <c r="G21" s="4">
        <v>2617.13</v>
      </c>
      <c r="H21" s="4">
        <v>3.49</v>
      </c>
    </row>
    <row r="22" spans="2:8" x14ac:dyDescent="0.2">
      <c r="B22" s="1" t="s">
        <v>1129</v>
      </c>
      <c r="C22" s="62" t="s">
        <v>128</v>
      </c>
      <c r="D22" s="1" t="s">
        <v>276</v>
      </c>
      <c r="E22" s="1" t="s">
        <v>437</v>
      </c>
      <c r="F22" s="4">
        <v>605000</v>
      </c>
      <c r="G22" s="4">
        <v>2524.06</v>
      </c>
      <c r="H22" s="4">
        <v>3.37</v>
      </c>
    </row>
    <row r="23" spans="2:8" x14ac:dyDescent="0.2">
      <c r="B23" s="1" t="s">
        <v>1127</v>
      </c>
      <c r="C23" s="62" t="s">
        <v>128</v>
      </c>
      <c r="D23" s="1" t="s">
        <v>167</v>
      </c>
      <c r="E23" s="1" t="s">
        <v>168</v>
      </c>
      <c r="F23" s="4">
        <v>31300</v>
      </c>
      <c r="G23" s="4">
        <v>2314.98</v>
      </c>
      <c r="H23" s="4">
        <v>3.09</v>
      </c>
    </row>
    <row r="24" spans="2:8" x14ac:dyDescent="0.2">
      <c r="B24" s="1" t="s">
        <v>1592</v>
      </c>
      <c r="C24" s="62" t="s">
        <v>128</v>
      </c>
      <c r="D24" s="1" t="s">
        <v>156</v>
      </c>
      <c r="E24" s="1" t="s">
        <v>157</v>
      </c>
      <c r="F24" s="4">
        <v>245000</v>
      </c>
      <c r="G24" s="4">
        <v>2295.16</v>
      </c>
      <c r="H24" s="4">
        <v>3.06</v>
      </c>
    </row>
    <row r="25" spans="2:8" x14ac:dyDescent="0.2">
      <c r="B25" s="1" t="s">
        <v>1113</v>
      </c>
      <c r="C25" s="62" t="s">
        <v>128</v>
      </c>
      <c r="D25" s="1" t="s">
        <v>167</v>
      </c>
      <c r="E25" s="1" t="s">
        <v>344</v>
      </c>
      <c r="F25" s="4">
        <v>137000</v>
      </c>
      <c r="G25" s="4">
        <v>2287.15</v>
      </c>
      <c r="H25" s="4">
        <v>3.05</v>
      </c>
    </row>
    <row r="26" spans="2:8" x14ac:dyDescent="0.2">
      <c r="B26" s="1" t="s">
        <v>1195</v>
      </c>
      <c r="C26" s="62" t="s">
        <v>128</v>
      </c>
      <c r="D26" s="1" t="s">
        <v>173</v>
      </c>
      <c r="E26" s="1" t="s">
        <v>434</v>
      </c>
      <c r="F26" s="4">
        <v>227000</v>
      </c>
      <c r="G26" s="4">
        <v>2251.73</v>
      </c>
      <c r="H26" s="4">
        <v>3.01</v>
      </c>
    </row>
    <row r="27" spans="2:8" x14ac:dyDescent="0.2">
      <c r="B27" s="1" t="s">
        <v>1450</v>
      </c>
      <c r="C27" s="62" t="s">
        <v>128</v>
      </c>
      <c r="D27" s="1" t="s">
        <v>173</v>
      </c>
      <c r="E27" s="1" t="s">
        <v>523</v>
      </c>
      <c r="F27" s="4">
        <v>29000</v>
      </c>
      <c r="G27" s="4">
        <v>2191.98</v>
      </c>
      <c r="H27" s="4">
        <v>2.93</v>
      </c>
    </row>
    <row r="28" spans="2:8" x14ac:dyDescent="0.2">
      <c r="B28" s="1" t="s">
        <v>1145</v>
      </c>
      <c r="C28" s="62" t="s">
        <v>128</v>
      </c>
      <c r="D28" s="1" t="s">
        <v>167</v>
      </c>
      <c r="E28" s="1" t="s">
        <v>181</v>
      </c>
      <c r="F28" s="4">
        <v>95000</v>
      </c>
      <c r="G28" s="4">
        <v>2141.7800000000002</v>
      </c>
      <c r="H28" s="4">
        <v>2.86</v>
      </c>
    </row>
    <row r="29" spans="2:8" x14ac:dyDescent="0.2">
      <c r="B29" s="1" t="s">
        <v>1389</v>
      </c>
      <c r="C29" s="62" t="s">
        <v>128</v>
      </c>
      <c r="D29" s="1" t="s">
        <v>193</v>
      </c>
      <c r="E29" s="1" t="s">
        <v>385</v>
      </c>
      <c r="F29" s="4">
        <v>113000</v>
      </c>
      <c r="G29" s="4">
        <v>2113.7800000000002</v>
      </c>
      <c r="H29" s="4">
        <v>2.82</v>
      </c>
    </row>
    <row r="30" spans="2:8" x14ac:dyDescent="0.2">
      <c r="B30" s="1" t="s">
        <v>1385</v>
      </c>
      <c r="C30" s="62" t="s">
        <v>128</v>
      </c>
      <c r="D30" s="1" t="s">
        <v>129</v>
      </c>
      <c r="E30" s="1" t="s">
        <v>130</v>
      </c>
      <c r="F30" s="4">
        <v>82000</v>
      </c>
      <c r="G30" s="4">
        <v>2065.79</v>
      </c>
      <c r="H30" s="4">
        <v>2.76</v>
      </c>
    </row>
    <row r="31" spans="2:8" x14ac:dyDescent="0.2">
      <c r="B31" s="1" t="s">
        <v>1401</v>
      </c>
      <c r="C31" s="62" t="s">
        <v>128</v>
      </c>
      <c r="D31" s="1" t="s">
        <v>146</v>
      </c>
      <c r="E31" s="1" t="s">
        <v>192</v>
      </c>
      <c r="F31" s="4">
        <v>7800</v>
      </c>
      <c r="G31" s="4">
        <v>1936.94</v>
      </c>
      <c r="H31" s="4">
        <v>2.59</v>
      </c>
    </row>
    <row r="32" spans="2:8" x14ac:dyDescent="0.2">
      <c r="B32" s="1" t="s">
        <v>1496</v>
      </c>
      <c r="C32" s="62" t="s">
        <v>128</v>
      </c>
      <c r="D32" s="1" t="s">
        <v>193</v>
      </c>
      <c r="E32" s="1" t="s">
        <v>494</v>
      </c>
      <c r="F32" s="4">
        <v>4210</v>
      </c>
      <c r="G32" s="4">
        <v>1924.58</v>
      </c>
      <c r="H32" s="4">
        <v>2.57</v>
      </c>
    </row>
    <row r="33" spans="2:8" x14ac:dyDescent="0.2">
      <c r="B33" s="1" t="s">
        <v>1104</v>
      </c>
      <c r="C33" s="62" t="s">
        <v>128</v>
      </c>
      <c r="D33" s="1" t="s">
        <v>182</v>
      </c>
      <c r="E33" s="1" t="s">
        <v>418</v>
      </c>
      <c r="F33" s="4">
        <v>252000</v>
      </c>
      <c r="G33" s="4">
        <v>1859.51</v>
      </c>
      <c r="H33" s="4">
        <v>2.48</v>
      </c>
    </row>
    <row r="34" spans="2:8" x14ac:dyDescent="0.2">
      <c r="B34" s="1" t="s">
        <v>1593</v>
      </c>
      <c r="C34" s="62" t="s">
        <v>128</v>
      </c>
      <c r="D34" s="1" t="s">
        <v>173</v>
      </c>
      <c r="E34" s="1" t="s">
        <v>524</v>
      </c>
      <c r="F34" s="4">
        <v>104000</v>
      </c>
      <c r="G34" s="4">
        <v>1762.75</v>
      </c>
      <c r="H34" s="4">
        <v>2.35</v>
      </c>
    </row>
    <row r="35" spans="2:8" x14ac:dyDescent="0.2">
      <c r="B35" s="1" t="s">
        <v>1112</v>
      </c>
      <c r="C35" s="62" t="s">
        <v>128</v>
      </c>
      <c r="D35" s="1" t="s">
        <v>247</v>
      </c>
      <c r="E35" s="1" t="s">
        <v>358</v>
      </c>
      <c r="F35" s="4">
        <v>1100000</v>
      </c>
      <c r="G35" s="4">
        <v>1746.25</v>
      </c>
      <c r="H35" s="4">
        <v>2.33</v>
      </c>
    </row>
    <row r="36" spans="2:8" x14ac:dyDescent="0.2">
      <c r="B36" s="1" t="s">
        <v>1502</v>
      </c>
      <c r="C36" s="62" t="s">
        <v>128</v>
      </c>
      <c r="D36" s="1" t="s">
        <v>173</v>
      </c>
      <c r="E36" s="1" t="s">
        <v>478</v>
      </c>
      <c r="F36" s="4">
        <v>88400</v>
      </c>
      <c r="G36" s="4">
        <v>1728.49</v>
      </c>
      <c r="H36" s="4">
        <v>2.31</v>
      </c>
    </row>
    <row r="37" spans="2:8" x14ac:dyDescent="0.2">
      <c r="B37" s="1" t="s">
        <v>1224</v>
      </c>
      <c r="C37" s="62" t="s">
        <v>128</v>
      </c>
      <c r="D37" s="1" t="s">
        <v>167</v>
      </c>
      <c r="E37" s="1" t="s">
        <v>360</v>
      </c>
      <c r="F37" s="4">
        <v>5950</v>
      </c>
      <c r="G37" s="4">
        <v>1719.64</v>
      </c>
      <c r="H37" s="4">
        <v>2.2999999999999998</v>
      </c>
    </row>
    <row r="38" spans="2:8" x14ac:dyDescent="0.2">
      <c r="B38" s="1" t="s">
        <v>1136</v>
      </c>
      <c r="C38" s="62" t="s">
        <v>128</v>
      </c>
      <c r="D38" s="1" t="s">
        <v>163</v>
      </c>
      <c r="E38" s="1" t="s">
        <v>186</v>
      </c>
      <c r="F38" s="4">
        <v>320000</v>
      </c>
      <c r="G38" s="4">
        <v>1705.92</v>
      </c>
      <c r="H38" s="4">
        <v>2.2799999999999998</v>
      </c>
    </row>
    <row r="39" spans="2:8" x14ac:dyDescent="0.2">
      <c r="B39" s="1" t="s">
        <v>1397</v>
      </c>
      <c r="C39" s="62" t="s">
        <v>128</v>
      </c>
      <c r="D39" s="1" t="s">
        <v>276</v>
      </c>
      <c r="E39" s="1" t="s">
        <v>525</v>
      </c>
      <c r="F39" s="4">
        <v>72000</v>
      </c>
      <c r="G39" s="4">
        <v>1664.57</v>
      </c>
      <c r="H39" s="4">
        <v>2.2200000000000002</v>
      </c>
    </row>
    <row r="40" spans="2:8" x14ac:dyDescent="0.2">
      <c r="B40" s="1" t="s">
        <v>1532</v>
      </c>
      <c r="C40" s="62" t="s">
        <v>128</v>
      </c>
      <c r="D40" s="1" t="s">
        <v>173</v>
      </c>
      <c r="E40" s="1" t="s">
        <v>235</v>
      </c>
      <c r="F40" s="4">
        <v>112000</v>
      </c>
      <c r="G40" s="4">
        <v>1367.74</v>
      </c>
      <c r="H40" s="4">
        <v>1.83</v>
      </c>
    </row>
    <row r="41" spans="2:8" x14ac:dyDescent="0.2">
      <c r="B41" s="1" t="s">
        <v>1443</v>
      </c>
      <c r="C41" s="62" t="s">
        <v>128</v>
      </c>
      <c r="D41" s="1" t="s">
        <v>193</v>
      </c>
      <c r="E41" s="1" t="s">
        <v>194</v>
      </c>
      <c r="F41" s="4">
        <v>99300</v>
      </c>
      <c r="G41" s="4">
        <v>1350.18</v>
      </c>
      <c r="H41" s="4">
        <v>1.8</v>
      </c>
    </row>
    <row r="42" spans="2:8" x14ac:dyDescent="0.2">
      <c r="B42" s="1" t="s">
        <v>1396</v>
      </c>
      <c r="C42" s="62" t="s">
        <v>128</v>
      </c>
      <c r="D42" s="1" t="s">
        <v>247</v>
      </c>
      <c r="E42" s="1" t="s">
        <v>438</v>
      </c>
      <c r="F42" s="4">
        <v>300000</v>
      </c>
      <c r="G42" s="4">
        <v>1329.3</v>
      </c>
      <c r="H42" s="4">
        <v>1.78</v>
      </c>
    </row>
    <row r="43" spans="2:8" x14ac:dyDescent="0.2">
      <c r="B43" s="1" t="s">
        <v>1196</v>
      </c>
      <c r="C43" s="62" t="s">
        <v>128</v>
      </c>
      <c r="D43" s="1" t="s">
        <v>339</v>
      </c>
      <c r="E43" s="1" t="s">
        <v>345</v>
      </c>
      <c r="F43" s="4">
        <v>1400000</v>
      </c>
      <c r="G43" s="4">
        <v>1307.5999999999999</v>
      </c>
      <c r="H43" s="4">
        <v>1.75</v>
      </c>
    </row>
    <row r="44" spans="2:8" x14ac:dyDescent="0.2">
      <c r="B44" s="1" t="s">
        <v>1188</v>
      </c>
      <c r="C44" s="62" t="s">
        <v>128</v>
      </c>
      <c r="D44" s="1" t="s">
        <v>163</v>
      </c>
      <c r="E44" s="1" t="s">
        <v>164</v>
      </c>
      <c r="F44" s="4">
        <v>200000</v>
      </c>
      <c r="G44" s="4">
        <v>1274.9000000000001</v>
      </c>
      <c r="H44" s="4">
        <v>1.7</v>
      </c>
    </row>
    <row r="45" spans="2:8" x14ac:dyDescent="0.2">
      <c r="B45" s="1" t="s">
        <v>1391</v>
      </c>
      <c r="C45" s="62" t="s">
        <v>128</v>
      </c>
      <c r="D45" s="1" t="s">
        <v>247</v>
      </c>
      <c r="E45" s="1" t="s">
        <v>436</v>
      </c>
      <c r="F45" s="4">
        <v>1370000</v>
      </c>
      <c r="G45" s="4">
        <v>1254.24</v>
      </c>
      <c r="H45" s="4">
        <v>1.67</v>
      </c>
    </row>
    <row r="46" spans="2:8" x14ac:dyDescent="0.2">
      <c r="B46" s="1" t="s">
        <v>1455</v>
      </c>
      <c r="C46" s="62" t="s">
        <v>128</v>
      </c>
      <c r="D46" s="1" t="s">
        <v>182</v>
      </c>
      <c r="E46" s="1" t="s">
        <v>183</v>
      </c>
      <c r="F46" s="4">
        <v>1130000</v>
      </c>
      <c r="G46" s="4">
        <v>1249.78</v>
      </c>
      <c r="H46" s="4">
        <v>1.67</v>
      </c>
    </row>
    <row r="47" spans="2:8" x14ac:dyDescent="0.2">
      <c r="B47" s="1" t="s">
        <v>1594</v>
      </c>
      <c r="C47" s="62" t="s">
        <v>128</v>
      </c>
      <c r="D47" s="1" t="s">
        <v>276</v>
      </c>
      <c r="E47" s="1" t="s">
        <v>526</v>
      </c>
      <c r="F47" s="4">
        <v>126000</v>
      </c>
      <c r="G47" s="4">
        <v>1207.6500000000001</v>
      </c>
      <c r="H47" s="4">
        <v>1.61</v>
      </c>
    </row>
    <row r="48" spans="2:8" x14ac:dyDescent="0.2">
      <c r="B48" s="1" t="s">
        <v>1590</v>
      </c>
      <c r="C48" s="62" t="s">
        <v>128</v>
      </c>
      <c r="D48" s="1" t="s">
        <v>337</v>
      </c>
      <c r="E48" s="1" t="s">
        <v>354</v>
      </c>
      <c r="F48" s="4">
        <v>497000</v>
      </c>
      <c r="G48" s="4">
        <v>933.37</v>
      </c>
      <c r="H48" s="4">
        <v>1.25</v>
      </c>
    </row>
    <row r="49" spans="2:8" x14ac:dyDescent="0.2">
      <c r="B49" s="65" t="s">
        <v>1083</v>
      </c>
      <c r="G49" s="10">
        <f>SUM(G15:G48)</f>
        <v>73242.41</v>
      </c>
      <c r="H49" s="10">
        <f>SUM(H15:H48)</f>
        <v>97.789999999999992</v>
      </c>
    </row>
    <row r="50" spans="2:8" x14ac:dyDescent="0.2">
      <c r="B50" s="2" t="s">
        <v>1089</v>
      </c>
      <c r="G50" s="10"/>
      <c r="H50" s="10"/>
    </row>
    <row r="51" spans="2:8" x14ac:dyDescent="0.2">
      <c r="B51" s="2" t="s">
        <v>1090</v>
      </c>
      <c r="G51" s="10"/>
      <c r="H51" s="10"/>
    </row>
    <row r="52" spans="2:8" x14ac:dyDescent="0.2">
      <c r="B52" s="1" t="s">
        <v>246</v>
      </c>
      <c r="C52" s="62" t="s">
        <v>128</v>
      </c>
      <c r="D52" s="1" t="s">
        <v>247</v>
      </c>
      <c r="E52" s="1" t="s">
        <v>248</v>
      </c>
      <c r="F52" s="4">
        <v>699600</v>
      </c>
      <c r="G52" s="4">
        <v>842.74</v>
      </c>
      <c r="H52" s="4">
        <v>1.1299999999999999</v>
      </c>
    </row>
    <row r="53" spans="2:8" x14ac:dyDescent="0.2">
      <c r="B53" s="2" t="s">
        <v>1086</v>
      </c>
      <c r="G53" s="10">
        <f>SUM(G52)</f>
        <v>842.74</v>
      </c>
      <c r="H53" s="10">
        <f>SUM(H52)</f>
        <v>1.1299999999999999</v>
      </c>
    </row>
    <row r="54" spans="2:8" x14ac:dyDescent="0.2">
      <c r="B54" s="2" t="s">
        <v>1091</v>
      </c>
      <c r="G54" s="10">
        <f>+G49+G53</f>
        <v>74085.150000000009</v>
      </c>
      <c r="H54" s="10">
        <f>+H49+H53</f>
        <v>98.919999999999987</v>
      </c>
    </row>
    <row r="55" spans="2:8" x14ac:dyDescent="0.2">
      <c r="B55" s="2" t="s">
        <v>197</v>
      </c>
      <c r="C55" s="64"/>
      <c r="D55" s="2"/>
      <c r="E55" s="2"/>
      <c r="F55" s="10"/>
      <c r="G55" s="10">
        <v>856.84</v>
      </c>
      <c r="H55" s="10">
        <v>1.1399999999999999</v>
      </c>
    </row>
    <row r="56" spans="2:8" x14ac:dyDescent="0.2">
      <c r="B56" s="2" t="s">
        <v>114</v>
      </c>
      <c r="C56" s="64"/>
      <c r="D56" s="2"/>
      <c r="E56" s="2"/>
      <c r="F56" s="10"/>
      <c r="G56" s="10">
        <v>74941.989999999991</v>
      </c>
      <c r="H56" s="10">
        <v>100.07</v>
      </c>
    </row>
    <row r="57" spans="2:8" x14ac:dyDescent="0.2">
      <c r="B57" s="2" t="s">
        <v>198</v>
      </c>
      <c r="C57" s="64"/>
      <c r="D57" s="2"/>
      <c r="E57" s="2"/>
      <c r="F57" s="10"/>
      <c r="G57" s="10">
        <v>-52.337467919994992</v>
      </c>
      <c r="H57" s="10">
        <v>-6.9999999999993179E-2</v>
      </c>
    </row>
    <row r="58" spans="2:8" x14ac:dyDescent="0.2">
      <c r="B58" s="2" t="s">
        <v>116</v>
      </c>
      <c r="C58" s="64"/>
      <c r="D58" s="2"/>
      <c r="E58" s="2"/>
      <c r="F58" s="10"/>
      <c r="G58" s="10">
        <v>74889.652532079999</v>
      </c>
      <c r="H58" s="10">
        <v>100</v>
      </c>
    </row>
    <row r="59" spans="2:8" x14ac:dyDescent="0.2">
      <c r="B59" s="1" t="s">
        <v>117</v>
      </c>
    </row>
    <row r="60" spans="2:8" x14ac:dyDescent="0.2">
      <c r="B60" s="1" t="s">
        <v>118</v>
      </c>
    </row>
    <row r="62" spans="2:8" x14ac:dyDescent="0.2">
      <c r="B62" s="11"/>
    </row>
    <row r="63" spans="2:8" x14ac:dyDescent="0.2">
      <c r="B63" s="2"/>
    </row>
    <row r="64" spans="2:8" x14ac:dyDescent="0.2">
      <c r="B64" s="2" t="s">
        <v>121</v>
      </c>
    </row>
    <row r="65" spans="2:6" x14ac:dyDescent="0.2">
      <c r="B65" s="2" t="s">
        <v>199</v>
      </c>
    </row>
    <row r="66" spans="2:6" x14ac:dyDescent="0.2">
      <c r="B66" s="2" t="s">
        <v>122</v>
      </c>
    </row>
    <row r="67" spans="2:6" x14ac:dyDescent="0.2">
      <c r="B67" s="2" t="s">
        <v>527</v>
      </c>
      <c r="C67" s="64"/>
    </row>
    <row r="68" spans="2:6" x14ac:dyDescent="0.2">
      <c r="B68" s="2" t="s">
        <v>528</v>
      </c>
      <c r="C68" s="64"/>
    </row>
    <row r="69" spans="2:6" x14ac:dyDescent="0.2">
      <c r="B69" s="2" t="s">
        <v>529</v>
      </c>
      <c r="C69" s="64"/>
    </row>
    <row r="70" spans="2:6" x14ac:dyDescent="0.2">
      <c r="B70" s="2" t="s">
        <v>530</v>
      </c>
      <c r="C70" s="64"/>
    </row>
    <row r="71" spans="2:6" x14ac:dyDescent="0.2">
      <c r="B71" s="2" t="s">
        <v>531</v>
      </c>
      <c r="C71" s="64"/>
    </row>
    <row r="72" spans="2:6" x14ac:dyDescent="0.2">
      <c r="B72" s="2" t="s">
        <v>532</v>
      </c>
      <c r="C72" s="64"/>
    </row>
    <row r="73" spans="2:6" x14ac:dyDescent="0.2">
      <c r="B73" s="2" t="s">
        <v>533</v>
      </c>
      <c r="C73" s="64"/>
    </row>
    <row r="74" spans="2:6" x14ac:dyDescent="0.2">
      <c r="B74" s="2" t="s">
        <v>534</v>
      </c>
      <c r="C74" s="64"/>
    </row>
    <row r="75" spans="2:6" x14ac:dyDescent="0.2">
      <c r="B75" s="65" t="s">
        <v>3800</v>
      </c>
      <c r="C75" s="64"/>
    </row>
    <row r="76" spans="2:6" x14ac:dyDescent="0.2">
      <c r="B76" s="65" t="s">
        <v>123</v>
      </c>
    </row>
    <row r="77" spans="2:6" x14ac:dyDescent="0.2">
      <c r="B77" s="65" t="s">
        <v>124</v>
      </c>
    </row>
    <row r="79" spans="2:6" ht="15" x14ac:dyDescent="0.2">
      <c r="B79" s="371" t="s">
        <v>2522</v>
      </c>
      <c r="C79" s="372">
        <v>44469</v>
      </c>
    </row>
    <row r="80" spans="2:6" ht="60" x14ac:dyDescent="0.2">
      <c r="B80" s="373" t="s">
        <v>2523</v>
      </c>
      <c r="C80" s="373" t="s">
        <v>2524</v>
      </c>
      <c r="D80" s="143" t="s">
        <v>2525</v>
      </c>
      <c r="E80" s="373" t="s">
        <v>2526</v>
      </c>
      <c r="F80" s="374" t="s">
        <v>2527</v>
      </c>
    </row>
    <row r="81" spans="2:8" s="134" customFormat="1" x14ac:dyDescent="0.2">
      <c r="B81" s="12" t="s">
        <v>120</v>
      </c>
      <c r="C81" s="12" t="s">
        <v>120</v>
      </c>
      <c r="D81" s="12" t="s">
        <v>120</v>
      </c>
      <c r="E81" s="12" t="s">
        <v>120</v>
      </c>
      <c r="F81" s="375"/>
      <c r="G81" s="62"/>
      <c r="H81" s="62"/>
    </row>
    <row r="83" spans="2:8" s="376" customFormat="1" x14ac:dyDescent="0.2">
      <c r="B83" s="87" t="s">
        <v>3554</v>
      </c>
      <c r="C83" s="377" t="s">
        <v>120</v>
      </c>
      <c r="F83" s="378"/>
      <c r="G83" s="378"/>
      <c r="H83" s="378"/>
    </row>
    <row r="84" spans="2:8" s="376" customFormat="1" x14ac:dyDescent="0.2">
      <c r="B84" s="87"/>
      <c r="C84" s="377"/>
      <c r="F84" s="378"/>
      <c r="G84" s="378"/>
      <c r="H84" s="378"/>
    </row>
    <row r="85" spans="2:8" s="376" customFormat="1" ht="15" x14ac:dyDescent="0.25">
      <c r="B85" s="144" t="s">
        <v>2927</v>
      </c>
      <c r="C85" s="379"/>
      <c r="F85" s="378"/>
      <c r="G85" s="378"/>
      <c r="H85" s="378"/>
    </row>
    <row r="86" spans="2:8" s="376" customFormat="1" ht="15.75" x14ac:dyDescent="0.2">
      <c r="B86" s="380" t="s">
        <v>2675</v>
      </c>
      <c r="C86" s="260" t="s">
        <v>2921</v>
      </c>
      <c r="F86" s="378"/>
      <c r="G86" s="378"/>
      <c r="H86" s="378"/>
    </row>
    <row r="87" spans="2:8" s="134" customFormat="1" ht="15" x14ac:dyDescent="0.25">
      <c r="B87" s="381" t="s">
        <v>120</v>
      </c>
      <c r="C87" s="146" t="s">
        <v>120</v>
      </c>
      <c r="F87" s="62"/>
      <c r="G87" s="62"/>
      <c r="H87" s="62"/>
    </row>
    <row r="88" spans="2:8" x14ac:dyDescent="0.2">
      <c r="C88" s="5"/>
    </row>
    <row r="89" spans="2:8" x14ac:dyDescent="0.2">
      <c r="C89" s="5"/>
    </row>
    <row r="90" spans="2:8" s="376" customFormat="1" ht="15.75" x14ac:dyDescent="0.2">
      <c r="B90" s="380" t="s">
        <v>3555</v>
      </c>
      <c r="C90" s="260" t="s">
        <v>2921</v>
      </c>
      <c r="F90" s="378"/>
      <c r="G90" s="378"/>
      <c r="H90" s="378"/>
    </row>
    <row r="91" spans="2:8" ht="15" x14ac:dyDescent="0.25">
      <c r="B91" s="381" t="s">
        <v>120</v>
      </c>
      <c r="C91" s="146" t="s">
        <v>120</v>
      </c>
    </row>
    <row r="92" spans="2:8" x14ac:dyDescent="0.2">
      <c r="C92" s="5"/>
    </row>
    <row r="93" spans="2:8" x14ac:dyDescent="0.2">
      <c r="C93" s="5"/>
    </row>
    <row r="94" spans="2:8" s="376" customFormat="1" ht="15.75" x14ac:dyDescent="0.25">
      <c r="B94" s="382" t="s">
        <v>2912</v>
      </c>
      <c r="C94" s="260" t="s">
        <v>2923</v>
      </c>
      <c r="F94" s="378"/>
      <c r="G94" s="378"/>
      <c r="H94" s="378"/>
    </row>
    <row r="95" spans="2:8" ht="15" x14ac:dyDescent="0.25">
      <c r="B95" s="381" t="s">
        <v>120</v>
      </c>
      <c r="C95" s="146" t="s">
        <v>120</v>
      </c>
    </row>
    <row r="96" spans="2:8" x14ac:dyDescent="0.2">
      <c r="C96" s="5"/>
    </row>
    <row r="97" spans="2:8" s="376" customFormat="1" ht="15.75" x14ac:dyDescent="0.25">
      <c r="B97" s="382" t="s">
        <v>2914</v>
      </c>
      <c r="C97" s="260" t="s">
        <v>2923</v>
      </c>
      <c r="F97" s="378"/>
      <c r="G97" s="378"/>
      <c r="H97" s="378"/>
    </row>
    <row r="98" spans="2:8" ht="15" x14ac:dyDescent="0.25">
      <c r="B98" s="381" t="s">
        <v>120</v>
      </c>
      <c r="C98" s="146" t="s">
        <v>120</v>
      </c>
    </row>
    <row r="99" spans="2:8" x14ac:dyDescent="0.2">
      <c r="C99" s="5"/>
    </row>
    <row r="100" spans="2:8" s="376" customFormat="1" ht="15" x14ac:dyDescent="0.25">
      <c r="B100" s="383" t="s">
        <v>3556</v>
      </c>
      <c r="C100" s="146" t="s">
        <v>120</v>
      </c>
      <c r="F100" s="378"/>
      <c r="G100" s="378"/>
      <c r="H100" s="378"/>
    </row>
    <row r="101" spans="2:8" x14ac:dyDescent="0.2">
      <c r="C101" s="5"/>
    </row>
    <row r="102" spans="2:8" x14ac:dyDescent="0.2">
      <c r="C102" s="5"/>
    </row>
    <row r="103" spans="2:8" ht="15" x14ac:dyDescent="0.25">
      <c r="B103" s="69" t="s">
        <v>2917</v>
      </c>
      <c r="C103" s="148">
        <v>44469</v>
      </c>
      <c r="D103" s="149"/>
      <c r="E103" s="150"/>
      <c r="F103" s="71"/>
    </row>
    <row r="104" spans="2:8" ht="51" x14ac:dyDescent="0.2">
      <c r="B104" s="151" t="s">
        <v>2523</v>
      </c>
      <c r="C104" s="151" t="s">
        <v>2918</v>
      </c>
      <c r="D104" s="152" t="s">
        <v>2525</v>
      </c>
      <c r="E104" s="153" t="s">
        <v>2526</v>
      </c>
      <c r="F104" s="138" t="s">
        <v>2527</v>
      </c>
    </row>
    <row r="105" spans="2:8" s="134" customFormat="1" x14ac:dyDescent="0.2">
      <c r="B105" s="384" t="s">
        <v>120</v>
      </c>
      <c r="C105" s="154" t="s">
        <v>120</v>
      </c>
      <c r="D105" s="155" t="s">
        <v>120</v>
      </c>
      <c r="E105" s="155" t="s">
        <v>120</v>
      </c>
      <c r="F105" s="155" t="s">
        <v>120</v>
      </c>
      <c r="G105" s="62"/>
      <c r="H105" s="62"/>
    </row>
    <row r="106" spans="2:8" x14ac:dyDescent="0.2">
      <c r="B106" s="156"/>
      <c r="C106" s="70"/>
      <c r="D106" s="70"/>
      <c r="E106" s="70"/>
      <c r="F106" s="71"/>
    </row>
    <row r="107" spans="2:8" x14ac:dyDescent="0.2">
      <c r="B107" s="70"/>
      <c r="C107" s="70"/>
      <c r="D107" s="70"/>
      <c r="E107" s="70"/>
      <c r="F107" s="71"/>
    </row>
    <row r="108" spans="2:8" x14ac:dyDescent="0.2">
      <c r="B108" s="1" t="s">
        <v>2919</v>
      </c>
      <c r="C108" s="154" t="s">
        <v>120</v>
      </c>
      <c r="D108" s="70"/>
      <c r="E108" s="70"/>
      <c r="F108" s="71"/>
    </row>
    <row r="109" spans="2:8" x14ac:dyDescent="0.2">
      <c r="B109" s="70"/>
      <c r="C109" s="70"/>
      <c r="D109" s="70"/>
      <c r="E109" s="70"/>
      <c r="F109" s="71"/>
    </row>
    <row r="110" spans="2:8" ht="15" x14ac:dyDescent="0.25">
      <c r="B110" s="144" t="s">
        <v>2926</v>
      </c>
      <c r="C110" s="70"/>
      <c r="E110" s="70"/>
      <c r="F110" s="71"/>
    </row>
    <row r="111" spans="2:8" x14ac:dyDescent="0.2">
      <c r="B111" s="70"/>
      <c r="C111" s="70"/>
      <c r="E111" s="70"/>
      <c r="F111" s="71"/>
    </row>
    <row r="112" spans="2:8" ht="15" x14ac:dyDescent="0.25">
      <c r="B112" s="157" t="s">
        <v>2920</v>
      </c>
      <c r="C112" s="158" t="s">
        <v>2921</v>
      </c>
      <c r="E112" s="70"/>
      <c r="F112" s="71"/>
    </row>
    <row r="113" spans="2:6" ht="15" x14ac:dyDescent="0.25">
      <c r="B113" s="381" t="s">
        <v>120</v>
      </c>
      <c r="C113" s="146" t="s">
        <v>120</v>
      </c>
      <c r="E113" s="70"/>
      <c r="F113" s="71"/>
    </row>
    <row r="114" spans="2:6" ht="15" x14ac:dyDescent="0.25">
      <c r="B114" s="385"/>
      <c r="C114" s="386"/>
      <c r="E114" s="70"/>
      <c r="F114" s="71"/>
    </row>
    <row r="115" spans="2:6" x14ac:dyDescent="0.2">
      <c r="C115" s="1"/>
      <c r="E115" s="70"/>
      <c r="F115" s="71"/>
    </row>
    <row r="116" spans="2:6" ht="15" x14ac:dyDescent="0.2">
      <c r="B116" s="160" t="s">
        <v>2911</v>
      </c>
      <c r="C116" s="161" t="s">
        <v>2921</v>
      </c>
      <c r="E116" s="70"/>
      <c r="F116" s="71"/>
    </row>
    <row r="117" spans="2:6" ht="15" x14ac:dyDescent="0.25">
      <c r="B117" s="381" t="s">
        <v>120</v>
      </c>
      <c r="C117" s="146" t="s">
        <v>120</v>
      </c>
      <c r="E117" s="70"/>
      <c r="F117" s="71"/>
    </row>
    <row r="118" spans="2:6" ht="15" x14ac:dyDescent="0.25">
      <c r="B118" s="387"/>
      <c r="C118" s="388"/>
      <c r="E118" s="70"/>
      <c r="F118" s="71"/>
    </row>
    <row r="119" spans="2:6" x14ac:dyDescent="0.2">
      <c r="C119" s="134"/>
      <c r="E119" s="70"/>
      <c r="F119" s="71"/>
    </row>
    <row r="120" spans="2:6" ht="15" x14ac:dyDescent="0.25">
      <c r="B120" s="157" t="s">
        <v>2922</v>
      </c>
      <c r="C120" s="158" t="s">
        <v>2923</v>
      </c>
      <c r="E120" s="70"/>
      <c r="F120" s="71"/>
    </row>
    <row r="121" spans="2:6" ht="15" x14ac:dyDescent="0.25">
      <c r="B121" s="381" t="s">
        <v>120</v>
      </c>
      <c r="C121" s="146" t="s">
        <v>120</v>
      </c>
      <c r="E121" s="70"/>
      <c r="F121" s="71"/>
    </row>
    <row r="122" spans="2:6" x14ac:dyDescent="0.2">
      <c r="C122" s="134"/>
    </row>
    <row r="123" spans="2:6" ht="15" x14ac:dyDescent="0.25">
      <c r="B123" s="160" t="s">
        <v>2924</v>
      </c>
      <c r="C123" s="162" t="s">
        <v>2923</v>
      </c>
    </row>
    <row r="124" spans="2:6" ht="15" x14ac:dyDescent="0.25">
      <c r="B124" s="381" t="s">
        <v>120</v>
      </c>
      <c r="C124" s="146" t="s">
        <v>120</v>
      </c>
    </row>
    <row r="125" spans="2:6" x14ac:dyDescent="0.2">
      <c r="C125" s="134"/>
    </row>
    <row r="126" spans="2:6" ht="15" x14ac:dyDescent="0.25">
      <c r="B126" s="163" t="s">
        <v>2925</v>
      </c>
      <c r="C126" s="146" t="s">
        <v>120</v>
      </c>
    </row>
  </sheetData>
  <mergeCells count="3">
    <mergeCell ref="B1:E1"/>
    <mergeCell ref="C3:C7"/>
    <mergeCell ref="D3:D7"/>
  </mergeCells>
  <conditionalFormatting sqref="C114">
    <cfRule type="expression" dxfId="230" priority="1">
      <formula>#REF!="Total"</formula>
    </cfRule>
  </conditionalFormatting>
  <conditionalFormatting sqref="C114">
    <cfRule type="expression" dxfId="229" priority="11" stopIfTrue="1">
      <formula>$C114="Total"</formula>
    </cfRule>
  </conditionalFormatting>
  <conditionalFormatting sqref="C114">
    <cfRule type="expression" dxfId="228" priority="10">
      <formula>#REF!="Total"</formula>
    </cfRule>
  </conditionalFormatting>
  <conditionalFormatting sqref="C114">
    <cfRule type="expression" dxfId="227" priority="9">
      <formula>#REF!="Total"</formula>
    </cfRule>
  </conditionalFormatting>
  <conditionalFormatting sqref="C114">
    <cfRule type="expression" dxfId="226" priority="8">
      <formula>#REF!="Total"</formula>
    </cfRule>
  </conditionalFormatting>
  <conditionalFormatting sqref="C114">
    <cfRule type="expression" dxfId="225" priority="7">
      <formula>#REF!="Total"</formula>
    </cfRule>
  </conditionalFormatting>
  <conditionalFormatting sqref="C114">
    <cfRule type="expression" dxfId="224" priority="6">
      <formula>#REF!="Total"</formula>
    </cfRule>
  </conditionalFormatting>
  <conditionalFormatting sqref="C114">
    <cfRule type="expression" dxfId="223" priority="5">
      <formula>#REF!="Total"</formula>
    </cfRule>
  </conditionalFormatting>
  <conditionalFormatting sqref="C114">
    <cfRule type="expression" dxfId="222" priority="4">
      <formula>#REF!="Total"</formula>
    </cfRule>
  </conditionalFormatting>
  <conditionalFormatting sqref="C114">
    <cfRule type="expression" dxfId="221" priority="12">
      <formula>#REF!="Total"</formula>
    </cfRule>
  </conditionalFormatting>
  <conditionalFormatting sqref="C114">
    <cfRule type="expression" dxfId="220" priority="13">
      <formula>#REF!="Total"</formula>
    </cfRule>
  </conditionalFormatting>
  <conditionalFormatting sqref="C114">
    <cfRule type="expression" dxfId="219" priority="14">
      <formula>#REF!="Total"</formula>
    </cfRule>
  </conditionalFormatting>
  <conditionalFormatting sqref="C114">
    <cfRule type="expression" dxfId="218" priority="15">
      <formula>#REF!="Total"</formula>
    </cfRule>
  </conditionalFormatting>
  <conditionalFormatting sqref="C114">
    <cfRule type="expression" dxfId="217" priority="16">
      <formula>$A114="Total"</formula>
    </cfRule>
  </conditionalFormatting>
  <conditionalFormatting sqref="C114">
    <cfRule type="expression" dxfId="216" priority="3">
      <formula>#REF!="Total"</formula>
    </cfRule>
  </conditionalFormatting>
  <conditionalFormatting sqref="C114">
    <cfRule type="expression" dxfId="215" priority="2">
      <formula>#REF!="Total"</formula>
    </cfRule>
  </conditionalFormatting>
  <conditionalFormatting sqref="C114">
    <cfRule type="expression" dxfId="214" priority="17" stopIfTrue="1">
      <formula>#REF!="Total"</formula>
    </cfRule>
  </conditionalFormatting>
  <conditionalFormatting sqref="C114">
    <cfRule type="expression" dxfId="213" priority="18">
      <formula>#REF!="Total"</formula>
    </cfRule>
  </conditionalFormatting>
  <conditionalFormatting sqref="C114">
    <cfRule type="expression" dxfId="212" priority="19">
      <formula>#REF!="Total"</formula>
    </cfRule>
  </conditionalFormatting>
  <conditionalFormatting sqref="C114">
    <cfRule type="expression" dxfId="211" priority="20">
      <formula>#REF!="Total"</formula>
    </cfRule>
  </conditionalFormatting>
  <conditionalFormatting sqref="C114">
    <cfRule type="expression" dxfId="210" priority="21">
      <formula>#REF!="Total"</formula>
    </cfRule>
  </conditionalFormatting>
  <conditionalFormatting sqref="C114">
    <cfRule type="expression" dxfId="209" priority="22">
      <formula>#REF!="Total"</formula>
    </cfRule>
  </conditionalFormatting>
  <conditionalFormatting sqref="C114">
    <cfRule type="expression" dxfId="208" priority="23">
      <formula>#REF!="Total"</formula>
    </cfRule>
  </conditionalFormatting>
  <conditionalFormatting sqref="C114">
    <cfRule type="expression" dxfId="207" priority="24">
      <formula>#REF!="Total"</formula>
    </cfRule>
  </conditionalFormatting>
  <conditionalFormatting sqref="C114">
    <cfRule type="expression" dxfId="206" priority="25">
      <formula>#REF!="Total"</formula>
    </cfRule>
  </conditionalFormatting>
  <conditionalFormatting sqref="C114">
    <cfRule type="expression" dxfId="205" priority="26">
      <formula>#REF!="Total"</formula>
    </cfRule>
  </conditionalFormatting>
  <conditionalFormatting sqref="C114">
    <cfRule type="expression" dxfId="204" priority="27">
      <formula>#REF!="Total"</formula>
    </cfRule>
  </conditionalFormatting>
  <conditionalFormatting sqref="C114">
    <cfRule type="expression" dxfId="203" priority="28">
      <formula>#REF!="Total"</formula>
    </cfRule>
  </conditionalFormatting>
  <conditionalFormatting sqref="C114">
    <cfRule type="expression" dxfId="202" priority="29">
      <formula>#REF!="Total"</formula>
    </cfRule>
  </conditionalFormatting>
  <conditionalFormatting sqref="C114">
    <cfRule type="expression" dxfId="201" priority="30">
      <formula>#REF!="Total"</formula>
    </cfRule>
  </conditionalFormatting>
  <conditionalFormatting sqref="C114">
    <cfRule type="expression" dxfId="200" priority="31">
      <formula>#REF!="Total"</formula>
    </cfRule>
  </conditionalFormatting>
  <conditionalFormatting sqref="C114">
    <cfRule type="expression" dxfId="199" priority="32">
      <formula>#REF!="Total"</formula>
    </cfRule>
  </conditionalFormatting>
  <conditionalFormatting sqref="C114">
    <cfRule type="expression" dxfId="198" priority="33">
      <formula>#REF!="Total"</formula>
    </cfRule>
  </conditionalFormatting>
  <hyperlinks>
    <hyperlink ref="A1" location="Index!A1" display="Index" xr:uid="{FB8240A7-EE87-40F2-8A5A-51BD292109A0}"/>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A2B7A-6BD8-4D77-BC4A-84D76937289C}">
  <dimension ref="A1:I132"/>
  <sheetViews>
    <sheetView workbookViewId="0">
      <selection activeCell="B1" sqref="B1:E1"/>
    </sheetView>
  </sheetViews>
  <sheetFormatPr defaultRowHeight="12.75" x14ac:dyDescent="0.2"/>
  <cols>
    <col min="1" max="1" width="5.42578125" style="1" bestFit="1" customWidth="1"/>
    <col min="2" max="2" width="67" style="1" bestFit="1" customWidth="1"/>
    <col min="3" max="3" width="25.7109375" style="62" customWidth="1"/>
    <col min="4" max="4" width="30.28515625" style="1" bestFit="1" customWidth="1"/>
    <col min="5" max="5" width="13.57031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30.28515625" style="1" bestFit="1" customWidth="1"/>
    <col min="261" max="261" width="13.57031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30.28515625" style="1" bestFit="1" customWidth="1"/>
    <col min="517" max="517" width="13.57031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30.28515625" style="1" bestFit="1" customWidth="1"/>
    <col min="773" max="773" width="13.57031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30.28515625" style="1" bestFit="1" customWidth="1"/>
    <col min="1029" max="1029" width="13.57031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30.28515625" style="1" bestFit="1" customWidth="1"/>
    <col min="1285" max="1285" width="13.57031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30.28515625" style="1" bestFit="1" customWidth="1"/>
    <col min="1541" max="1541" width="13.57031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30.28515625" style="1" bestFit="1" customWidth="1"/>
    <col min="1797" max="1797" width="13.57031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30.28515625" style="1" bestFit="1" customWidth="1"/>
    <col min="2053" max="2053" width="13.57031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30.28515625" style="1" bestFit="1" customWidth="1"/>
    <col min="2309" max="2309" width="13.57031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30.28515625" style="1" bestFit="1" customWidth="1"/>
    <col min="2565" max="2565" width="13.57031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30.28515625" style="1" bestFit="1" customWidth="1"/>
    <col min="2821" max="2821" width="13.57031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30.28515625" style="1" bestFit="1" customWidth="1"/>
    <col min="3077" max="3077" width="13.57031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30.28515625" style="1" bestFit="1" customWidth="1"/>
    <col min="3333" max="3333" width="13.57031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30.28515625" style="1" bestFit="1" customWidth="1"/>
    <col min="3589" max="3589" width="13.57031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30.28515625" style="1" bestFit="1" customWidth="1"/>
    <col min="3845" max="3845" width="13.57031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30.28515625" style="1" bestFit="1" customWidth="1"/>
    <col min="4101" max="4101" width="13.57031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30.28515625" style="1" bestFit="1" customWidth="1"/>
    <col min="4357" max="4357" width="13.57031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30.28515625" style="1" bestFit="1" customWidth="1"/>
    <col min="4613" max="4613" width="13.57031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30.28515625" style="1" bestFit="1" customWidth="1"/>
    <col min="4869" max="4869" width="13.57031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30.28515625" style="1" bestFit="1" customWidth="1"/>
    <col min="5125" max="5125" width="13.57031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30.28515625" style="1" bestFit="1" customWidth="1"/>
    <col min="5381" max="5381" width="13.57031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30.28515625" style="1" bestFit="1" customWidth="1"/>
    <col min="5637" max="5637" width="13.57031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30.28515625" style="1" bestFit="1" customWidth="1"/>
    <col min="5893" max="5893" width="13.57031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30.28515625" style="1" bestFit="1" customWidth="1"/>
    <col min="6149" max="6149" width="13.57031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30.28515625" style="1" bestFit="1" customWidth="1"/>
    <col min="6405" max="6405" width="13.57031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30.28515625" style="1" bestFit="1" customWidth="1"/>
    <col min="6661" max="6661" width="13.57031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30.28515625" style="1" bestFit="1" customWidth="1"/>
    <col min="6917" max="6917" width="13.57031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30.28515625" style="1" bestFit="1" customWidth="1"/>
    <col min="7173" max="7173" width="13.57031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30.28515625" style="1" bestFit="1" customWidth="1"/>
    <col min="7429" max="7429" width="13.57031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30.28515625" style="1" bestFit="1" customWidth="1"/>
    <col min="7685" max="7685" width="13.57031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30.28515625" style="1" bestFit="1" customWidth="1"/>
    <col min="7941" max="7941" width="13.57031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30.28515625" style="1" bestFit="1" customWidth="1"/>
    <col min="8197" max="8197" width="13.57031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30.28515625" style="1" bestFit="1" customWidth="1"/>
    <col min="8453" max="8453" width="13.57031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30.28515625" style="1" bestFit="1" customWidth="1"/>
    <col min="8709" max="8709" width="13.57031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30.28515625" style="1" bestFit="1" customWidth="1"/>
    <col min="8965" max="8965" width="13.57031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30.28515625" style="1" bestFit="1" customWidth="1"/>
    <col min="9221" max="9221" width="13.57031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30.28515625" style="1" bestFit="1" customWidth="1"/>
    <col min="9477" max="9477" width="13.57031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30.28515625" style="1" bestFit="1" customWidth="1"/>
    <col min="9733" max="9733" width="13.57031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30.28515625" style="1" bestFit="1" customWidth="1"/>
    <col min="9989" max="9989" width="13.57031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30.28515625" style="1" bestFit="1" customWidth="1"/>
    <col min="10245" max="10245" width="13.57031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30.28515625" style="1" bestFit="1" customWidth="1"/>
    <col min="10501" max="10501" width="13.57031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30.28515625" style="1" bestFit="1" customWidth="1"/>
    <col min="10757" max="10757" width="13.57031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30.28515625" style="1" bestFit="1" customWidth="1"/>
    <col min="11013" max="11013" width="13.57031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30.28515625" style="1" bestFit="1" customWidth="1"/>
    <col min="11269" max="11269" width="13.57031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30.28515625" style="1" bestFit="1" customWidth="1"/>
    <col min="11525" max="11525" width="13.57031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30.28515625" style="1" bestFit="1" customWidth="1"/>
    <col min="11781" max="11781" width="13.57031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30.28515625" style="1" bestFit="1" customWidth="1"/>
    <col min="12037" max="12037" width="13.57031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30.28515625" style="1" bestFit="1" customWidth="1"/>
    <col min="12293" max="12293" width="13.57031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30.28515625" style="1" bestFit="1" customWidth="1"/>
    <col min="12549" max="12549" width="13.57031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30.28515625" style="1" bestFit="1" customWidth="1"/>
    <col min="12805" max="12805" width="13.57031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30.28515625" style="1" bestFit="1" customWidth="1"/>
    <col min="13061" max="13061" width="13.57031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30.28515625" style="1" bestFit="1" customWidth="1"/>
    <col min="13317" max="13317" width="13.57031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30.28515625" style="1" bestFit="1" customWidth="1"/>
    <col min="13573" max="13573" width="13.57031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30.28515625" style="1" bestFit="1" customWidth="1"/>
    <col min="13829" max="13829" width="13.57031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30.28515625" style="1" bestFit="1" customWidth="1"/>
    <col min="14085" max="14085" width="13.57031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30.28515625" style="1" bestFit="1" customWidth="1"/>
    <col min="14341" max="14341" width="13.57031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30.28515625" style="1" bestFit="1" customWidth="1"/>
    <col min="14597" max="14597" width="13.57031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30.28515625" style="1" bestFit="1" customWidth="1"/>
    <col min="14853" max="14853" width="13.57031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30.28515625" style="1" bestFit="1" customWidth="1"/>
    <col min="15109" max="15109" width="13.57031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30.28515625" style="1" bestFit="1" customWidth="1"/>
    <col min="15365" max="15365" width="13.57031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30.28515625" style="1" bestFit="1" customWidth="1"/>
    <col min="15621" max="15621" width="13.57031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30.28515625" style="1" bestFit="1" customWidth="1"/>
    <col min="15877" max="15877" width="13.57031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30.28515625" style="1" bestFit="1" customWidth="1"/>
    <col min="16133" max="16133" width="13.57031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x14ac:dyDescent="0.2">
      <c r="A1" s="3" t="s">
        <v>0</v>
      </c>
      <c r="B1" s="410" t="s">
        <v>49</v>
      </c>
      <c r="C1" s="410"/>
      <c r="D1" s="410"/>
      <c r="E1" s="410"/>
    </row>
    <row r="2" spans="1:9" ht="13.5" thickBot="1" x14ac:dyDescent="0.25"/>
    <row r="3" spans="1:9" ht="15" x14ac:dyDescent="0.2">
      <c r="B3" s="47" t="s">
        <v>1065</v>
      </c>
      <c r="C3" s="411"/>
      <c r="D3" s="417"/>
    </row>
    <row r="4" spans="1:9" ht="15" x14ac:dyDescent="0.2">
      <c r="B4" s="50" t="s">
        <v>1066</v>
      </c>
      <c r="C4" s="412"/>
      <c r="D4" s="418"/>
    </row>
    <row r="5" spans="1:9" ht="15" x14ac:dyDescent="0.2">
      <c r="B5" s="50" t="s">
        <v>983</v>
      </c>
      <c r="C5" s="412"/>
      <c r="D5" s="418"/>
    </row>
    <row r="6" spans="1:9" ht="15" x14ac:dyDescent="0.2">
      <c r="B6" s="50" t="s">
        <v>1000</v>
      </c>
      <c r="C6" s="412"/>
      <c r="D6" s="418"/>
    </row>
    <row r="7" spans="1:9" ht="45.75" thickBot="1" x14ac:dyDescent="0.25">
      <c r="B7" s="51" t="s">
        <v>1067</v>
      </c>
      <c r="C7" s="413"/>
      <c r="D7" s="419"/>
    </row>
    <row r="8" spans="1:9" x14ac:dyDescent="0.2">
      <c r="C8" s="64" t="s">
        <v>1631</v>
      </c>
      <c r="D8" s="64" t="s">
        <v>1630</v>
      </c>
    </row>
    <row r="10" spans="1:9" x14ac:dyDescent="0.2">
      <c r="B10" s="1" t="s">
        <v>95</v>
      </c>
    </row>
    <row r="12" spans="1:9" x14ac:dyDescent="0.2">
      <c r="B12" s="6" t="s">
        <v>96</v>
      </c>
      <c r="C12" s="63" t="s">
        <v>97</v>
      </c>
      <c r="D12" s="6" t="s">
        <v>125</v>
      </c>
      <c r="E12" s="6" t="s">
        <v>99</v>
      </c>
      <c r="F12" s="8" t="s">
        <v>100</v>
      </c>
      <c r="G12" s="8" t="s">
        <v>101</v>
      </c>
      <c r="H12" s="8" t="s">
        <v>102</v>
      </c>
      <c r="I12" s="2" t="s">
        <v>126</v>
      </c>
    </row>
    <row r="13" spans="1:9" x14ac:dyDescent="0.2">
      <c r="B13" s="2" t="s">
        <v>127</v>
      </c>
    </row>
    <row r="14" spans="1:9" x14ac:dyDescent="0.2">
      <c r="B14" s="2" t="s">
        <v>104</v>
      </c>
    </row>
    <row r="15" spans="1:9" x14ac:dyDescent="0.2">
      <c r="B15" s="1" t="s">
        <v>1386</v>
      </c>
      <c r="C15" s="62" t="s">
        <v>128</v>
      </c>
      <c r="D15" s="1" t="s">
        <v>134</v>
      </c>
      <c r="E15" s="1" t="s">
        <v>135</v>
      </c>
      <c r="F15" s="4">
        <v>605000</v>
      </c>
      <c r="G15" s="4">
        <v>10134.959999999999</v>
      </c>
      <c r="H15" s="4">
        <v>9.2100000000000009</v>
      </c>
    </row>
    <row r="16" spans="1:9" x14ac:dyDescent="0.2">
      <c r="B16" s="1" t="s">
        <v>1100</v>
      </c>
      <c r="C16" s="62" t="s">
        <v>128</v>
      </c>
      <c r="D16" s="1" t="s">
        <v>134</v>
      </c>
      <c r="E16" s="1" t="s">
        <v>136</v>
      </c>
      <c r="F16" s="4">
        <v>265000</v>
      </c>
      <c r="G16" s="4">
        <v>10005.209999999999</v>
      </c>
      <c r="H16" s="4">
        <v>9.1</v>
      </c>
    </row>
    <row r="17" spans="2:8" x14ac:dyDescent="0.2">
      <c r="B17" s="1" t="s">
        <v>1387</v>
      </c>
      <c r="C17" s="62" t="s">
        <v>128</v>
      </c>
      <c r="D17" s="1" t="s">
        <v>134</v>
      </c>
      <c r="E17" s="1" t="s">
        <v>261</v>
      </c>
      <c r="F17" s="4">
        <v>602000</v>
      </c>
      <c r="G17" s="4">
        <v>7702.89</v>
      </c>
      <c r="H17" s="4">
        <v>7</v>
      </c>
    </row>
    <row r="18" spans="2:8" x14ac:dyDescent="0.2">
      <c r="B18" s="1" t="s">
        <v>1199</v>
      </c>
      <c r="C18" s="62" t="s">
        <v>128</v>
      </c>
      <c r="D18" s="1" t="s">
        <v>146</v>
      </c>
      <c r="E18" s="1" t="s">
        <v>147</v>
      </c>
      <c r="F18" s="4">
        <v>172000</v>
      </c>
      <c r="G18" s="4">
        <v>4647.1000000000004</v>
      </c>
      <c r="H18" s="4">
        <v>4.2300000000000004</v>
      </c>
    </row>
    <row r="19" spans="2:8" x14ac:dyDescent="0.2">
      <c r="B19" s="1" t="s">
        <v>1568</v>
      </c>
      <c r="C19" s="62" t="s">
        <v>128</v>
      </c>
      <c r="D19" s="1" t="s">
        <v>134</v>
      </c>
      <c r="E19" s="1" t="s">
        <v>671</v>
      </c>
      <c r="F19" s="4">
        <v>77000</v>
      </c>
      <c r="G19" s="4">
        <v>4307.42</v>
      </c>
      <c r="H19" s="4">
        <v>3.92</v>
      </c>
    </row>
    <row r="20" spans="2:8" x14ac:dyDescent="0.2">
      <c r="B20" s="1" t="s">
        <v>1119</v>
      </c>
      <c r="C20" s="62" t="s">
        <v>128</v>
      </c>
      <c r="D20" s="1" t="s">
        <v>134</v>
      </c>
      <c r="E20" s="1" t="s">
        <v>383</v>
      </c>
      <c r="F20" s="4">
        <v>305000</v>
      </c>
      <c r="G20" s="4">
        <v>4210.83</v>
      </c>
      <c r="H20" s="4">
        <v>3.83</v>
      </c>
    </row>
    <row r="21" spans="2:8" x14ac:dyDescent="0.2">
      <c r="B21" s="1" t="s">
        <v>1595</v>
      </c>
      <c r="C21" s="62" t="s">
        <v>128</v>
      </c>
      <c r="D21" s="1" t="s">
        <v>173</v>
      </c>
      <c r="E21" s="1" t="s">
        <v>672</v>
      </c>
      <c r="F21" s="4">
        <v>388000</v>
      </c>
      <c r="G21" s="4">
        <v>3443.69</v>
      </c>
      <c r="H21" s="4">
        <v>3.13</v>
      </c>
    </row>
    <row r="22" spans="2:8" x14ac:dyDescent="0.2">
      <c r="B22" s="1" t="s">
        <v>1124</v>
      </c>
      <c r="C22" s="62" t="s">
        <v>128</v>
      </c>
      <c r="D22" s="1" t="s">
        <v>146</v>
      </c>
      <c r="E22" s="1" t="s">
        <v>178</v>
      </c>
      <c r="F22" s="4">
        <v>420000</v>
      </c>
      <c r="G22" s="4">
        <v>3417.12</v>
      </c>
      <c r="H22" s="4">
        <v>3.11</v>
      </c>
    </row>
    <row r="23" spans="2:8" x14ac:dyDescent="0.2">
      <c r="B23" s="1" t="s">
        <v>1133</v>
      </c>
      <c r="C23" s="62" t="s">
        <v>128</v>
      </c>
      <c r="D23" s="1" t="s">
        <v>167</v>
      </c>
      <c r="E23" s="1" t="s">
        <v>270</v>
      </c>
      <c r="F23" s="4">
        <v>830000</v>
      </c>
      <c r="G23" s="4">
        <v>3321.66</v>
      </c>
      <c r="H23" s="4">
        <v>3.02</v>
      </c>
    </row>
    <row r="24" spans="2:8" x14ac:dyDescent="0.2">
      <c r="B24" s="1" t="s">
        <v>1143</v>
      </c>
      <c r="C24" s="62" t="s">
        <v>128</v>
      </c>
      <c r="D24" s="1" t="s">
        <v>193</v>
      </c>
      <c r="E24" s="1" t="s">
        <v>499</v>
      </c>
      <c r="F24" s="4">
        <v>129000</v>
      </c>
      <c r="G24" s="4">
        <v>2746.93</v>
      </c>
      <c r="H24" s="4">
        <v>2.5</v>
      </c>
    </row>
    <row r="25" spans="2:8" x14ac:dyDescent="0.2">
      <c r="B25" s="1" t="s">
        <v>1230</v>
      </c>
      <c r="C25" s="62" t="s">
        <v>128</v>
      </c>
      <c r="D25" s="1" t="s">
        <v>160</v>
      </c>
      <c r="E25" s="1" t="s">
        <v>162</v>
      </c>
      <c r="F25" s="4">
        <v>53000</v>
      </c>
      <c r="G25" s="4">
        <v>2586.77</v>
      </c>
      <c r="H25" s="4">
        <v>2.35</v>
      </c>
    </row>
    <row r="26" spans="2:8" x14ac:dyDescent="0.2">
      <c r="B26" s="1" t="s">
        <v>1457</v>
      </c>
      <c r="C26" s="62" t="s">
        <v>128</v>
      </c>
      <c r="D26" s="1" t="s">
        <v>149</v>
      </c>
      <c r="E26" s="1" t="s">
        <v>509</v>
      </c>
      <c r="F26" s="4">
        <v>267000</v>
      </c>
      <c r="G26" s="4">
        <v>2442.65</v>
      </c>
      <c r="H26" s="4">
        <v>2.2200000000000002</v>
      </c>
    </row>
    <row r="27" spans="2:8" x14ac:dyDescent="0.2">
      <c r="B27" s="1" t="s">
        <v>1195</v>
      </c>
      <c r="C27" s="62" t="s">
        <v>128</v>
      </c>
      <c r="D27" s="1" t="s">
        <v>173</v>
      </c>
      <c r="E27" s="1" t="s">
        <v>434</v>
      </c>
      <c r="F27" s="4">
        <v>227000</v>
      </c>
      <c r="G27" s="4">
        <v>2251.73</v>
      </c>
      <c r="H27" s="4">
        <v>2.0499999999999998</v>
      </c>
    </row>
    <row r="28" spans="2:8" x14ac:dyDescent="0.2">
      <c r="B28" s="1" t="s">
        <v>1193</v>
      </c>
      <c r="C28" s="62" t="s">
        <v>128</v>
      </c>
      <c r="D28" s="1" t="s">
        <v>134</v>
      </c>
      <c r="E28" s="1" t="s">
        <v>386</v>
      </c>
      <c r="F28" s="4">
        <v>70000</v>
      </c>
      <c r="G28" s="4">
        <v>2173.08</v>
      </c>
      <c r="H28" s="4">
        <v>1.98</v>
      </c>
    </row>
    <row r="29" spans="2:8" x14ac:dyDescent="0.2">
      <c r="B29" s="1" t="s">
        <v>1550</v>
      </c>
      <c r="C29" s="62" t="s">
        <v>128</v>
      </c>
      <c r="D29" s="1" t="s">
        <v>470</v>
      </c>
      <c r="E29" s="1" t="s">
        <v>542</v>
      </c>
      <c r="F29" s="4">
        <v>494000</v>
      </c>
      <c r="G29" s="4">
        <v>2100.7399999999998</v>
      </c>
      <c r="H29" s="4">
        <v>1.91</v>
      </c>
    </row>
    <row r="30" spans="2:8" x14ac:dyDescent="0.2">
      <c r="B30" s="1" t="s">
        <v>1121</v>
      </c>
      <c r="C30" s="62" t="s">
        <v>128</v>
      </c>
      <c r="D30" s="1" t="s">
        <v>146</v>
      </c>
      <c r="E30" s="1" t="s">
        <v>411</v>
      </c>
      <c r="F30" s="4">
        <v>64000</v>
      </c>
      <c r="G30" s="4">
        <v>2076.58</v>
      </c>
      <c r="H30" s="4">
        <v>1.89</v>
      </c>
    </row>
    <row r="31" spans="2:8" x14ac:dyDescent="0.2">
      <c r="B31" s="1" t="s">
        <v>1196</v>
      </c>
      <c r="C31" s="62" t="s">
        <v>128</v>
      </c>
      <c r="D31" s="1" t="s">
        <v>339</v>
      </c>
      <c r="E31" s="1" t="s">
        <v>345</v>
      </c>
      <c r="F31" s="4">
        <v>2050000</v>
      </c>
      <c r="G31" s="4">
        <v>1914.7</v>
      </c>
      <c r="H31" s="4">
        <v>1.74</v>
      </c>
    </row>
    <row r="32" spans="2:8" x14ac:dyDescent="0.2">
      <c r="B32" s="1" t="s">
        <v>1205</v>
      </c>
      <c r="C32" s="62" t="s">
        <v>128</v>
      </c>
      <c r="D32" s="1" t="s">
        <v>173</v>
      </c>
      <c r="E32" s="1" t="s">
        <v>481</v>
      </c>
      <c r="F32" s="4">
        <v>85333</v>
      </c>
      <c r="G32" s="4">
        <v>1843.53</v>
      </c>
      <c r="H32" s="4">
        <v>1.68</v>
      </c>
    </row>
    <row r="33" spans="2:8" x14ac:dyDescent="0.2">
      <c r="B33" s="1" t="s">
        <v>1495</v>
      </c>
      <c r="C33" s="62" t="s">
        <v>128</v>
      </c>
      <c r="D33" s="1" t="s">
        <v>138</v>
      </c>
      <c r="E33" s="1" t="s">
        <v>291</v>
      </c>
      <c r="F33" s="4">
        <v>380000</v>
      </c>
      <c r="G33" s="4">
        <v>1796.07</v>
      </c>
      <c r="H33" s="4">
        <v>1.63</v>
      </c>
    </row>
    <row r="34" spans="2:8" x14ac:dyDescent="0.2">
      <c r="B34" s="1" t="s">
        <v>1499</v>
      </c>
      <c r="C34" s="62" t="s">
        <v>128</v>
      </c>
      <c r="D34" s="1" t="s">
        <v>176</v>
      </c>
      <c r="E34" s="1" t="s">
        <v>177</v>
      </c>
      <c r="F34" s="4">
        <v>42000</v>
      </c>
      <c r="G34" s="4">
        <v>1785.08</v>
      </c>
      <c r="H34" s="4">
        <v>1.62</v>
      </c>
    </row>
    <row r="35" spans="2:8" x14ac:dyDescent="0.2">
      <c r="B35" s="1" t="s">
        <v>1480</v>
      </c>
      <c r="C35" s="62" t="s">
        <v>128</v>
      </c>
      <c r="D35" s="1" t="s">
        <v>146</v>
      </c>
      <c r="E35" s="1" t="s">
        <v>274</v>
      </c>
      <c r="F35" s="4">
        <v>270000</v>
      </c>
      <c r="G35" s="4">
        <v>1709.78</v>
      </c>
      <c r="H35" s="4">
        <v>1.55</v>
      </c>
    </row>
    <row r="36" spans="2:8" x14ac:dyDescent="0.2">
      <c r="B36" s="1" t="s">
        <v>1113</v>
      </c>
      <c r="C36" s="62" t="s">
        <v>128</v>
      </c>
      <c r="D36" s="1" t="s">
        <v>167</v>
      </c>
      <c r="E36" s="1" t="s">
        <v>344</v>
      </c>
      <c r="F36" s="4">
        <v>99497</v>
      </c>
      <c r="G36" s="4">
        <v>1661.05</v>
      </c>
      <c r="H36" s="4">
        <v>1.51</v>
      </c>
    </row>
    <row r="37" spans="2:8" x14ac:dyDescent="0.2">
      <c r="B37" s="1" t="s">
        <v>1229</v>
      </c>
      <c r="C37" s="62" t="s">
        <v>128</v>
      </c>
      <c r="D37" s="1" t="s">
        <v>160</v>
      </c>
      <c r="E37" s="1" t="s">
        <v>421</v>
      </c>
      <c r="F37" s="4">
        <v>160000</v>
      </c>
      <c r="G37" s="4">
        <v>1573.68</v>
      </c>
      <c r="H37" s="4">
        <v>1.43</v>
      </c>
    </row>
    <row r="38" spans="2:8" x14ac:dyDescent="0.2">
      <c r="B38" s="1" t="s">
        <v>1232</v>
      </c>
      <c r="C38" s="62" t="s">
        <v>128</v>
      </c>
      <c r="D38" s="1" t="s">
        <v>154</v>
      </c>
      <c r="E38" s="1" t="s">
        <v>357</v>
      </c>
      <c r="F38" s="4">
        <v>42000</v>
      </c>
      <c r="G38" s="4">
        <v>1547.6</v>
      </c>
      <c r="H38" s="4">
        <v>1.41</v>
      </c>
    </row>
    <row r="39" spans="2:8" x14ac:dyDescent="0.2">
      <c r="B39" s="1" t="s">
        <v>1399</v>
      </c>
      <c r="C39" s="62" t="s">
        <v>128</v>
      </c>
      <c r="D39" s="1" t="s">
        <v>146</v>
      </c>
      <c r="E39" s="1" t="s">
        <v>218</v>
      </c>
      <c r="F39" s="4">
        <v>65000</v>
      </c>
      <c r="G39" s="4">
        <v>1484.83</v>
      </c>
      <c r="H39" s="4">
        <v>1.35</v>
      </c>
    </row>
    <row r="40" spans="2:8" x14ac:dyDescent="0.2">
      <c r="B40" s="1" t="s">
        <v>1218</v>
      </c>
      <c r="C40" s="62" t="s">
        <v>128</v>
      </c>
      <c r="D40" s="1" t="s">
        <v>173</v>
      </c>
      <c r="E40" s="1" t="s">
        <v>264</v>
      </c>
      <c r="F40" s="4">
        <v>62000</v>
      </c>
      <c r="G40" s="4">
        <v>1481.18</v>
      </c>
      <c r="H40" s="4">
        <v>1.35</v>
      </c>
    </row>
    <row r="41" spans="2:8" x14ac:dyDescent="0.2">
      <c r="B41" s="1" t="s">
        <v>1151</v>
      </c>
      <c r="C41" s="62" t="s">
        <v>128</v>
      </c>
      <c r="D41" s="1" t="s">
        <v>182</v>
      </c>
      <c r="E41" s="1" t="s">
        <v>673</v>
      </c>
      <c r="F41" s="4">
        <v>204000</v>
      </c>
      <c r="G41" s="4">
        <v>1436.77</v>
      </c>
      <c r="H41" s="4">
        <v>1.31</v>
      </c>
    </row>
    <row r="42" spans="2:8" x14ac:dyDescent="0.2">
      <c r="B42" s="1" t="s">
        <v>1169</v>
      </c>
      <c r="C42" s="62" t="s">
        <v>128</v>
      </c>
      <c r="D42" s="1" t="s">
        <v>188</v>
      </c>
      <c r="E42" s="1" t="s">
        <v>359</v>
      </c>
      <c r="F42" s="4">
        <v>45000</v>
      </c>
      <c r="G42" s="4">
        <v>1430.26</v>
      </c>
      <c r="H42" s="4">
        <v>1.3</v>
      </c>
    </row>
    <row r="43" spans="2:8" x14ac:dyDescent="0.2">
      <c r="B43" s="1" t="s">
        <v>1509</v>
      </c>
      <c r="C43" s="62" t="s">
        <v>128</v>
      </c>
      <c r="D43" s="1" t="s">
        <v>173</v>
      </c>
      <c r="E43" s="1" t="s">
        <v>474</v>
      </c>
      <c r="F43" s="4">
        <v>55000</v>
      </c>
      <c r="G43" s="4">
        <v>1284</v>
      </c>
      <c r="H43" s="4">
        <v>1.17</v>
      </c>
    </row>
    <row r="44" spans="2:8" x14ac:dyDescent="0.2">
      <c r="B44" s="1" t="s">
        <v>1188</v>
      </c>
      <c r="C44" s="62" t="s">
        <v>128</v>
      </c>
      <c r="D44" s="1" t="s">
        <v>163</v>
      </c>
      <c r="E44" s="1" t="s">
        <v>164</v>
      </c>
      <c r="F44" s="4">
        <v>200000</v>
      </c>
      <c r="G44" s="4">
        <v>1274.9000000000001</v>
      </c>
      <c r="H44" s="4">
        <v>1.1599999999999999</v>
      </c>
    </row>
    <row r="45" spans="2:8" x14ac:dyDescent="0.2">
      <c r="B45" s="1" t="s">
        <v>1190</v>
      </c>
      <c r="C45" s="62" t="s">
        <v>128</v>
      </c>
      <c r="D45" s="1" t="s">
        <v>160</v>
      </c>
      <c r="E45" s="1" t="s">
        <v>172</v>
      </c>
      <c r="F45" s="4">
        <v>30000</v>
      </c>
      <c r="G45" s="4">
        <v>1194.23</v>
      </c>
      <c r="H45" s="4">
        <v>1.0900000000000001</v>
      </c>
    </row>
    <row r="46" spans="2:8" x14ac:dyDescent="0.2">
      <c r="B46" s="1" t="s">
        <v>1529</v>
      </c>
      <c r="C46" s="62" t="s">
        <v>128</v>
      </c>
      <c r="D46" s="1" t="s">
        <v>146</v>
      </c>
      <c r="E46" s="1" t="s">
        <v>231</v>
      </c>
      <c r="F46" s="4">
        <v>743000</v>
      </c>
      <c r="G46" s="4">
        <v>1191.4000000000001</v>
      </c>
      <c r="H46" s="4">
        <v>1.08</v>
      </c>
    </row>
    <row r="47" spans="2:8" x14ac:dyDescent="0.2">
      <c r="B47" s="1" t="s">
        <v>1498</v>
      </c>
      <c r="C47" s="62" t="s">
        <v>128</v>
      </c>
      <c r="D47" s="1" t="s">
        <v>160</v>
      </c>
      <c r="E47" s="1" t="s">
        <v>496</v>
      </c>
      <c r="F47" s="4">
        <v>63000</v>
      </c>
      <c r="G47" s="4">
        <v>1176.18</v>
      </c>
      <c r="H47" s="4">
        <v>1.07</v>
      </c>
    </row>
    <row r="48" spans="2:8" x14ac:dyDescent="0.2">
      <c r="B48" s="1" t="s">
        <v>1555</v>
      </c>
      <c r="C48" s="62" t="s">
        <v>128</v>
      </c>
      <c r="D48" s="1" t="s">
        <v>160</v>
      </c>
      <c r="E48" s="1" t="s">
        <v>190</v>
      </c>
      <c r="F48" s="4">
        <v>15000</v>
      </c>
      <c r="G48" s="4">
        <v>1169.97</v>
      </c>
      <c r="H48" s="4">
        <v>1.06</v>
      </c>
    </row>
    <row r="49" spans="2:8" x14ac:dyDescent="0.2">
      <c r="B49" s="1" t="s">
        <v>1398</v>
      </c>
      <c r="C49" s="62" t="s">
        <v>128</v>
      </c>
      <c r="D49" s="1" t="s">
        <v>138</v>
      </c>
      <c r="E49" s="1" t="s">
        <v>184</v>
      </c>
      <c r="F49" s="4">
        <v>35000</v>
      </c>
      <c r="G49" s="4">
        <v>1142.3</v>
      </c>
      <c r="H49" s="4">
        <v>1.04</v>
      </c>
    </row>
    <row r="50" spans="2:8" x14ac:dyDescent="0.2">
      <c r="B50" s="1" t="s">
        <v>1207</v>
      </c>
      <c r="C50" s="62" t="s">
        <v>128</v>
      </c>
      <c r="D50" s="1" t="s">
        <v>470</v>
      </c>
      <c r="E50" s="1" t="s">
        <v>471</v>
      </c>
      <c r="F50" s="4">
        <v>3600</v>
      </c>
      <c r="G50" s="4">
        <v>1141.3800000000001</v>
      </c>
      <c r="H50" s="4">
        <v>1.04</v>
      </c>
    </row>
    <row r="51" spans="2:8" x14ac:dyDescent="0.2">
      <c r="B51" s="1" t="s">
        <v>1401</v>
      </c>
      <c r="C51" s="62" t="s">
        <v>128</v>
      </c>
      <c r="D51" s="1" t="s">
        <v>146</v>
      </c>
      <c r="E51" s="1" t="s">
        <v>192</v>
      </c>
      <c r="F51" s="4">
        <v>4500</v>
      </c>
      <c r="G51" s="4">
        <v>1117.46</v>
      </c>
      <c r="H51" s="4">
        <v>1.02</v>
      </c>
    </row>
    <row r="52" spans="2:8" x14ac:dyDescent="0.2">
      <c r="B52" s="1" t="s">
        <v>1179</v>
      </c>
      <c r="C52" s="62" t="s">
        <v>128</v>
      </c>
      <c r="D52" s="1" t="s">
        <v>146</v>
      </c>
      <c r="E52" s="1" t="s">
        <v>498</v>
      </c>
      <c r="F52" s="4">
        <v>65000</v>
      </c>
      <c r="G52" s="4">
        <v>1085.18</v>
      </c>
      <c r="H52" s="4">
        <v>0.99</v>
      </c>
    </row>
    <row r="53" spans="2:8" x14ac:dyDescent="0.2">
      <c r="B53" s="1" t="s">
        <v>1596</v>
      </c>
      <c r="C53" s="62" t="s">
        <v>128</v>
      </c>
      <c r="D53" s="1" t="s">
        <v>138</v>
      </c>
      <c r="E53" s="1" t="s">
        <v>674</v>
      </c>
      <c r="F53" s="4">
        <v>326600</v>
      </c>
      <c r="G53" s="4">
        <v>1083.82</v>
      </c>
      <c r="H53" s="4">
        <v>0.99</v>
      </c>
    </row>
    <row r="54" spans="2:8" x14ac:dyDescent="0.2">
      <c r="B54" s="1" t="s">
        <v>1178</v>
      </c>
      <c r="C54" s="62" t="s">
        <v>128</v>
      </c>
      <c r="D54" s="1" t="s">
        <v>355</v>
      </c>
      <c r="E54" s="1" t="s">
        <v>361</v>
      </c>
      <c r="F54" s="4">
        <v>135000</v>
      </c>
      <c r="G54" s="4">
        <v>1072.51</v>
      </c>
      <c r="H54" s="4">
        <v>0.98</v>
      </c>
    </row>
    <row r="55" spans="2:8" x14ac:dyDescent="0.2">
      <c r="B55" s="1" t="s">
        <v>1136</v>
      </c>
      <c r="C55" s="62" t="s">
        <v>128</v>
      </c>
      <c r="D55" s="1" t="s">
        <v>163</v>
      </c>
      <c r="E55" s="1" t="s">
        <v>186</v>
      </c>
      <c r="F55" s="4">
        <v>200000</v>
      </c>
      <c r="G55" s="4">
        <v>1066.2</v>
      </c>
      <c r="H55" s="4">
        <v>0.97</v>
      </c>
    </row>
    <row r="56" spans="2:8" x14ac:dyDescent="0.2">
      <c r="B56" s="1" t="s">
        <v>1597</v>
      </c>
      <c r="C56" s="62" t="s">
        <v>128</v>
      </c>
      <c r="D56" s="1" t="s">
        <v>134</v>
      </c>
      <c r="E56" s="1" t="s">
        <v>675</v>
      </c>
      <c r="F56" s="4">
        <v>211000</v>
      </c>
      <c r="G56" s="4">
        <v>1008.16</v>
      </c>
      <c r="H56" s="4">
        <v>0.92</v>
      </c>
    </row>
    <row r="57" spans="2:8" x14ac:dyDescent="0.2">
      <c r="B57" s="1" t="s">
        <v>1598</v>
      </c>
      <c r="C57" s="62" t="s">
        <v>128</v>
      </c>
      <c r="D57" s="1" t="s">
        <v>138</v>
      </c>
      <c r="E57" s="1" t="s">
        <v>676</v>
      </c>
      <c r="F57" s="4">
        <v>200000</v>
      </c>
      <c r="G57" s="4">
        <v>926.3</v>
      </c>
      <c r="H57" s="4">
        <v>0.84</v>
      </c>
    </row>
    <row r="58" spans="2:8" x14ac:dyDescent="0.2">
      <c r="B58" s="1" t="s">
        <v>1153</v>
      </c>
      <c r="C58" s="62" t="s">
        <v>128</v>
      </c>
      <c r="D58" s="1" t="s">
        <v>160</v>
      </c>
      <c r="E58" s="1" t="s">
        <v>443</v>
      </c>
      <c r="F58" s="4">
        <v>95000</v>
      </c>
      <c r="G58" s="4">
        <v>904.02</v>
      </c>
      <c r="H58" s="4">
        <v>0.82</v>
      </c>
    </row>
    <row r="59" spans="2:8" x14ac:dyDescent="0.2">
      <c r="B59" s="1" t="s">
        <v>1450</v>
      </c>
      <c r="C59" s="62" t="s">
        <v>128</v>
      </c>
      <c r="D59" s="1" t="s">
        <v>173</v>
      </c>
      <c r="E59" s="1" t="s">
        <v>523</v>
      </c>
      <c r="F59" s="4">
        <v>10700</v>
      </c>
      <c r="G59" s="4">
        <v>808.76</v>
      </c>
      <c r="H59" s="4">
        <v>0.74</v>
      </c>
    </row>
    <row r="60" spans="2:8" x14ac:dyDescent="0.2">
      <c r="B60" s="1" t="s">
        <v>1389</v>
      </c>
      <c r="C60" s="62" t="s">
        <v>128</v>
      </c>
      <c r="D60" s="1" t="s">
        <v>193</v>
      </c>
      <c r="E60" s="1" t="s">
        <v>385</v>
      </c>
      <c r="F60" s="4">
        <v>35000</v>
      </c>
      <c r="G60" s="4">
        <v>654.71</v>
      </c>
      <c r="H60" s="4">
        <v>0.6</v>
      </c>
    </row>
    <row r="61" spans="2:8" x14ac:dyDescent="0.2">
      <c r="B61" s="2" t="s">
        <v>196</v>
      </c>
      <c r="C61" s="64"/>
      <c r="D61" s="2"/>
      <c r="E61" s="2"/>
      <c r="F61" s="10"/>
      <c r="G61" s="10">
        <f>SUM(G12:G60)</f>
        <v>106535.37</v>
      </c>
      <c r="H61" s="10">
        <f>SUM(H12:H60)</f>
        <v>96.909999999999982</v>
      </c>
    </row>
    <row r="62" spans="2:8" x14ac:dyDescent="0.2">
      <c r="B62" s="2" t="s">
        <v>114</v>
      </c>
      <c r="C62" s="64"/>
      <c r="D62" s="2"/>
      <c r="E62" s="2"/>
      <c r="F62" s="10"/>
      <c r="G62" s="10">
        <v>106535.37</v>
      </c>
      <c r="H62" s="10">
        <v>96.86</v>
      </c>
    </row>
    <row r="63" spans="2:8" x14ac:dyDescent="0.2">
      <c r="B63" s="2" t="s">
        <v>115</v>
      </c>
      <c r="C63" s="64"/>
      <c r="D63" s="2"/>
      <c r="E63" s="2"/>
      <c r="F63" s="10"/>
      <c r="G63" s="10">
        <v>3448.370726210007</v>
      </c>
      <c r="H63" s="10">
        <v>3.1400000000000006</v>
      </c>
    </row>
    <row r="64" spans="2:8" x14ac:dyDescent="0.2">
      <c r="B64" s="2" t="s">
        <v>116</v>
      </c>
      <c r="C64" s="64"/>
      <c r="D64" s="2"/>
      <c r="E64" s="2"/>
      <c r="F64" s="10"/>
      <c r="G64" s="10">
        <v>109983.74072621</v>
      </c>
      <c r="H64" s="10">
        <v>100</v>
      </c>
    </row>
    <row r="65" spans="2:3" x14ac:dyDescent="0.2">
      <c r="B65" s="1" t="s">
        <v>117</v>
      </c>
    </row>
    <row r="66" spans="2:3" x14ac:dyDescent="0.2">
      <c r="B66" s="1" t="s">
        <v>118</v>
      </c>
    </row>
    <row r="68" spans="2:3" x14ac:dyDescent="0.2">
      <c r="B68" s="11"/>
    </row>
    <row r="69" spans="2:3" x14ac:dyDescent="0.2">
      <c r="B69" s="2"/>
    </row>
    <row r="70" spans="2:3" x14ac:dyDescent="0.2">
      <c r="B70" s="2" t="s">
        <v>121</v>
      </c>
    </row>
    <row r="71" spans="2:3" x14ac:dyDescent="0.2">
      <c r="B71" s="2" t="s">
        <v>199</v>
      </c>
    </row>
    <row r="72" spans="2:3" x14ac:dyDescent="0.2">
      <c r="B72" s="2" t="s">
        <v>122</v>
      </c>
    </row>
    <row r="73" spans="2:3" x14ac:dyDescent="0.2">
      <c r="B73" s="2" t="s">
        <v>677</v>
      </c>
      <c r="C73" s="64"/>
    </row>
    <row r="74" spans="2:3" x14ac:dyDescent="0.2">
      <c r="B74" s="2" t="s">
        <v>678</v>
      </c>
      <c r="C74" s="64"/>
    </row>
    <row r="75" spans="2:3" x14ac:dyDescent="0.2">
      <c r="B75" s="2" t="s">
        <v>679</v>
      </c>
      <c r="C75" s="64"/>
    </row>
    <row r="76" spans="2:3" x14ac:dyDescent="0.2">
      <c r="B76" s="2" t="s">
        <v>680</v>
      </c>
      <c r="C76" s="64"/>
    </row>
    <row r="77" spans="2:3" x14ac:dyDescent="0.2">
      <c r="B77" s="2" t="s">
        <v>681</v>
      </c>
      <c r="C77" s="64"/>
    </row>
    <row r="78" spans="2:3" x14ac:dyDescent="0.2">
      <c r="B78" s="2" t="s">
        <v>682</v>
      </c>
      <c r="C78" s="64"/>
    </row>
    <row r="79" spans="2:3" x14ac:dyDescent="0.2">
      <c r="B79" s="2" t="s">
        <v>683</v>
      </c>
      <c r="C79" s="64"/>
    </row>
    <row r="80" spans="2:3" x14ac:dyDescent="0.2">
      <c r="B80" s="2" t="s">
        <v>684</v>
      </c>
      <c r="C80" s="64"/>
    </row>
    <row r="81" spans="2:8" x14ac:dyDescent="0.2">
      <c r="B81" s="65" t="s">
        <v>3807</v>
      </c>
      <c r="C81" s="64"/>
    </row>
    <row r="82" spans="2:8" x14ac:dyDescent="0.2">
      <c r="B82" s="65" t="s">
        <v>123</v>
      </c>
    </row>
    <row r="83" spans="2:8" x14ac:dyDescent="0.2">
      <c r="B83" s="65" t="s">
        <v>124</v>
      </c>
    </row>
    <row r="85" spans="2:8" ht="15" x14ac:dyDescent="0.2">
      <c r="B85" s="371" t="s">
        <v>2522</v>
      </c>
      <c r="C85" s="372">
        <v>44469</v>
      </c>
    </row>
    <row r="86" spans="2:8" ht="60" x14ac:dyDescent="0.2">
      <c r="B86" s="373" t="s">
        <v>2523</v>
      </c>
      <c r="C86" s="373" t="s">
        <v>2524</v>
      </c>
      <c r="D86" s="143" t="s">
        <v>2525</v>
      </c>
      <c r="E86" s="373" t="s">
        <v>2526</v>
      </c>
      <c r="F86" s="374" t="s">
        <v>2527</v>
      </c>
    </row>
    <row r="87" spans="2:8" s="134" customFormat="1" x14ac:dyDescent="0.2">
      <c r="B87" s="12" t="s">
        <v>120</v>
      </c>
      <c r="C87" s="12" t="s">
        <v>120</v>
      </c>
      <c r="D87" s="12" t="s">
        <v>120</v>
      </c>
      <c r="E87" s="12" t="s">
        <v>120</v>
      </c>
      <c r="F87" s="375"/>
      <c r="G87" s="62"/>
      <c r="H87" s="62"/>
    </row>
    <row r="89" spans="2:8" s="376" customFormat="1" x14ac:dyDescent="0.2">
      <c r="B89" s="87" t="s">
        <v>3554</v>
      </c>
      <c r="C89" s="377" t="s">
        <v>120</v>
      </c>
      <c r="F89" s="378"/>
      <c r="G89" s="378"/>
      <c r="H89" s="378"/>
    </row>
    <row r="90" spans="2:8" s="376" customFormat="1" x14ac:dyDescent="0.2">
      <c r="B90" s="87"/>
      <c r="C90" s="377"/>
      <c r="F90" s="378"/>
      <c r="G90" s="378"/>
      <c r="H90" s="378"/>
    </row>
    <row r="91" spans="2:8" s="376" customFormat="1" ht="15" x14ac:dyDescent="0.25">
      <c r="B91" s="144" t="s">
        <v>2927</v>
      </c>
      <c r="C91" s="379"/>
      <c r="F91" s="378"/>
      <c r="G91" s="378"/>
      <c r="H91" s="378"/>
    </row>
    <row r="92" spans="2:8" s="376" customFormat="1" ht="15.75" x14ac:dyDescent="0.2">
      <c r="B92" s="380" t="s">
        <v>2675</v>
      </c>
      <c r="C92" s="260" t="s">
        <v>2921</v>
      </c>
      <c r="F92" s="378"/>
      <c r="G92" s="378"/>
      <c r="H92" s="378"/>
    </row>
    <row r="93" spans="2:8" s="134" customFormat="1" ht="15" x14ac:dyDescent="0.25">
      <c r="B93" s="381" t="s">
        <v>120</v>
      </c>
      <c r="C93" s="146" t="s">
        <v>120</v>
      </c>
      <c r="F93" s="62"/>
      <c r="G93" s="62"/>
      <c r="H93" s="62"/>
    </row>
    <row r="94" spans="2:8" x14ac:dyDescent="0.2">
      <c r="C94" s="5"/>
    </row>
    <row r="95" spans="2:8" x14ac:dyDescent="0.2">
      <c r="C95" s="5"/>
    </row>
    <row r="96" spans="2:8" s="376" customFormat="1" ht="15.75" x14ac:dyDescent="0.2">
      <c r="B96" s="380" t="s">
        <v>3555</v>
      </c>
      <c r="C96" s="260" t="s">
        <v>2921</v>
      </c>
      <c r="F96" s="378"/>
      <c r="G96" s="378"/>
      <c r="H96" s="378"/>
    </row>
    <row r="97" spans="2:8" ht="15" x14ac:dyDescent="0.25">
      <c r="B97" s="381" t="s">
        <v>120</v>
      </c>
      <c r="C97" s="146" t="s">
        <v>120</v>
      </c>
    </row>
    <row r="98" spans="2:8" x14ac:dyDescent="0.2">
      <c r="C98" s="5"/>
    </row>
    <row r="99" spans="2:8" x14ac:dyDescent="0.2">
      <c r="C99" s="5"/>
    </row>
    <row r="100" spans="2:8" s="376" customFormat="1" ht="15.75" x14ac:dyDescent="0.25">
      <c r="B100" s="382" t="s">
        <v>2912</v>
      </c>
      <c r="C100" s="260" t="s">
        <v>2923</v>
      </c>
      <c r="F100" s="378"/>
      <c r="G100" s="378"/>
      <c r="H100" s="378"/>
    </row>
    <row r="101" spans="2:8" ht="15" x14ac:dyDescent="0.25">
      <c r="B101" s="381" t="s">
        <v>120</v>
      </c>
      <c r="C101" s="146" t="s">
        <v>120</v>
      </c>
    </row>
    <row r="102" spans="2:8" x14ac:dyDescent="0.2">
      <c r="C102" s="5"/>
    </row>
    <row r="103" spans="2:8" s="376" customFormat="1" ht="15.75" x14ac:dyDescent="0.25">
      <c r="B103" s="382" t="s">
        <v>2914</v>
      </c>
      <c r="C103" s="260" t="s">
        <v>2923</v>
      </c>
      <c r="F103" s="378"/>
      <c r="G103" s="378"/>
      <c r="H103" s="378"/>
    </row>
    <row r="104" spans="2:8" ht="15" x14ac:dyDescent="0.25">
      <c r="B104" s="381" t="s">
        <v>120</v>
      </c>
      <c r="C104" s="146" t="s">
        <v>120</v>
      </c>
    </row>
    <row r="105" spans="2:8" x14ac:dyDescent="0.2">
      <c r="C105" s="5"/>
    </row>
    <row r="106" spans="2:8" s="376" customFormat="1" ht="15" x14ac:dyDescent="0.25">
      <c r="B106" s="383" t="s">
        <v>3556</v>
      </c>
      <c r="C106" s="146" t="s">
        <v>120</v>
      </c>
      <c r="F106" s="378"/>
      <c r="G106" s="378"/>
      <c r="H106" s="378"/>
    </row>
    <row r="107" spans="2:8" x14ac:dyDescent="0.2">
      <c r="C107" s="5"/>
    </row>
    <row r="108" spans="2:8" x14ac:dyDescent="0.2">
      <c r="C108" s="5"/>
    </row>
    <row r="109" spans="2:8" ht="15" x14ac:dyDescent="0.25">
      <c r="B109" s="69" t="s">
        <v>2917</v>
      </c>
      <c r="C109" s="148">
        <v>44469</v>
      </c>
      <c r="D109" s="149"/>
      <c r="E109" s="150"/>
      <c r="F109" s="71"/>
    </row>
    <row r="110" spans="2:8" ht="51" x14ac:dyDescent="0.2">
      <c r="B110" s="151" t="s">
        <v>2523</v>
      </c>
      <c r="C110" s="151" t="s">
        <v>2918</v>
      </c>
      <c r="D110" s="152" t="s">
        <v>2525</v>
      </c>
      <c r="E110" s="153" t="s">
        <v>2526</v>
      </c>
      <c r="F110" s="138" t="s">
        <v>2527</v>
      </c>
    </row>
    <row r="111" spans="2:8" s="134" customFormat="1" x14ac:dyDescent="0.2">
      <c r="B111" s="384" t="s">
        <v>120</v>
      </c>
      <c r="C111" s="154" t="s">
        <v>120</v>
      </c>
      <c r="D111" s="155" t="s">
        <v>120</v>
      </c>
      <c r="E111" s="155" t="s">
        <v>120</v>
      </c>
      <c r="F111" s="155" t="s">
        <v>120</v>
      </c>
      <c r="G111" s="62"/>
      <c r="H111" s="62"/>
    </row>
    <row r="112" spans="2:8" x14ac:dyDescent="0.2">
      <c r="B112" s="156"/>
      <c r="C112" s="70"/>
      <c r="D112" s="70"/>
      <c r="E112" s="70"/>
      <c r="F112" s="71"/>
    </row>
    <row r="113" spans="2:6" x14ac:dyDescent="0.2">
      <c r="B113" s="70"/>
      <c r="C113" s="70"/>
      <c r="D113" s="70"/>
      <c r="E113" s="70"/>
      <c r="F113" s="71"/>
    </row>
    <row r="114" spans="2:6" x14ac:dyDescent="0.2">
      <c r="B114" s="1" t="s">
        <v>2919</v>
      </c>
      <c r="C114" s="154" t="s">
        <v>120</v>
      </c>
      <c r="D114" s="70"/>
      <c r="E114" s="70"/>
      <c r="F114" s="71"/>
    </row>
    <row r="115" spans="2:6" x14ac:dyDescent="0.2">
      <c r="B115" s="70"/>
      <c r="C115" s="70"/>
      <c r="D115" s="70"/>
      <c r="E115" s="70"/>
      <c r="F115" s="71"/>
    </row>
    <row r="116" spans="2:6" ht="15" x14ac:dyDescent="0.25">
      <c r="B116" s="144" t="s">
        <v>2926</v>
      </c>
      <c r="C116" s="70"/>
      <c r="E116" s="70"/>
      <c r="F116" s="71"/>
    </row>
    <row r="117" spans="2:6" x14ac:dyDescent="0.2">
      <c r="B117" s="70"/>
      <c r="C117" s="70"/>
      <c r="E117" s="70"/>
      <c r="F117" s="71"/>
    </row>
    <row r="118" spans="2:6" ht="15" x14ac:dyDescent="0.25">
      <c r="B118" s="157" t="s">
        <v>2920</v>
      </c>
      <c r="C118" s="158" t="s">
        <v>2921</v>
      </c>
      <c r="E118" s="70"/>
      <c r="F118" s="71"/>
    </row>
    <row r="119" spans="2:6" ht="15" x14ac:dyDescent="0.25">
      <c r="B119" s="381" t="s">
        <v>120</v>
      </c>
      <c r="C119" s="146" t="s">
        <v>120</v>
      </c>
      <c r="E119" s="70"/>
      <c r="F119" s="71"/>
    </row>
    <row r="120" spans="2:6" ht="15" x14ac:dyDescent="0.25">
      <c r="B120" s="385"/>
      <c r="C120" s="386"/>
      <c r="E120" s="70"/>
      <c r="F120" s="71"/>
    </row>
    <row r="121" spans="2:6" x14ac:dyDescent="0.2">
      <c r="C121" s="1"/>
      <c r="E121" s="70"/>
      <c r="F121" s="71"/>
    </row>
    <row r="122" spans="2:6" ht="15" x14ac:dyDescent="0.2">
      <c r="B122" s="160" t="s">
        <v>2911</v>
      </c>
      <c r="C122" s="161" t="s">
        <v>2921</v>
      </c>
      <c r="E122" s="70"/>
      <c r="F122" s="71"/>
    </row>
    <row r="123" spans="2:6" ht="15" x14ac:dyDescent="0.25">
      <c r="B123" s="381" t="s">
        <v>120</v>
      </c>
      <c r="C123" s="146" t="s">
        <v>120</v>
      </c>
      <c r="E123" s="70"/>
      <c r="F123" s="71"/>
    </row>
    <row r="124" spans="2:6" ht="15" x14ac:dyDescent="0.25">
      <c r="B124" s="387"/>
      <c r="C124" s="388"/>
      <c r="E124" s="70"/>
      <c r="F124" s="71"/>
    </row>
    <row r="125" spans="2:6" x14ac:dyDescent="0.2">
      <c r="C125" s="134"/>
      <c r="E125" s="70"/>
      <c r="F125" s="71"/>
    </row>
    <row r="126" spans="2:6" ht="15" x14ac:dyDescent="0.25">
      <c r="B126" s="157" t="s">
        <v>2922</v>
      </c>
      <c r="C126" s="158" t="s">
        <v>2923</v>
      </c>
      <c r="E126" s="70"/>
      <c r="F126" s="71"/>
    </row>
    <row r="127" spans="2:6" ht="15" x14ac:dyDescent="0.25">
      <c r="B127" s="381" t="s">
        <v>120</v>
      </c>
      <c r="C127" s="146" t="s">
        <v>120</v>
      </c>
      <c r="E127" s="70"/>
      <c r="F127" s="71"/>
    </row>
    <row r="128" spans="2:6" x14ac:dyDescent="0.2">
      <c r="C128" s="134"/>
    </row>
    <row r="129" spans="2:3" ht="15" x14ac:dyDescent="0.25">
      <c r="B129" s="160" t="s">
        <v>2924</v>
      </c>
      <c r="C129" s="162" t="s">
        <v>2923</v>
      </c>
    </row>
    <row r="130" spans="2:3" ht="15" x14ac:dyDescent="0.25">
      <c r="B130" s="381" t="s">
        <v>120</v>
      </c>
      <c r="C130" s="146" t="s">
        <v>120</v>
      </c>
    </row>
    <row r="131" spans="2:3" x14ac:dyDescent="0.2">
      <c r="C131" s="134"/>
    </row>
    <row r="132" spans="2:3" ht="15" x14ac:dyDescent="0.25">
      <c r="B132" s="163" t="s">
        <v>2925</v>
      </c>
      <c r="C132" s="146" t="s">
        <v>120</v>
      </c>
    </row>
  </sheetData>
  <mergeCells count="3">
    <mergeCell ref="B1:E1"/>
    <mergeCell ref="C3:C7"/>
    <mergeCell ref="D3:D7"/>
  </mergeCells>
  <conditionalFormatting sqref="C120">
    <cfRule type="expression" dxfId="197" priority="1">
      <formula>#REF!="Total"</formula>
    </cfRule>
  </conditionalFormatting>
  <conditionalFormatting sqref="C120">
    <cfRule type="expression" dxfId="196" priority="11" stopIfTrue="1">
      <formula>$C120="Total"</formula>
    </cfRule>
  </conditionalFormatting>
  <conditionalFormatting sqref="C120">
    <cfRule type="expression" dxfId="195" priority="10">
      <formula>#REF!="Total"</formula>
    </cfRule>
  </conditionalFormatting>
  <conditionalFormatting sqref="C120">
    <cfRule type="expression" dxfId="194" priority="9">
      <formula>#REF!="Total"</formula>
    </cfRule>
  </conditionalFormatting>
  <conditionalFormatting sqref="C120">
    <cfRule type="expression" dxfId="193" priority="8">
      <formula>#REF!="Total"</formula>
    </cfRule>
  </conditionalFormatting>
  <conditionalFormatting sqref="C120">
    <cfRule type="expression" dxfId="192" priority="7">
      <formula>#REF!="Total"</formula>
    </cfRule>
  </conditionalFormatting>
  <conditionalFormatting sqref="C120">
    <cfRule type="expression" dxfId="191" priority="6">
      <formula>#REF!="Total"</formula>
    </cfRule>
  </conditionalFormatting>
  <conditionalFormatting sqref="C120">
    <cfRule type="expression" dxfId="190" priority="5">
      <formula>#REF!="Total"</formula>
    </cfRule>
  </conditionalFormatting>
  <conditionalFormatting sqref="C120">
    <cfRule type="expression" dxfId="189" priority="4">
      <formula>#REF!="Total"</formula>
    </cfRule>
  </conditionalFormatting>
  <conditionalFormatting sqref="C120">
    <cfRule type="expression" dxfId="188" priority="12">
      <formula>#REF!="Total"</formula>
    </cfRule>
  </conditionalFormatting>
  <conditionalFormatting sqref="C120">
    <cfRule type="expression" dxfId="187" priority="13">
      <formula>#REF!="Total"</formula>
    </cfRule>
  </conditionalFormatting>
  <conditionalFormatting sqref="C120">
    <cfRule type="expression" dxfId="186" priority="14">
      <formula>#REF!="Total"</formula>
    </cfRule>
  </conditionalFormatting>
  <conditionalFormatting sqref="C120">
    <cfRule type="expression" dxfId="185" priority="15">
      <formula>#REF!="Total"</formula>
    </cfRule>
  </conditionalFormatting>
  <conditionalFormatting sqref="C120">
    <cfRule type="expression" dxfId="184" priority="16">
      <formula>$A120="Total"</formula>
    </cfRule>
  </conditionalFormatting>
  <conditionalFormatting sqref="C120">
    <cfRule type="expression" dxfId="183" priority="3">
      <formula>#REF!="Total"</formula>
    </cfRule>
  </conditionalFormatting>
  <conditionalFormatting sqref="C120">
    <cfRule type="expression" dxfId="182" priority="2">
      <formula>#REF!="Total"</formula>
    </cfRule>
  </conditionalFormatting>
  <conditionalFormatting sqref="C120">
    <cfRule type="expression" dxfId="181" priority="17" stopIfTrue="1">
      <formula>#REF!="Total"</formula>
    </cfRule>
  </conditionalFormatting>
  <conditionalFormatting sqref="C120">
    <cfRule type="expression" dxfId="180" priority="18">
      <formula>#REF!="Total"</formula>
    </cfRule>
  </conditionalFormatting>
  <conditionalFormatting sqref="C120">
    <cfRule type="expression" dxfId="179" priority="19">
      <formula>#REF!="Total"</formula>
    </cfRule>
  </conditionalFormatting>
  <conditionalFormatting sqref="C120">
    <cfRule type="expression" dxfId="178" priority="20">
      <formula>#REF!="Total"</formula>
    </cfRule>
  </conditionalFormatting>
  <conditionalFormatting sqref="C120">
    <cfRule type="expression" dxfId="177" priority="21">
      <formula>#REF!="Total"</formula>
    </cfRule>
  </conditionalFormatting>
  <conditionalFormatting sqref="C120">
    <cfRule type="expression" dxfId="176" priority="22">
      <formula>#REF!="Total"</formula>
    </cfRule>
  </conditionalFormatting>
  <conditionalFormatting sqref="C120">
    <cfRule type="expression" dxfId="175" priority="23">
      <formula>#REF!="Total"</formula>
    </cfRule>
  </conditionalFormatting>
  <conditionalFormatting sqref="C120">
    <cfRule type="expression" dxfId="174" priority="24">
      <formula>#REF!="Total"</formula>
    </cfRule>
  </conditionalFormatting>
  <conditionalFormatting sqref="C120">
    <cfRule type="expression" dxfId="173" priority="25">
      <formula>#REF!="Total"</formula>
    </cfRule>
  </conditionalFormatting>
  <conditionalFormatting sqref="C120">
    <cfRule type="expression" dxfId="172" priority="26">
      <formula>#REF!="Total"</formula>
    </cfRule>
  </conditionalFormatting>
  <conditionalFormatting sqref="C120">
    <cfRule type="expression" dxfId="171" priority="27">
      <formula>#REF!="Total"</formula>
    </cfRule>
  </conditionalFormatting>
  <conditionalFormatting sqref="C120">
    <cfRule type="expression" dxfId="170" priority="28">
      <formula>#REF!="Total"</formula>
    </cfRule>
  </conditionalFormatting>
  <conditionalFormatting sqref="C120">
    <cfRule type="expression" dxfId="169" priority="29">
      <formula>#REF!="Total"</formula>
    </cfRule>
  </conditionalFormatting>
  <conditionalFormatting sqref="C120">
    <cfRule type="expression" dxfId="168" priority="30">
      <formula>#REF!="Total"</formula>
    </cfRule>
  </conditionalFormatting>
  <conditionalFormatting sqref="C120">
    <cfRule type="expression" dxfId="167" priority="31">
      <formula>#REF!="Total"</formula>
    </cfRule>
  </conditionalFormatting>
  <conditionalFormatting sqref="C120">
    <cfRule type="expression" dxfId="166" priority="32">
      <formula>#REF!="Total"</formula>
    </cfRule>
  </conditionalFormatting>
  <conditionalFormatting sqref="C120">
    <cfRule type="expression" dxfId="165" priority="33">
      <formula>#REF!="Total"</formula>
    </cfRule>
  </conditionalFormatting>
  <hyperlinks>
    <hyperlink ref="A1" location="Index!A1" display="Index" xr:uid="{817FCFE0-2C95-4DC4-AC77-8F0DF9B74912}"/>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C57F6-3F12-4AC7-95FC-26F6CD678F17}">
  <dimension ref="A1:I128"/>
  <sheetViews>
    <sheetView workbookViewId="0">
      <selection activeCell="B1" sqref="B1:E1"/>
    </sheetView>
  </sheetViews>
  <sheetFormatPr defaultRowHeight="12.75" x14ac:dyDescent="0.2"/>
  <cols>
    <col min="1" max="1" width="5.42578125" style="1" bestFit="1" customWidth="1"/>
    <col min="2" max="2" width="67" style="1" bestFit="1" customWidth="1"/>
    <col min="3" max="3" width="25.7109375" style="62" customWidth="1"/>
    <col min="4" max="4" width="30.28515625" style="1" bestFit="1" customWidth="1"/>
    <col min="5" max="5" width="13.570312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67" style="1" bestFit="1" customWidth="1"/>
    <col min="259" max="259" width="13.140625" style="1" bestFit="1" customWidth="1"/>
    <col min="260" max="260" width="30.28515625" style="1" bestFit="1" customWidth="1"/>
    <col min="261" max="261" width="13.5703125" style="1" bestFit="1" customWidth="1"/>
    <col min="262" max="262" width="10.28515625" style="1" bestFit="1" customWidth="1"/>
    <col min="263" max="263" width="18.140625" style="1" bestFit="1" customWidth="1"/>
    <col min="264" max="512" width="9.140625" style="1"/>
    <col min="513" max="513" width="5.42578125" style="1" bestFit="1" customWidth="1"/>
    <col min="514" max="514" width="67" style="1" bestFit="1" customWidth="1"/>
    <col min="515" max="515" width="13.140625" style="1" bestFit="1" customWidth="1"/>
    <col min="516" max="516" width="30.28515625" style="1" bestFit="1" customWidth="1"/>
    <col min="517" max="517" width="13.5703125" style="1" bestFit="1" customWidth="1"/>
    <col min="518" max="518" width="10.28515625" style="1" bestFit="1" customWidth="1"/>
    <col min="519" max="519" width="18.140625" style="1" bestFit="1" customWidth="1"/>
    <col min="520" max="768" width="9.140625" style="1"/>
    <col min="769" max="769" width="5.42578125" style="1" bestFit="1" customWidth="1"/>
    <col min="770" max="770" width="67" style="1" bestFit="1" customWidth="1"/>
    <col min="771" max="771" width="13.140625" style="1" bestFit="1" customWidth="1"/>
    <col min="772" max="772" width="30.28515625" style="1" bestFit="1" customWidth="1"/>
    <col min="773" max="773" width="13.570312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67" style="1" bestFit="1" customWidth="1"/>
    <col min="1027" max="1027" width="13.140625" style="1" bestFit="1" customWidth="1"/>
    <col min="1028" max="1028" width="30.28515625" style="1" bestFit="1" customWidth="1"/>
    <col min="1029" max="1029" width="13.570312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67" style="1" bestFit="1" customWidth="1"/>
    <col min="1283" max="1283" width="13.140625" style="1" bestFit="1" customWidth="1"/>
    <col min="1284" max="1284" width="30.28515625" style="1" bestFit="1" customWidth="1"/>
    <col min="1285" max="1285" width="13.570312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67" style="1" bestFit="1" customWidth="1"/>
    <col min="1539" max="1539" width="13.140625" style="1" bestFit="1" customWidth="1"/>
    <col min="1540" max="1540" width="30.28515625" style="1" bestFit="1" customWidth="1"/>
    <col min="1541" max="1541" width="13.570312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67" style="1" bestFit="1" customWidth="1"/>
    <col min="1795" max="1795" width="13.140625" style="1" bestFit="1" customWidth="1"/>
    <col min="1796" max="1796" width="30.28515625" style="1" bestFit="1" customWidth="1"/>
    <col min="1797" max="1797" width="13.570312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67" style="1" bestFit="1" customWidth="1"/>
    <col min="2051" max="2051" width="13.140625" style="1" bestFit="1" customWidth="1"/>
    <col min="2052" max="2052" width="30.28515625" style="1" bestFit="1" customWidth="1"/>
    <col min="2053" max="2053" width="13.570312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67" style="1" bestFit="1" customWidth="1"/>
    <col min="2307" max="2307" width="13.140625" style="1" bestFit="1" customWidth="1"/>
    <col min="2308" max="2308" width="30.28515625" style="1" bestFit="1" customWidth="1"/>
    <col min="2309" max="2309" width="13.570312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67" style="1" bestFit="1" customWidth="1"/>
    <col min="2563" max="2563" width="13.140625" style="1" bestFit="1" customWidth="1"/>
    <col min="2564" max="2564" width="30.28515625" style="1" bestFit="1" customWidth="1"/>
    <col min="2565" max="2565" width="13.570312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67" style="1" bestFit="1" customWidth="1"/>
    <col min="2819" max="2819" width="13.140625" style="1" bestFit="1" customWidth="1"/>
    <col min="2820" max="2820" width="30.28515625" style="1" bestFit="1" customWidth="1"/>
    <col min="2821" max="2821" width="13.570312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67" style="1" bestFit="1" customWidth="1"/>
    <col min="3075" max="3075" width="13.140625" style="1" bestFit="1" customWidth="1"/>
    <col min="3076" max="3076" width="30.28515625" style="1" bestFit="1" customWidth="1"/>
    <col min="3077" max="3077" width="13.570312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67" style="1" bestFit="1" customWidth="1"/>
    <col min="3331" max="3331" width="13.140625" style="1" bestFit="1" customWidth="1"/>
    <col min="3332" max="3332" width="30.28515625" style="1" bestFit="1" customWidth="1"/>
    <col min="3333" max="3333" width="13.570312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67" style="1" bestFit="1" customWidth="1"/>
    <col min="3587" max="3587" width="13.140625" style="1" bestFit="1" customWidth="1"/>
    <col min="3588" max="3588" width="30.28515625" style="1" bestFit="1" customWidth="1"/>
    <col min="3589" max="3589" width="13.570312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67" style="1" bestFit="1" customWidth="1"/>
    <col min="3843" max="3843" width="13.140625" style="1" bestFit="1" customWidth="1"/>
    <col min="3844" max="3844" width="30.28515625" style="1" bestFit="1" customWidth="1"/>
    <col min="3845" max="3845" width="13.570312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67" style="1" bestFit="1" customWidth="1"/>
    <col min="4099" max="4099" width="13.140625" style="1" bestFit="1" customWidth="1"/>
    <col min="4100" max="4100" width="30.28515625" style="1" bestFit="1" customWidth="1"/>
    <col min="4101" max="4101" width="13.570312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67" style="1" bestFit="1" customWidth="1"/>
    <col min="4355" max="4355" width="13.140625" style="1" bestFit="1" customWidth="1"/>
    <col min="4356" max="4356" width="30.28515625" style="1" bestFit="1" customWidth="1"/>
    <col min="4357" max="4357" width="13.570312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67" style="1" bestFit="1" customWidth="1"/>
    <col min="4611" max="4611" width="13.140625" style="1" bestFit="1" customWidth="1"/>
    <col min="4612" max="4612" width="30.28515625" style="1" bestFit="1" customWidth="1"/>
    <col min="4613" max="4613" width="13.570312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67" style="1" bestFit="1" customWidth="1"/>
    <col min="4867" max="4867" width="13.140625" style="1" bestFit="1" customWidth="1"/>
    <col min="4868" max="4868" width="30.28515625" style="1" bestFit="1" customWidth="1"/>
    <col min="4869" max="4869" width="13.570312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67" style="1" bestFit="1" customWidth="1"/>
    <col min="5123" max="5123" width="13.140625" style="1" bestFit="1" customWidth="1"/>
    <col min="5124" max="5124" width="30.28515625" style="1" bestFit="1" customWidth="1"/>
    <col min="5125" max="5125" width="13.570312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67" style="1" bestFit="1" customWidth="1"/>
    <col min="5379" max="5379" width="13.140625" style="1" bestFit="1" customWidth="1"/>
    <col min="5380" max="5380" width="30.28515625" style="1" bestFit="1" customWidth="1"/>
    <col min="5381" max="5381" width="13.570312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67" style="1" bestFit="1" customWidth="1"/>
    <col min="5635" max="5635" width="13.140625" style="1" bestFit="1" customWidth="1"/>
    <col min="5636" max="5636" width="30.28515625" style="1" bestFit="1" customWidth="1"/>
    <col min="5637" max="5637" width="13.570312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67" style="1" bestFit="1" customWidth="1"/>
    <col min="5891" max="5891" width="13.140625" style="1" bestFit="1" customWidth="1"/>
    <col min="5892" max="5892" width="30.28515625" style="1" bestFit="1" customWidth="1"/>
    <col min="5893" max="5893" width="13.570312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67" style="1" bestFit="1" customWidth="1"/>
    <col min="6147" max="6147" width="13.140625" style="1" bestFit="1" customWidth="1"/>
    <col min="6148" max="6148" width="30.28515625" style="1" bestFit="1" customWidth="1"/>
    <col min="6149" max="6149" width="13.570312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67" style="1" bestFit="1" customWidth="1"/>
    <col min="6403" max="6403" width="13.140625" style="1" bestFit="1" customWidth="1"/>
    <col min="6404" max="6404" width="30.28515625" style="1" bestFit="1" customWidth="1"/>
    <col min="6405" max="6405" width="13.570312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67" style="1" bestFit="1" customWidth="1"/>
    <col min="6659" max="6659" width="13.140625" style="1" bestFit="1" customWidth="1"/>
    <col min="6660" max="6660" width="30.28515625" style="1" bestFit="1" customWidth="1"/>
    <col min="6661" max="6661" width="13.570312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67" style="1" bestFit="1" customWidth="1"/>
    <col min="6915" max="6915" width="13.140625" style="1" bestFit="1" customWidth="1"/>
    <col min="6916" max="6916" width="30.28515625" style="1" bestFit="1" customWidth="1"/>
    <col min="6917" max="6917" width="13.570312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67" style="1" bestFit="1" customWidth="1"/>
    <col min="7171" max="7171" width="13.140625" style="1" bestFit="1" customWidth="1"/>
    <col min="7172" max="7172" width="30.28515625" style="1" bestFit="1" customWidth="1"/>
    <col min="7173" max="7173" width="13.570312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67" style="1" bestFit="1" customWidth="1"/>
    <col min="7427" max="7427" width="13.140625" style="1" bestFit="1" customWidth="1"/>
    <col min="7428" max="7428" width="30.28515625" style="1" bestFit="1" customWidth="1"/>
    <col min="7429" max="7429" width="13.570312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67" style="1" bestFit="1" customWidth="1"/>
    <col min="7683" max="7683" width="13.140625" style="1" bestFit="1" customWidth="1"/>
    <col min="7684" max="7684" width="30.28515625" style="1" bestFit="1" customWidth="1"/>
    <col min="7685" max="7685" width="13.570312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67" style="1" bestFit="1" customWidth="1"/>
    <col min="7939" max="7939" width="13.140625" style="1" bestFit="1" customWidth="1"/>
    <col min="7940" max="7940" width="30.28515625" style="1" bestFit="1" customWidth="1"/>
    <col min="7941" max="7941" width="13.570312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67" style="1" bestFit="1" customWidth="1"/>
    <col min="8195" max="8195" width="13.140625" style="1" bestFit="1" customWidth="1"/>
    <col min="8196" max="8196" width="30.28515625" style="1" bestFit="1" customWidth="1"/>
    <col min="8197" max="8197" width="13.570312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67" style="1" bestFit="1" customWidth="1"/>
    <col min="8451" max="8451" width="13.140625" style="1" bestFit="1" customWidth="1"/>
    <col min="8452" max="8452" width="30.28515625" style="1" bestFit="1" customWidth="1"/>
    <col min="8453" max="8453" width="13.570312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67" style="1" bestFit="1" customWidth="1"/>
    <col min="8707" max="8707" width="13.140625" style="1" bestFit="1" customWidth="1"/>
    <col min="8708" max="8708" width="30.28515625" style="1" bestFit="1" customWidth="1"/>
    <col min="8709" max="8709" width="13.570312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67" style="1" bestFit="1" customWidth="1"/>
    <col min="8963" max="8963" width="13.140625" style="1" bestFit="1" customWidth="1"/>
    <col min="8964" max="8964" width="30.28515625" style="1" bestFit="1" customWidth="1"/>
    <col min="8965" max="8965" width="13.570312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67" style="1" bestFit="1" customWidth="1"/>
    <col min="9219" max="9219" width="13.140625" style="1" bestFit="1" customWidth="1"/>
    <col min="9220" max="9220" width="30.28515625" style="1" bestFit="1" customWidth="1"/>
    <col min="9221" max="9221" width="13.570312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67" style="1" bestFit="1" customWidth="1"/>
    <col min="9475" max="9475" width="13.140625" style="1" bestFit="1" customWidth="1"/>
    <col min="9476" max="9476" width="30.28515625" style="1" bestFit="1" customWidth="1"/>
    <col min="9477" max="9477" width="13.570312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67" style="1" bestFit="1" customWidth="1"/>
    <col min="9731" max="9731" width="13.140625" style="1" bestFit="1" customWidth="1"/>
    <col min="9732" max="9732" width="30.28515625" style="1" bestFit="1" customWidth="1"/>
    <col min="9733" max="9733" width="13.570312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67" style="1" bestFit="1" customWidth="1"/>
    <col min="9987" max="9987" width="13.140625" style="1" bestFit="1" customWidth="1"/>
    <col min="9988" max="9988" width="30.28515625" style="1" bestFit="1" customWidth="1"/>
    <col min="9989" max="9989" width="13.570312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67" style="1" bestFit="1" customWidth="1"/>
    <col min="10243" max="10243" width="13.140625" style="1" bestFit="1" customWidth="1"/>
    <col min="10244" max="10244" width="30.28515625" style="1" bestFit="1" customWidth="1"/>
    <col min="10245" max="10245" width="13.570312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67" style="1" bestFit="1" customWidth="1"/>
    <col min="10499" max="10499" width="13.140625" style="1" bestFit="1" customWidth="1"/>
    <col min="10500" max="10500" width="30.28515625" style="1" bestFit="1" customWidth="1"/>
    <col min="10501" max="10501" width="13.570312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67" style="1" bestFit="1" customWidth="1"/>
    <col min="10755" max="10755" width="13.140625" style="1" bestFit="1" customWidth="1"/>
    <col min="10756" max="10756" width="30.28515625" style="1" bestFit="1" customWidth="1"/>
    <col min="10757" max="10757" width="13.570312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67" style="1" bestFit="1" customWidth="1"/>
    <col min="11011" max="11011" width="13.140625" style="1" bestFit="1" customWidth="1"/>
    <col min="11012" max="11012" width="30.28515625" style="1" bestFit="1" customWidth="1"/>
    <col min="11013" max="11013" width="13.570312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67" style="1" bestFit="1" customWidth="1"/>
    <col min="11267" max="11267" width="13.140625" style="1" bestFit="1" customWidth="1"/>
    <col min="11268" max="11268" width="30.28515625" style="1" bestFit="1" customWidth="1"/>
    <col min="11269" max="11269" width="13.570312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67" style="1" bestFit="1" customWidth="1"/>
    <col min="11523" max="11523" width="13.140625" style="1" bestFit="1" customWidth="1"/>
    <col min="11524" max="11524" width="30.28515625" style="1" bestFit="1" customWidth="1"/>
    <col min="11525" max="11525" width="13.570312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67" style="1" bestFit="1" customWidth="1"/>
    <col min="11779" max="11779" width="13.140625" style="1" bestFit="1" customWidth="1"/>
    <col min="11780" max="11780" width="30.28515625" style="1" bestFit="1" customWidth="1"/>
    <col min="11781" max="11781" width="13.570312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67" style="1" bestFit="1" customWidth="1"/>
    <col min="12035" max="12035" width="13.140625" style="1" bestFit="1" customWidth="1"/>
    <col min="12036" max="12036" width="30.28515625" style="1" bestFit="1" customWidth="1"/>
    <col min="12037" max="12037" width="13.570312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67" style="1" bestFit="1" customWidth="1"/>
    <col min="12291" max="12291" width="13.140625" style="1" bestFit="1" customWidth="1"/>
    <col min="12292" max="12292" width="30.28515625" style="1" bestFit="1" customWidth="1"/>
    <col min="12293" max="12293" width="13.570312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67" style="1" bestFit="1" customWidth="1"/>
    <col min="12547" max="12547" width="13.140625" style="1" bestFit="1" customWidth="1"/>
    <col min="12548" max="12548" width="30.28515625" style="1" bestFit="1" customWidth="1"/>
    <col min="12549" max="12549" width="13.570312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67" style="1" bestFit="1" customWidth="1"/>
    <col min="12803" max="12803" width="13.140625" style="1" bestFit="1" customWidth="1"/>
    <col min="12804" max="12804" width="30.28515625" style="1" bestFit="1" customWidth="1"/>
    <col min="12805" max="12805" width="13.570312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67" style="1" bestFit="1" customWidth="1"/>
    <col min="13059" max="13059" width="13.140625" style="1" bestFit="1" customWidth="1"/>
    <col min="13060" max="13060" width="30.28515625" style="1" bestFit="1" customWidth="1"/>
    <col min="13061" max="13061" width="13.570312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67" style="1" bestFit="1" customWidth="1"/>
    <col min="13315" max="13315" width="13.140625" style="1" bestFit="1" customWidth="1"/>
    <col min="13316" max="13316" width="30.28515625" style="1" bestFit="1" customWidth="1"/>
    <col min="13317" max="13317" width="13.570312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67" style="1" bestFit="1" customWidth="1"/>
    <col min="13571" max="13571" width="13.140625" style="1" bestFit="1" customWidth="1"/>
    <col min="13572" max="13572" width="30.28515625" style="1" bestFit="1" customWidth="1"/>
    <col min="13573" max="13573" width="13.570312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67" style="1" bestFit="1" customWidth="1"/>
    <col min="13827" max="13827" width="13.140625" style="1" bestFit="1" customWidth="1"/>
    <col min="13828" max="13828" width="30.28515625" style="1" bestFit="1" customWidth="1"/>
    <col min="13829" max="13829" width="13.570312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67" style="1" bestFit="1" customWidth="1"/>
    <col min="14083" max="14083" width="13.140625" style="1" bestFit="1" customWidth="1"/>
    <col min="14084" max="14084" width="30.28515625" style="1" bestFit="1" customWidth="1"/>
    <col min="14085" max="14085" width="13.570312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67" style="1" bestFit="1" customWidth="1"/>
    <col min="14339" max="14339" width="13.140625" style="1" bestFit="1" customWidth="1"/>
    <col min="14340" max="14340" width="30.28515625" style="1" bestFit="1" customWidth="1"/>
    <col min="14341" max="14341" width="13.570312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67" style="1" bestFit="1" customWidth="1"/>
    <col min="14595" max="14595" width="13.140625" style="1" bestFit="1" customWidth="1"/>
    <col min="14596" max="14596" width="30.28515625" style="1" bestFit="1" customWidth="1"/>
    <col min="14597" max="14597" width="13.570312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67" style="1" bestFit="1" customWidth="1"/>
    <col min="14851" max="14851" width="13.140625" style="1" bestFit="1" customWidth="1"/>
    <col min="14852" max="14852" width="30.28515625" style="1" bestFit="1" customWidth="1"/>
    <col min="14853" max="14853" width="13.570312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67" style="1" bestFit="1" customWidth="1"/>
    <col min="15107" max="15107" width="13.140625" style="1" bestFit="1" customWidth="1"/>
    <col min="15108" max="15108" width="30.28515625" style="1" bestFit="1" customWidth="1"/>
    <col min="15109" max="15109" width="13.570312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67" style="1" bestFit="1" customWidth="1"/>
    <col min="15363" max="15363" width="13.140625" style="1" bestFit="1" customWidth="1"/>
    <col min="15364" max="15364" width="30.28515625" style="1" bestFit="1" customWidth="1"/>
    <col min="15365" max="15365" width="13.570312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67" style="1" bestFit="1" customWidth="1"/>
    <col min="15619" max="15619" width="13.140625" style="1" bestFit="1" customWidth="1"/>
    <col min="15620" max="15620" width="30.28515625" style="1" bestFit="1" customWidth="1"/>
    <col min="15621" max="15621" width="13.570312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67" style="1" bestFit="1" customWidth="1"/>
    <col min="15875" max="15875" width="13.140625" style="1" bestFit="1" customWidth="1"/>
    <col min="15876" max="15876" width="30.28515625" style="1" bestFit="1" customWidth="1"/>
    <col min="15877" max="15877" width="13.570312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67" style="1" bestFit="1" customWidth="1"/>
    <col min="16131" max="16131" width="13.140625" style="1" bestFit="1" customWidth="1"/>
    <col min="16132" max="16132" width="30.28515625" style="1" bestFit="1" customWidth="1"/>
    <col min="16133" max="16133" width="13.5703125" style="1" bestFit="1" customWidth="1"/>
    <col min="16134" max="16134" width="10.28515625" style="1" bestFit="1" customWidth="1"/>
    <col min="16135" max="16135" width="18.140625" style="1" bestFit="1" customWidth="1"/>
    <col min="16136" max="16384" width="9.140625" style="1"/>
  </cols>
  <sheetData>
    <row r="1" spans="1:9" x14ac:dyDescent="0.2">
      <c r="A1" s="3" t="s">
        <v>0</v>
      </c>
      <c r="B1" s="410" t="s">
        <v>91</v>
      </c>
      <c r="C1" s="410"/>
      <c r="D1" s="410"/>
      <c r="E1" s="410"/>
    </row>
    <row r="2" spans="1:9" ht="13.5" thickBot="1" x14ac:dyDescent="0.25"/>
    <row r="3" spans="1:9" ht="15" x14ac:dyDescent="0.2">
      <c r="B3" s="47" t="s">
        <v>1068</v>
      </c>
      <c r="C3" s="411"/>
      <c r="D3" s="417"/>
    </row>
    <row r="4" spans="1:9" ht="45" x14ac:dyDescent="0.2">
      <c r="B4" s="50" t="s">
        <v>1069</v>
      </c>
      <c r="C4" s="412"/>
      <c r="D4" s="418"/>
    </row>
    <row r="5" spans="1:9" ht="15" x14ac:dyDescent="0.2">
      <c r="B5" s="50" t="s">
        <v>983</v>
      </c>
      <c r="C5" s="412"/>
      <c r="D5" s="418"/>
    </row>
    <row r="6" spans="1:9" ht="30.75" thickBot="1" x14ac:dyDescent="0.25">
      <c r="B6" s="51" t="s">
        <v>1070</v>
      </c>
      <c r="C6" s="413"/>
      <c r="D6" s="419"/>
    </row>
    <row r="7" spans="1:9" x14ac:dyDescent="0.2">
      <c r="C7" s="64" t="s">
        <v>1631</v>
      </c>
      <c r="D7" s="64" t="s">
        <v>1630</v>
      </c>
    </row>
    <row r="9" spans="1:9" x14ac:dyDescent="0.2">
      <c r="B9" s="1" t="s">
        <v>95</v>
      </c>
    </row>
    <row r="11" spans="1:9" x14ac:dyDescent="0.2">
      <c r="B11" s="6" t="s">
        <v>96</v>
      </c>
      <c r="C11" s="63" t="s">
        <v>97</v>
      </c>
      <c r="D11" s="6" t="s">
        <v>125</v>
      </c>
      <c r="E11" s="6" t="s">
        <v>99</v>
      </c>
      <c r="F11" s="8" t="s">
        <v>100</v>
      </c>
      <c r="G11" s="8" t="s">
        <v>101</v>
      </c>
      <c r="H11" s="8" t="s">
        <v>102</v>
      </c>
      <c r="I11" s="2" t="s">
        <v>126</v>
      </c>
    </row>
    <row r="12" spans="1:9" x14ac:dyDescent="0.2">
      <c r="B12" s="2" t="s">
        <v>127</v>
      </c>
    </row>
    <row r="13" spans="1:9" x14ac:dyDescent="0.2">
      <c r="B13" s="2" t="s">
        <v>104</v>
      </c>
    </row>
    <row r="14" spans="1:9" x14ac:dyDescent="0.2">
      <c r="B14" s="1" t="s">
        <v>1385</v>
      </c>
      <c r="C14" s="62" t="s">
        <v>128</v>
      </c>
      <c r="D14" s="1" t="s">
        <v>129</v>
      </c>
      <c r="E14" s="1" t="s">
        <v>130</v>
      </c>
      <c r="F14" s="4">
        <v>78000</v>
      </c>
      <c r="G14" s="4">
        <v>1965.02</v>
      </c>
      <c r="H14" s="4">
        <v>7.15</v>
      </c>
    </row>
    <row r="15" spans="1:9" x14ac:dyDescent="0.2">
      <c r="B15" s="1" t="s">
        <v>1111</v>
      </c>
      <c r="C15" s="62" t="s">
        <v>128</v>
      </c>
      <c r="D15" s="1" t="s">
        <v>131</v>
      </c>
      <c r="E15" s="1" t="s">
        <v>132</v>
      </c>
      <c r="F15" s="4">
        <v>277000</v>
      </c>
      <c r="G15" s="4">
        <v>1941.35</v>
      </c>
      <c r="H15" s="4">
        <v>7.06</v>
      </c>
    </row>
    <row r="16" spans="1:9" x14ac:dyDescent="0.2">
      <c r="B16" s="1" t="s">
        <v>1171</v>
      </c>
      <c r="C16" s="62" t="s">
        <v>128</v>
      </c>
      <c r="D16" s="1" t="s">
        <v>131</v>
      </c>
      <c r="E16" s="1" t="s">
        <v>133</v>
      </c>
      <c r="F16" s="4">
        <v>102200</v>
      </c>
      <c r="G16" s="4">
        <v>1630.04</v>
      </c>
      <c r="H16" s="4">
        <v>5.93</v>
      </c>
    </row>
    <row r="17" spans="2:8" x14ac:dyDescent="0.2">
      <c r="B17" s="1" t="s">
        <v>1386</v>
      </c>
      <c r="C17" s="62" t="s">
        <v>128</v>
      </c>
      <c r="D17" s="1" t="s">
        <v>134</v>
      </c>
      <c r="E17" s="1" t="s">
        <v>135</v>
      </c>
      <c r="F17" s="4">
        <v>87500</v>
      </c>
      <c r="G17" s="4">
        <v>1465.8</v>
      </c>
      <c r="H17" s="4">
        <v>5.33</v>
      </c>
    </row>
    <row r="18" spans="2:8" x14ac:dyDescent="0.2">
      <c r="B18" s="1" t="s">
        <v>1100</v>
      </c>
      <c r="C18" s="62" t="s">
        <v>128</v>
      </c>
      <c r="D18" s="1" t="s">
        <v>134</v>
      </c>
      <c r="E18" s="1" t="s">
        <v>136</v>
      </c>
      <c r="F18" s="4">
        <v>32000</v>
      </c>
      <c r="G18" s="4">
        <v>1208.18</v>
      </c>
      <c r="H18" s="4">
        <v>4.4000000000000004</v>
      </c>
    </row>
    <row r="19" spans="2:8" x14ac:dyDescent="0.2">
      <c r="B19" s="1" t="s">
        <v>1448</v>
      </c>
      <c r="C19" s="62" t="s">
        <v>128</v>
      </c>
      <c r="D19" s="1" t="s">
        <v>131</v>
      </c>
      <c r="E19" s="1" t="s">
        <v>137</v>
      </c>
      <c r="F19" s="4">
        <v>43600</v>
      </c>
      <c r="G19" s="4">
        <v>874.4</v>
      </c>
      <c r="H19" s="4">
        <v>3.18</v>
      </c>
    </row>
    <row r="20" spans="2:8" x14ac:dyDescent="0.2">
      <c r="B20" s="1" t="s">
        <v>1160</v>
      </c>
      <c r="C20" s="62" t="s">
        <v>128</v>
      </c>
      <c r="D20" s="1" t="s">
        <v>138</v>
      </c>
      <c r="E20" s="1" t="s">
        <v>139</v>
      </c>
      <c r="F20" s="4">
        <v>37000</v>
      </c>
      <c r="G20" s="4">
        <v>799.88</v>
      </c>
      <c r="H20" s="4">
        <v>2.91</v>
      </c>
    </row>
    <row r="21" spans="2:8" x14ac:dyDescent="0.2">
      <c r="B21" s="1" t="s">
        <v>1159</v>
      </c>
      <c r="C21" s="62" t="s">
        <v>128</v>
      </c>
      <c r="D21" s="1" t="s">
        <v>140</v>
      </c>
      <c r="E21" s="1" t="s">
        <v>141</v>
      </c>
      <c r="F21" s="4">
        <v>26800</v>
      </c>
      <c r="G21" s="4">
        <v>738.15</v>
      </c>
      <c r="H21" s="4">
        <v>2.69</v>
      </c>
    </row>
    <row r="22" spans="2:8" x14ac:dyDescent="0.2">
      <c r="B22" s="1" t="s">
        <v>1200</v>
      </c>
      <c r="C22" s="62" t="s">
        <v>128</v>
      </c>
      <c r="D22" s="1" t="s">
        <v>142</v>
      </c>
      <c r="E22" s="1" t="s">
        <v>143</v>
      </c>
      <c r="F22" s="4">
        <v>95000</v>
      </c>
      <c r="G22" s="4">
        <v>653.89</v>
      </c>
      <c r="H22" s="4">
        <v>2.38</v>
      </c>
    </row>
    <row r="23" spans="2:8" x14ac:dyDescent="0.2">
      <c r="B23" s="1" t="s">
        <v>1219</v>
      </c>
      <c r="C23" s="62" t="s">
        <v>128</v>
      </c>
      <c r="D23" s="1" t="s">
        <v>134</v>
      </c>
      <c r="E23" s="1" t="s">
        <v>144</v>
      </c>
      <c r="F23" s="4">
        <v>100000</v>
      </c>
      <c r="G23" s="4">
        <v>634.1</v>
      </c>
      <c r="H23" s="4">
        <v>2.31</v>
      </c>
    </row>
    <row r="24" spans="2:8" x14ac:dyDescent="0.2">
      <c r="B24" s="1" t="s">
        <v>1134</v>
      </c>
      <c r="C24" s="62" t="s">
        <v>128</v>
      </c>
      <c r="D24" s="1" t="s">
        <v>131</v>
      </c>
      <c r="E24" s="1" t="s">
        <v>145</v>
      </c>
      <c r="F24" s="4">
        <v>82500</v>
      </c>
      <c r="G24" s="4">
        <v>632.4</v>
      </c>
      <c r="H24" s="4">
        <v>2.2999999999999998</v>
      </c>
    </row>
    <row r="25" spans="2:8" x14ac:dyDescent="0.2">
      <c r="B25" s="1" t="s">
        <v>1199</v>
      </c>
      <c r="C25" s="62" t="s">
        <v>128</v>
      </c>
      <c r="D25" s="1" t="s">
        <v>146</v>
      </c>
      <c r="E25" s="1" t="s">
        <v>147</v>
      </c>
      <c r="F25" s="4">
        <v>22300</v>
      </c>
      <c r="G25" s="4">
        <v>602.5</v>
      </c>
      <c r="H25" s="4">
        <v>2.19</v>
      </c>
    </row>
    <row r="26" spans="2:8" x14ac:dyDescent="0.2">
      <c r="B26" s="1" t="s">
        <v>1098</v>
      </c>
      <c r="C26" s="62" t="s">
        <v>128</v>
      </c>
      <c r="D26" s="1" t="s">
        <v>146</v>
      </c>
      <c r="E26" s="1" t="s">
        <v>148</v>
      </c>
      <c r="F26" s="4">
        <v>250000</v>
      </c>
      <c r="G26" s="4">
        <v>590.38</v>
      </c>
      <c r="H26" s="4">
        <v>2.15</v>
      </c>
    </row>
    <row r="27" spans="2:8" x14ac:dyDescent="0.2">
      <c r="B27" s="1" t="s">
        <v>1139</v>
      </c>
      <c r="C27" s="62" t="s">
        <v>128</v>
      </c>
      <c r="D27" s="1" t="s">
        <v>149</v>
      </c>
      <c r="E27" s="1" t="s">
        <v>150</v>
      </c>
      <c r="F27" s="4">
        <v>720</v>
      </c>
      <c r="G27" s="4">
        <v>571.5</v>
      </c>
      <c r="H27" s="4">
        <v>2.08</v>
      </c>
    </row>
    <row r="28" spans="2:8" x14ac:dyDescent="0.2">
      <c r="B28" s="1" t="s">
        <v>1508</v>
      </c>
      <c r="C28" s="62" t="s">
        <v>128</v>
      </c>
      <c r="D28" s="1" t="s">
        <v>134</v>
      </c>
      <c r="E28" s="1" t="s">
        <v>151</v>
      </c>
      <c r="F28" s="4">
        <v>15100</v>
      </c>
      <c r="G28" s="4">
        <v>561.16</v>
      </c>
      <c r="H28" s="4">
        <v>2.04</v>
      </c>
    </row>
    <row r="29" spans="2:8" x14ac:dyDescent="0.2">
      <c r="B29" s="1" t="s">
        <v>1484</v>
      </c>
      <c r="C29" s="62" t="s">
        <v>128</v>
      </c>
      <c r="D29" s="1" t="s">
        <v>152</v>
      </c>
      <c r="E29" s="1" t="s">
        <v>153</v>
      </c>
      <c r="F29" s="4">
        <v>50000</v>
      </c>
      <c r="G29" s="4">
        <v>533.48</v>
      </c>
      <c r="H29" s="4">
        <v>1.94</v>
      </c>
    </row>
    <row r="30" spans="2:8" x14ac:dyDescent="0.2">
      <c r="B30" s="1" t="s">
        <v>1164</v>
      </c>
      <c r="C30" s="62" t="s">
        <v>128</v>
      </c>
      <c r="D30" s="1" t="s">
        <v>154</v>
      </c>
      <c r="E30" s="1" t="s">
        <v>155</v>
      </c>
      <c r="F30" s="4">
        <v>22000</v>
      </c>
      <c r="G30" s="4">
        <v>529.44000000000005</v>
      </c>
      <c r="H30" s="4">
        <v>1.93</v>
      </c>
    </row>
    <row r="31" spans="2:8" x14ac:dyDescent="0.2">
      <c r="B31" s="1" t="s">
        <v>1592</v>
      </c>
      <c r="C31" s="62" t="s">
        <v>128</v>
      </c>
      <c r="D31" s="1" t="s">
        <v>156</v>
      </c>
      <c r="E31" s="1" t="s">
        <v>157</v>
      </c>
      <c r="F31" s="4">
        <v>54000</v>
      </c>
      <c r="G31" s="4">
        <v>505.87</v>
      </c>
      <c r="H31" s="4">
        <v>1.84</v>
      </c>
    </row>
    <row r="32" spans="2:8" x14ac:dyDescent="0.2">
      <c r="B32" s="1" t="s">
        <v>1210</v>
      </c>
      <c r="C32" s="62" t="s">
        <v>128</v>
      </c>
      <c r="D32" s="1" t="s">
        <v>134</v>
      </c>
      <c r="E32" s="1" t="s">
        <v>158</v>
      </c>
      <c r="F32" s="4">
        <v>12000</v>
      </c>
      <c r="G32" s="4">
        <v>504.01</v>
      </c>
      <c r="H32" s="4">
        <v>1.83</v>
      </c>
    </row>
    <row r="33" spans="2:8" x14ac:dyDescent="0.2">
      <c r="B33" s="1" t="s">
        <v>1479</v>
      </c>
      <c r="C33" s="62" t="s">
        <v>128</v>
      </c>
      <c r="D33" s="1" t="s">
        <v>134</v>
      </c>
      <c r="E33" s="1" t="s">
        <v>159</v>
      </c>
      <c r="F33" s="4">
        <v>122000</v>
      </c>
      <c r="G33" s="4">
        <v>499.77</v>
      </c>
      <c r="H33" s="4">
        <v>1.82</v>
      </c>
    </row>
    <row r="34" spans="2:8" x14ac:dyDescent="0.2">
      <c r="B34" s="1" t="s">
        <v>1116</v>
      </c>
      <c r="C34" s="62" t="s">
        <v>128</v>
      </c>
      <c r="D34" s="1" t="s">
        <v>160</v>
      </c>
      <c r="E34" s="1" t="s">
        <v>161</v>
      </c>
      <c r="F34" s="4">
        <v>10400</v>
      </c>
      <c r="G34" s="4">
        <v>499.06</v>
      </c>
      <c r="H34" s="4">
        <v>1.82</v>
      </c>
    </row>
    <row r="35" spans="2:8" x14ac:dyDescent="0.2">
      <c r="B35" s="1" t="s">
        <v>1230</v>
      </c>
      <c r="C35" s="62" t="s">
        <v>128</v>
      </c>
      <c r="D35" s="1" t="s">
        <v>160</v>
      </c>
      <c r="E35" s="1" t="s">
        <v>162</v>
      </c>
      <c r="F35" s="4">
        <v>9600</v>
      </c>
      <c r="G35" s="4">
        <v>468.55</v>
      </c>
      <c r="H35" s="4">
        <v>1.7</v>
      </c>
    </row>
    <row r="36" spans="2:8" x14ac:dyDescent="0.2">
      <c r="B36" s="1" t="s">
        <v>1188</v>
      </c>
      <c r="C36" s="62" t="s">
        <v>128</v>
      </c>
      <c r="D36" s="1" t="s">
        <v>163</v>
      </c>
      <c r="E36" s="1" t="s">
        <v>164</v>
      </c>
      <c r="F36" s="4">
        <v>71650</v>
      </c>
      <c r="G36" s="4">
        <v>456.73</v>
      </c>
      <c r="H36" s="4">
        <v>1.66</v>
      </c>
    </row>
    <row r="37" spans="2:8" x14ac:dyDescent="0.2">
      <c r="B37" s="1" t="s">
        <v>1114</v>
      </c>
      <c r="C37" s="62" t="s">
        <v>128</v>
      </c>
      <c r="D37" s="1" t="s">
        <v>165</v>
      </c>
      <c r="E37" s="1" t="s">
        <v>166</v>
      </c>
      <c r="F37" s="4">
        <v>26000</v>
      </c>
      <c r="G37" s="4">
        <v>442.77</v>
      </c>
      <c r="H37" s="4">
        <v>1.61</v>
      </c>
    </row>
    <row r="38" spans="2:8" x14ac:dyDescent="0.2">
      <c r="B38" s="1" t="s">
        <v>1127</v>
      </c>
      <c r="C38" s="62" t="s">
        <v>128</v>
      </c>
      <c r="D38" s="1" t="s">
        <v>167</v>
      </c>
      <c r="E38" s="1" t="s">
        <v>168</v>
      </c>
      <c r="F38" s="4">
        <v>5900</v>
      </c>
      <c r="G38" s="4">
        <v>436.37</v>
      </c>
      <c r="H38" s="4">
        <v>1.59</v>
      </c>
    </row>
    <row r="39" spans="2:8" x14ac:dyDescent="0.2">
      <c r="B39" s="1" t="s">
        <v>1123</v>
      </c>
      <c r="C39" s="62" t="s">
        <v>128</v>
      </c>
      <c r="D39" s="1" t="s">
        <v>146</v>
      </c>
      <c r="E39" s="1" t="s">
        <v>169</v>
      </c>
      <c r="F39" s="4">
        <v>51000</v>
      </c>
      <c r="G39" s="4">
        <v>435.08</v>
      </c>
      <c r="H39" s="4">
        <v>1.58</v>
      </c>
    </row>
    <row r="40" spans="2:8" x14ac:dyDescent="0.2">
      <c r="B40" s="1" t="s">
        <v>1390</v>
      </c>
      <c r="C40" s="62" t="s">
        <v>128</v>
      </c>
      <c r="D40" s="1" t="s">
        <v>170</v>
      </c>
      <c r="E40" s="1" t="s">
        <v>171</v>
      </c>
      <c r="F40" s="4">
        <v>27000</v>
      </c>
      <c r="G40" s="4">
        <v>429.17</v>
      </c>
      <c r="H40" s="4">
        <v>1.56</v>
      </c>
    </row>
    <row r="41" spans="2:8" x14ac:dyDescent="0.2">
      <c r="B41" s="1" t="s">
        <v>1190</v>
      </c>
      <c r="C41" s="62" t="s">
        <v>128</v>
      </c>
      <c r="D41" s="1" t="s">
        <v>160</v>
      </c>
      <c r="E41" s="1" t="s">
        <v>172</v>
      </c>
      <c r="F41" s="4">
        <v>10700</v>
      </c>
      <c r="G41" s="4">
        <v>425.94</v>
      </c>
      <c r="H41" s="4">
        <v>1.55</v>
      </c>
    </row>
    <row r="42" spans="2:8" x14ac:dyDescent="0.2">
      <c r="B42" s="1" t="s">
        <v>1543</v>
      </c>
      <c r="C42" s="62" t="s">
        <v>128</v>
      </c>
      <c r="D42" s="1" t="s">
        <v>173</v>
      </c>
      <c r="E42" s="1" t="s">
        <v>174</v>
      </c>
      <c r="F42" s="4">
        <v>31000</v>
      </c>
      <c r="G42" s="4">
        <v>425.52</v>
      </c>
      <c r="H42" s="4">
        <v>1.55</v>
      </c>
    </row>
    <row r="43" spans="2:8" x14ac:dyDescent="0.2">
      <c r="B43" s="1" t="s">
        <v>1103</v>
      </c>
      <c r="C43" s="62" t="s">
        <v>128</v>
      </c>
      <c r="D43" s="1" t="s">
        <v>160</v>
      </c>
      <c r="E43" s="1" t="s">
        <v>175</v>
      </c>
      <c r="F43" s="4">
        <v>52000</v>
      </c>
      <c r="G43" s="4">
        <v>425.49</v>
      </c>
      <c r="H43" s="4">
        <v>1.55</v>
      </c>
    </row>
    <row r="44" spans="2:8" x14ac:dyDescent="0.2">
      <c r="B44" s="1" t="s">
        <v>1499</v>
      </c>
      <c r="C44" s="62" t="s">
        <v>128</v>
      </c>
      <c r="D44" s="1" t="s">
        <v>176</v>
      </c>
      <c r="E44" s="1" t="s">
        <v>177</v>
      </c>
      <c r="F44" s="4">
        <v>9700</v>
      </c>
      <c r="G44" s="4">
        <v>412.27</v>
      </c>
      <c r="H44" s="4">
        <v>1.5</v>
      </c>
    </row>
    <row r="45" spans="2:8" x14ac:dyDescent="0.2">
      <c r="B45" s="1" t="s">
        <v>1124</v>
      </c>
      <c r="C45" s="62" t="s">
        <v>128</v>
      </c>
      <c r="D45" s="1" t="s">
        <v>146</v>
      </c>
      <c r="E45" s="1" t="s">
        <v>178</v>
      </c>
      <c r="F45" s="4">
        <v>50000</v>
      </c>
      <c r="G45" s="4">
        <v>406.8</v>
      </c>
      <c r="H45" s="4">
        <v>1.48</v>
      </c>
    </row>
    <row r="46" spans="2:8" x14ac:dyDescent="0.2">
      <c r="B46" s="1" t="s">
        <v>1516</v>
      </c>
      <c r="C46" s="62" t="s">
        <v>128</v>
      </c>
      <c r="D46" s="1" t="s">
        <v>138</v>
      </c>
      <c r="E46" s="1" t="s">
        <v>179</v>
      </c>
      <c r="F46" s="4">
        <v>224000</v>
      </c>
      <c r="G46" s="4">
        <v>405.55</v>
      </c>
      <c r="H46" s="4">
        <v>1.48</v>
      </c>
    </row>
    <row r="47" spans="2:8" x14ac:dyDescent="0.2">
      <c r="B47" s="1" t="s">
        <v>1154</v>
      </c>
      <c r="C47" s="62" t="s">
        <v>128</v>
      </c>
      <c r="D47" s="1" t="s">
        <v>146</v>
      </c>
      <c r="E47" s="1" t="s">
        <v>180</v>
      </c>
      <c r="F47" s="4">
        <v>72000</v>
      </c>
      <c r="G47" s="4">
        <v>394.2</v>
      </c>
      <c r="H47" s="4">
        <v>1.43</v>
      </c>
    </row>
    <row r="48" spans="2:8" x14ac:dyDescent="0.2">
      <c r="B48" s="1" t="s">
        <v>1145</v>
      </c>
      <c r="C48" s="62" t="s">
        <v>128</v>
      </c>
      <c r="D48" s="1" t="s">
        <v>167</v>
      </c>
      <c r="E48" s="1" t="s">
        <v>181</v>
      </c>
      <c r="F48" s="4">
        <v>17000</v>
      </c>
      <c r="G48" s="4">
        <v>383.27</v>
      </c>
      <c r="H48" s="4">
        <v>1.39</v>
      </c>
    </row>
    <row r="49" spans="2:8" x14ac:dyDescent="0.2">
      <c r="B49" s="1" t="s">
        <v>1455</v>
      </c>
      <c r="C49" s="62" t="s">
        <v>128</v>
      </c>
      <c r="D49" s="1" t="s">
        <v>182</v>
      </c>
      <c r="E49" s="1" t="s">
        <v>183</v>
      </c>
      <c r="F49" s="4">
        <v>340000</v>
      </c>
      <c r="G49" s="4">
        <v>376.04</v>
      </c>
      <c r="H49" s="4">
        <v>1.37</v>
      </c>
    </row>
    <row r="50" spans="2:8" x14ac:dyDescent="0.2">
      <c r="B50" s="1" t="s">
        <v>1398</v>
      </c>
      <c r="C50" s="62" t="s">
        <v>128</v>
      </c>
      <c r="D50" s="1" t="s">
        <v>138</v>
      </c>
      <c r="E50" s="1" t="s">
        <v>184</v>
      </c>
      <c r="F50" s="4">
        <v>11500</v>
      </c>
      <c r="G50" s="4">
        <v>375.33</v>
      </c>
      <c r="H50" s="4">
        <v>1.37</v>
      </c>
    </row>
    <row r="51" spans="2:8" x14ac:dyDescent="0.2">
      <c r="B51" s="1" t="s">
        <v>1561</v>
      </c>
      <c r="C51" s="62" t="s">
        <v>128</v>
      </c>
      <c r="D51" s="1" t="s">
        <v>131</v>
      </c>
      <c r="E51" s="1" t="s">
        <v>185</v>
      </c>
      <c r="F51" s="4">
        <v>725000</v>
      </c>
      <c r="G51" s="4">
        <v>347.28</v>
      </c>
      <c r="H51" s="4">
        <v>1.26</v>
      </c>
    </row>
    <row r="52" spans="2:8" x14ac:dyDescent="0.2">
      <c r="B52" s="1" t="s">
        <v>1136</v>
      </c>
      <c r="C52" s="62" t="s">
        <v>128</v>
      </c>
      <c r="D52" s="1" t="s">
        <v>163</v>
      </c>
      <c r="E52" s="1" t="s">
        <v>186</v>
      </c>
      <c r="F52" s="4">
        <v>63000</v>
      </c>
      <c r="G52" s="4">
        <v>335.85</v>
      </c>
      <c r="H52" s="4">
        <v>1.22</v>
      </c>
    </row>
    <row r="53" spans="2:8" x14ac:dyDescent="0.2">
      <c r="B53" s="1" t="s">
        <v>1187</v>
      </c>
      <c r="C53" s="62" t="s">
        <v>128</v>
      </c>
      <c r="D53" s="1" t="s">
        <v>170</v>
      </c>
      <c r="E53" s="1" t="s">
        <v>187</v>
      </c>
      <c r="F53" s="4">
        <v>44000</v>
      </c>
      <c r="G53" s="4">
        <v>317.86</v>
      </c>
      <c r="H53" s="4">
        <v>1.1599999999999999</v>
      </c>
    </row>
    <row r="54" spans="2:8" x14ac:dyDescent="0.2">
      <c r="B54" s="1" t="s">
        <v>1487</v>
      </c>
      <c r="C54" s="62" t="s">
        <v>128</v>
      </c>
      <c r="D54" s="1" t="s">
        <v>188</v>
      </c>
      <c r="E54" s="1" t="s">
        <v>189</v>
      </c>
      <c r="F54" s="4">
        <v>5900</v>
      </c>
      <c r="G54" s="4">
        <v>312.58</v>
      </c>
      <c r="H54" s="4">
        <v>1.1399999999999999</v>
      </c>
    </row>
    <row r="55" spans="2:8" x14ac:dyDescent="0.2">
      <c r="B55" s="1" t="s">
        <v>1555</v>
      </c>
      <c r="C55" s="62" t="s">
        <v>128</v>
      </c>
      <c r="D55" s="1" t="s">
        <v>160</v>
      </c>
      <c r="E55" s="1" t="s">
        <v>190</v>
      </c>
      <c r="F55" s="4">
        <v>4000</v>
      </c>
      <c r="G55" s="4">
        <v>311.99</v>
      </c>
      <c r="H55" s="4">
        <v>1.1399999999999999</v>
      </c>
    </row>
    <row r="56" spans="2:8" x14ac:dyDescent="0.2">
      <c r="B56" s="1" t="s">
        <v>1599</v>
      </c>
      <c r="C56" s="62" t="s">
        <v>128</v>
      </c>
      <c r="D56" s="1" t="s">
        <v>131</v>
      </c>
      <c r="E56" s="1" t="s">
        <v>191</v>
      </c>
      <c r="F56" s="4">
        <v>336000</v>
      </c>
      <c r="G56" s="4">
        <v>305.76</v>
      </c>
      <c r="H56" s="4">
        <v>1.1100000000000001</v>
      </c>
    </row>
    <row r="57" spans="2:8" x14ac:dyDescent="0.2">
      <c r="B57" s="1" t="s">
        <v>1401</v>
      </c>
      <c r="C57" s="62" t="s">
        <v>128</v>
      </c>
      <c r="D57" s="1" t="s">
        <v>146</v>
      </c>
      <c r="E57" s="1" t="s">
        <v>192</v>
      </c>
      <c r="F57" s="4">
        <v>1200</v>
      </c>
      <c r="G57" s="4">
        <v>297.99</v>
      </c>
      <c r="H57" s="4">
        <v>1.08</v>
      </c>
    </row>
    <row r="58" spans="2:8" x14ac:dyDescent="0.2">
      <c r="B58" s="1" t="s">
        <v>1443</v>
      </c>
      <c r="C58" s="62" t="s">
        <v>128</v>
      </c>
      <c r="D58" s="1" t="s">
        <v>193</v>
      </c>
      <c r="E58" s="1" t="s">
        <v>194</v>
      </c>
      <c r="F58" s="4">
        <v>20991</v>
      </c>
      <c r="G58" s="4">
        <v>285.41000000000003</v>
      </c>
      <c r="H58" s="4">
        <v>1.04</v>
      </c>
    </row>
    <row r="59" spans="2:8" x14ac:dyDescent="0.2">
      <c r="B59" s="1" t="s">
        <v>1403</v>
      </c>
      <c r="C59" s="62" t="s">
        <v>128</v>
      </c>
      <c r="D59" s="1" t="s">
        <v>142</v>
      </c>
      <c r="E59" s="1" t="s">
        <v>195</v>
      </c>
      <c r="F59" s="4">
        <v>6786</v>
      </c>
      <c r="G59" s="4">
        <v>10.4</v>
      </c>
      <c r="H59" s="4">
        <v>0.04</v>
      </c>
    </row>
    <row r="60" spans="2:8" x14ac:dyDescent="0.2">
      <c r="B60" s="2" t="s">
        <v>196</v>
      </c>
      <c r="C60" s="64"/>
      <c r="D60" s="2"/>
      <c r="E60" s="2"/>
      <c r="F60" s="10"/>
      <c r="G60" s="10">
        <f>SUM(G11:G59)</f>
        <v>27164.58</v>
      </c>
      <c r="H60" s="10">
        <f>SUM(H11:H59)</f>
        <v>98.840000000000018</v>
      </c>
    </row>
    <row r="61" spans="2:8" x14ac:dyDescent="0.2">
      <c r="B61" s="2" t="s">
        <v>197</v>
      </c>
      <c r="C61" s="64"/>
      <c r="D61" s="2"/>
      <c r="E61" s="2"/>
      <c r="F61" s="10"/>
      <c r="G61" s="10">
        <v>375.81</v>
      </c>
      <c r="H61" s="10">
        <v>1.37</v>
      </c>
    </row>
    <row r="62" spans="2:8" x14ac:dyDescent="0.2">
      <c r="B62" s="2" t="s">
        <v>114</v>
      </c>
      <c r="C62" s="64"/>
      <c r="D62" s="2"/>
      <c r="E62" s="2"/>
      <c r="F62" s="10"/>
      <c r="G62" s="10">
        <v>27540.390000000003</v>
      </c>
      <c r="H62" s="10">
        <v>100.22</v>
      </c>
    </row>
    <row r="63" spans="2:8" x14ac:dyDescent="0.2">
      <c r="B63" s="2" t="s">
        <v>198</v>
      </c>
      <c r="C63" s="64"/>
      <c r="D63" s="2"/>
      <c r="E63" s="2"/>
      <c r="F63" s="10"/>
      <c r="G63" s="10">
        <v>-59.447786700001018</v>
      </c>
      <c r="H63" s="10">
        <v>-0.21999999999999886</v>
      </c>
    </row>
    <row r="64" spans="2:8" x14ac:dyDescent="0.2">
      <c r="B64" s="2" t="s">
        <v>116</v>
      </c>
      <c r="C64" s="64"/>
      <c r="D64" s="2"/>
      <c r="E64" s="2"/>
      <c r="F64" s="10"/>
      <c r="G64" s="10">
        <v>27480.942213300001</v>
      </c>
      <c r="H64" s="10">
        <v>100</v>
      </c>
    </row>
    <row r="65" spans="2:3" x14ac:dyDescent="0.2">
      <c r="B65" s="1" t="s">
        <v>117</v>
      </c>
    </row>
    <row r="66" spans="2:3" x14ac:dyDescent="0.2">
      <c r="B66" s="1" t="s">
        <v>118</v>
      </c>
    </row>
    <row r="68" spans="2:3" x14ac:dyDescent="0.2">
      <c r="B68" s="11"/>
    </row>
    <row r="69" spans="2:3" x14ac:dyDescent="0.2">
      <c r="B69" s="2"/>
    </row>
    <row r="70" spans="2:3" x14ac:dyDescent="0.2">
      <c r="B70" s="2" t="s">
        <v>121</v>
      </c>
    </row>
    <row r="71" spans="2:3" x14ac:dyDescent="0.2">
      <c r="B71" s="2" t="s">
        <v>199</v>
      </c>
    </row>
    <row r="72" spans="2:3" x14ac:dyDescent="0.2">
      <c r="B72" s="2" t="s">
        <v>122</v>
      </c>
    </row>
    <row r="73" spans="2:3" x14ac:dyDescent="0.2">
      <c r="B73" s="2" t="s">
        <v>200</v>
      </c>
      <c r="C73" s="64"/>
    </row>
    <row r="74" spans="2:3" x14ac:dyDescent="0.2">
      <c r="B74" s="2" t="s">
        <v>201</v>
      </c>
      <c r="C74" s="64"/>
    </row>
    <row r="75" spans="2:3" x14ac:dyDescent="0.2">
      <c r="B75" s="2" t="s">
        <v>202</v>
      </c>
      <c r="C75" s="64"/>
    </row>
    <row r="76" spans="2:3" x14ac:dyDescent="0.2">
      <c r="B76" s="2" t="s">
        <v>203</v>
      </c>
      <c r="C76" s="64"/>
    </row>
    <row r="77" spans="2:3" x14ac:dyDescent="0.2">
      <c r="B77" s="65" t="s">
        <v>3822</v>
      </c>
      <c r="C77" s="64"/>
    </row>
    <row r="78" spans="2:3" x14ac:dyDescent="0.2">
      <c r="B78" s="65" t="s">
        <v>123</v>
      </c>
    </row>
    <row r="79" spans="2:3" x14ac:dyDescent="0.2">
      <c r="B79" s="65" t="s">
        <v>124</v>
      </c>
    </row>
    <row r="81" spans="2:8" ht="15" x14ac:dyDescent="0.2">
      <c r="B81" s="371" t="s">
        <v>2522</v>
      </c>
      <c r="C81" s="372">
        <v>44469</v>
      </c>
    </row>
    <row r="82" spans="2:8" ht="60" x14ac:dyDescent="0.2">
      <c r="B82" s="373" t="s">
        <v>2523</v>
      </c>
      <c r="C82" s="373" t="s">
        <v>2524</v>
      </c>
      <c r="D82" s="143" t="s">
        <v>2525</v>
      </c>
      <c r="E82" s="373" t="s">
        <v>2526</v>
      </c>
      <c r="F82" s="374" t="s">
        <v>2527</v>
      </c>
    </row>
    <row r="83" spans="2:8" s="134" customFormat="1" x14ac:dyDescent="0.2">
      <c r="B83" s="12" t="s">
        <v>120</v>
      </c>
      <c r="C83" s="12" t="s">
        <v>120</v>
      </c>
      <c r="D83" s="12" t="s">
        <v>120</v>
      </c>
      <c r="E83" s="12" t="s">
        <v>120</v>
      </c>
      <c r="F83" s="375"/>
      <c r="G83" s="62"/>
      <c r="H83" s="62"/>
    </row>
    <row r="85" spans="2:8" s="376" customFormat="1" x14ac:dyDescent="0.2">
      <c r="B85" s="87" t="s">
        <v>3554</v>
      </c>
      <c r="C85" s="377" t="s">
        <v>120</v>
      </c>
      <c r="F85" s="378"/>
      <c r="G85" s="378"/>
      <c r="H85" s="378"/>
    </row>
    <row r="86" spans="2:8" s="376" customFormat="1" x14ac:dyDescent="0.2">
      <c r="B86" s="87"/>
      <c r="C86" s="377"/>
      <c r="F86" s="378"/>
      <c r="G86" s="378"/>
      <c r="H86" s="378"/>
    </row>
    <row r="87" spans="2:8" s="376" customFormat="1" ht="15" x14ac:dyDescent="0.25">
      <c r="B87" s="144" t="s">
        <v>2927</v>
      </c>
      <c r="C87" s="379"/>
      <c r="F87" s="378"/>
      <c r="G87" s="378"/>
      <c r="H87" s="378"/>
    </row>
    <row r="88" spans="2:8" s="376" customFormat="1" ht="15.75" x14ac:dyDescent="0.2">
      <c r="B88" s="380" t="s">
        <v>2675</v>
      </c>
      <c r="C88" s="260" t="s">
        <v>2921</v>
      </c>
      <c r="F88" s="378"/>
      <c r="G88" s="378"/>
      <c r="H88" s="378"/>
    </row>
    <row r="89" spans="2:8" s="134" customFormat="1" ht="15" x14ac:dyDescent="0.25">
      <c r="B89" s="381" t="s">
        <v>120</v>
      </c>
      <c r="C89" s="146" t="s">
        <v>120</v>
      </c>
      <c r="F89" s="62"/>
      <c r="G89" s="62"/>
      <c r="H89" s="62"/>
    </row>
    <row r="90" spans="2:8" x14ac:dyDescent="0.2">
      <c r="C90" s="5"/>
    </row>
    <row r="91" spans="2:8" x14ac:dyDescent="0.2">
      <c r="C91" s="5"/>
    </row>
    <row r="92" spans="2:8" s="376" customFormat="1" ht="15.75" x14ac:dyDescent="0.2">
      <c r="B92" s="380" t="s">
        <v>3555</v>
      </c>
      <c r="C92" s="260" t="s">
        <v>2921</v>
      </c>
      <c r="F92" s="378"/>
      <c r="G92" s="378"/>
      <c r="H92" s="378"/>
    </row>
    <row r="93" spans="2:8" ht="15" x14ac:dyDescent="0.25">
      <c r="B93" s="381" t="s">
        <v>120</v>
      </c>
      <c r="C93" s="146" t="s">
        <v>120</v>
      </c>
    </row>
    <row r="94" spans="2:8" x14ac:dyDescent="0.2">
      <c r="C94" s="5"/>
    </row>
    <row r="95" spans="2:8" x14ac:dyDescent="0.2">
      <c r="C95" s="5"/>
    </row>
    <row r="96" spans="2:8" s="376" customFormat="1" ht="15.75" x14ac:dyDescent="0.25">
      <c r="B96" s="382" t="s">
        <v>2912</v>
      </c>
      <c r="C96" s="260" t="s">
        <v>2923</v>
      </c>
      <c r="F96" s="378"/>
      <c r="G96" s="378"/>
      <c r="H96" s="378"/>
    </row>
    <row r="97" spans="2:8" ht="15" x14ac:dyDescent="0.25">
      <c r="B97" s="381" t="s">
        <v>120</v>
      </c>
      <c r="C97" s="146" t="s">
        <v>120</v>
      </c>
    </row>
    <row r="98" spans="2:8" x14ac:dyDescent="0.2">
      <c r="C98" s="5"/>
    </row>
    <row r="99" spans="2:8" s="376" customFormat="1" ht="15.75" x14ac:dyDescent="0.25">
      <c r="B99" s="382" t="s">
        <v>2914</v>
      </c>
      <c r="C99" s="260" t="s">
        <v>2923</v>
      </c>
      <c r="F99" s="378"/>
      <c r="G99" s="378"/>
      <c r="H99" s="378"/>
    </row>
    <row r="100" spans="2:8" ht="15" x14ac:dyDescent="0.25">
      <c r="B100" s="381" t="s">
        <v>120</v>
      </c>
      <c r="C100" s="146" t="s">
        <v>120</v>
      </c>
    </row>
    <row r="101" spans="2:8" x14ac:dyDescent="0.2">
      <c r="C101" s="5"/>
    </row>
    <row r="102" spans="2:8" s="376" customFormat="1" ht="15" x14ac:dyDescent="0.25">
      <c r="B102" s="383" t="s">
        <v>3556</v>
      </c>
      <c r="C102" s="146" t="s">
        <v>120</v>
      </c>
      <c r="F102" s="378"/>
      <c r="G102" s="378"/>
      <c r="H102" s="378"/>
    </row>
    <row r="103" spans="2:8" x14ac:dyDescent="0.2">
      <c r="C103" s="5"/>
    </row>
    <row r="104" spans="2:8" x14ac:dyDescent="0.2">
      <c r="C104" s="5"/>
    </row>
    <row r="105" spans="2:8" ht="15" x14ac:dyDescent="0.25">
      <c r="B105" s="69" t="s">
        <v>2917</v>
      </c>
      <c r="C105" s="148">
        <v>44469</v>
      </c>
      <c r="D105" s="149"/>
      <c r="E105" s="150"/>
      <c r="F105" s="71"/>
    </row>
    <row r="106" spans="2:8" ht="51" x14ac:dyDescent="0.2">
      <c r="B106" s="151" t="s">
        <v>2523</v>
      </c>
      <c r="C106" s="151" t="s">
        <v>2918</v>
      </c>
      <c r="D106" s="152" t="s">
        <v>2525</v>
      </c>
      <c r="E106" s="153" t="s">
        <v>2526</v>
      </c>
      <c r="F106" s="138" t="s">
        <v>2527</v>
      </c>
    </row>
    <row r="107" spans="2:8" s="134" customFormat="1" x14ac:dyDescent="0.2">
      <c r="B107" s="384" t="s">
        <v>120</v>
      </c>
      <c r="C107" s="154" t="s">
        <v>120</v>
      </c>
      <c r="D107" s="155" t="s">
        <v>120</v>
      </c>
      <c r="E107" s="155" t="s">
        <v>120</v>
      </c>
      <c r="F107" s="155" t="s">
        <v>120</v>
      </c>
      <c r="G107" s="62"/>
      <c r="H107" s="62"/>
    </row>
    <row r="108" spans="2:8" x14ac:dyDescent="0.2">
      <c r="B108" s="156"/>
      <c r="C108" s="70"/>
      <c r="D108" s="70"/>
      <c r="E108" s="70"/>
      <c r="F108" s="71"/>
    </row>
    <row r="109" spans="2:8" x14ac:dyDescent="0.2">
      <c r="B109" s="70"/>
      <c r="C109" s="70"/>
      <c r="D109" s="70"/>
      <c r="E109" s="70"/>
      <c r="F109" s="71"/>
    </row>
    <row r="110" spans="2:8" x14ac:dyDescent="0.2">
      <c r="B110" s="1" t="s">
        <v>2919</v>
      </c>
      <c r="C110" s="154" t="s">
        <v>120</v>
      </c>
      <c r="D110" s="70"/>
      <c r="E110" s="70"/>
      <c r="F110" s="71"/>
    </row>
    <row r="111" spans="2:8" x14ac:dyDescent="0.2">
      <c r="B111" s="70"/>
      <c r="C111" s="70"/>
      <c r="D111" s="70"/>
      <c r="E111" s="70"/>
      <c r="F111" s="71"/>
    </row>
    <row r="112" spans="2:8" ht="15" x14ac:dyDescent="0.25">
      <c r="B112" s="144" t="s">
        <v>2926</v>
      </c>
      <c r="C112" s="70"/>
      <c r="E112" s="70"/>
      <c r="F112" s="71"/>
    </row>
    <row r="113" spans="2:6" x14ac:dyDescent="0.2">
      <c r="B113" s="70"/>
      <c r="C113" s="70"/>
      <c r="E113" s="70"/>
      <c r="F113" s="71"/>
    </row>
    <row r="114" spans="2:6" ht="15" x14ac:dyDescent="0.25">
      <c r="B114" s="157" t="s">
        <v>2920</v>
      </c>
      <c r="C114" s="158" t="s">
        <v>2921</v>
      </c>
      <c r="E114" s="70"/>
      <c r="F114" s="71"/>
    </row>
    <row r="115" spans="2:6" ht="15" x14ac:dyDescent="0.25">
      <c r="B115" s="381" t="s">
        <v>120</v>
      </c>
      <c r="C115" s="146" t="s">
        <v>120</v>
      </c>
      <c r="E115" s="70"/>
      <c r="F115" s="71"/>
    </row>
    <row r="116" spans="2:6" ht="15" x14ac:dyDescent="0.25">
      <c r="B116" s="385"/>
      <c r="C116" s="386"/>
      <c r="E116" s="70"/>
      <c r="F116" s="71"/>
    </row>
    <row r="117" spans="2:6" x14ac:dyDescent="0.2">
      <c r="C117" s="1"/>
      <c r="E117" s="70"/>
      <c r="F117" s="71"/>
    </row>
    <row r="118" spans="2:6" ht="15" x14ac:dyDescent="0.2">
      <c r="B118" s="160" t="s">
        <v>2911</v>
      </c>
      <c r="C118" s="161" t="s">
        <v>2921</v>
      </c>
      <c r="E118" s="70"/>
      <c r="F118" s="71"/>
    </row>
    <row r="119" spans="2:6" ht="15" x14ac:dyDescent="0.25">
      <c r="B119" s="381" t="s">
        <v>120</v>
      </c>
      <c r="C119" s="146" t="s">
        <v>120</v>
      </c>
      <c r="E119" s="70"/>
      <c r="F119" s="71"/>
    </row>
    <row r="120" spans="2:6" ht="15" x14ac:dyDescent="0.25">
      <c r="B120" s="387"/>
      <c r="C120" s="388"/>
      <c r="E120" s="70"/>
      <c r="F120" s="71"/>
    </row>
    <row r="121" spans="2:6" x14ac:dyDescent="0.2">
      <c r="C121" s="134"/>
      <c r="E121" s="70"/>
      <c r="F121" s="71"/>
    </row>
    <row r="122" spans="2:6" ht="15" x14ac:dyDescent="0.25">
      <c r="B122" s="157" t="s">
        <v>2922</v>
      </c>
      <c r="C122" s="158" t="s">
        <v>2923</v>
      </c>
      <c r="E122" s="70"/>
      <c r="F122" s="71"/>
    </row>
    <row r="123" spans="2:6" ht="15" x14ac:dyDescent="0.25">
      <c r="B123" s="381" t="s">
        <v>120</v>
      </c>
      <c r="C123" s="146" t="s">
        <v>120</v>
      </c>
      <c r="E123" s="70"/>
      <c r="F123" s="71"/>
    </row>
    <row r="124" spans="2:6" x14ac:dyDescent="0.2">
      <c r="C124" s="134"/>
    </row>
    <row r="125" spans="2:6" ht="15" x14ac:dyDescent="0.25">
      <c r="B125" s="160" t="s">
        <v>2924</v>
      </c>
      <c r="C125" s="162" t="s">
        <v>2923</v>
      </c>
    </row>
    <row r="126" spans="2:6" ht="15" x14ac:dyDescent="0.25">
      <c r="B126" s="381" t="s">
        <v>120</v>
      </c>
      <c r="C126" s="146" t="s">
        <v>120</v>
      </c>
    </row>
    <row r="127" spans="2:6" x14ac:dyDescent="0.2">
      <c r="C127" s="134"/>
    </row>
    <row r="128" spans="2:6" ht="15" x14ac:dyDescent="0.25">
      <c r="B128" s="163" t="s">
        <v>2925</v>
      </c>
      <c r="C128" s="146" t="s">
        <v>120</v>
      </c>
    </row>
  </sheetData>
  <mergeCells count="3">
    <mergeCell ref="B1:E1"/>
    <mergeCell ref="C3:C6"/>
    <mergeCell ref="D3:D6"/>
  </mergeCells>
  <conditionalFormatting sqref="C116">
    <cfRule type="expression" dxfId="164" priority="1">
      <formula>#REF!="Total"</formula>
    </cfRule>
  </conditionalFormatting>
  <conditionalFormatting sqref="C116">
    <cfRule type="expression" dxfId="163" priority="11" stopIfTrue="1">
      <formula>$C116="Total"</formula>
    </cfRule>
  </conditionalFormatting>
  <conditionalFormatting sqref="C116">
    <cfRule type="expression" dxfId="162" priority="10">
      <formula>#REF!="Total"</formula>
    </cfRule>
  </conditionalFormatting>
  <conditionalFormatting sqref="C116">
    <cfRule type="expression" dxfId="161" priority="9">
      <formula>#REF!="Total"</formula>
    </cfRule>
  </conditionalFormatting>
  <conditionalFormatting sqref="C116">
    <cfRule type="expression" dxfId="160" priority="8">
      <formula>#REF!="Total"</formula>
    </cfRule>
  </conditionalFormatting>
  <conditionalFormatting sqref="C116">
    <cfRule type="expression" dxfId="159" priority="7">
      <formula>#REF!="Total"</formula>
    </cfRule>
  </conditionalFormatting>
  <conditionalFormatting sqref="C116">
    <cfRule type="expression" dxfId="158" priority="6">
      <formula>#REF!="Total"</formula>
    </cfRule>
  </conditionalFormatting>
  <conditionalFormatting sqref="C116">
    <cfRule type="expression" dxfId="157" priority="5">
      <formula>#REF!="Total"</formula>
    </cfRule>
  </conditionalFormatting>
  <conditionalFormatting sqref="C116">
    <cfRule type="expression" dxfId="156" priority="4">
      <formula>#REF!="Total"</formula>
    </cfRule>
  </conditionalFormatting>
  <conditionalFormatting sqref="C116">
    <cfRule type="expression" dxfId="155" priority="12">
      <formula>#REF!="Total"</formula>
    </cfRule>
  </conditionalFormatting>
  <conditionalFormatting sqref="C116">
    <cfRule type="expression" dxfId="154" priority="13">
      <formula>#REF!="Total"</formula>
    </cfRule>
  </conditionalFormatting>
  <conditionalFormatting sqref="C116">
    <cfRule type="expression" dxfId="153" priority="14">
      <formula>#REF!="Total"</formula>
    </cfRule>
  </conditionalFormatting>
  <conditionalFormatting sqref="C116">
    <cfRule type="expression" dxfId="152" priority="15">
      <formula>#REF!="Total"</formula>
    </cfRule>
  </conditionalFormatting>
  <conditionalFormatting sqref="C116">
    <cfRule type="expression" dxfId="151" priority="16">
      <formula>$A116="Total"</formula>
    </cfRule>
  </conditionalFormatting>
  <conditionalFormatting sqref="C116">
    <cfRule type="expression" dxfId="150" priority="3">
      <formula>#REF!="Total"</formula>
    </cfRule>
  </conditionalFormatting>
  <conditionalFormatting sqref="C116">
    <cfRule type="expression" dxfId="149" priority="2">
      <formula>#REF!="Total"</formula>
    </cfRule>
  </conditionalFormatting>
  <conditionalFormatting sqref="C116">
    <cfRule type="expression" dxfId="148" priority="17" stopIfTrue="1">
      <formula>#REF!="Total"</formula>
    </cfRule>
  </conditionalFormatting>
  <conditionalFormatting sqref="C116">
    <cfRule type="expression" dxfId="147" priority="18">
      <formula>#REF!="Total"</formula>
    </cfRule>
  </conditionalFormatting>
  <conditionalFormatting sqref="C116">
    <cfRule type="expression" dxfId="146" priority="19">
      <formula>#REF!="Total"</formula>
    </cfRule>
  </conditionalFormatting>
  <conditionalFormatting sqref="C116">
    <cfRule type="expression" dxfId="145" priority="20">
      <formula>#REF!="Total"</formula>
    </cfRule>
  </conditionalFormatting>
  <conditionalFormatting sqref="C116">
    <cfRule type="expression" dxfId="144" priority="21">
      <formula>#REF!="Total"</formula>
    </cfRule>
  </conditionalFormatting>
  <conditionalFormatting sqref="C116">
    <cfRule type="expression" dxfId="143" priority="22">
      <formula>#REF!="Total"</formula>
    </cfRule>
  </conditionalFormatting>
  <conditionalFormatting sqref="C116">
    <cfRule type="expression" dxfId="142" priority="23">
      <formula>#REF!="Total"</formula>
    </cfRule>
  </conditionalFormatting>
  <conditionalFormatting sqref="C116">
    <cfRule type="expression" dxfId="141" priority="24">
      <formula>#REF!="Total"</formula>
    </cfRule>
  </conditionalFormatting>
  <conditionalFormatting sqref="C116">
    <cfRule type="expression" dxfId="140" priority="25">
      <formula>#REF!="Total"</formula>
    </cfRule>
  </conditionalFormatting>
  <conditionalFormatting sqref="C116">
    <cfRule type="expression" dxfId="139" priority="26">
      <formula>#REF!="Total"</formula>
    </cfRule>
  </conditionalFormatting>
  <conditionalFormatting sqref="C116">
    <cfRule type="expression" dxfId="138" priority="27">
      <formula>#REF!="Total"</formula>
    </cfRule>
  </conditionalFormatting>
  <conditionalFormatting sqref="C116">
    <cfRule type="expression" dxfId="137" priority="28">
      <formula>#REF!="Total"</formula>
    </cfRule>
  </conditionalFormatting>
  <conditionalFormatting sqref="C116">
    <cfRule type="expression" dxfId="136" priority="29">
      <formula>#REF!="Total"</formula>
    </cfRule>
  </conditionalFormatting>
  <conditionalFormatting sqref="C116">
    <cfRule type="expression" dxfId="135" priority="30">
      <formula>#REF!="Total"</formula>
    </cfRule>
  </conditionalFormatting>
  <conditionalFormatting sqref="C116">
    <cfRule type="expression" dxfId="134" priority="31">
      <formula>#REF!="Total"</formula>
    </cfRule>
  </conditionalFormatting>
  <conditionalFormatting sqref="C116">
    <cfRule type="expression" dxfId="133" priority="32">
      <formula>#REF!="Total"</formula>
    </cfRule>
  </conditionalFormatting>
  <conditionalFormatting sqref="C116">
    <cfRule type="expression" dxfId="132" priority="33">
      <formula>#REF!="Total"</formula>
    </cfRule>
  </conditionalFormatting>
  <hyperlinks>
    <hyperlink ref="A1" location="Index!A1" display="Index" xr:uid="{E664138B-BF1B-44EC-8207-A08EACB2B833}"/>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9B06D-1126-4019-B78A-746F82CA9642}">
  <dimension ref="A1:I123"/>
  <sheetViews>
    <sheetView workbookViewId="0">
      <selection activeCell="B1" sqref="B1:E1"/>
    </sheetView>
  </sheetViews>
  <sheetFormatPr defaultRowHeight="12.75" x14ac:dyDescent="0.2"/>
  <cols>
    <col min="1" max="1" width="5.42578125" style="1" bestFit="1" customWidth="1"/>
    <col min="2" max="2" width="67" style="1" bestFit="1" customWidth="1"/>
    <col min="3" max="3" width="25.7109375" style="62" customWidth="1"/>
    <col min="4" max="4" width="30.28515625" style="1" bestFit="1" customWidth="1"/>
    <col min="5" max="5" width="14"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67" style="1" bestFit="1" customWidth="1"/>
    <col min="259" max="259" width="13.140625" style="1" bestFit="1" customWidth="1"/>
    <col min="260" max="260" width="30.28515625" style="1" bestFit="1" customWidth="1"/>
    <col min="261" max="261" width="14" style="1" bestFit="1" customWidth="1"/>
    <col min="262" max="262" width="10.28515625" style="1" bestFit="1" customWidth="1"/>
    <col min="263" max="263" width="18.140625" style="1" bestFit="1" customWidth="1"/>
    <col min="264" max="512" width="9.140625" style="1"/>
    <col min="513" max="513" width="5.42578125" style="1" bestFit="1" customWidth="1"/>
    <col min="514" max="514" width="67" style="1" bestFit="1" customWidth="1"/>
    <col min="515" max="515" width="13.140625" style="1" bestFit="1" customWidth="1"/>
    <col min="516" max="516" width="30.28515625" style="1" bestFit="1" customWidth="1"/>
    <col min="517" max="517" width="14" style="1" bestFit="1" customWidth="1"/>
    <col min="518" max="518" width="10.28515625" style="1" bestFit="1" customWidth="1"/>
    <col min="519" max="519" width="18.140625" style="1" bestFit="1" customWidth="1"/>
    <col min="520" max="768" width="9.140625" style="1"/>
    <col min="769" max="769" width="5.42578125" style="1" bestFit="1" customWidth="1"/>
    <col min="770" max="770" width="67" style="1" bestFit="1" customWidth="1"/>
    <col min="771" max="771" width="13.140625" style="1" bestFit="1" customWidth="1"/>
    <col min="772" max="772" width="30.28515625" style="1" bestFit="1" customWidth="1"/>
    <col min="773" max="773" width="14"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67" style="1" bestFit="1" customWidth="1"/>
    <col min="1027" max="1027" width="13.140625" style="1" bestFit="1" customWidth="1"/>
    <col min="1028" max="1028" width="30.28515625" style="1" bestFit="1" customWidth="1"/>
    <col min="1029" max="1029" width="14"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67" style="1" bestFit="1" customWidth="1"/>
    <col min="1283" max="1283" width="13.140625" style="1" bestFit="1" customWidth="1"/>
    <col min="1284" max="1284" width="30.28515625" style="1" bestFit="1" customWidth="1"/>
    <col min="1285" max="1285" width="14"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67" style="1" bestFit="1" customWidth="1"/>
    <col min="1539" max="1539" width="13.140625" style="1" bestFit="1" customWidth="1"/>
    <col min="1540" max="1540" width="30.28515625" style="1" bestFit="1" customWidth="1"/>
    <col min="1541" max="1541" width="14"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67" style="1" bestFit="1" customWidth="1"/>
    <col min="1795" max="1795" width="13.140625" style="1" bestFit="1" customWidth="1"/>
    <col min="1796" max="1796" width="30.28515625" style="1" bestFit="1" customWidth="1"/>
    <col min="1797" max="1797" width="14"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67" style="1" bestFit="1" customWidth="1"/>
    <col min="2051" max="2051" width="13.140625" style="1" bestFit="1" customWidth="1"/>
    <col min="2052" max="2052" width="30.28515625" style="1" bestFit="1" customWidth="1"/>
    <col min="2053" max="2053" width="14"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67" style="1" bestFit="1" customWidth="1"/>
    <col min="2307" max="2307" width="13.140625" style="1" bestFit="1" customWidth="1"/>
    <col min="2308" max="2308" width="30.28515625" style="1" bestFit="1" customWidth="1"/>
    <col min="2309" max="2309" width="14"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67" style="1" bestFit="1" customWidth="1"/>
    <col min="2563" max="2563" width="13.140625" style="1" bestFit="1" customWidth="1"/>
    <col min="2564" max="2564" width="30.28515625" style="1" bestFit="1" customWidth="1"/>
    <col min="2565" max="2565" width="14"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67" style="1" bestFit="1" customWidth="1"/>
    <col min="2819" max="2819" width="13.140625" style="1" bestFit="1" customWidth="1"/>
    <col min="2820" max="2820" width="30.28515625" style="1" bestFit="1" customWidth="1"/>
    <col min="2821" max="2821" width="14"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67" style="1" bestFit="1" customWidth="1"/>
    <col min="3075" max="3075" width="13.140625" style="1" bestFit="1" customWidth="1"/>
    <col min="3076" max="3076" width="30.28515625" style="1" bestFit="1" customWidth="1"/>
    <col min="3077" max="3077" width="14"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67" style="1" bestFit="1" customWidth="1"/>
    <col min="3331" max="3331" width="13.140625" style="1" bestFit="1" customWidth="1"/>
    <col min="3332" max="3332" width="30.28515625" style="1" bestFit="1" customWidth="1"/>
    <col min="3333" max="3333" width="14"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67" style="1" bestFit="1" customWidth="1"/>
    <col min="3587" max="3587" width="13.140625" style="1" bestFit="1" customWidth="1"/>
    <col min="3588" max="3588" width="30.28515625" style="1" bestFit="1" customWidth="1"/>
    <col min="3589" max="3589" width="14"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67" style="1" bestFit="1" customWidth="1"/>
    <col min="3843" max="3843" width="13.140625" style="1" bestFit="1" customWidth="1"/>
    <col min="3844" max="3844" width="30.28515625" style="1" bestFit="1" customWidth="1"/>
    <col min="3845" max="3845" width="14"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67" style="1" bestFit="1" customWidth="1"/>
    <col min="4099" max="4099" width="13.140625" style="1" bestFit="1" customWidth="1"/>
    <col min="4100" max="4100" width="30.28515625" style="1" bestFit="1" customWidth="1"/>
    <col min="4101" max="4101" width="14"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67" style="1" bestFit="1" customWidth="1"/>
    <col min="4355" max="4355" width="13.140625" style="1" bestFit="1" customWidth="1"/>
    <col min="4356" max="4356" width="30.28515625" style="1" bestFit="1" customWidth="1"/>
    <col min="4357" max="4357" width="14"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67" style="1" bestFit="1" customWidth="1"/>
    <col min="4611" max="4611" width="13.140625" style="1" bestFit="1" customWidth="1"/>
    <col min="4612" max="4612" width="30.28515625" style="1" bestFit="1" customWidth="1"/>
    <col min="4613" max="4613" width="14"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67" style="1" bestFit="1" customWidth="1"/>
    <col min="4867" max="4867" width="13.140625" style="1" bestFit="1" customWidth="1"/>
    <col min="4868" max="4868" width="30.28515625" style="1" bestFit="1" customWidth="1"/>
    <col min="4869" max="4869" width="14"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67" style="1" bestFit="1" customWidth="1"/>
    <col min="5123" max="5123" width="13.140625" style="1" bestFit="1" customWidth="1"/>
    <col min="5124" max="5124" width="30.28515625" style="1" bestFit="1" customWidth="1"/>
    <col min="5125" max="5125" width="14"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67" style="1" bestFit="1" customWidth="1"/>
    <col min="5379" max="5379" width="13.140625" style="1" bestFit="1" customWidth="1"/>
    <col min="5380" max="5380" width="30.28515625" style="1" bestFit="1" customWidth="1"/>
    <col min="5381" max="5381" width="14"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67" style="1" bestFit="1" customWidth="1"/>
    <col min="5635" max="5635" width="13.140625" style="1" bestFit="1" customWidth="1"/>
    <col min="5636" max="5636" width="30.28515625" style="1" bestFit="1" customWidth="1"/>
    <col min="5637" max="5637" width="14"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67" style="1" bestFit="1" customWidth="1"/>
    <col min="5891" max="5891" width="13.140625" style="1" bestFit="1" customWidth="1"/>
    <col min="5892" max="5892" width="30.28515625" style="1" bestFit="1" customWidth="1"/>
    <col min="5893" max="5893" width="14"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67" style="1" bestFit="1" customWidth="1"/>
    <col min="6147" max="6147" width="13.140625" style="1" bestFit="1" customWidth="1"/>
    <col min="6148" max="6148" width="30.28515625" style="1" bestFit="1" customWidth="1"/>
    <col min="6149" max="6149" width="14"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67" style="1" bestFit="1" customWidth="1"/>
    <col min="6403" max="6403" width="13.140625" style="1" bestFit="1" customWidth="1"/>
    <col min="6404" max="6404" width="30.28515625" style="1" bestFit="1" customWidth="1"/>
    <col min="6405" max="6405" width="14"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67" style="1" bestFit="1" customWidth="1"/>
    <col min="6659" max="6659" width="13.140625" style="1" bestFit="1" customWidth="1"/>
    <col min="6660" max="6660" width="30.28515625" style="1" bestFit="1" customWidth="1"/>
    <col min="6661" max="6661" width="14"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67" style="1" bestFit="1" customWidth="1"/>
    <col min="6915" max="6915" width="13.140625" style="1" bestFit="1" customWidth="1"/>
    <col min="6916" max="6916" width="30.28515625" style="1" bestFit="1" customWidth="1"/>
    <col min="6917" max="6917" width="14"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67" style="1" bestFit="1" customWidth="1"/>
    <col min="7171" max="7171" width="13.140625" style="1" bestFit="1" customWidth="1"/>
    <col min="7172" max="7172" width="30.28515625" style="1" bestFit="1" customWidth="1"/>
    <col min="7173" max="7173" width="14"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67" style="1" bestFit="1" customWidth="1"/>
    <col min="7427" max="7427" width="13.140625" style="1" bestFit="1" customWidth="1"/>
    <col min="7428" max="7428" width="30.28515625" style="1" bestFit="1" customWidth="1"/>
    <col min="7429" max="7429" width="14"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67" style="1" bestFit="1" customWidth="1"/>
    <col min="7683" max="7683" width="13.140625" style="1" bestFit="1" customWidth="1"/>
    <col min="7684" max="7684" width="30.28515625" style="1" bestFit="1" customWidth="1"/>
    <col min="7685" max="7685" width="14"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67" style="1" bestFit="1" customWidth="1"/>
    <col min="7939" max="7939" width="13.140625" style="1" bestFit="1" customWidth="1"/>
    <col min="7940" max="7940" width="30.28515625" style="1" bestFit="1" customWidth="1"/>
    <col min="7941" max="7941" width="14"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67" style="1" bestFit="1" customWidth="1"/>
    <col min="8195" max="8195" width="13.140625" style="1" bestFit="1" customWidth="1"/>
    <col min="8196" max="8196" width="30.28515625" style="1" bestFit="1" customWidth="1"/>
    <col min="8197" max="8197" width="14"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67" style="1" bestFit="1" customWidth="1"/>
    <col min="8451" max="8451" width="13.140625" style="1" bestFit="1" customWidth="1"/>
    <col min="8452" max="8452" width="30.28515625" style="1" bestFit="1" customWidth="1"/>
    <col min="8453" max="8453" width="14"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67" style="1" bestFit="1" customWidth="1"/>
    <col min="8707" max="8707" width="13.140625" style="1" bestFit="1" customWidth="1"/>
    <col min="8708" max="8708" width="30.28515625" style="1" bestFit="1" customWidth="1"/>
    <col min="8709" max="8709" width="14"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67" style="1" bestFit="1" customWidth="1"/>
    <col min="8963" max="8963" width="13.140625" style="1" bestFit="1" customWidth="1"/>
    <col min="8964" max="8964" width="30.28515625" style="1" bestFit="1" customWidth="1"/>
    <col min="8965" max="8965" width="14"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67" style="1" bestFit="1" customWidth="1"/>
    <col min="9219" max="9219" width="13.140625" style="1" bestFit="1" customWidth="1"/>
    <col min="9220" max="9220" width="30.28515625" style="1" bestFit="1" customWidth="1"/>
    <col min="9221" max="9221" width="14"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67" style="1" bestFit="1" customWidth="1"/>
    <col min="9475" max="9475" width="13.140625" style="1" bestFit="1" customWidth="1"/>
    <col min="9476" max="9476" width="30.28515625" style="1" bestFit="1" customWidth="1"/>
    <col min="9477" max="9477" width="14"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67" style="1" bestFit="1" customWidth="1"/>
    <col min="9731" max="9731" width="13.140625" style="1" bestFit="1" customWidth="1"/>
    <col min="9732" max="9732" width="30.28515625" style="1" bestFit="1" customWidth="1"/>
    <col min="9733" max="9733" width="14"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67" style="1" bestFit="1" customWidth="1"/>
    <col min="9987" max="9987" width="13.140625" style="1" bestFit="1" customWidth="1"/>
    <col min="9988" max="9988" width="30.28515625" style="1" bestFit="1" customWidth="1"/>
    <col min="9989" max="9989" width="14"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67" style="1" bestFit="1" customWidth="1"/>
    <col min="10243" max="10243" width="13.140625" style="1" bestFit="1" customWidth="1"/>
    <col min="10244" max="10244" width="30.28515625" style="1" bestFit="1" customWidth="1"/>
    <col min="10245" max="10245" width="14"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67" style="1" bestFit="1" customWidth="1"/>
    <col min="10499" max="10499" width="13.140625" style="1" bestFit="1" customWidth="1"/>
    <col min="10500" max="10500" width="30.28515625" style="1" bestFit="1" customWidth="1"/>
    <col min="10501" max="10501" width="14"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67" style="1" bestFit="1" customWidth="1"/>
    <col min="10755" max="10755" width="13.140625" style="1" bestFit="1" customWidth="1"/>
    <col min="10756" max="10756" width="30.28515625" style="1" bestFit="1" customWidth="1"/>
    <col min="10757" max="10757" width="14"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67" style="1" bestFit="1" customWidth="1"/>
    <col min="11011" max="11011" width="13.140625" style="1" bestFit="1" customWidth="1"/>
    <col min="11012" max="11012" width="30.28515625" style="1" bestFit="1" customWidth="1"/>
    <col min="11013" max="11013" width="14"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67" style="1" bestFit="1" customWidth="1"/>
    <col min="11267" max="11267" width="13.140625" style="1" bestFit="1" customWidth="1"/>
    <col min="11268" max="11268" width="30.28515625" style="1" bestFit="1" customWidth="1"/>
    <col min="11269" max="11269" width="14"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67" style="1" bestFit="1" customWidth="1"/>
    <col min="11523" max="11523" width="13.140625" style="1" bestFit="1" customWidth="1"/>
    <col min="11524" max="11524" width="30.28515625" style="1" bestFit="1" customWidth="1"/>
    <col min="11525" max="11525" width="14"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67" style="1" bestFit="1" customWidth="1"/>
    <col min="11779" max="11779" width="13.140625" style="1" bestFit="1" customWidth="1"/>
    <col min="11780" max="11780" width="30.28515625" style="1" bestFit="1" customWidth="1"/>
    <col min="11781" max="11781" width="14"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67" style="1" bestFit="1" customWidth="1"/>
    <col min="12035" max="12035" width="13.140625" style="1" bestFit="1" customWidth="1"/>
    <col min="12036" max="12036" width="30.28515625" style="1" bestFit="1" customWidth="1"/>
    <col min="12037" max="12037" width="14"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67" style="1" bestFit="1" customWidth="1"/>
    <col min="12291" max="12291" width="13.140625" style="1" bestFit="1" customWidth="1"/>
    <col min="12292" max="12292" width="30.28515625" style="1" bestFit="1" customWidth="1"/>
    <col min="12293" max="12293" width="14"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67" style="1" bestFit="1" customWidth="1"/>
    <col min="12547" max="12547" width="13.140625" style="1" bestFit="1" customWidth="1"/>
    <col min="12548" max="12548" width="30.28515625" style="1" bestFit="1" customWidth="1"/>
    <col min="12549" max="12549" width="14"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67" style="1" bestFit="1" customWidth="1"/>
    <col min="12803" max="12803" width="13.140625" style="1" bestFit="1" customWidth="1"/>
    <col min="12804" max="12804" width="30.28515625" style="1" bestFit="1" customWidth="1"/>
    <col min="12805" max="12805" width="14"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67" style="1" bestFit="1" customWidth="1"/>
    <col min="13059" max="13059" width="13.140625" style="1" bestFit="1" customWidth="1"/>
    <col min="13060" max="13060" width="30.28515625" style="1" bestFit="1" customWidth="1"/>
    <col min="13061" max="13061" width="14"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67" style="1" bestFit="1" customWidth="1"/>
    <col min="13315" max="13315" width="13.140625" style="1" bestFit="1" customWidth="1"/>
    <col min="13316" max="13316" width="30.28515625" style="1" bestFit="1" customWidth="1"/>
    <col min="13317" max="13317" width="14"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67" style="1" bestFit="1" customWidth="1"/>
    <col min="13571" max="13571" width="13.140625" style="1" bestFit="1" customWidth="1"/>
    <col min="13572" max="13572" width="30.28515625" style="1" bestFit="1" customWidth="1"/>
    <col min="13573" max="13573" width="14"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67" style="1" bestFit="1" customWidth="1"/>
    <col min="13827" max="13827" width="13.140625" style="1" bestFit="1" customWidth="1"/>
    <col min="13828" max="13828" width="30.28515625" style="1" bestFit="1" customWidth="1"/>
    <col min="13829" max="13829" width="14"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67" style="1" bestFit="1" customWidth="1"/>
    <col min="14083" max="14083" width="13.140625" style="1" bestFit="1" customWidth="1"/>
    <col min="14084" max="14084" width="30.28515625" style="1" bestFit="1" customWidth="1"/>
    <col min="14085" max="14085" width="14"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67" style="1" bestFit="1" customWidth="1"/>
    <col min="14339" max="14339" width="13.140625" style="1" bestFit="1" customWidth="1"/>
    <col min="14340" max="14340" width="30.28515625" style="1" bestFit="1" customWidth="1"/>
    <col min="14341" max="14341" width="14"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67" style="1" bestFit="1" customWidth="1"/>
    <col min="14595" max="14595" width="13.140625" style="1" bestFit="1" customWidth="1"/>
    <col min="14596" max="14596" width="30.28515625" style="1" bestFit="1" customWidth="1"/>
    <col min="14597" max="14597" width="14"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67" style="1" bestFit="1" customWidth="1"/>
    <col min="14851" max="14851" width="13.140625" style="1" bestFit="1" customWidth="1"/>
    <col min="14852" max="14852" width="30.28515625" style="1" bestFit="1" customWidth="1"/>
    <col min="14853" max="14853" width="14"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67" style="1" bestFit="1" customWidth="1"/>
    <col min="15107" max="15107" width="13.140625" style="1" bestFit="1" customWidth="1"/>
    <col min="15108" max="15108" width="30.28515625" style="1" bestFit="1" customWidth="1"/>
    <col min="15109" max="15109" width="14"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67" style="1" bestFit="1" customWidth="1"/>
    <col min="15363" max="15363" width="13.140625" style="1" bestFit="1" customWidth="1"/>
    <col min="15364" max="15364" width="30.28515625" style="1" bestFit="1" customWidth="1"/>
    <col min="15365" max="15365" width="14"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67" style="1" bestFit="1" customWidth="1"/>
    <col min="15619" max="15619" width="13.140625" style="1" bestFit="1" customWidth="1"/>
    <col min="15620" max="15620" width="30.28515625" style="1" bestFit="1" customWidth="1"/>
    <col min="15621" max="15621" width="14"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67" style="1" bestFit="1" customWidth="1"/>
    <col min="15875" max="15875" width="13.140625" style="1" bestFit="1" customWidth="1"/>
    <col min="15876" max="15876" width="30.28515625" style="1" bestFit="1" customWidth="1"/>
    <col min="15877" max="15877" width="14"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67" style="1" bestFit="1" customWidth="1"/>
    <col min="16131" max="16131" width="13.140625" style="1" bestFit="1" customWidth="1"/>
    <col min="16132" max="16132" width="30.28515625" style="1" bestFit="1" customWidth="1"/>
    <col min="16133" max="16133" width="14" style="1" bestFit="1" customWidth="1"/>
    <col min="16134" max="16134" width="10.28515625" style="1" bestFit="1" customWidth="1"/>
    <col min="16135" max="16135" width="18.140625" style="1" bestFit="1" customWidth="1"/>
    <col min="16136" max="16384" width="9.140625" style="1"/>
  </cols>
  <sheetData>
    <row r="1" spans="1:9" x14ac:dyDescent="0.2">
      <c r="A1" s="3" t="s">
        <v>0</v>
      </c>
      <c r="B1" s="410" t="s">
        <v>81</v>
      </c>
      <c r="C1" s="410"/>
      <c r="D1" s="410"/>
      <c r="E1" s="410"/>
    </row>
    <row r="2" spans="1:9" ht="13.5" thickBot="1" x14ac:dyDescent="0.25"/>
    <row r="3" spans="1:9" ht="15" x14ac:dyDescent="0.2">
      <c r="B3" s="47" t="s">
        <v>1071</v>
      </c>
      <c r="C3" s="411"/>
      <c r="D3" s="417"/>
    </row>
    <row r="4" spans="1:9" ht="15" x14ac:dyDescent="0.2">
      <c r="B4" s="50" t="s">
        <v>1072</v>
      </c>
      <c r="C4" s="412"/>
      <c r="D4" s="418"/>
    </row>
    <row r="5" spans="1:9" ht="15" x14ac:dyDescent="0.2">
      <c r="B5" s="50" t="s">
        <v>983</v>
      </c>
      <c r="C5" s="412"/>
      <c r="D5" s="418"/>
    </row>
    <row r="6" spans="1:9" ht="15" x14ac:dyDescent="0.2">
      <c r="B6" s="50" t="s">
        <v>1073</v>
      </c>
      <c r="C6" s="412"/>
      <c r="D6" s="418"/>
    </row>
    <row r="7" spans="1:9" ht="30.75" thickBot="1" x14ac:dyDescent="0.25">
      <c r="B7" s="51" t="s">
        <v>1074</v>
      </c>
      <c r="C7" s="413"/>
      <c r="D7" s="419"/>
    </row>
    <row r="8" spans="1:9" x14ac:dyDescent="0.2">
      <c r="C8" s="64" t="s">
        <v>1631</v>
      </c>
      <c r="D8" s="64" t="s">
        <v>1630</v>
      </c>
    </row>
    <row r="10" spans="1:9" x14ac:dyDescent="0.2">
      <c r="B10" s="1" t="s">
        <v>95</v>
      </c>
    </row>
    <row r="12" spans="1:9" x14ac:dyDescent="0.2">
      <c r="B12" s="6" t="s">
        <v>96</v>
      </c>
      <c r="C12" s="63" t="s">
        <v>97</v>
      </c>
      <c r="D12" s="6" t="s">
        <v>125</v>
      </c>
      <c r="E12" s="6" t="s">
        <v>99</v>
      </c>
      <c r="F12" s="8" t="s">
        <v>100</v>
      </c>
      <c r="G12" s="8" t="s">
        <v>101</v>
      </c>
      <c r="H12" s="8" t="s">
        <v>102</v>
      </c>
      <c r="I12" s="2" t="s">
        <v>126</v>
      </c>
    </row>
    <row r="13" spans="1:9" x14ac:dyDescent="0.2">
      <c r="B13" s="2" t="s">
        <v>127</v>
      </c>
    </row>
    <row r="14" spans="1:9" x14ac:dyDescent="0.2">
      <c r="B14" s="2" t="s">
        <v>104</v>
      </c>
    </row>
    <row r="15" spans="1:9" x14ac:dyDescent="0.2">
      <c r="B15" s="1" t="s">
        <v>1211</v>
      </c>
      <c r="C15" s="62" t="s">
        <v>128</v>
      </c>
      <c r="D15" s="1" t="s">
        <v>129</v>
      </c>
      <c r="E15" s="1" t="s">
        <v>371</v>
      </c>
      <c r="F15" s="4">
        <v>421362</v>
      </c>
      <c r="G15" s="4">
        <v>527.97</v>
      </c>
      <c r="H15" s="4">
        <v>9.0500000000000007</v>
      </c>
    </row>
    <row r="16" spans="1:9" x14ac:dyDescent="0.2">
      <c r="B16" s="1" t="s">
        <v>1133</v>
      </c>
      <c r="C16" s="62" t="s">
        <v>128</v>
      </c>
      <c r="D16" s="1" t="s">
        <v>167</v>
      </c>
      <c r="E16" s="1" t="s">
        <v>270</v>
      </c>
      <c r="F16" s="4">
        <v>131368</v>
      </c>
      <c r="G16" s="4">
        <v>525.73</v>
      </c>
      <c r="H16" s="4">
        <v>9.01</v>
      </c>
    </row>
    <row r="17" spans="2:8" x14ac:dyDescent="0.2">
      <c r="B17" s="1" t="s">
        <v>1185</v>
      </c>
      <c r="C17" s="62" t="s">
        <v>128</v>
      </c>
      <c r="D17" s="1" t="s">
        <v>146</v>
      </c>
      <c r="E17" s="1" t="s">
        <v>372</v>
      </c>
      <c r="F17" s="4">
        <v>48638</v>
      </c>
      <c r="G17" s="4">
        <v>500.92</v>
      </c>
      <c r="H17" s="4">
        <v>8.59</v>
      </c>
    </row>
    <row r="18" spans="2:8" x14ac:dyDescent="0.2">
      <c r="B18" s="1" t="s">
        <v>1198</v>
      </c>
      <c r="C18" s="62" t="s">
        <v>128</v>
      </c>
      <c r="D18" s="1" t="s">
        <v>170</v>
      </c>
      <c r="E18" s="1" t="s">
        <v>279</v>
      </c>
      <c r="F18" s="4">
        <v>30108</v>
      </c>
      <c r="G18" s="4">
        <v>365.84</v>
      </c>
      <c r="H18" s="4">
        <v>6.27</v>
      </c>
    </row>
    <row r="19" spans="2:8" x14ac:dyDescent="0.2">
      <c r="B19" s="1" t="s">
        <v>1165</v>
      </c>
      <c r="C19" s="62" t="s">
        <v>128</v>
      </c>
      <c r="D19" s="1" t="s">
        <v>154</v>
      </c>
      <c r="E19" s="1" t="s">
        <v>373</v>
      </c>
      <c r="F19" s="4">
        <v>3111</v>
      </c>
      <c r="G19" s="4">
        <v>350.89</v>
      </c>
      <c r="H19" s="4">
        <v>6.02</v>
      </c>
    </row>
    <row r="20" spans="2:8" x14ac:dyDescent="0.2">
      <c r="B20" s="1" t="s">
        <v>1145</v>
      </c>
      <c r="C20" s="62" t="s">
        <v>128</v>
      </c>
      <c r="D20" s="1" t="s">
        <v>167</v>
      </c>
      <c r="E20" s="1" t="s">
        <v>181</v>
      </c>
      <c r="F20" s="4">
        <v>14333</v>
      </c>
      <c r="G20" s="4">
        <v>323.14</v>
      </c>
      <c r="H20" s="4">
        <v>5.54</v>
      </c>
    </row>
    <row r="21" spans="2:8" x14ac:dyDescent="0.2">
      <c r="B21" s="1" t="s">
        <v>1393</v>
      </c>
      <c r="C21" s="62" t="s">
        <v>128</v>
      </c>
      <c r="D21" s="1" t="s">
        <v>170</v>
      </c>
      <c r="E21" s="1" t="s">
        <v>272</v>
      </c>
      <c r="F21" s="4">
        <v>38057</v>
      </c>
      <c r="G21" s="4">
        <v>255.69</v>
      </c>
      <c r="H21" s="4">
        <v>4.38</v>
      </c>
    </row>
    <row r="22" spans="2:8" x14ac:dyDescent="0.2">
      <c r="B22" s="1" t="s">
        <v>1395</v>
      </c>
      <c r="C22" s="62" t="s">
        <v>128</v>
      </c>
      <c r="D22" s="1" t="s">
        <v>163</v>
      </c>
      <c r="E22" s="1" t="s">
        <v>219</v>
      </c>
      <c r="F22" s="4">
        <v>78645</v>
      </c>
      <c r="G22" s="4">
        <v>248.52</v>
      </c>
      <c r="H22" s="4">
        <v>4.26</v>
      </c>
    </row>
    <row r="23" spans="2:8" x14ac:dyDescent="0.2">
      <c r="B23" s="1" t="s">
        <v>1199</v>
      </c>
      <c r="C23" s="62" t="s">
        <v>128</v>
      </c>
      <c r="D23" s="1" t="s">
        <v>146</v>
      </c>
      <c r="E23" s="1" t="s">
        <v>147</v>
      </c>
      <c r="F23" s="4">
        <v>8676</v>
      </c>
      <c r="G23" s="4">
        <v>234.41</v>
      </c>
      <c r="H23" s="4">
        <v>4.0199999999999996</v>
      </c>
    </row>
    <row r="24" spans="2:8" x14ac:dyDescent="0.2">
      <c r="B24" s="1" t="s">
        <v>1127</v>
      </c>
      <c r="C24" s="62" t="s">
        <v>128</v>
      </c>
      <c r="D24" s="1" t="s">
        <v>167</v>
      </c>
      <c r="E24" s="1" t="s">
        <v>168</v>
      </c>
      <c r="F24" s="4">
        <v>3147</v>
      </c>
      <c r="G24" s="4">
        <v>232.76</v>
      </c>
      <c r="H24" s="4">
        <v>3.99</v>
      </c>
    </row>
    <row r="25" spans="2:8" x14ac:dyDescent="0.2">
      <c r="B25" s="1" t="s">
        <v>1107</v>
      </c>
      <c r="C25" s="62" t="s">
        <v>128</v>
      </c>
      <c r="D25" s="1" t="s">
        <v>170</v>
      </c>
      <c r="E25" s="1" t="s">
        <v>374</v>
      </c>
      <c r="F25" s="4">
        <v>1088</v>
      </c>
      <c r="G25" s="4">
        <v>193.52</v>
      </c>
      <c r="H25" s="4">
        <v>3.32</v>
      </c>
    </row>
    <row r="26" spans="2:8" x14ac:dyDescent="0.2">
      <c r="B26" s="1" t="s">
        <v>1176</v>
      </c>
      <c r="C26" s="62" t="s">
        <v>128</v>
      </c>
      <c r="D26" s="1" t="s">
        <v>129</v>
      </c>
      <c r="E26" s="1" t="s">
        <v>342</v>
      </c>
      <c r="F26" s="4">
        <v>61177</v>
      </c>
      <c r="G26" s="4">
        <v>183.53</v>
      </c>
      <c r="H26" s="4">
        <v>3.15</v>
      </c>
    </row>
    <row r="27" spans="2:8" x14ac:dyDescent="0.2">
      <c r="B27" s="1" t="s">
        <v>1600</v>
      </c>
      <c r="C27" s="62" t="s">
        <v>128</v>
      </c>
      <c r="D27" s="1" t="s">
        <v>276</v>
      </c>
      <c r="E27" s="1" t="s">
        <v>375</v>
      </c>
      <c r="F27" s="4">
        <v>18805</v>
      </c>
      <c r="G27" s="4">
        <v>181.32</v>
      </c>
      <c r="H27" s="4">
        <v>3.11</v>
      </c>
    </row>
    <row r="28" spans="2:8" x14ac:dyDescent="0.2">
      <c r="B28" s="1" t="s">
        <v>1601</v>
      </c>
      <c r="C28" s="62" t="s">
        <v>128</v>
      </c>
      <c r="D28" s="1" t="s">
        <v>140</v>
      </c>
      <c r="E28" s="1" t="s">
        <v>376</v>
      </c>
      <c r="F28" s="4">
        <v>3669</v>
      </c>
      <c r="G28" s="4">
        <v>176.43</v>
      </c>
      <c r="H28" s="4">
        <v>3.02</v>
      </c>
    </row>
    <row r="29" spans="2:8" x14ac:dyDescent="0.2">
      <c r="B29" s="1" t="s">
        <v>1585</v>
      </c>
      <c r="C29" s="62" t="s">
        <v>128</v>
      </c>
      <c r="D29" s="1" t="s">
        <v>216</v>
      </c>
      <c r="E29" s="1" t="s">
        <v>377</v>
      </c>
      <c r="F29" s="4">
        <v>4569</v>
      </c>
      <c r="G29" s="4">
        <v>167.99</v>
      </c>
      <c r="H29" s="4">
        <v>2.88</v>
      </c>
    </row>
    <row r="30" spans="2:8" x14ac:dyDescent="0.2">
      <c r="B30" s="1" t="s">
        <v>1400</v>
      </c>
      <c r="C30" s="62" t="s">
        <v>128</v>
      </c>
      <c r="D30" s="1" t="s">
        <v>146</v>
      </c>
      <c r="E30" s="1" t="s">
        <v>378</v>
      </c>
      <c r="F30" s="4">
        <v>18710</v>
      </c>
      <c r="G30" s="4">
        <v>167.94</v>
      </c>
      <c r="H30" s="4">
        <v>2.88</v>
      </c>
    </row>
    <row r="31" spans="2:8" x14ac:dyDescent="0.2">
      <c r="B31" s="1" t="s">
        <v>1225</v>
      </c>
      <c r="C31" s="62" t="s">
        <v>128</v>
      </c>
      <c r="D31" s="1" t="s">
        <v>134</v>
      </c>
      <c r="E31" s="1" t="s">
        <v>379</v>
      </c>
      <c r="F31" s="4">
        <v>2882</v>
      </c>
      <c r="G31" s="4">
        <v>135.38</v>
      </c>
      <c r="H31" s="4">
        <v>2.3199999999999998</v>
      </c>
    </row>
    <row r="32" spans="2:8" x14ac:dyDescent="0.2">
      <c r="B32" s="1" t="s">
        <v>1106</v>
      </c>
      <c r="C32" s="62" t="s">
        <v>128</v>
      </c>
      <c r="D32" s="1" t="s">
        <v>216</v>
      </c>
      <c r="E32" s="1" t="s">
        <v>288</v>
      </c>
      <c r="F32" s="4">
        <v>2864</v>
      </c>
      <c r="G32" s="4">
        <v>128.35</v>
      </c>
      <c r="H32" s="4">
        <v>2.2000000000000002</v>
      </c>
    </row>
    <row r="33" spans="2:8" x14ac:dyDescent="0.2">
      <c r="B33" s="1" t="s">
        <v>1602</v>
      </c>
      <c r="C33" s="62" t="s">
        <v>128</v>
      </c>
      <c r="D33" s="1" t="s">
        <v>247</v>
      </c>
      <c r="E33" s="1" t="s">
        <v>380</v>
      </c>
      <c r="F33" s="4">
        <v>30790</v>
      </c>
      <c r="G33" s="4">
        <v>120.07</v>
      </c>
      <c r="H33" s="4">
        <v>2.06</v>
      </c>
    </row>
    <row r="34" spans="2:8" x14ac:dyDescent="0.2">
      <c r="B34" s="1" t="s">
        <v>1603</v>
      </c>
      <c r="C34" s="62" t="s">
        <v>128</v>
      </c>
      <c r="D34" s="1" t="s">
        <v>138</v>
      </c>
      <c r="E34" s="1" t="s">
        <v>381</v>
      </c>
      <c r="F34" s="4">
        <v>17197</v>
      </c>
      <c r="G34" s="4">
        <v>100.95</v>
      </c>
      <c r="H34" s="4">
        <v>1.73</v>
      </c>
    </row>
    <row r="35" spans="2:8" x14ac:dyDescent="0.2">
      <c r="B35" s="1" t="s">
        <v>1604</v>
      </c>
      <c r="C35" s="62" t="s">
        <v>128</v>
      </c>
      <c r="D35" s="1" t="s">
        <v>152</v>
      </c>
      <c r="E35" s="1" t="s">
        <v>382</v>
      </c>
      <c r="F35" s="4">
        <v>23338</v>
      </c>
      <c r="G35" s="4">
        <v>99.27</v>
      </c>
      <c r="H35" s="4">
        <v>1.7</v>
      </c>
    </row>
    <row r="36" spans="2:8" x14ac:dyDescent="0.2">
      <c r="B36" s="1" t="s">
        <v>1119</v>
      </c>
      <c r="C36" s="62" t="s">
        <v>128</v>
      </c>
      <c r="D36" s="1" t="s">
        <v>134</v>
      </c>
      <c r="E36" s="1" t="s">
        <v>383</v>
      </c>
      <c r="F36" s="4">
        <v>6476</v>
      </c>
      <c r="G36" s="4">
        <v>89.41</v>
      </c>
      <c r="H36" s="4">
        <v>1.53</v>
      </c>
    </row>
    <row r="37" spans="2:8" x14ac:dyDescent="0.2">
      <c r="B37" s="1" t="s">
        <v>1189</v>
      </c>
      <c r="C37" s="62" t="s">
        <v>128</v>
      </c>
      <c r="D37" s="1" t="s">
        <v>138</v>
      </c>
      <c r="E37" s="1" t="s">
        <v>384</v>
      </c>
      <c r="F37" s="4">
        <v>4164</v>
      </c>
      <c r="G37" s="4">
        <v>74.040000000000006</v>
      </c>
      <c r="H37" s="4">
        <v>1.27</v>
      </c>
    </row>
    <row r="38" spans="2:8" x14ac:dyDescent="0.2">
      <c r="B38" s="1" t="s">
        <v>1218</v>
      </c>
      <c r="C38" s="62" t="s">
        <v>128</v>
      </c>
      <c r="D38" s="1" t="s">
        <v>173</v>
      </c>
      <c r="E38" s="1" t="s">
        <v>264</v>
      </c>
      <c r="F38" s="4">
        <v>2777</v>
      </c>
      <c r="G38" s="4">
        <v>66.34</v>
      </c>
      <c r="H38" s="4">
        <v>1.1399999999999999</v>
      </c>
    </row>
    <row r="39" spans="2:8" x14ac:dyDescent="0.2">
      <c r="B39" s="1" t="s">
        <v>1111</v>
      </c>
      <c r="C39" s="62" t="s">
        <v>128</v>
      </c>
      <c r="D39" s="1" t="s">
        <v>131</v>
      </c>
      <c r="E39" s="1" t="s">
        <v>132</v>
      </c>
      <c r="F39" s="4">
        <v>8789</v>
      </c>
      <c r="G39" s="4">
        <v>61.6</v>
      </c>
      <c r="H39" s="4">
        <v>1.06</v>
      </c>
    </row>
    <row r="40" spans="2:8" x14ac:dyDescent="0.2">
      <c r="B40" s="1" t="s">
        <v>1389</v>
      </c>
      <c r="C40" s="62" t="s">
        <v>128</v>
      </c>
      <c r="D40" s="1" t="s">
        <v>193</v>
      </c>
      <c r="E40" s="1" t="s">
        <v>385</v>
      </c>
      <c r="F40" s="4">
        <v>3124</v>
      </c>
      <c r="G40" s="4">
        <v>58.44</v>
      </c>
      <c r="H40" s="4">
        <v>1</v>
      </c>
    </row>
    <row r="41" spans="2:8" x14ac:dyDescent="0.2">
      <c r="B41" s="1" t="s">
        <v>1210</v>
      </c>
      <c r="C41" s="62" t="s">
        <v>128</v>
      </c>
      <c r="D41" s="1" t="s">
        <v>134</v>
      </c>
      <c r="E41" s="1" t="s">
        <v>158</v>
      </c>
      <c r="F41" s="4">
        <v>1277</v>
      </c>
      <c r="G41" s="4">
        <v>53.64</v>
      </c>
      <c r="H41" s="4">
        <v>0.92</v>
      </c>
    </row>
    <row r="42" spans="2:8" x14ac:dyDescent="0.2">
      <c r="B42" s="1" t="s">
        <v>1193</v>
      </c>
      <c r="C42" s="62" t="s">
        <v>128</v>
      </c>
      <c r="D42" s="1" t="s">
        <v>134</v>
      </c>
      <c r="E42" s="1" t="s">
        <v>386</v>
      </c>
      <c r="F42" s="4">
        <v>1604</v>
      </c>
      <c r="G42" s="4">
        <v>49.79</v>
      </c>
      <c r="H42" s="4">
        <v>0.85</v>
      </c>
    </row>
    <row r="43" spans="2:8" x14ac:dyDescent="0.2">
      <c r="B43" s="1" t="s">
        <v>1605</v>
      </c>
      <c r="C43" s="62" t="s">
        <v>128</v>
      </c>
      <c r="D43" s="1" t="s">
        <v>387</v>
      </c>
      <c r="E43" s="1" t="s">
        <v>388</v>
      </c>
      <c r="F43" s="4">
        <v>13846</v>
      </c>
      <c r="G43" s="4">
        <v>36.03</v>
      </c>
      <c r="H43" s="4">
        <v>0.62</v>
      </c>
    </row>
    <row r="44" spans="2:8" x14ac:dyDescent="0.2">
      <c r="B44" s="1" t="s">
        <v>1606</v>
      </c>
      <c r="C44" s="62" t="s">
        <v>128</v>
      </c>
      <c r="D44" s="1" t="s">
        <v>146</v>
      </c>
      <c r="E44" s="1" t="s">
        <v>389</v>
      </c>
      <c r="F44" s="4">
        <v>146</v>
      </c>
      <c r="G44" s="4">
        <v>20.55</v>
      </c>
      <c r="H44" s="4">
        <v>0.35</v>
      </c>
    </row>
    <row r="45" spans="2:8" x14ac:dyDescent="0.2">
      <c r="B45" s="2" t="s">
        <v>196</v>
      </c>
      <c r="C45" s="64"/>
      <c r="D45" s="2"/>
      <c r="E45" s="2"/>
      <c r="F45" s="10"/>
      <c r="G45" s="10">
        <f>SUM(G12:G44)</f>
        <v>5730.46</v>
      </c>
      <c r="H45" s="10">
        <f>SUM(H12:H44)</f>
        <v>98.24</v>
      </c>
    </row>
    <row r="46" spans="2:8" x14ac:dyDescent="0.2">
      <c r="B46" s="6" t="s">
        <v>96</v>
      </c>
      <c r="C46" s="63" t="s">
        <v>97</v>
      </c>
      <c r="D46" s="6" t="s">
        <v>98</v>
      </c>
      <c r="E46" s="6" t="s">
        <v>99</v>
      </c>
      <c r="F46" s="8" t="s">
        <v>100</v>
      </c>
      <c r="G46" s="8" t="s">
        <v>101</v>
      </c>
      <c r="H46" s="8" t="s">
        <v>102</v>
      </c>
    </row>
    <row r="47" spans="2:8" x14ac:dyDescent="0.2">
      <c r="B47" s="2" t="s">
        <v>103</v>
      </c>
    </row>
    <row r="48" spans="2:8" x14ac:dyDescent="0.2">
      <c r="B48" s="2" t="s">
        <v>104</v>
      </c>
    </row>
    <row r="49" spans="2:8" x14ac:dyDescent="0.2">
      <c r="B49" s="2" t="s">
        <v>390</v>
      </c>
    </row>
    <row r="50" spans="2:8" x14ac:dyDescent="0.2">
      <c r="B50" s="1" t="s">
        <v>1557</v>
      </c>
      <c r="C50" s="62">
        <v>5.35</v>
      </c>
      <c r="D50" s="1" t="s">
        <v>305</v>
      </c>
      <c r="E50" s="1" t="s">
        <v>391</v>
      </c>
      <c r="F50" s="4">
        <v>8627</v>
      </c>
      <c r="G50" s="4">
        <v>2.5099999999999998</v>
      </c>
      <c r="H50" s="4">
        <v>0.04</v>
      </c>
    </row>
    <row r="51" spans="2:8" x14ac:dyDescent="0.2">
      <c r="B51" s="2" t="s">
        <v>325</v>
      </c>
      <c r="C51" s="64"/>
      <c r="D51" s="2"/>
      <c r="E51" s="2"/>
      <c r="F51" s="10"/>
      <c r="G51" s="10">
        <f>SUM(G46:G50)</f>
        <v>2.5099999999999998</v>
      </c>
      <c r="H51" s="10">
        <f>SUM(H46:H50)</f>
        <v>0.04</v>
      </c>
    </row>
    <row r="52" spans="2:8" x14ac:dyDescent="0.2">
      <c r="B52" s="2" t="s">
        <v>252</v>
      </c>
      <c r="C52" s="64"/>
      <c r="D52" s="2"/>
      <c r="E52" s="2"/>
      <c r="F52" s="10"/>
      <c r="G52" s="10">
        <v>95.56</v>
      </c>
      <c r="H52" s="10">
        <v>1.64</v>
      </c>
    </row>
    <row r="53" spans="2:8" x14ac:dyDescent="0.2">
      <c r="B53" s="2" t="s">
        <v>114</v>
      </c>
      <c r="C53" s="64"/>
      <c r="D53" s="2"/>
      <c r="E53" s="2"/>
      <c r="F53" s="10"/>
      <c r="G53" s="10">
        <v>5828.5300000000007</v>
      </c>
      <c r="H53" s="10">
        <v>99.93</v>
      </c>
    </row>
    <row r="54" spans="2:8" x14ac:dyDescent="0.2">
      <c r="B54" s="2" t="s">
        <v>115</v>
      </c>
      <c r="C54" s="64"/>
      <c r="D54" s="2"/>
      <c r="E54" s="2"/>
      <c r="F54" s="10"/>
      <c r="G54" s="10">
        <v>4.0545199900001876</v>
      </c>
      <c r="H54" s="10">
        <v>6.9999999999993179E-2</v>
      </c>
    </row>
    <row r="55" spans="2:8" x14ac:dyDescent="0.2">
      <c r="B55" s="2" t="s">
        <v>116</v>
      </c>
      <c r="C55" s="64"/>
      <c r="D55" s="2"/>
      <c r="E55" s="2"/>
      <c r="F55" s="10"/>
      <c r="G55" s="10">
        <v>5832.5845199900004</v>
      </c>
      <c r="H55" s="10">
        <v>100</v>
      </c>
    </row>
    <row r="56" spans="2:8" x14ac:dyDescent="0.2">
      <c r="B56" s="1" t="s">
        <v>117</v>
      </c>
    </row>
    <row r="57" spans="2:8" x14ac:dyDescent="0.2">
      <c r="B57" s="1" t="s">
        <v>118</v>
      </c>
    </row>
    <row r="59" spans="2:8" x14ac:dyDescent="0.2">
      <c r="B59" s="11"/>
    </row>
    <row r="60" spans="2:8" x14ac:dyDescent="0.2">
      <c r="B60" s="2"/>
    </row>
    <row r="61" spans="2:8" x14ac:dyDescent="0.2">
      <c r="B61" s="2" t="s">
        <v>121</v>
      </c>
    </row>
    <row r="62" spans="2:8" x14ac:dyDescent="0.2">
      <c r="B62" s="2" t="s">
        <v>199</v>
      </c>
    </row>
    <row r="63" spans="2:8" x14ac:dyDescent="0.2">
      <c r="B63" s="2" t="s">
        <v>122</v>
      </c>
    </row>
    <row r="64" spans="2:8" x14ac:dyDescent="0.2">
      <c r="B64" s="2" t="s">
        <v>392</v>
      </c>
      <c r="C64" s="64"/>
    </row>
    <row r="65" spans="2:8" x14ac:dyDescent="0.2">
      <c r="B65" s="2" t="s">
        <v>393</v>
      </c>
      <c r="C65" s="64"/>
    </row>
    <row r="66" spans="2:8" x14ac:dyDescent="0.2">
      <c r="B66" s="2" t="s">
        <v>394</v>
      </c>
      <c r="C66" s="64"/>
    </row>
    <row r="67" spans="2:8" x14ac:dyDescent="0.2">
      <c r="B67" s="2" t="s">
        <v>395</v>
      </c>
      <c r="C67" s="64"/>
    </row>
    <row r="68" spans="2:8" x14ac:dyDescent="0.2">
      <c r="B68" s="2" t="s">
        <v>396</v>
      </c>
      <c r="C68" s="64"/>
    </row>
    <row r="69" spans="2:8" x14ac:dyDescent="0.2">
      <c r="B69" s="2" t="s">
        <v>397</v>
      </c>
      <c r="C69" s="64"/>
    </row>
    <row r="70" spans="2:8" x14ac:dyDescent="0.2">
      <c r="B70" s="2" t="s">
        <v>398</v>
      </c>
      <c r="C70" s="64"/>
    </row>
    <row r="71" spans="2:8" x14ac:dyDescent="0.2">
      <c r="B71" s="2" t="s">
        <v>399</v>
      </c>
      <c r="C71" s="64"/>
    </row>
    <row r="72" spans="2:8" x14ac:dyDescent="0.2">
      <c r="B72" s="65" t="s">
        <v>3823</v>
      </c>
      <c r="C72" s="64"/>
    </row>
    <row r="73" spans="2:8" x14ac:dyDescent="0.2">
      <c r="B73" s="65" t="s">
        <v>123</v>
      </c>
    </row>
    <row r="74" spans="2:8" x14ac:dyDescent="0.2">
      <c r="B74" s="65" t="s">
        <v>124</v>
      </c>
    </row>
    <row r="76" spans="2:8" ht="15" x14ac:dyDescent="0.2">
      <c r="B76" s="371" t="s">
        <v>2522</v>
      </c>
      <c r="C76" s="372">
        <v>44469</v>
      </c>
    </row>
    <row r="77" spans="2:8" ht="60" x14ac:dyDescent="0.2">
      <c r="B77" s="373" t="s">
        <v>2523</v>
      </c>
      <c r="C77" s="373" t="s">
        <v>2524</v>
      </c>
      <c r="D77" s="143" t="s">
        <v>2525</v>
      </c>
      <c r="E77" s="373" t="s">
        <v>2526</v>
      </c>
      <c r="F77" s="374" t="s">
        <v>2527</v>
      </c>
    </row>
    <row r="78" spans="2:8" s="134" customFormat="1" x14ac:dyDescent="0.2">
      <c r="B78" s="12" t="s">
        <v>120</v>
      </c>
      <c r="C78" s="12" t="s">
        <v>120</v>
      </c>
      <c r="D78" s="12" t="s">
        <v>120</v>
      </c>
      <c r="E78" s="12" t="s">
        <v>120</v>
      </c>
      <c r="F78" s="375"/>
      <c r="G78" s="62"/>
      <c r="H78" s="62"/>
    </row>
    <row r="80" spans="2:8" s="376" customFormat="1" x14ac:dyDescent="0.2">
      <c r="B80" s="87" t="s">
        <v>3554</v>
      </c>
      <c r="C80" s="377" t="s">
        <v>120</v>
      </c>
      <c r="F80" s="378"/>
      <c r="G80" s="378"/>
      <c r="H80" s="378"/>
    </row>
    <row r="81" spans="2:8" s="376" customFormat="1" x14ac:dyDescent="0.2">
      <c r="B81" s="87"/>
      <c r="C81" s="377"/>
      <c r="F81" s="378"/>
      <c r="G81" s="378"/>
      <c r="H81" s="378"/>
    </row>
    <row r="82" spans="2:8" s="376" customFormat="1" ht="15" x14ac:dyDescent="0.25">
      <c r="B82" s="144" t="s">
        <v>2927</v>
      </c>
      <c r="C82" s="379"/>
      <c r="F82" s="378"/>
      <c r="G82" s="378"/>
      <c r="H82" s="378"/>
    </row>
    <row r="83" spans="2:8" s="376" customFormat="1" ht="15.75" x14ac:dyDescent="0.2">
      <c r="B83" s="380" t="s">
        <v>2675</v>
      </c>
      <c r="C83" s="260" t="s">
        <v>2921</v>
      </c>
      <c r="F83" s="378"/>
      <c r="G83" s="378"/>
      <c r="H83" s="378"/>
    </row>
    <row r="84" spans="2:8" s="134" customFormat="1" ht="15" x14ac:dyDescent="0.25">
      <c r="B84" s="381" t="s">
        <v>120</v>
      </c>
      <c r="C84" s="146" t="s">
        <v>120</v>
      </c>
      <c r="F84" s="62"/>
      <c r="G84" s="62"/>
      <c r="H84" s="62"/>
    </row>
    <row r="85" spans="2:8" x14ac:dyDescent="0.2">
      <c r="C85" s="5"/>
    </row>
    <row r="86" spans="2:8" x14ac:dyDescent="0.2">
      <c r="C86" s="5"/>
    </row>
    <row r="87" spans="2:8" s="376" customFormat="1" ht="15.75" x14ac:dyDescent="0.2">
      <c r="B87" s="380" t="s">
        <v>3555</v>
      </c>
      <c r="C87" s="260" t="s">
        <v>2921</v>
      </c>
      <c r="F87" s="378"/>
      <c r="G87" s="378"/>
      <c r="H87" s="378"/>
    </row>
    <row r="88" spans="2:8" ht="15" x14ac:dyDescent="0.25">
      <c r="B88" s="381" t="s">
        <v>120</v>
      </c>
      <c r="C88" s="146" t="s">
        <v>120</v>
      </c>
    </row>
    <row r="89" spans="2:8" x14ac:dyDescent="0.2">
      <c r="C89" s="5"/>
    </row>
    <row r="90" spans="2:8" x14ac:dyDescent="0.2">
      <c r="C90" s="5"/>
    </row>
    <row r="91" spans="2:8" s="376" customFormat="1" ht="15.75" x14ac:dyDescent="0.25">
      <c r="B91" s="382" t="s">
        <v>2912</v>
      </c>
      <c r="C91" s="260" t="s">
        <v>2923</v>
      </c>
      <c r="F91" s="378"/>
      <c r="G91" s="378"/>
      <c r="H91" s="378"/>
    </row>
    <row r="92" spans="2:8" ht="15" x14ac:dyDescent="0.25">
      <c r="B92" s="381" t="s">
        <v>120</v>
      </c>
      <c r="C92" s="146" t="s">
        <v>120</v>
      </c>
    </row>
    <row r="93" spans="2:8" x14ac:dyDescent="0.2">
      <c r="C93" s="5"/>
    </row>
    <row r="94" spans="2:8" s="376" customFormat="1" ht="15.75" x14ac:dyDescent="0.25">
      <c r="B94" s="382" t="s">
        <v>2914</v>
      </c>
      <c r="C94" s="260" t="s">
        <v>2923</v>
      </c>
      <c r="F94" s="378"/>
      <c r="G94" s="378"/>
      <c r="H94" s="378"/>
    </row>
    <row r="95" spans="2:8" ht="15" x14ac:dyDescent="0.25">
      <c r="B95" s="381" t="s">
        <v>120</v>
      </c>
      <c r="C95" s="146" t="s">
        <v>120</v>
      </c>
    </row>
    <row r="96" spans="2:8" x14ac:dyDescent="0.2">
      <c r="C96" s="5"/>
    </row>
    <row r="97" spans="2:8" s="376" customFormat="1" ht="15" x14ac:dyDescent="0.25">
      <c r="B97" s="383" t="s">
        <v>3556</v>
      </c>
      <c r="C97" s="146" t="s">
        <v>120</v>
      </c>
      <c r="F97" s="378"/>
      <c r="G97" s="378"/>
      <c r="H97" s="378"/>
    </row>
    <row r="98" spans="2:8" x14ac:dyDescent="0.2">
      <c r="C98" s="5"/>
    </row>
    <row r="99" spans="2:8" x14ac:dyDescent="0.2">
      <c r="C99" s="5"/>
    </row>
    <row r="100" spans="2:8" ht="15" x14ac:dyDescent="0.25">
      <c r="B100" s="69" t="s">
        <v>2917</v>
      </c>
      <c r="C100" s="148">
        <v>44469</v>
      </c>
      <c r="D100" s="149"/>
      <c r="E100" s="150"/>
      <c r="F100" s="71"/>
    </row>
    <row r="101" spans="2:8" ht="51" x14ac:dyDescent="0.2">
      <c r="B101" s="151" t="s">
        <v>2523</v>
      </c>
      <c r="C101" s="151" t="s">
        <v>2918</v>
      </c>
      <c r="D101" s="152" t="s">
        <v>2525</v>
      </c>
      <c r="E101" s="153" t="s">
        <v>2526</v>
      </c>
      <c r="F101" s="138" t="s">
        <v>2527</v>
      </c>
    </row>
    <row r="102" spans="2:8" s="134" customFormat="1" x14ac:dyDescent="0.2">
      <c r="B102" s="384" t="s">
        <v>120</v>
      </c>
      <c r="C102" s="154" t="s">
        <v>120</v>
      </c>
      <c r="D102" s="155" t="s">
        <v>120</v>
      </c>
      <c r="E102" s="155" t="s">
        <v>120</v>
      </c>
      <c r="F102" s="155" t="s">
        <v>120</v>
      </c>
      <c r="G102" s="62"/>
      <c r="H102" s="62"/>
    </row>
    <row r="103" spans="2:8" x14ac:dyDescent="0.2">
      <c r="B103" s="156"/>
      <c r="C103" s="70"/>
      <c r="D103" s="70"/>
      <c r="E103" s="70"/>
      <c r="F103" s="71"/>
    </row>
    <row r="104" spans="2:8" x14ac:dyDescent="0.2">
      <c r="B104" s="70"/>
      <c r="C104" s="70"/>
      <c r="D104" s="70"/>
      <c r="E104" s="70"/>
      <c r="F104" s="71"/>
    </row>
    <row r="105" spans="2:8" x14ac:dyDescent="0.2">
      <c r="B105" s="1" t="s">
        <v>2919</v>
      </c>
      <c r="C105" s="154" t="s">
        <v>120</v>
      </c>
      <c r="D105" s="70"/>
      <c r="E105" s="70"/>
      <c r="F105" s="71"/>
    </row>
    <row r="106" spans="2:8" x14ac:dyDescent="0.2">
      <c r="B106" s="70"/>
      <c r="C106" s="70"/>
      <c r="D106" s="70"/>
      <c r="E106" s="70"/>
      <c r="F106" s="71"/>
    </row>
    <row r="107" spans="2:8" ht="15" x14ac:dyDescent="0.25">
      <c r="B107" s="144" t="s">
        <v>2926</v>
      </c>
      <c r="C107" s="70"/>
      <c r="E107" s="70"/>
      <c r="F107" s="71"/>
    </row>
    <row r="108" spans="2:8" x14ac:dyDescent="0.2">
      <c r="B108" s="70"/>
      <c r="C108" s="70"/>
      <c r="E108" s="70"/>
      <c r="F108" s="71"/>
    </row>
    <row r="109" spans="2:8" ht="15" x14ac:dyDescent="0.25">
      <c r="B109" s="157" t="s">
        <v>2920</v>
      </c>
      <c r="C109" s="158" t="s">
        <v>2921</v>
      </c>
      <c r="E109" s="70"/>
      <c r="F109" s="71"/>
    </row>
    <row r="110" spans="2:8" ht="15" x14ac:dyDescent="0.25">
      <c r="B110" s="381" t="s">
        <v>120</v>
      </c>
      <c r="C110" s="146" t="s">
        <v>120</v>
      </c>
      <c r="E110" s="70"/>
      <c r="F110" s="71"/>
    </row>
    <row r="111" spans="2:8" ht="15" x14ac:dyDescent="0.25">
      <c r="B111" s="385"/>
      <c r="C111" s="386"/>
      <c r="E111" s="70"/>
      <c r="F111" s="71"/>
    </row>
    <row r="112" spans="2:8" x14ac:dyDescent="0.2">
      <c r="C112" s="1"/>
      <c r="E112" s="70"/>
      <c r="F112" s="71"/>
    </row>
    <row r="113" spans="2:6" ht="15" x14ac:dyDescent="0.2">
      <c r="B113" s="160" t="s">
        <v>2911</v>
      </c>
      <c r="C113" s="161" t="s">
        <v>2921</v>
      </c>
      <c r="E113" s="70"/>
      <c r="F113" s="71"/>
    </row>
    <row r="114" spans="2:6" ht="15" x14ac:dyDescent="0.25">
      <c r="B114" s="381" t="s">
        <v>120</v>
      </c>
      <c r="C114" s="146" t="s">
        <v>120</v>
      </c>
      <c r="E114" s="70"/>
      <c r="F114" s="71"/>
    </row>
    <row r="115" spans="2:6" ht="15" x14ac:dyDescent="0.25">
      <c r="B115" s="387"/>
      <c r="C115" s="388"/>
      <c r="E115" s="70"/>
      <c r="F115" s="71"/>
    </row>
    <row r="116" spans="2:6" x14ac:dyDescent="0.2">
      <c r="C116" s="134"/>
      <c r="E116" s="70"/>
      <c r="F116" s="71"/>
    </row>
    <row r="117" spans="2:6" ht="15" x14ac:dyDescent="0.25">
      <c r="B117" s="157" t="s">
        <v>2922</v>
      </c>
      <c r="C117" s="158" t="s">
        <v>2923</v>
      </c>
      <c r="E117" s="70"/>
      <c r="F117" s="71"/>
    </row>
    <row r="118" spans="2:6" ht="15" x14ac:dyDescent="0.25">
      <c r="B118" s="381" t="s">
        <v>120</v>
      </c>
      <c r="C118" s="146" t="s">
        <v>120</v>
      </c>
      <c r="E118" s="70"/>
      <c r="F118" s="71"/>
    </row>
    <row r="119" spans="2:6" x14ac:dyDescent="0.2">
      <c r="C119" s="134"/>
    </row>
    <row r="120" spans="2:6" ht="15" x14ac:dyDescent="0.25">
      <c r="B120" s="160" t="s">
        <v>2924</v>
      </c>
      <c r="C120" s="162" t="s">
        <v>2923</v>
      </c>
    </row>
    <row r="121" spans="2:6" ht="15" x14ac:dyDescent="0.25">
      <c r="B121" s="381" t="s">
        <v>120</v>
      </c>
      <c r="C121" s="146" t="s">
        <v>120</v>
      </c>
    </row>
    <row r="122" spans="2:6" x14ac:dyDescent="0.2">
      <c r="C122" s="134"/>
    </row>
    <row r="123" spans="2:6" ht="15" x14ac:dyDescent="0.25">
      <c r="B123" s="163" t="s">
        <v>2925</v>
      </c>
      <c r="C123" s="146" t="s">
        <v>120</v>
      </c>
    </row>
  </sheetData>
  <mergeCells count="3">
    <mergeCell ref="B1:E1"/>
    <mergeCell ref="C3:C7"/>
    <mergeCell ref="D3:D7"/>
  </mergeCells>
  <conditionalFormatting sqref="C111">
    <cfRule type="expression" dxfId="131" priority="1">
      <formula>#REF!="Total"</formula>
    </cfRule>
  </conditionalFormatting>
  <conditionalFormatting sqref="C111">
    <cfRule type="expression" dxfId="130" priority="11" stopIfTrue="1">
      <formula>$C111="Total"</formula>
    </cfRule>
  </conditionalFormatting>
  <conditionalFormatting sqref="C111">
    <cfRule type="expression" dxfId="129" priority="10">
      <formula>#REF!="Total"</formula>
    </cfRule>
  </conditionalFormatting>
  <conditionalFormatting sqref="C111">
    <cfRule type="expression" dxfId="128" priority="9">
      <formula>#REF!="Total"</formula>
    </cfRule>
  </conditionalFormatting>
  <conditionalFormatting sqref="C111">
    <cfRule type="expression" dxfId="127" priority="8">
      <formula>#REF!="Total"</formula>
    </cfRule>
  </conditionalFormatting>
  <conditionalFormatting sqref="C111">
    <cfRule type="expression" dxfId="126" priority="7">
      <formula>#REF!="Total"</formula>
    </cfRule>
  </conditionalFormatting>
  <conditionalFormatting sqref="C111">
    <cfRule type="expression" dxfId="125" priority="6">
      <formula>#REF!="Total"</formula>
    </cfRule>
  </conditionalFormatting>
  <conditionalFormatting sqref="C111">
    <cfRule type="expression" dxfId="124" priority="5">
      <formula>#REF!="Total"</formula>
    </cfRule>
  </conditionalFormatting>
  <conditionalFormatting sqref="C111">
    <cfRule type="expression" dxfId="123" priority="4">
      <formula>#REF!="Total"</formula>
    </cfRule>
  </conditionalFormatting>
  <conditionalFormatting sqref="C111">
    <cfRule type="expression" dxfId="122" priority="12">
      <formula>#REF!="Total"</formula>
    </cfRule>
  </conditionalFormatting>
  <conditionalFormatting sqref="C111">
    <cfRule type="expression" dxfId="121" priority="13">
      <formula>#REF!="Total"</formula>
    </cfRule>
  </conditionalFormatting>
  <conditionalFormatting sqref="C111">
    <cfRule type="expression" dxfId="120" priority="14">
      <formula>#REF!="Total"</formula>
    </cfRule>
  </conditionalFormatting>
  <conditionalFormatting sqref="C111">
    <cfRule type="expression" dxfId="119" priority="15">
      <formula>#REF!="Total"</formula>
    </cfRule>
  </conditionalFormatting>
  <conditionalFormatting sqref="C111">
    <cfRule type="expression" dxfId="118" priority="16">
      <formula>$A111="Total"</formula>
    </cfRule>
  </conditionalFormatting>
  <conditionalFormatting sqref="C111">
    <cfRule type="expression" dxfId="117" priority="3">
      <formula>#REF!="Total"</formula>
    </cfRule>
  </conditionalFormatting>
  <conditionalFormatting sqref="C111">
    <cfRule type="expression" dxfId="116" priority="2">
      <formula>#REF!="Total"</formula>
    </cfRule>
  </conditionalFormatting>
  <conditionalFormatting sqref="C111">
    <cfRule type="expression" dxfId="115" priority="17" stopIfTrue="1">
      <formula>#REF!="Total"</formula>
    </cfRule>
  </conditionalFormatting>
  <conditionalFormatting sqref="C111">
    <cfRule type="expression" dxfId="114" priority="18">
      <formula>#REF!="Total"</formula>
    </cfRule>
  </conditionalFormatting>
  <conditionalFormatting sqref="C111">
    <cfRule type="expression" dxfId="113" priority="19">
      <formula>#REF!="Total"</formula>
    </cfRule>
  </conditionalFormatting>
  <conditionalFormatting sqref="C111">
    <cfRule type="expression" dxfId="112" priority="20">
      <formula>#REF!="Total"</formula>
    </cfRule>
  </conditionalFormatting>
  <conditionalFormatting sqref="C111">
    <cfRule type="expression" dxfId="111" priority="21">
      <formula>#REF!="Total"</formula>
    </cfRule>
  </conditionalFormatting>
  <conditionalFormatting sqref="C111">
    <cfRule type="expression" dxfId="110" priority="22">
      <formula>#REF!="Total"</formula>
    </cfRule>
  </conditionalFormatting>
  <conditionalFormatting sqref="C111">
    <cfRule type="expression" dxfId="109" priority="23">
      <formula>#REF!="Total"</formula>
    </cfRule>
  </conditionalFormatting>
  <conditionalFormatting sqref="C111">
    <cfRule type="expression" dxfId="108" priority="24">
      <formula>#REF!="Total"</formula>
    </cfRule>
  </conditionalFormatting>
  <conditionalFormatting sqref="C111">
    <cfRule type="expression" dxfId="107" priority="25">
      <formula>#REF!="Total"</formula>
    </cfRule>
  </conditionalFormatting>
  <conditionalFormatting sqref="C111">
    <cfRule type="expression" dxfId="106" priority="26">
      <formula>#REF!="Total"</formula>
    </cfRule>
  </conditionalFormatting>
  <conditionalFormatting sqref="C111">
    <cfRule type="expression" dxfId="105" priority="27">
      <formula>#REF!="Total"</formula>
    </cfRule>
  </conditionalFormatting>
  <conditionalFormatting sqref="C111">
    <cfRule type="expression" dxfId="104" priority="28">
      <formula>#REF!="Total"</formula>
    </cfRule>
  </conditionalFormatting>
  <conditionalFormatting sqref="C111">
    <cfRule type="expression" dxfId="103" priority="29">
      <formula>#REF!="Total"</formula>
    </cfRule>
  </conditionalFormatting>
  <conditionalFormatting sqref="C111">
    <cfRule type="expression" dxfId="102" priority="30">
      <formula>#REF!="Total"</formula>
    </cfRule>
  </conditionalFormatting>
  <conditionalFormatting sqref="C111">
    <cfRule type="expression" dxfId="101" priority="31">
      <formula>#REF!="Total"</formula>
    </cfRule>
  </conditionalFormatting>
  <conditionalFormatting sqref="C111">
    <cfRule type="expression" dxfId="100" priority="32">
      <formula>#REF!="Total"</formula>
    </cfRule>
  </conditionalFormatting>
  <conditionalFormatting sqref="C111">
    <cfRule type="expression" dxfId="99" priority="33">
      <formula>#REF!="Total"</formula>
    </cfRule>
  </conditionalFormatting>
  <hyperlinks>
    <hyperlink ref="A1" location="Index!A1" display="Index" xr:uid="{05C6D895-85E2-4DEC-93FD-225F7B5020BC}"/>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19DB4-B8A0-4E97-834F-43532E2CA013}">
  <dimension ref="A1:I132"/>
  <sheetViews>
    <sheetView workbookViewId="0">
      <selection activeCell="B1" sqref="B1:E1"/>
    </sheetView>
  </sheetViews>
  <sheetFormatPr defaultRowHeight="12.75" x14ac:dyDescent="0.2"/>
  <cols>
    <col min="1" max="1" width="5.42578125" style="1" bestFit="1" customWidth="1"/>
    <col min="2" max="2" width="67" style="1" bestFit="1" customWidth="1"/>
    <col min="3" max="3" width="25.7109375" style="62" customWidth="1"/>
    <col min="4" max="4" width="30.28515625" style="1" bestFit="1" customWidth="1"/>
    <col min="5" max="5" width="13.8554687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30.28515625" style="1" bestFit="1" customWidth="1"/>
    <col min="261" max="261" width="13.8554687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30.28515625" style="1" bestFit="1" customWidth="1"/>
    <col min="517" max="517" width="13.8554687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30.28515625" style="1" bestFit="1" customWidth="1"/>
    <col min="773" max="773" width="13.8554687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30.28515625" style="1" bestFit="1" customWidth="1"/>
    <col min="1029" max="1029" width="13.8554687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30.28515625" style="1" bestFit="1" customWidth="1"/>
    <col min="1285" max="1285" width="13.8554687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30.28515625" style="1" bestFit="1" customWidth="1"/>
    <col min="1541" max="1541" width="13.8554687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30.28515625" style="1" bestFit="1" customWidth="1"/>
    <col min="1797" max="1797" width="13.8554687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30.28515625" style="1" bestFit="1" customWidth="1"/>
    <col min="2053" max="2053" width="13.8554687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30.28515625" style="1" bestFit="1" customWidth="1"/>
    <col min="2309" max="2309" width="13.8554687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30.28515625" style="1" bestFit="1" customWidth="1"/>
    <col min="2565" max="2565" width="13.8554687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30.28515625" style="1" bestFit="1" customWidth="1"/>
    <col min="2821" max="2821" width="13.8554687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30.28515625" style="1" bestFit="1" customWidth="1"/>
    <col min="3077" max="3077" width="13.8554687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30.28515625" style="1" bestFit="1" customWidth="1"/>
    <col min="3333" max="3333" width="13.8554687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30.28515625" style="1" bestFit="1" customWidth="1"/>
    <col min="3589" max="3589" width="13.8554687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30.28515625" style="1" bestFit="1" customWidth="1"/>
    <col min="3845" max="3845" width="13.8554687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30.28515625" style="1" bestFit="1" customWidth="1"/>
    <col min="4101" max="4101" width="13.8554687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30.28515625" style="1" bestFit="1" customWidth="1"/>
    <col min="4357" max="4357" width="13.8554687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30.28515625" style="1" bestFit="1" customWidth="1"/>
    <col min="4613" max="4613" width="13.8554687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30.28515625" style="1" bestFit="1" customWidth="1"/>
    <col min="4869" max="4869" width="13.8554687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30.28515625" style="1" bestFit="1" customWidth="1"/>
    <col min="5125" max="5125" width="13.8554687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30.28515625" style="1" bestFit="1" customWidth="1"/>
    <col min="5381" max="5381" width="13.8554687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30.28515625" style="1" bestFit="1" customWidth="1"/>
    <col min="5637" max="5637" width="13.8554687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30.28515625" style="1" bestFit="1" customWidth="1"/>
    <col min="5893" max="5893" width="13.8554687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30.28515625" style="1" bestFit="1" customWidth="1"/>
    <col min="6149" max="6149" width="13.8554687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30.28515625" style="1" bestFit="1" customWidth="1"/>
    <col min="6405" max="6405" width="13.8554687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30.28515625" style="1" bestFit="1" customWidth="1"/>
    <col min="6661" max="6661" width="13.8554687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30.28515625" style="1" bestFit="1" customWidth="1"/>
    <col min="6917" max="6917" width="13.8554687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30.28515625" style="1" bestFit="1" customWidth="1"/>
    <col min="7173" max="7173" width="13.8554687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30.28515625" style="1" bestFit="1" customWidth="1"/>
    <col min="7429" max="7429" width="13.8554687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30.28515625" style="1" bestFit="1" customWidth="1"/>
    <col min="7685" max="7685" width="13.8554687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30.28515625" style="1" bestFit="1" customWidth="1"/>
    <col min="7941" max="7941" width="13.8554687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30.28515625" style="1" bestFit="1" customWidth="1"/>
    <col min="8197" max="8197" width="13.8554687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30.28515625" style="1" bestFit="1" customWidth="1"/>
    <col min="8453" max="8453" width="13.8554687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30.28515625" style="1" bestFit="1" customWidth="1"/>
    <col min="8709" max="8709" width="13.8554687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30.28515625" style="1" bestFit="1" customWidth="1"/>
    <col min="8965" max="8965" width="13.8554687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30.28515625" style="1" bestFit="1" customWidth="1"/>
    <col min="9221" max="9221" width="13.8554687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30.28515625" style="1" bestFit="1" customWidth="1"/>
    <col min="9477" max="9477" width="13.8554687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30.28515625" style="1" bestFit="1" customWidth="1"/>
    <col min="9733" max="9733" width="13.8554687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30.28515625" style="1" bestFit="1" customWidth="1"/>
    <col min="9989" max="9989" width="13.8554687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30.28515625" style="1" bestFit="1" customWidth="1"/>
    <col min="10245" max="10245" width="13.8554687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30.28515625" style="1" bestFit="1" customWidth="1"/>
    <col min="10501" max="10501" width="13.8554687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30.28515625" style="1" bestFit="1" customWidth="1"/>
    <col min="10757" max="10757" width="13.8554687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30.28515625" style="1" bestFit="1" customWidth="1"/>
    <col min="11013" max="11013" width="13.8554687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30.28515625" style="1" bestFit="1" customWidth="1"/>
    <col min="11269" max="11269" width="13.8554687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30.28515625" style="1" bestFit="1" customWidth="1"/>
    <col min="11525" max="11525" width="13.8554687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30.28515625" style="1" bestFit="1" customWidth="1"/>
    <col min="11781" max="11781" width="13.8554687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30.28515625" style="1" bestFit="1" customWidth="1"/>
    <col min="12037" max="12037" width="13.8554687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30.28515625" style="1" bestFit="1" customWidth="1"/>
    <col min="12293" max="12293" width="13.8554687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30.28515625" style="1" bestFit="1" customWidth="1"/>
    <col min="12549" max="12549" width="13.8554687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30.28515625" style="1" bestFit="1" customWidth="1"/>
    <col min="12805" max="12805" width="13.8554687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30.28515625" style="1" bestFit="1" customWidth="1"/>
    <col min="13061" max="13061" width="13.8554687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30.28515625" style="1" bestFit="1" customWidth="1"/>
    <col min="13317" max="13317" width="13.8554687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30.28515625" style="1" bestFit="1" customWidth="1"/>
    <col min="13573" max="13573" width="13.8554687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30.28515625" style="1" bestFit="1" customWidth="1"/>
    <col min="13829" max="13829" width="13.8554687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30.28515625" style="1" bestFit="1" customWidth="1"/>
    <col min="14085" max="14085" width="13.8554687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30.28515625" style="1" bestFit="1" customWidth="1"/>
    <col min="14341" max="14341" width="13.8554687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30.28515625" style="1" bestFit="1" customWidth="1"/>
    <col min="14597" max="14597" width="13.8554687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30.28515625" style="1" bestFit="1" customWidth="1"/>
    <col min="14853" max="14853" width="13.8554687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30.28515625" style="1" bestFit="1" customWidth="1"/>
    <col min="15109" max="15109" width="13.8554687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30.28515625" style="1" bestFit="1" customWidth="1"/>
    <col min="15365" max="15365" width="13.8554687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30.28515625" style="1" bestFit="1" customWidth="1"/>
    <col min="15621" max="15621" width="13.8554687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30.28515625" style="1" bestFit="1" customWidth="1"/>
    <col min="15877" max="15877" width="13.8554687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30.28515625" style="1" bestFit="1" customWidth="1"/>
    <col min="16133" max="16133" width="13.8554687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x14ac:dyDescent="0.2">
      <c r="A1" s="3" t="s">
        <v>0</v>
      </c>
      <c r="B1" s="410" t="s">
        <v>39</v>
      </c>
      <c r="C1" s="410"/>
      <c r="D1" s="410"/>
      <c r="E1" s="410"/>
    </row>
    <row r="2" spans="1:9" ht="13.5" thickBot="1" x14ac:dyDescent="0.25"/>
    <row r="3" spans="1:9" ht="15" x14ac:dyDescent="0.2">
      <c r="B3" s="47" t="s">
        <v>1075</v>
      </c>
      <c r="C3" s="411"/>
      <c r="D3" s="417"/>
    </row>
    <row r="4" spans="1:9" ht="30" x14ac:dyDescent="0.2">
      <c r="B4" s="50" t="s">
        <v>1076</v>
      </c>
      <c r="C4" s="412"/>
      <c r="D4" s="418"/>
    </row>
    <row r="5" spans="1:9" ht="15" x14ac:dyDescent="0.2">
      <c r="B5" s="50" t="s">
        <v>983</v>
      </c>
      <c r="C5" s="412"/>
      <c r="D5" s="418"/>
    </row>
    <row r="6" spans="1:9" ht="15" x14ac:dyDescent="0.2">
      <c r="B6" s="50" t="s">
        <v>1000</v>
      </c>
      <c r="C6" s="412"/>
      <c r="D6" s="418"/>
    </row>
    <row r="7" spans="1:9" ht="45.75" thickBot="1" x14ac:dyDescent="0.25">
      <c r="B7" s="51" t="s">
        <v>1077</v>
      </c>
      <c r="C7" s="413"/>
      <c r="D7" s="419"/>
    </row>
    <row r="8" spans="1:9" x14ac:dyDescent="0.2">
      <c r="C8" s="64" t="s">
        <v>1631</v>
      </c>
      <c r="D8" s="64" t="s">
        <v>1630</v>
      </c>
    </row>
    <row r="10" spans="1:9" x14ac:dyDescent="0.2">
      <c r="B10" s="1" t="s">
        <v>95</v>
      </c>
    </row>
    <row r="12" spans="1:9" x14ac:dyDescent="0.2">
      <c r="B12" s="6" t="s">
        <v>96</v>
      </c>
      <c r="C12" s="63" t="s">
        <v>97</v>
      </c>
      <c r="D12" s="6" t="s">
        <v>125</v>
      </c>
      <c r="E12" s="6" t="s">
        <v>99</v>
      </c>
      <c r="F12" s="8" t="s">
        <v>100</v>
      </c>
      <c r="G12" s="8" t="s">
        <v>101</v>
      </c>
      <c r="H12" s="8" t="s">
        <v>102</v>
      </c>
      <c r="I12" s="2" t="s">
        <v>126</v>
      </c>
    </row>
    <row r="13" spans="1:9" x14ac:dyDescent="0.2">
      <c r="B13" s="2" t="s">
        <v>127</v>
      </c>
    </row>
    <row r="14" spans="1:9" x14ac:dyDescent="0.2">
      <c r="B14" s="2" t="s">
        <v>104</v>
      </c>
    </row>
    <row r="15" spans="1:9" x14ac:dyDescent="0.2">
      <c r="B15" s="1" t="s">
        <v>1111</v>
      </c>
      <c r="C15" s="62" t="s">
        <v>128</v>
      </c>
      <c r="D15" s="1" t="s">
        <v>131</v>
      </c>
      <c r="E15" s="1" t="s">
        <v>132</v>
      </c>
      <c r="F15" s="4">
        <v>633000</v>
      </c>
      <c r="G15" s="4">
        <v>4436.38</v>
      </c>
      <c r="H15" s="4">
        <v>4.84</v>
      </c>
    </row>
    <row r="16" spans="1:9" x14ac:dyDescent="0.2">
      <c r="B16" s="1" t="s">
        <v>280</v>
      </c>
      <c r="C16" s="62" t="s">
        <v>128</v>
      </c>
      <c r="D16" s="1" t="s">
        <v>131</v>
      </c>
      <c r="E16" s="1" t="s">
        <v>281</v>
      </c>
      <c r="F16" s="4">
        <v>747125</v>
      </c>
      <c r="G16" s="4">
        <v>3384.48</v>
      </c>
      <c r="H16" s="4">
        <v>3.69</v>
      </c>
    </row>
    <row r="17" spans="2:8" x14ac:dyDescent="0.2">
      <c r="B17" s="1" t="s">
        <v>1138</v>
      </c>
      <c r="C17" s="62" t="s">
        <v>128</v>
      </c>
      <c r="D17" s="1" t="s">
        <v>173</v>
      </c>
      <c r="E17" s="1" t="s">
        <v>290</v>
      </c>
      <c r="F17" s="4">
        <v>453000</v>
      </c>
      <c r="G17" s="4">
        <v>3340.65</v>
      </c>
      <c r="H17" s="4">
        <v>3.64</v>
      </c>
    </row>
    <row r="18" spans="2:8" x14ac:dyDescent="0.2">
      <c r="B18" s="1" t="s">
        <v>1114</v>
      </c>
      <c r="C18" s="62" t="s">
        <v>128</v>
      </c>
      <c r="D18" s="1" t="s">
        <v>165</v>
      </c>
      <c r="E18" s="1" t="s">
        <v>166</v>
      </c>
      <c r="F18" s="4">
        <v>182500</v>
      </c>
      <c r="G18" s="4">
        <v>3107.88</v>
      </c>
      <c r="H18" s="4">
        <v>3.39</v>
      </c>
    </row>
    <row r="19" spans="2:8" x14ac:dyDescent="0.2">
      <c r="B19" s="1" t="s">
        <v>1103</v>
      </c>
      <c r="C19" s="62" t="s">
        <v>128</v>
      </c>
      <c r="D19" s="1" t="s">
        <v>160</v>
      </c>
      <c r="E19" s="1" t="s">
        <v>175</v>
      </c>
      <c r="F19" s="4">
        <v>363977</v>
      </c>
      <c r="G19" s="4">
        <v>2978.24</v>
      </c>
      <c r="H19" s="4">
        <v>3.25</v>
      </c>
    </row>
    <row r="20" spans="2:8" x14ac:dyDescent="0.2">
      <c r="B20" s="1" t="s">
        <v>1385</v>
      </c>
      <c r="C20" s="62" t="s">
        <v>128</v>
      </c>
      <c r="D20" s="1" t="s">
        <v>129</v>
      </c>
      <c r="E20" s="1" t="s">
        <v>130</v>
      </c>
      <c r="F20" s="4">
        <v>100000</v>
      </c>
      <c r="G20" s="4">
        <v>2519.25</v>
      </c>
      <c r="H20" s="4">
        <v>2.75</v>
      </c>
    </row>
    <row r="21" spans="2:8" x14ac:dyDescent="0.2">
      <c r="B21" s="1" t="s">
        <v>1216</v>
      </c>
      <c r="C21" s="62" t="s">
        <v>128</v>
      </c>
      <c r="D21" s="1" t="s">
        <v>247</v>
      </c>
      <c r="E21" s="1" t="s">
        <v>415</v>
      </c>
      <c r="F21" s="4">
        <v>1755000</v>
      </c>
      <c r="G21" s="4">
        <v>2489.4699999999998</v>
      </c>
      <c r="H21" s="4">
        <v>2.71</v>
      </c>
    </row>
    <row r="22" spans="2:8" x14ac:dyDescent="0.2">
      <c r="B22" s="1" t="s">
        <v>1229</v>
      </c>
      <c r="C22" s="62" t="s">
        <v>128</v>
      </c>
      <c r="D22" s="1" t="s">
        <v>160</v>
      </c>
      <c r="E22" s="1" t="s">
        <v>421</v>
      </c>
      <c r="F22" s="4">
        <v>227500</v>
      </c>
      <c r="G22" s="4">
        <v>2237.58</v>
      </c>
      <c r="H22" s="4">
        <v>2.44</v>
      </c>
    </row>
    <row r="23" spans="2:8" x14ac:dyDescent="0.2">
      <c r="B23" s="1" t="s">
        <v>1213</v>
      </c>
      <c r="C23" s="62" t="s">
        <v>128</v>
      </c>
      <c r="D23" s="1" t="s">
        <v>339</v>
      </c>
      <c r="E23" s="1" t="s">
        <v>340</v>
      </c>
      <c r="F23" s="4">
        <v>445000</v>
      </c>
      <c r="G23" s="4">
        <v>2171.38</v>
      </c>
      <c r="H23" s="4">
        <v>2.37</v>
      </c>
    </row>
    <row r="24" spans="2:8" x14ac:dyDescent="0.2">
      <c r="B24" s="1" t="s">
        <v>1100</v>
      </c>
      <c r="C24" s="62" t="s">
        <v>128</v>
      </c>
      <c r="D24" s="1" t="s">
        <v>134</v>
      </c>
      <c r="E24" s="1" t="s">
        <v>136</v>
      </c>
      <c r="F24" s="4">
        <v>56299</v>
      </c>
      <c r="G24" s="4">
        <v>2125.6</v>
      </c>
      <c r="H24" s="4">
        <v>2.3199999999999998</v>
      </c>
    </row>
    <row r="25" spans="2:8" x14ac:dyDescent="0.2">
      <c r="B25" s="1" t="s">
        <v>432</v>
      </c>
      <c r="C25" s="62" t="s">
        <v>128</v>
      </c>
      <c r="D25" s="1" t="s">
        <v>131</v>
      </c>
      <c r="E25" s="1" t="s">
        <v>433</v>
      </c>
      <c r="F25" s="4">
        <v>2485000</v>
      </c>
      <c r="G25" s="4">
        <v>2031.49</v>
      </c>
      <c r="H25" s="4">
        <v>2.21</v>
      </c>
    </row>
    <row r="26" spans="2:8" x14ac:dyDescent="0.2">
      <c r="B26" s="1" t="s">
        <v>1159</v>
      </c>
      <c r="C26" s="62" t="s">
        <v>128</v>
      </c>
      <c r="D26" s="1" t="s">
        <v>140</v>
      </c>
      <c r="E26" s="1" t="s">
        <v>141</v>
      </c>
      <c r="F26" s="4">
        <v>65000</v>
      </c>
      <c r="G26" s="4">
        <v>1790.3</v>
      </c>
      <c r="H26" s="4">
        <v>1.95</v>
      </c>
    </row>
    <row r="27" spans="2:8" x14ac:dyDescent="0.2">
      <c r="B27" s="1" t="s">
        <v>1440</v>
      </c>
      <c r="C27" s="62" t="s">
        <v>128</v>
      </c>
      <c r="D27" s="1" t="s">
        <v>276</v>
      </c>
      <c r="E27" s="1" t="s">
        <v>435</v>
      </c>
      <c r="F27" s="4">
        <v>436400</v>
      </c>
      <c r="G27" s="4">
        <v>1789.24</v>
      </c>
      <c r="H27" s="4">
        <v>1.95</v>
      </c>
    </row>
    <row r="28" spans="2:8" x14ac:dyDescent="0.2">
      <c r="B28" s="1" t="s">
        <v>1113</v>
      </c>
      <c r="C28" s="62" t="s">
        <v>128</v>
      </c>
      <c r="D28" s="1" t="s">
        <v>167</v>
      </c>
      <c r="E28" s="1" t="s">
        <v>344</v>
      </c>
      <c r="F28" s="4">
        <v>101000</v>
      </c>
      <c r="G28" s="4">
        <v>1686.14</v>
      </c>
      <c r="H28" s="4">
        <v>1.84</v>
      </c>
    </row>
    <row r="29" spans="2:8" s="66" customFormat="1" x14ac:dyDescent="0.2">
      <c r="B29" s="66" t="s">
        <v>1391</v>
      </c>
      <c r="C29" s="67" t="s">
        <v>128</v>
      </c>
      <c r="D29" s="66" t="s">
        <v>247</v>
      </c>
      <c r="E29" s="66" t="s">
        <v>436</v>
      </c>
      <c r="F29" s="68">
        <v>1816880</v>
      </c>
      <c r="G29" s="68">
        <v>1663.35</v>
      </c>
      <c r="H29" s="68">
        <v>1.81</v>
      </c>
    </row>
    <row r="30" spans="2:8" x14ac:dyDescent="0.2">
      <c r="B30" s="1" t="s">
        <v>1128</v>
      </c>
      <c r="C30" s="62" t="s">
        <v>128</v>
      </c>
      <c r="D30" s="1" t="s">
        <v>239</v>
      </c>
      <c r="E30" s="1" t="s">
        <v>536</v>
      </c>
      <c r="F30" s="4">
        <v>1200000</v>
      </c>
      <c r="G30" s="4">
        <v>1605.6</v>
      </c>
      <c r="H30" s="4">
        <v>1.75</v>
      </c>
    </row>
    <row r="31" spans="2:8" x14ac:dyDescent="0.2">
      <c r="B31" s="1" t="s">
        <v>1203</v>
      </c>
      <c r="C31" s="62" t="s">
        <v>128</v>
      </c>
      <c r="D31" s="1" t="s">
        <v>247</v>
      </c>
      <c r="E31" s="1" t="s">
        <v>263</v>
      </c>
      <c r="F31" s="4">
        <v>825000</v>
      </c>
      <c r="G31" s="4">
        <v>1566.68</v>
      </c>
      <c r="H31" s="4">
        <v>1.71</v>
      </c>
    </row>
    <row r="32" spans="2:8" x14ac:dyDescent="0.2">
      <c r="B32" s="1" t="s">
        <v>1129</v>
      </c>
      <c r="C32" s="62" t="s">
        <v>128</v>
      </c>
      <c r="D32" s="1" t="s">
        <v>276</v>
      </c>
      <c r="E32" s="1" t="s">
        <v>437</v>
      </c>
      <c r="F32" s="4">
        <v>345000</v>
      </c>
      <c r="G32" s="4">
        <v>1439.34</v>
      </c>
      <c r="H32" s="4">
        <v>1.57</v>
      </c>
    </row>
    <row r="33" spans="2:8" x14ac:dyDescent="0.2">
      <c r="B33" s="1" t="s">
        <v>1195</v>
      </c>
      <c r="C33" s="62" t="s">
        <v>128</v>
      </c>
      <c r="D33" s="1" t="s">
        <v>173</v>
      </c>
      <c r="E33" s="1" t="s">
        <v>434</v>
      </c>
      <c r="F33" s="4">
        <v>145000</v>
      </c>
      <c r="G33" s="4">
        <v>1438.33</v>
      </c>
      <c r="H33" s="4">
        <v>1.57</v>
      </c>
    </row>
    <row r="34" spans="2:8" x14ac:dyDescent="0.2">
      <c r="B34" s="1" t="s">
        <v>1443</v>
      </c>
      <c r="C34" s="62" t="s">
        <v>128</v>
      </c>
      <c r="D34" s="1" t="s">
        <v>193</v>
      </c>
      <c r="E34" s="1" t="s">
        <v>194</v>
      </c>
      <c r="F34" s="4">
        <v>104327</v>
      </c>
      <c r="G34" s="4">
        <v>1418.53</v>
      </c>
      <c r="H34" s="4">
        <v>1.55</v>
      </c>
    </row>
    <row r="35" spans="2:8" x14ac:dyDescent="0.2">
      <c r="B35" s="1" t="s">
        <v>1396</v>
      </c>
      <c r="C35" s="62" t="s">
        <v>128</v>
      </c>
      <c r="D35" s="1" t="s">
        <v>247</v>
      </c>
      <c r="E35" s="1" t="s">
        <v>438</v>
      </c>
      <c r="F35" s="4">
        <v>310000</v>
      </c>
      <c r="G35" s="4">
        <v>1373.61</v>
      </c>
      <c r="H35" s="4">
        <v>1.5</v>
      </c>
    </row>
    <row r="36" spans="2:8" x14ac:dyDescent="0.2">
      <c r="B36" s="1" t="s">
        <v>1176</v>
      </c>
      <c r="C36" s="62" t="s">
        <v>128</v>
      </c>
      <c r="D36" s="1" t="s">
        <v>129</v>
      </c>
      <c r="E36" s="1" t="s">
        <v>342</v>
      </c>
      <c r="F36" s="4">
        <v>455000</v>
      </c>
      <c r="G36" s="4">
        <v>1365</v>
      </c>
      <c r="H36" s="4">
        <v>1.49</v>
      </c>
    </row>
    <row r="37" spans="2:8" x14ac:dyDescent="0.2">
      <c r="B37" s="1" t="s">
        <v>1230</v>
      </c>
      <c r="C37" s="62" t="s">
        <v>128</v>
      </c>
      <c r="D37" s="1" t="s">
        <v>160</v>
      </c>
      <c r="E37" s="1" t="s">
        <v>162</v>
      </c>
      <c r="F37" s="4">
        <v>27656</v>
      </c>
      <c r="G37" s="4">
        <v>1349.81</v>
      </c>
      <c r="H37" s="4">
        <v>1.47</v>
      </c>
    </row>
    <row r="38" spans="2:8" x14ac:dyDescent="0.2">
      <c r="B38" s="1" t="s">
        <v>1140</v>
      </c>
      <c r="C38" s="62" t="s">
        <v>128</v>
      </c>
      <c r="D38" s="1" t="s">
        <v>337</v>
      </c>
      <c r="E38" s="1" t="s">
        <v>338</v>
      </c>
      <c r="F38" s="4">
        <v>98000</v>
      </c>
      <c r="G38" s="4">
        <v>1263.1199999999999</v>
      </c>
      <c r="H38" s="4">
        <v>1.38</v>
      </c>
    </row>
    <row r="39" spans="2:8" x14ac:dyDescent="0.2">
      <c r="B39" s="1" t="s">
        <v>1145</v>
      </c>
      <c r="C39" s="62" t="s">
        <v>128</v>
      </c>
      <c r="D39" s="1" t="s">
        <v>167</v>
      </c>
      <c r="E39" s="1" t="s">
        <v>181</v>
      </c>
      <c r="F39" s="4">
        <v>55000</v>
      </c>
      <c r="G39" s="4">
        <v>1239.98</v>
      </c>
      <c r="H39" s="4">
        <v>1.35</v>
      </c>
    </row>
    <row r="40" spans="2:8" x14ac:dyDescent="0.2">
      <c r="B40" s="1" t="s">
        <v>1502</v>
      </c>
      <c r="C40" s="62" t="s">
        <v>128</v>
      </c>
      <c r="D40" s="1" t="s">
        <v>173</v>
      </c>
      <c r="E40" s="1" t="s">
        <v>478</v>
      </c>
      <c r="F40" s="4">
        <v>58100</v>
      </c>
      <c r="G40" s="4">
        <v>1136.03</v>
      </c>
      <c r="H40" s="4">
        <v>1.24</v>
      </c>
    </row>
    <row r="41" spans="2:8" x14ac:dyDescent="0.2">
      <c r="B41" s="1" t="s">
        <v>1200</v>
      </c>
      <c r="C41" s="62" t="s">
        <v>128</v>
      </c>
      <c r="D41" s="1" t="s">
        <v>142</v>
      </c>
      <c r="E41" s="1" t="s">
        <v>143</v>
      </c>
      <c r="F41" s="4">
        <v>165000</v>
      </c>
      <c r="G41" s="4">
        <v>1135.7</v>
      </c>
      <c r="H41" s="4">
        <v>1.24</v>
      </c>
    </row>
    <row r="42" spans="2:8" x14ac:dyDescent="0.2">
      <c r="B42" s="1" t="s">
        <v>1146</v>
      </c>
      <c r="C42" s="62" t="s">
        <v>128</v>
      </c>
      <c r="D42" s="1" t="s">
        <v>131</v>
      </c>
      <c r="E42" s="1" t="s">
        <v>402</v>
      </c>
      <c r="F42" s="4">
        <v>1300000</v>
      </c>
      <c r="G42" s="4">
        <v>1095.9000000000001</v>
      </c>
      <c r="H42" s="4">
        <v>1.19</v>
      </c>
    </row>
    <row r="43" spans="2:8" x14ac:dyDescent="0.2">
      <c r="B43" s="1" t="s">
        <v>1387</v>
      </c>
      <c r="C43" s="62" t="s">
        <v>128</v>
      </c>
      <c r="D43" s="1" t="s">
        <v>134</v>
      </c>
      <c r="E43" s="1" t="s">
        <v>261</v>
      </c>
      <c r="F43" s="4">
        <v>80000</v>
      </c>
      <c r="G43" s="4">
        <v>1023.64</v>
      </c>
      <c r="H43" s="4">
        <v>1.1200000000000001</v>
      </c>
    </row>
    <row r="44" spans="2:8" x14ac:dyDescent="0.2">
      <c r="B44" s="1" t="s">
        <v>1196</v>
      </c>
      <c r="C44" s="62" t="s">
        <v>128</v>
      </c>
      <c r="D44" s="1" t="s">
        <v>339</v>
      </c>
      <c r="E44" s="1" t="s">
        <v>345</v>
      </c>
      <c r="F44" s="4">
        <v>1050874</v>
      </c>
      <c r="G44" s="4">
        <v>981.52</v>
      </c>
      <c r="H44" s="4">
        <v>1.07</v>
      </c>
    </row>
    <row r="45" spans="2:8" x14ac:dyDescent="0.2">
      <c r="B45" s="1" t="s">
        <v>1171</v>
      </c>
      <c r="C45" s="62" t="s">
        <v>128</v>
      </c>
      <c r="D45" s="1" t="s">
        <v>131</v>
      </c>
      <c r="E45" s="1" t="s">
        <v>133</v>
      </c>
      <c r="F45" s="4">
        <v>60000</v>
      </c>
      <c r="G45" s="4">
        <v>956.97</v>
      </c>
      <c r="H45" s="4">
        <v>1.04</v>
      </c>
    </row>
    <row r="46" spans="2:8" x14ac:dyDescent="0.2">
      <c r="B46" s="1" t="s">
        <v>1389</v>
      </c>
      <c r="C46" s="62" t="s">
        <v>128</v>
      </c>
      <c r="D46" s="1" t="s">
        <v>193</v>
      </c>
      <c r="E46" s="1" t="s">
        <v>385</v>
      </c>
      <c r="F46" s="4">
        <v>49000</v>
      </c>
      <c r="G46" s="4">
        <v>916.59</v>
      </c>
      <c r="H46" s="4">
        <v>1</v>
      </c>
    </row>
    <row r="47" spans="2:8" x14ac:dyDescent="0.2">
      <c r="B47" s="1" t="s">
        <v>1392</v>
      </c>
      <c r="C47" s="62" t="s">
        <v>128</v>
      </c>
      <c r="D47" s="1" t="s">
        <v>138</v>
      </c>
      <c r="E47" s="1" t="s">
        <v>440</v>
      </c>
      <c r="F47" s="4">
        <v>190000</v>
      </c>
      <c r="G47" s="4">
        <v>909.91</v>
      </c>
      <c r="H47" s="4">
        <v>0.99</v>
      </c>
    </row>
    <row r="48" spans="2:8" x14ac:dyDescent="0.2">
      <c r="B48" s="1" t="s">
        <v>1134</v>
      </c>
      <c r="C48" s="62" t="s">
        <v>128</v>
      </c>
      <c r="D48" s="1" t="s">
        <v>131</v>
      </c>
      <c r="E48" s="1" t="s">
        <v>145</v>
      </c>
      <c r="F48" s="4">
        <v>115000</v>
      </c>
      <c r="G48" s="4">
        <v>881.53</v>
      </c>
      <c r="H48" s="4">
        <v>0.96</v>
      </c>
    </row>
    <row r="49" spans="2:8" x14ac:dyDescent="0.2">
      <c r="B49" s="1" t="s">
        <v>1143</v>
      </c>
      <c r="C49" s="62" t="s">
        <v>128</v>
      </c>
      <c r="D49" s="1" t="s">
        <v>193</v>
      </c>
      <c r="E49" s="1" t="s">
        <v>499</v>
      </c>
      <c r="F49" s="4">
        <v>40000</v>
      </c>
      <c r="G49" s="4">
        <v>851.76</v>
      </c>
      <c r="H49" s="4">
        <v>0.93</v>
      </c>
    </row>
    <row r="50" spans="2:8" x14ac:dyDescent="0.2">
      <c r="B50" s="1" t="s">
        <v>1388</v>
      </c>
      <c r="C50" s="62" t="s">
        <v>128</v>
      </c>
      <c r="D50" s="1" t="s">
        <v>239</v>
      </c>
      <c r="E50" s="1" t="s">
        <v>423</v>
      </c>
      <c r="F50" s="4">
        <v>30000</v>
      </c>
      <c r="G50" s="4">
        <v>837.06</v>
      </c>
      <c r="H50" s="4">
        <v>0.91</v>
      </c>
    </row>
    <row r="51" spans="2:8" x14ac:dyDescent="0.2">
      <c r="B51" s="1" t="s">
        <v>1112</v>
      </c>
      <c r="C51" s="62" t="s">
        <v>128</v>
      </c>
      <c r="D51" s="1" t="s">
        <v>247</v>
      </c>
      <c r="E51" s="1" t="s">
        <v>358</v>
      </c>
      <c r="F51" s="4">
        <v>480000</v>
      </c>
      <c r="G51" s="4">
        <v>762</v>
      </c>
      <c r="H51" s="4">
        <v>0.83</v>
      </c>
    </row>
    <row r="52" spans="2:8" x14ac:dyDescent="0.2">
      <c r="B52" s="1" t="s">
        <v>1215</v>
      </c>
      <c r="C52" s="62" t="s">
        <v>128</v>
      </c>
      <c r="D52" s="1" t="s">
        <v>131</v>
      </c>
      <c r="E52" s="1" t="s">
        <v>405</v>
      </c>
      <c r="F52" s="4">
        <v>350000</v>
      </c>
      <c r="G52" s="4">
        <v>668.15</v>
      </c>
      <c r="H52" s="4">
        <v>0.73</v>
      </c>
    </row>
    <row r="53" spans="2:8" x14ac:dyDescent="0.2">
      <c r="B53" s="1" t="s">
        <v>1394</v>
      </c>
      <c r="C53" s="62" t="s">
        <v>128</v>
      </c>
      <c r="D53" s="1" t="s">
        <v>140</v>
      </c>
      <c r="E53" s="1" t="s">
        <v>236</v>
      </c>
      <c r="F53" s="4">
        <v>1000000</v>
      </c>
      <c r="G53" s="4">
        <v>549.5</v>
      </c>
      <c r="H53" s="4">
        <v>0.6</v>
      </c>
    </row>
    <row r="54" spans="2:8" x14ac:dyDescent="0.2">
      <c r="B54" s="1" t="s">
        <v>1132</v>
      </c>
      <c r="C54" s="62" t="s">
        <v>128</v>
      </c>
      <c r="D54" s="1" t="s">
        <v>163</v>
      </c>
      <c r="E54" s="1" t="s">
        <v>350</v>
      </c>
      <c r="F54" s="4">
        <v>300000</v>
      </c>
      <c r="G54" s="4">
        <v>476.55</v>
      </c>
      <c r="H54" s="4">
        <v>0.52</v>
      </c>
    </row>
    <row r="55" spans="2:8" x14ac:dyDescent="0.2">
      <c r="B55" s="1" t="s">
        <v>1106</v>
      </c>
      <c r="C55" s="62" t="s">
        <v>128</v>
      </c>
      <c r="D55" s="1" t="s">
        <v>216</v>
      </c>
      <c r="E55" s="1" t="s">
        <v>288</v>
      </c>
      <c r="F55" s="4">
        <v>10000</v>
      </c>
      <c r="G55" s="4">
        <v>448.16</v>
      </c>
      <c r="H55" s="4">
        <v>0.49</v>
      </c>
    </row>
    <row r="56" spans="2:8" x14ac:dyDescent="0.2">
      <c r="B56" s="1" t="s">
        <v>1119</v>
      </c>
      <c r="C56" s="62" t="s">
        <v>128</v>
      </c>
      <c r="D56" s="1" t="s">
        <v>134</v>
      </c>
      <c r="E56" s="1" t="s">
        <v>383</v>
      </c>
      <c r="F56" s="4">
        <v>29504</v>
      </c>
      <c r="G56" s="4">
        <v>407.33</v>
      </c>
      <c r="H56" s="4">
        <v>0.44</v>
      </c>
    </row>
    <row r="57" spans="2:8" s="66" customFormat="1" x14ac:dyDescent="0.2">
      <c r="B57" s="66" t="s">
        <v>1403</v>
      </c>
      <c r="C57" s="67" t="s">
        <v>128</v>
      </c>
      <c r="D57" s="66" t="s">
        <v>142</v>
      </c>
      <c r="E57" s="66" t="s">
        <v>195</v>
      </c>
      <c r="F57" s="68">
        <v>7857</v>
      </c>
      <c r="G57" s="68">
        <v>12.04</v>
      </c>
      <c r="H57" s="68">
        <v>0.01</v>
      </c>
    </row>
    <row r="58" spans="2:8" x14ac:dyDescent="0.2">
      <c r="B58" s="65" t="s">
        <v>1083</v>
      </c>
      <c r="G58" s="10">
        <f>SUM(G15:G57)</f>
        <v>65861.76999999999</v>
      </c>
      <c r="H58" s="10">
        <f>SUM(H15:H57)</f>
        <v>71.81</v>
      </c>
    </row>
    <row r="59" spans="2:8" x14ac:dyDescent="0.2">
      <c r="B59" s="2" t="s">
        <v>1084</v>
      </c>
    </row>
    <row r="60" spans="2:8" x14ac:dyDescent="0.2">
      <c r="B60" s="2" t="s">
        <v>1085</v>
      </c>
    </row>
    <row r="61" spans="2:8" x14ac:dyDescent="0.2">
      <c r="B61" s="1" t="s">
        <v>766</v>
      </c>
      <c r="C61" s="62" t="s">
        <v>128</v>
      </c>
      <c r="D61" s="1" t="s">
        <v>276</v>
      </c>
      <c r="E61" s="1" t="s">
        <v>767</v>
      </c>
      <c r="F61" s="4">
        <v>175000</v>
      </c>
      <c r="G61" s="4">
        <v>466.17</v>
      </c>
      <c r="H61" s="4">
        <v>0.51</v>
      </c>
    </row>
    <row r="62" spans="2:8" x14ac:dyDescent="0.2">
      <c r="B62" s="2" t="s">
        <v>1086</v>
      </c>
      <c r="G62" s="10">
        <f>SUM(G61)</f>
        <v>466.17</v>
      </c>
      <c r="H62" s="10">
        <f>SUM(H61)</f>
        <v>0.51</v>
      </c>
    </row>
    <row r="63" spans="2:8" x14ac:dyDescent="0.2">
      <c r="B63" s="2" t="s">
        <v>196</v>
      </c>
      <c r="C63" s="64"/>
      <c r="D63" s="2"/>
      <c r="E63" s="2"/>
      <c r="F63" s="10"/>
      <c r="G63" s="10">
        <f>+G58+G62</f>
        <v>66327.939999999988</v>
      </c>
      <c r="H63" s="10">
        <f>+H58+H62</f>
        <v>72.320000000000007</v>
      </c>
    </row>
    <row r="64" spans="2:8" x14ac:dyDescent="0.2">
      <c r="B64" s="2" t="s">
        <v>251</v>
      </c>
      <c r="C64" s="64"/>
      <c r="D64" s="2"/>
      <c r="E64" s="2"/>
      <c r="F64" s="10"/>
      <c r="G64" s="10">
        <v>25000</v>
      </c>
      <c r="H64" s="10">
        <v>27.25</v>
      </c>
    </row>
    <row r="65" spans="2:8" x14ac:dyDescent="0.2">
      <c r="B65" s="2" t="s">
        <v>252</v>
      </c>
      <c r="C65" s="64"/>
      <c r="D65" s="2"/>
      <c r="E65" s="2"/>
      <c r="F65" s="10"/>
      <c r="G65" s="10">
        <v>1376.24</v>
      </c>
      <c r="H65" s="10">
        <v>1.5</v>
      </c>
    </row>
    <row r="66" spans="2:8" x14ac:dyDescent="0.2">
      <c r="B66" s="2" t="s">
        <v>114</v>
      </c>
      <c r="C66" s="64"/>
      <c r="D66" s="2"/>
      <c r="E66" s="2"/>
      <c r="F66" s="10"/>
      <c r="G66" s="10">
        <v>92704.180000000008</v>
      </c>
      <c r="H66" s="10">
        <v>101.06</v>
      </c>
    </row>
    <row r="67" spans="2:8" x14ac:dyDescent="0.2">
      <c r="B67" s="2" t="s">
        <v>198</v>
      </c>
      <c r="C67" s="64"/>
      <c r="D67" s="2"/>
      <c r="E67" s="2"/>
      <c r="F67" s="10"/>
      <c r="G67" s="10">
        <v>-977.61073170000805</v>
      </c>
      <c r="H67" s="10">
        <v>-1.0600000000000023</v>
      </c>
    </row>
    <row r="68" spans="2:8" x14ac:dyDescent="0.2">
      <c r="B68" s="2" t="s">
        <v>116</v>
      </c>
      <c r="C68" s="64"/>
      <c r="D68" s="2"/>
      <c r="E68" s="2"/>
      <c r="F68" s="10"/>
      <c r="G68" s="10">
        <v>91726.569268299994</v>
      </c>
      <c r="H68" s="10">
        <v>100</v>
      </c>
    </row>
    <row r="69" spans="2:8" x14ac:dyDescent="0.2">
      <c r="B69" s="1" t="s">
        <v>117</v>
      </c>
    </row>
    <row r="70" spans="2:8" x14ac:dyDescent="0.2">
      <c r="B70" s="1" t="s">
        <v>118</v>
      </c>
    </row>
    <row r="72" spans="2:8" x14ac:dyDescent="0.2">
      <c r="B72" s="11"/>
    </row>
    <row r="73" spans="2:8" x14ac:dyDescent="0.2">
      <c r="B73" s="2"/>
    </row>
    <row r="74" spans="2:8" x14ac:dyDescent="0.2">
      <c r="B74" s="2" t="s">
        <v>121</v>
      </c>
    </row>
    <row r="75" spans="2:8" x14ac:dyDescent="0.2">
      <c r="B75" s="2" t="s">
        <v>199</v>
      </c>
    </row>
    <row r="76" spans="2:8" x14ac:dyDescent="0.2">
      <c r="B76" s="2" t="s">
        <v>122</v>
      </c>
    </row>
    <row r="77" spans="2:8" x14ac:dyDescent="0.2">
      <c r="B77" s="2" t="s">
        <v>768</v>
      </c>
      <c r="C77" s="64"/>
    </row>
    <row r="78" spans="2:8" x14ac:dyDescent="0.2">
      <c r="B78" s="2" t="s">
        <v>769</v>
      </c>
      <c r="C78" s="64"/>
    </row>
    <row r="79" spans="2:8" x14ac:dyDescent="0.2">
      <c r="B79" s="2" t="s">
        <v>770</v>
      </c>
      <c r="C79" s="64"/>
    </row>
    <row r="80" spans="2:8" x14ac:dyDescent="0.2">
      <c r="B80" s="2" t="s">
        <v>771</v>
      </c>
      <c r="C80" s="64"/>
    </row>
    <row r="81" spans="2:8" x14ac:dyDescent="0.2">
      <c r="B81" s="65" t="s">
        <v>3802</v>
      </c>
      <c r="C81" s="64"/>
    </row>
    <row r="82" spans="2:8" x14ac:dyDescent="0.2">
      <c r="B82" s="65" t="s">
        <v>123</v>
      </c>
    </row>
    <row r="83" spans="2:8" x14ac:dyDescent="0.2">
      <c r="B83" s="65" t="s">
        <v>124</v>
      </c>
    </row>
    <row r="85" spans="2:8" ht="15" x14ac:dyDescent="0.2">
      <c r="B85" s="371" t="s">
        <v>2522</v>
      </c>
      <c r="C85" s="372">
        <v>44469</v>
      </c>
    </row>
    <row r="86" spans="2:8" ht="60" x14ac:dyDescent="0.2">
      <c r="B86" s="373" t="s">
        <v>2523</v>
      </c>
      <c r="C86" s="373" t="s">
        <v>2524</v>
      </c>
      <c r="D86" s="143" t="s">
        <v>2525</v>
      </c>
      <c r="E86" s="373" t="s">
        <v>2526</v>
      </c>
      <c r="F86" s="374" t="s">
        <v>2527</v>
      </c>
    </row>
    <row r="87" spans="2:8" s="134" customFormat="1" x14ac:dyDescent="0.2">
      <c r="B87" s="12" t="s">
        <v>120</v>
      </c>
      <c r="C87" s="12" t="s">
        <v>120</v>
      </c>
      <c r="D87" s="12" t="s">
        <v>120</v>
      </c>
      <c r="E87" s="12" t="s">
        <v>120</v>
      </c>
      <c r="F87" s="375"/>
      <c r="G87" s="62"/>
      <c r="H87" s="62"/>
    </row>
    <row r="89" spans="2:8" s="376" customFormat="1" x14ac:dyDescent="0.2">
      <c r="B89" s="87" t="s">
        <v>3554</v>
      </c>
      <c r="C89" s="377" t="s">
        <v>120</v>
      </c>
      <c r="F89" s="378"/>
      <c r="G89" s="378"/>
      <c r="H89" s="378"/>
    </row>
    <row r="90" spans="2:8" s="376" customFormat="1" x14ac:dyDescent="0.2">
      <c r="B90" s="87"/>
      <c r="C90" s="377"/>
      <c r="F90" s="378"/>
      <c r="G90" s="378"/>
      <c r="H90" s="378"/>
    </row>
    <row r="91" spans="2:8" s="376" customFormat="1" ht="15" x14ac:dyDescent="0.25">
      <c r="B91" s="144" t="s">
        <v>2927</v>
      </c>
      <c r="C91" s="379"/>
      <c r="F91" s="378"/>
      <c r="G91" s="378"/>
      <c r="H91" s="378"/>
    </row>
    <row r="92" spans="2:8" s="376" customFormat="1" ht="15.75" x14ac:dyDescent="0.2">
      <c r="B92" s="380" t="s">
        <v>2675</v>
      </c>
      <c r="C92" s="260" t="s">
        <v>2921</v>
      </c>
      <c r="F92" s="378"/>
      <c r="G92" s="378"/>
      <c r="H92" s="378"/>
    </row>
    <row r="93" spans="2:8" s="134" customFormat="1" ht="15" x14ac:dyDescent="0.25">
      <c r="B93" s="381" t="s">
        <v>120</v>
      </c>
      <c r="C93" s="146" t="s">
        <v>120</v>
      </c>
      <c r="F93" s="62"/>
      <c r="G93" s="62"/>
      <c r="H93" s="62"/>
    </row>
    <row r="94" spans="2:8" x14ac:dyDescent="0.2">
      <c r="C94" s="5"/>
    </row>
    <row r="95" spans="2:8" x14ac:dyDescent="0.2">
      <c r="C95" s="5"/>
    </row>
    <row r="96" spans="2:8" s="376" customFormat="1" ht="15.75" x14ac:dyDescent="0.2">
      <c r="B96" s="380" t="s">
        <v>3555</v>
      </c>
      <c r="C96" s="260" t="s">
        <v>2921</v>
      </c>
      <c r="F96" s="378"/>
      <c r="G96" s="378"/>
      <c r="H96" s="378"/>
    </row>
    <row r="97" spans="2:8" ht="15" x14ac:dyDescent="0.25">
      <c r="B97" s="381" t="s">
        <v>120</v>
      </c>
      <c r="C97" s="146" t="s">
        <v>120</v>
      </c>
    </row>
    <row r="98" spans="2:8" x14ac:dyDescent="0.2">
      <c r="C98" s="5"/>
    </row>
    <row r="99" spans="2:8" x14ac:dyDescent="0.2">
      <c r="C99" s="5"/>
    </row>
    <row r="100" spans="2:8" s="376" customFormat="1" ht="15.75" x14ac:dyDescent="0.25">
      <c r="B100" s="382" t="s">
        <v>2912</v>
      </c>
      <c r="C100" s="260" t="s">
        <v>2923</v>
      </c>
      <c r="F100" s="378"/>
      <c r="G100" s="378"/>
      <c r="H100" s="378"/>
    </row>
    <row r="101" spans="2:8" ht="15" x14ac:dyDescent="0.25">
      <c r="B101" s="381" t="s">
        <v>120</v>
      </c>
      <c r="C101" s="146" t="s">
        <v>120</v>
      </c>
    </row>
    <row r="102" spans="2:8" x14ac:dyDescent="0.2">
      <c r="C102" s="5"/>
    </row>
    <row r="103" spans="2:8" s="376" customFormat="1" ht="15.75" x14ac:dyDescent="0.25">
      <c r="B103" s="382" t="s">
        <v>2914</v>
      </c>
      <c r="C103" s="260" t="s">
        <v>2923</v>
      </c>
      <c r="F103" s="378"/>
      <c r="G103" s="378"/>
      <c r="H103" s="378"/>
    </row>
    <row r="104" spans="2:8" ht="15" x14ac:dyDescent="0.25">
      <c r="B104" s="381" t="s">
        <v>120</v>
      </c>
      <c r="C104" s="146" t="s">
        <v>120</v>
      </c>
    </row>
    <row r="105" spans="2:8" x14ac:dyDescent="0.2">
      <c r="C105" s="5"/>
    </row>
    <row r="106" spans="2:8" s="376" customFormat="1" ht="15" x14ac:dyDescent="0.25">
      <c r="B106" s="383" t="s">
        <v>3556</v>
      </c>
      <c r="C106" s="146" t="s">
        <v>120</v>
      </c>
      <c r="F106" s="378"/>
      <c r="G106" s="378"/>
      <c r="H106" s="378"/>
    </row>
    <row r="107" spans="2:8" x14ac:dyDescent="0.2">
      <c r="C107" s="5"/>
    </row>
    <row r="108" spans="2:8" x14ac:dyDescent="0.2">
      <c r="C108" s="5"/>
    </row>
    <row r="109" spans="2:8" ht="15" x14ac:dyDescent="0.25">
      <c r="B109" s="69" t="s">
        <v>2917</v>
      </c>
      <c r="C109" s="148">
        <v>44469</v>
      </c>
      <c r="D109" s="149"/>
      <c r="E109" s="150"/>
      <c r="F109" s="71"/>
    </row>
    <row r="110" spans="2:8" ht="51" x14ac:dyDescent="0.2">
      <c r="B110" s="151" t="s">
        <v>2523</v>
      </c>
      <c r="C110" s="151" t="s">
        <v>2918</v>
      </c>
      <c r="D110" s="152" t="s">
        <v>2525</v>
      </c>
      <c r="E110" s="153" t="s">
        <v>2526</v>
      </c>
      <c r="F110" s="138" t="s">
        <v>2527</v>
      </c>
    </row>
    <row r="111" spans="2:8" s="134" customFormat="1" x14ac:dyDescent="0.2">
      <c r="B111" s="384" t="s">
        <v>120</v>
      </c>
      <c r="C111" s="154" t="s">
        <v>120</v>
      </c>
      <c r="D111" s="155" t="s">
        <v>120</v>
      </c>
      <c r="E111" s="155" t="s">
        <v>120</v>
      </c>
      <c r="F111" s="155" t="s">
        <v>120</v>
      </c>
      <c r="G111" s="62"/>
      <c r="H111" s="62"/>
    </row>
    <row r="112" spans="2:8" x14ac:dyDescent="0.2">
      <c r="B112" s="156"/>
      <c r="C112" s="70"/>
      <c r="D112" s="70"/>
      <c r="E112" s="70"/>
      <c r="F112" s="71"/>
    </row>
    <row r="113" spans="2:6" x14ac:dyDescent="0.2">
      <c r="B113" s="70"/>
      <c r="C113" s="70"/>
      <c r="D113" s="70"/>
      <c r="E113" s="70"/>
      <c r="F113" s="71"/>
    </row>
    <row r="114" spans="2:6" x14ac:dyDescent="0.2">
      <c r="B114" s="1" t="s">
        <v>2919</v>
      </c>
      <c r="C114" s="154" t="s">
        <v>120</v>
      </c>
      <c r="D114" s="70"/>
      <c r="E114" s="70"/>
      <c r="F114" s="71"/>
    </row>
    <row r="115" spans="2:6" x14ac:dyDescent="0.2">
      <c r="B115" s="70"/>
      <c r="C115" s="70"/>
      <c r="D115" s="70"/>
      <c r="E115" s="70"/>
      <c r="F115" s="71"/>
    </row>
    <row r="116" spans="2:6" ht="15" x14ac:dyDescent="0.25">
      <c r="B116" s="144" t="s">
        <v>2926</v>
      </c>
      <c r="C116" s="70"/>
      <c r="E116" s="70"/>
      <c r="F116" s="71"/>
    </row>
    <row r="117" spans="2:6" x14ac:dyDescent="0.2">
      <c r="B117" s="70"/>
      <c r="C117" s="70"/>
      <c r="E117" s="70"/>
      <c r="F117" s="71"/>
    </row>
    <row r="118" spans="2:6" ht="15" x14ac:dyDescent="0.25">
      <c r="B118" s="157" t="s">
        <v>2920</v>
      </c>
      <c r="C118" s="158" t="s">
        <v>2921</v>
      </c>
      <c r="E118" s="70"/>
      <c r="F118" s="71"/>
    </row>
    <row r="119" spans="2:6" ht="15" x14ac:dyDescent="0.25">
      <c r="B119" s="381" t="s">
        <v>120</v>
      </c>
      <c r="C119" s="146" t="s">
        <v>120</v>
      </c>
      <c r="E119" s="70"/>
      <c r="F119" s="71"/>
    </row>
    <row r="120" spans="2:6" ht="15" x14ac:dyDescent="0.25">
      <c r="B120" s="385"/>
      <c r="C120" s="386"/>
      <c r="E120" s="70"/>
      <c r="F120" s="71"/>
    </row>
    <row r="121" spans="2:6" x14ac:dyDescent="0.2">
      <c r="C121" s="1"/>
      <c r="E121" s="70"/>
      <c r="F121" s="71"/>
    </row>
    <row r="122" spans="2:6" ht="15" x14ac:dyDescent="0.2">
      <c r="B122" s="160" t="s">
        <v>2911</v>
      </c>
      <c r="C122" s="161" t="s">
        <v>2921</v>
      </c>
      <c r="E122" s="70"/>
      <c r="F122" s="71"/>
    </row>
    <row r="123" spans="2:6" ht="15" x14ac:dyDescent="0.25">
      <c r="B123" s="381" t="s">
        <v>120</v>
      </c>
      <c r="C123" s="146" t="s">
        <v>120</v>
      </c>
      <c r="E123" s="70"/>
      <c r="F123" s="71"/>
    </row>
    <row r="124" spans="2:6" ht="15" x14ac:dyDescent="0.25">
      <c r="B124" s="387"/>
      <c r="C124" s="388"/>
      <c r="E124" s="70"/>
      <c r="F124" s="71"/>
    </row>
    <row r="125" spans="2:6" x14ac:dyDescent="0.2">
      <c r="C125" s="134"/>
      <c r="E125" s="70"/>
      <c r="F125" s="71"/>
    </row>
    <row r="126" spans="2:6" ht="15" x14ac:dyDescent="0.25">
      <c r="B126" s="157" t="s">
        <v>2922</v>
      </c>
      <c r="C126" s="158" t="s">
        <v>2923</v>
      </c>
      <c r="E126" s="70"/>
      <c r="F126" s="71"/>
    </row>
    <row r="127" spans="2:6" ht="15" x14ac:dyDescent="0.25">
      <c r="B127" s="381" t="s">
        <v>120</v>
      </c>
      <c r="C127" s="146" t="s">
        <v>120</v>
      </c>
      <c r="E127" s="70"/>
      <c r="F127" s="71"/>
    </row>
    <row r="128" spans="2:6" x14ac:dyDescent="0.2">
      <c r="C128" s="134"/>
    </row>
    <row r="129" spans="2:3" ht="15" x14ac:dyDescent="0.25">
      <c r="B129" s="160" t="s">
        <v>2924</v>
      </c>
      <c r="C129" s="162" t="s">
        <v>2923</v>
      </c>
    </row>
    <row r="130" spans="2:3" ht="15" x14ac:dyDescent="0.25">
      <c r="B130" s="381" t="s">
        <v>120</v>
      </c>
      <c r="C130" s="146" t="s">
        <v>120</v>
      </c>
    </row>
    <row r="131" spans="2:3" x14ac:dyDescent="0.2">
      <c r="C131" s="134"/>
    </row>
    <row r="132" spans="2:3" ht="15" x14ac:dyDescent="0.25">
      <c r="B132" s="163" t="s">
        <v>2925</v>
      </c>
      <c r="C132" s="146" t="s">
        <v>120</v>
      </c>
    </row>
  </sheetData>
  <mergeCells count="3">
    <mergeCell ref="B1:E1"/>
    <mergeCell ref="C3:C7"/>
    <mergeCell ref="D3:D7"/>
  </mergeCells>
  <conditionalFormatting sqref="C120">
    <cfRule type="expression" dxfId="98" priority="1">
      <formula>#REF!="Total"</formula>
    </cfRule>
  </conditionalFormatting>
  <conditionalFormatting sqref="C120">
    <cfRule type="expression" dxfId="97" priority="11" stopIfTrue="1">
      <formula>$C120="Total"</formula>
    </cfRule>
  </conditionalFormatting>
  <conditionalFormatting sqref="C120">
    <cfRule type="expression" dxfId="96" priority="10">
      <formula>#REF!="Total"</formula>
    </cfRule>
  </conditionalFormatting>
  <conditionalFormatting sqref="C120">
    <cfRule type="expression" dxfId="95" priority="9">
      <formula>#REF!="Total"</formula>
    </cfRule>
  </conditionalFormatting>
  <conditionalFormatting sqref="C120">
    <cfRule type="expression" dxfId="94" priority="8">
      <formula>#REF!="Total"</formula>
    </cfRule>
  </conditionalFormatting>
  <conditionalFormatting sqref="C120">
    <cfRule type="expression" dxfId="93" priority="7">
      <formula>#REF!="Total"</formula>
    </cfRule>
  </conditionalFormatting>
  <conditionalFormatting sqref="C120">
    <cfRule type="expression" dxfId="92" priority="6">
      <formula>#REF!="Total"</formula>
    </cfRule>
  </conditionalFormatting>
  <conditionalFormatting sqref="C120">
    <cfRule type="expression" dxfId="91" priority="5">
      <formula>#REF!="Total"</formula>
    </cfRule>
  </conditionalFormatting>
  <conditionalFormatting sqref="C120">
    <cfRule type="expression" dxfId="90" priority="4">
      <formula>#REF!="Total"</formula>
    </cfRule>
  </conditionalFormatting>
  <conditionalFormatting sqref="C120">
    <cfRule type="expression" dxfId="89" priority="12">
      <formula>#REF!="Total"</formula>
    </cfRule>
  </conditionalFormatting>
  <conditionalFormatting sqref="C120">
    <cfRule type="expression" dxfId="88" priority="13">
      <formula>#REF!="Total"</formula>
    </cfRule>
  </conditionalFormatting>
  <conditionalFormatting sqref="C120">
    <cfRule type="expression" dxfId="87" priority="14">
      <formula>#REF!="Total"</formula>
    </cfRule>
  </conditionalFormatting>
  <conditionalFormatting sqref="C120">
    <cfRule type="expression" dxfId="86" priority="15">
      <formula>#REF!="Total"</formula>
    </cfRule>
  </conditionalFormatting>
  <conditionalFormatting sqref="C120">
    <cfRule type="expression" dxfId="85" priority="16">
      <formula>$A120="Total"</formula>
    </cfRule>
  </conditionalFormatting>
  <conditionalFormatting sqref="C120">
    <cfRule type="expression" dxfId="84" priority="3">
      <formula>#REF!="Total"</formula>
    </cfRule>
  </conditionalFormatting>
  <conditionalFormatting sqref="C120">
    <cfRule type="expression" dxfId="83" priority="2">
      <formula>#REF!="Total"</formula>
    </cfRule>
  </conditionalFormatting>
  <conditionalFormatting sqref="C120">
    <cfRule type="expression" dxfId="82" priority="17" stopIfTrue="1">
      <formula>#REF!="Total"</formula>
    </cfRule>
  </conditionalFormatting>
  <conditionalFormatting sqref="C120">
    <cfRule type="expression" dxfId="81" priority="18">
      <formula>#REF!="Total"</formula>
    </cfRule>
  </conditionalFormatting>
  <conditionalFormatting sqref="C120">
    <cfRule type="expression" dxfId="80" priority="19">
      <formula>#REF!="Total"</formula>
    </cfRule>
  </conditionalFormatting>
  <conditionalFormatting sqref="C120">
    <cfRule type="expression" dxfId="79" priority="20">
      <formula>#REF!="Total"</formula>
    </cfRule>
  </conditionalFormatting>
  <conditionalFormatting sqref="C120">
    <cfRule type="expression" dxfId="78" priority="21">
      <formula>#REF!="Total"</formula>
    </cfRule>
  </conditionalFormatting>
  <conditionalFormatting sqref="C120">
    <cfRule type="expression" dxfId="77" priority="22">
      <formula>#REF!="Total"</formula>
    </cfRule>
  </conditionalFormatting>
  <conditionalFormatting sqref="C120">
    <cfRule type="expression" dxfId="76" priority="23">
      <formula>#REF!="Total"</formula>
    </cfRule>
  </conditionalFormatting>
  <conditionalFormatting sqref="C120">
    <cfRule type="expression" dxfId="75" priority="24">
      <formula>#REF!="Total"</formula>
    </cfRule>
  </conditionalFormatting>
  <conditionalFormatting sqref="C120">
    <cfRule type="expression" dxfId="74" priority="25">
      <formula>#REF!="Total"</formula>
    </cfRule>
  </conditionalFormatting>
  <conditionalFormatting sqref="C120">
    <cfRule type="expression" dxfId="73" priority="26">
      <formula>#REF!="Total"</formula>
    </cfRule>
  </conditionalFormatting>
  <conditionalFormatting sqref="C120">
    <cfRule type="expression" dxfId="72" priority="27">
      <formula>#REF!="Total"</formula>
    </cfRule>
  </conditionalFormatting>
  <conditionalFormatting sqref="C120">
    <cfRule type="expression" dxfId="71" priority="28">
      <formula>#REF!="Total"</formula>
    </cfRule>
  </conditionalFormatting>
  <conditionalFormatting sqref="C120">
    <cfRule type="expression" dxfId="70" priority="29">
      <formula>#REF!="Total"</formula>
    </cfRule>
  </conditionalFormatting>
  <conditionalFormatting sqref="C120">
    <cfRule type="expression" dxfId="69" priority="30">
      <formula>#REF!="Total"</formula>
    </cfRule>
  </conditionalFormatting>
  <conditionalFormatting sqref="C120">
    <cfRule type="expression" dxfId="68" priority="31">
      <formula>#REF!="Total"</formula>
    </cfRule>
  </conditionalFormatting>
  <conditionalFormatting sqref="C120">
    <cfRule type="expression" dxfId="67" priority="32">
      <formula>#REF!="Total"</formula>
    </cfRule>
  </conditionalFormatting>
  <conditionalFormatting sqref="C120">
    <cfRule type="expression" dxfId="66" priority="33">
      <formula>#REF!="Total"</formula>
    </cfRule>
  </conditionalFormatting>
  <hyperlinks>
    <hyperlink ref="A1" location="Index!A1" display="Index" xr:uid="{25547F3E-E4D5-4104-9B25-2F956B11F7EB}"/>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89A38-0511-4DCF-A23C-7ADA6077DDBD}">
  <dimension ref="A1:I134"/>
  <sheetViews>
    <sheetView workbookViewId="0">
      <selection activeCell="B1" sqref="B1:E1"/>
    </sheetView>
  </sheetViews>
  <sheetFormatPr defaultRowHeight="12.75" x14ac:dyDescent="0.2"/>
  <cols>
    <col min="1" max="1" width="5.42578125" style="1" bestFit="1" customWidth="1"/>
    <col min="2" max="2" width="67" style="1" bestFit="1" customWidth="1"/>
    <col min="3" max="3" width="25.7109375" style="5" customWidth="1"/>
    <col min="4" max="4" width="30.28515625" style="1" bestFit="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30.2851562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30.2851562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30.2851562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30.2851562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30.2851562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30.2851562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30.2851562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30.2851562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30.2851562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30.2851562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30.2851562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30.2851562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30.2851562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30.2851562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30.2851562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30.2851562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30.2851562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30.2851562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30.2851562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30.2851562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30.2851562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30.2851562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30.2851562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30.2851562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30.2851562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30.2851562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30.2851562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30.2851562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30.2851562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30.2851562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30.2851562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30.2851562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30.2851562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30.2851562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30.2851562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30.2851562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30.2851562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30.2851562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30.2851562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30.2851562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30.2851562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30.2851562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30.2851562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30.2851562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30.2851562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30.2851562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30.2851562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30.2851562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30.2851562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30.2851562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30.2851562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30.2851562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30.2851562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30.2851562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30.2851562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30.2851562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30.2851562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30.2851562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30.2851562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30.2851562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30.2851562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30.2851562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30.2851562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x14ac:dyDescent="0.2">
      <c r="A1" s="3" t="s">
        <v>0</v>
      </c>
      <c r="B1" s="410" t="s">
        <v>87</v>
      </c>
      <c r="C1" s="410"/>
      <c r="D1" s="410"/>
      <c r="E1" s="410"/>
    </row>
    <row r="2" spans="1:9" ht="13.5" thickBot="1" x14ac:dyDescent="0.25"/>
    <row r="3" spans="1:9" ht="15" x14ac:dyDescent="0.2">
      <c r="B3" s="47" t="s">
        <v>1002</v>
      </c>
      <c r="C3" s="447"/>
      <c r="D3" s="417"/>
    </row>
    <row r="4" spans="1:9" ht="30" x14ac:dyDescent="0.2">
      <c r="B4" s="50" t="s">
        <v>1003</v>
      </c>
      <c r="C4" s="448"/>
      <c r="D4" s="418"/>
    </row>
    <row r="5" spans="1:9" ht="15" x14ac:dyDescent="0.2">
      <c r="B5" s="50" t="s">
        <v>983</v>
      </c>
      <c r="C5" s="448"/>
      <c r="D5" s="418"/>
    </row>
    <row r="6" spans="1:9" ht="45.75" thickBot="1" x14ac:dyDescent="0.25">
      <c r="B6" s="51" t="s">
        <v>1005</v>
      </c>
      <c r="C6" s="449"/>
      <c r="D6" s="419"/>
    </row>
    <row r="7" spans="1:9" x14ac:dyDescent="0.2">
      <c r="C7" s="64" t="s">
        <v>1631</v>
      </c>
      <c r="D7" s="64" t="s">
        <v>1630</v>
      </c>
    </row>
    <row r="9" spans="1:9" x14ac:dyDescent="0.2">
      <c r="B9" s="1" t="s">
        <v>95</v>
      </c>
    </row>
    <row r="11" spans="1:9" x14ac:dyDescent="0.2">
      <c r="B11" s="6" t="s">
        <v>96</v>
      </c>
      <c r="C11" s="7" t="s">
        <v>97</v>
      </c>
      <c r="D11" s="6" t="s">
        <v>125</v>
      </c>
      <c r="E11" s="6" t="s">
        <v>99</v>
      </c>
      <c r="F11" s="8" t="s">
        <v>100</v>
      </c>
      <c r="G11" s="8" t="s">
        <v>101</v>
      </c>
      <c r="H11" s="8" t="s">
        <v>102</v>
      </c>
      <c r="I11" s="2" t="s">
        <v>126</v>
      </c>
    </row>
    <row r="12" spans="1:9" x14ac:dyDescent="0.2">
      <c r="B12" s="2" t="s">
        <v>127</v>
      </c>
    </row>
    <row r="13" spans="1:9" x14ac:dyDescent="0.2">
      <c r="B13" s="2" t="s">
        <v>104</v>
      </c>
    </row>
    <row r="14" spans="1:9" x14ac:dyDescent="0.2">
      <c r="B14" s="1" t="s">
        <v>1111</v>
      </c>
      <c r="C14" s="5" t="s">
        <v>128</v>
      </c>
      <c r="D14" s="1" t="s">
        <v>131</v>
      </c>
      <c r="E14" s="1" t="s">
        <v>132</v>
      </c>
      <c r="F14" s="4">
        <v>1314000</v>
      </c>
      <c r="G14" s="4">
        <v>9209.17</v>
      </c>
      <c r="H14" s="4">
        <v>7.51</v>
      </c>
    </row>
    <row r="15" spans="1:9" x14ac:dyDescent="0.2">
      <c r="B15" s="1" t="s">
        <v>1385</v>
      </c>
      <c r="C15" s="5" t="s">
        <v>128</v>
      </c>
      <c r="D15" s="1" t="s">
        <v>129</v>
      </c>
      <c r="E15" s="1" t="s">
        <v>130</v>
      </c>
      <c r="F15" s="4">
        <v>314000</v>
      </c>
      <c r="G15" s="4">
        <v>7910.45</v>
      </c>
      <c r="H15" s="4">
        <v>6.45</v>
      </c>
    </row>
    <row r="16" spans="1:9" x14ac:dyDescent="0.2">
      <c r="B16" s="1" t="s">
        <v>1171</v>
      </c>
      <c r="C16" s="5" t="s">
        <v>128</v>
      </c>
      <c r="D16" s="1" t="s">
        <v>131</v>
      </c>
      <c r="E16" s="1" t="s">
        <v>133</v>
      </c>
      <c r="F16" s="4">
        <v>486000</v>
      </c>
      <c r="G16" s="4">
        <v>7751.46</v>
      </c>
      <c r="H16" s="4">
        <v>6.32</v>
      </c>
    </row>
    <row r="17" spans="2:8" x14ac:dyDescent="0.2">
      <c r="B17" s="1" t="s">
        <v>1100</v>
      </c>
      <c r="C17" s="5" t="s">
        <v>128</v>
      </c>
      <c r="D17" s="1" t="s">
        <v>134</v>
      </c>
      <c r="E17" s="1" t="s">
        <v>136</v>
      </c>
      <c r="F17" s="4">
        <v>144000</v>
      </c>
      <c r="G17" s="4">
        <v>5436.79</v>
      </c>
      <c r="H17" s="4">
        <v>4.43</v>
      </c>
    </row>
    <row r="18" spans="2:8" x14ac:dyDescent="0.2">
      <c r="B18" s="1" t="s">
        <v>1386</v>
      </c>
      <c r="C18" s="5" t="s">
        <v>128</v>
      </c>
      <c r="D18" s="1" t="s">
        <v>134</v>
      </c>
      <c r="E18" s="1" t="s">
        <v>135</v>
      </c>
      <c r="F18" s="4">
        <v>286000</v>
      </c>
      <c r="G18" s="4">
        <v>4791.07</v>
      </c>
      <c r="H18" s="4">
        <v>3.91</v>
      </c>
    </row>
    <row r="19" spans="2:8" x14ac:dyDescent="0.2">
      <c r="B19" s="1" t="s">
        <v>1098</v>
      </c>
      <c r="C19" s="5" t="s">
        <v>128</v>
      </c>
      <c r="D19" s="1" t="s">
        <v>146</v>
      </c>
      <c r="E19" s="1" t="s">
        <v>148</v>
      </c>
      <c r="F19" s="4">
        <v>1710000</v>
      </c>
      <c r="G19" s="4">
        <v>4038.17</v>
      </c>
      <c r="H19" s="4">
        <v>3.29</v>
      </c>
    </row>
    <row r="20" spans="2:8" x14ac:dyDescent="0.2">
      <c r="B20" s="1" t="s">
        <v>1387</v>
      </c>
      <c r="C20" s="5" t="s">
        <v>128</v>
      </c>
      <c r="D20" s="1" t="s">
        <v>134</v>
      </c>
      <c r="E20" s="1" t="s">
        <v>261</v>
      </c>
      <c r="F20" s="4">
        <v>304000</v>
      </c>
      <c r="G20" s="4">
        <v>3889.83</v>
      </c>
      <c r="H20" s="4">
        <v>3.17</v>
      </c>
    </row>
    <row r="21" spans="2:8" x14ac:dyDescent="0.2">
      <c r="B21" s="1" t="s">
        <v>1477</v>
      </c>
      <c r="C21" s="5" t="s">
        <v>128</v>
      </c>
      <c r="D21" s="1" t="s">
        <v>140</v>
      </c>
      <c r="E21" s="1" t="s">
        <v>262</v>
      </c>
      <c r="F21" s="4">
        <v>315000</v>
      </c>
      <c r="G21" s="4">
        <v>3243.24</v>
      </c>
      <c r="H21" s="4">
        <v>2.65</v>
      </c>
    </row>
    <row r="22" spans="2:8" x14ac:dyDescent="0.2">
      <c r="B22" s="1" t="s">
        <v>1134</v>
      </c>
      <c r="C22" s="5" t="s">
        <v>128</v>
      </c>
      <c r="D22" s="1" t="s">
        <v>131</v>
      </c>
      <c r="E22" s="1" t="s">
        <v>145</v>
      </c>
      <c r="F22" s="4">
        <v>421000</v>
      </c>
      <c r="G22" s="4">
        <v>3227.18</v>
      </c>
      <c r="H22" s="4">
        <v>2.63</v>
      </c>
    </row>
    <row r="23" spans="2:8" x14ac:dyDescent="0.2">
      <c r="B23" s="1" t="s">
        <v>1203</v>
      </c>
      <c r="C23" s="5" t="s">
        <v>128</v>
      </c>
      <c r="D23" s="1" t="s">
        <v>247</v>
      </c>
      <c r="E23" s="1" t="s">
        <v>263</v>
      </c>
      <c r="F23" s="4">
        <v>1546666</v>
      </c>
      <c r="G23" s="4">
        <v>2937.12</v>
      </c>
      <c r="H23" s="4">
        <v>2.4</v>
      </c>
    </row>
    <row r="24" spans="2:8" x14ac:dyDescent="0.2">
      <c r="B24" s="1" t="s">
        <v>1218</v>
      </c>
      <c r="C24" s="5" t="s">
        <v>128</v>
      </c>
      <c r="D24" s="1" t="s">
        <v>173</v>
      </c>
      <c r="E24" s="1" t="s">
        <v>264</v>
      </c>
      <c r="F24" s="4">
        <v>114800</v>
      </c>
      <c r="G24" s="4">
        <v>2742.57</v>
      </c>
      <c r="H24" s="4">
        <v>2.2400000000000002</v>
      </c>
    </row>
    <row r="25" spans="2:8" x14ac:dyDescent="0.2">
      <c r="B25" s="1" t="s">
        <v>1201</v>
      </c>
      <c r="C25" s="5" t="s">
        <v>128</v>
      </c>
      <c r="D25" s="1" t="s">
        <v>138</v>
      </c>
      <c r="E25" s="1" t="s">
        <v>265</v>
      </c>
      <c r="F25" s="4">
        <v>57212</v>
      </c>
      <c r="G25" s="4">
        <v>2638.56</v>
      </c>
      <c r="H25" s="4">
        <v>2.15</v>
      </c>
    </row>
    <row r="26" spans="2:8" x14ac:dyDescent="0.2">
      <c r="B26" s="1" t="s">
        <v>1448</v>
      </c>
      <c r="C26" s="5" t="s">
        <v>128</v>
      </c>
      <c r="D26" s="1" t="s">
        <v>131</v>
      </c>
      <c r="E26" s="1" t="s">
        <v>137</v>
      </c>
      <c r="F26" s="4">
        <v>127000</v>
      </c>
      <c r="G26" s="4">
        <v>2546.9899999999998</v>
      </c>
      <c r="H26" s="4">
        <v>2.08</v>
      </c>
    </row>
    <row r="27" spans="2:8" x14ac:dyDescent="0.2">
      <c r="B27" s="1" t="s">
        <v>1478</v>
      </c>
      <c r="C27" s="5" t="s">
        <v>128</v>
      </c>
      <c r="D27" s="1" t="s">
        <v>146</v>
      </c>
      <c r="E27" s="1" t="s">
        <v>210</v>
      </c>
      <c r="F27" s="4">
        <v>289000</v>
      </c>
      <c r="G27" s="4">
        <v>2546.09</v>
      </c>
      <c r="H27" s="4">
        <v>2.08</v>
      </c>
    </row>
    <row r="28" spans="2:8" x14ac:dyDescent="0.2">
      <c r="B28" s="1" t="s">
        <v>1160</v>
      </c>
      <c r="C28" s="5" t="s">
        <v>128</v>
      </c>
      <c r="D28" s="1" t="s">
        <v>138</v>
      </c>
      <c r="E28" s="1" t="s">
        <v>139</v>
      </c>
      <c r="F28" s="4">
        <v>113000</v>
      </c>
      <c r="G28" s="4">
        <v>2442.89</v>
      </c>
      <c r="H28" s="4">
        <v>1.99</v>
      </c>
    </row>
    <row r="29" spans="2:8" x14ac:dyDescent="0.2">
      <c r="B29" s="1" t="s">
        <v>1184</v>
      </c>
      <c r="C29" s="5" t="s">
        <v>128</v>
      </c>
      <c r="D29" s="1" t="s">
        <v>228</v>
      </c>
      <c r="E29" s="1" t="s">
        <v>266</v>
      </c>
      <c r="F29" s="4">
        <v>59900</v>
      </c>
      <c r="G29" s="4">
        <v>2420.5</v>
      </c>
      <c r="H29" s="4">
        <v>1.97</v>
      </c>
    </row>
    <row r="30" spans="2:8" x14ac:dyDescent="0.2">
      <c r="B30" s="1" t="s">
        <v>1187</v>
      </c>
      <c r="C30" s="5" t="s">
        <v>128</v>
      </c>
      <c r="D30" s="1" t="s">
        <v>170</v>
      </c>
      <c r="E30" s="1" t="s">
        <v>187</v>
      </c>
      <c r="F30" s="4">
        <v>318000</v>
      </c>
      <c r="G30" s="4">
        <v>2297.23</v>
      </c>
      <c r="H30" s="4">
        <v>1.87</v>
      </c>
    </row>
    <row r="31" spans="2:8" x14ac:dyDescent="0.2">
      <c r="B31" s="1" t="s">
        <v>1115</v>
      </c>
      <c r="C31" s="5" t="s">
        <v>128</v>
      </c>
      <c r="D31" s="1" t="s">
        <v>176</v>
      </c>
      <c r="E31" s="1" t="s">
        <v>267</v>
      </c>
      <c r="F31" s="4">
        <v>35150</v>
      </c>
      <c r="G31" s="4">
        <v>2260.64</v>
      </c>
      <c r="H31" s="4">
        <v>1.84</v>
      </c>
    </row>
    <row r="32" spans="2:8" x14ac:dyDescent="0.2">
      <c r="B32" s="1" t="s">
        <v>1223</v>
      </c>
      <c r="C32" s="5" t="s">
        <v>128</v>
      </c>
      <c r="D32" s="1" t="s">
        <v>134</v>
      </c>
      <c r="E32" s="1" t="s">
        <v>268</v>
      </c>
      <c r="F32" s="4">
        <v>48635</v>
      </c>
      <c r="G32" s="4">
        <v>2215.79</v>
      </c>
      <c r="H32" s="4">
        <v>1.81</v>
      </c>
    </row>
    <row r="33" spans="2:8" x14ac:dyDescent="0.2">
      <c r="B33" s="1" t="s">
        <v>1494</v>
      </c>
      <c r="C33" s="5" t="s">
        <v>128</v>
      </c>
      <c r="D33" s="1" t="s">
        <v>176</v>
      </c>
      <c r="E33" s="1" t="s">
        <v>269</v>
      </c>
      <c r="F33" s="4">
        <v>1601875</v>
      </c>
      <c r="G33" s="4">
        <v>2188.16</v>
      </c>
      <c r="H33" s="4">
        <v>1.78</v>
      </c>
    </row>
    <row r="34" spans="2:8" x14ac:dyDescent="0.2">
      <c r="B34" s="1" t="s">
        <v>1133</v>
      </c>
      <c r="C34" s="5" t="s">
        <v>128</v>
      </c>
      <c r="D34" s="1" t="s">
        <v>167</v>
      </c>
      <c r="E34" s="1" t="s">
        <v>270</v>
      </c>
      <c r="F34" s="4">
        <v>535000</v>
      </c>
      <c r="G34" s="4">
        <v>2141.0700000000002</v>
      </c>
      <c r="H34" s="4">
        <v>1.75</v>
      </c>
    </row>
    <row r="35" spans="2:8" x14ac:dyDescent="0.2">
      <c r="B35" s="1" t="s">
        <v>1124</v>
      </c>
      <c r="C35" s="5" t="s">
        <v>128</v>
      </c>
      <c r="D35" s="1" t="s">
        <v>146</v>
      </c>
      <c r="E35" s="1" t="s">
        <v>178</v>
      </c>
      <c r="F35" s="4">
        <v>260000</v>
      </c>
      <c r="G35" s="4">
        <v>2115.36</v>
      </c>
      <c r="H35" s="4">
        <v>1.73</v>
      </c>
    </row>
    <row r="36" spans="2:8" x14ac:dyDescent="0.2">
      <c r="B36" s="1" t="s">
        <v>1479</v>
      </c>
      <c r="C36" s="5" t="s">
        <v>128</v>
      </c>
      <c r="D36" s="1" t="s">
        <v>134</v>
      </c>
      <c r="E36" s="1" t="s">
        <v>159</v>
      </c>
      <c r="F36" s="4">
        <v>492936</v>
      </c>
      <c r="G36" s="4">
        <v>2019.31</v>
      </c>
      <c r="H36" s="4">
        <v>1.65</v>
      </c>
    </row>
    <row r="37" spans="2:8" x14ac:dyDescent="0.2">
      <c r="B37" s="1" t="s">
        <v>1217</v>
      </c>
      <c r="C37" s="5" t="s">
        <v>128</v>
      </c>
      <c r="D37" s="1" t="s">
        <v>138</v>
      </c>
      <c r="E37" s="1" t="s">
        <v>271</v>
      </c>
      <c r="F37" s="4">
        <v>155000</v>
      </c>
      <c r="G37" s="4">
        <v>1887.98</v>
      </c>
      <c r="H37" s="4">
        <v>1.54</v>
      </c>
    </row>
    <row r="38" spans="2:8" x14ac:dyDescent="0.2">
      <c r="B38" s="1" t="s">
        <v>1401</v>
      </c>
      <c r="C38" s="5" t="s">
        <v>128</v>
      </c>
      <c r="D38" s="1" t="s">
        <v>146</v>
      </c>
      <c r="E38" s="1" t="s">
        <v>192</v>
      </c>
      <c r="F38" s="4">
        <v>7100</v>
      </c>
      <c r="G38" s="4">
        <v>1763.11</v>
      </c>
      <c r="H38" s="4">
        <v>1.44</v>
      </c>
    </row>
    <row r="39" spans="2:8" x14ac:dyDescent="0.2">
      <c r="B39" s="1" t="s">
        <v>1116</v>
      </c>
      <c r="C39" s="5" t="s">
        <v>128</v>
      </c>
      <c r="D39" s="1" t="s">
        <v>160</v>
      </c>
      <c r="E39" s="1" t="s">
        <v>161</v>
      </c>
      <c r="F39" s="4">
        <v>35600</v>
      </c>
      <c r="G39" s="4">
        <v>1708.34</v>
      </c>
      <c r="H39" s="4">
        <v>1.39</v>
      </c>
    </row>
    <row r="40" spans="2:8" x14ac:dyDescent="0.2">
      <c r="B40" s="1" t="s">
        <v>1393</v>
      </c>
      <c r="C40" s="5" t="s">
        <v>128</v>
      </c>
      <c r="D40" s="1" t="s">
        <v>170</v>
      </c>
      <c r="E40" s="1" t="s">
        <v>272</v>
      </c>
      <c r="F40" s="4">
        <v>252000</v>
      </c>
      <c r="G40" s="4">
        <v>1693.06</v>
      </c>
      <c r="H40" s="4">
        <v>1.38</v>
      </c>
    </row>
    <row r="41" spans="2:8" x14ac:dyDescent="0.2">
      <c r="B41" s="1" t="s">
        <v>1144</v>
      </c>
      <c r="C41" s="5" t="s">
        <v>128</v>
      </c>
      <c r="D41" s="1" t="s">
        <v>138</v>
      </c>
      <c r="E41" s="1" t="s">
        <v>273</v>
      </c>
      <c r="F41" s="4">
        <v>115000</v>
      </c>
      <c r="G41" s="4">
        <v>1579.07</v>
      </c>
      <c r="H41" s="4">
        <v>1.29</v>
      </c>
    </row>
    <row r="42" spans="2:8" x14ac:dyDescent="0.2">
      <c r="B42" s="1" t="s">
        <v>1390</v>
      </c>
      <c r="C42" s="5" t="s">
        <v>128</v>
      </c>
      <c r="D42" s="1" t="s">
        <v>170</v>
      </c>
      <c r="E42" s="1" t="s">
        <v>171</v>
      </c>
      <c r="F42" s="4">
        <v>95950</v>
      </c>
      <c r="G42" s="4">
        <v>1525.13</v>
      </c>
      <c r="H42" s="4">
        <v>1.24</v>
      </c>
    </row>
    <row r="43" spans="2:8" x14ac:dyDescent="0.2">
      <c r="B43" s="1" t="s">
        <v>1480</v>
      </c>
      <c r="C43" s="5" t="s">
        <v>128</v>
      </c>
      <c r="D43" s="1" t="s">
        <v>146</v>
      </c>
      <c r="E43" s="1" t="s">
        <v>274</v>
      </c>
      <c r="F43" s="4">
        <v>235000</v>
      </c>
      <c r="G43" s="4">
        <v>1488.14</v>
      </c>
      <c r="H43" s="4">
        <v>1.21</v>
      </c>
    </row>
    <row r="44" spans="2:8" x14ac:dyDescent="0.2">
      <c r="B44" s="1" t="s">
        <v>1481</v>
      </c>
      <c r="C44" s="5" t="s">
        <v>128</v>
      </c>
      <c r="D44" s="1" t="s">
        <v>176</v>
      </c>
      <c r="E44" s="1" t="s">
        <v>275</v>
      </c>
      <c r="F44" s="4">
        <v>149269</v>
      </c>
      <c r="G44" s="4">
        <v>1450.15</v>
      </c>
      <c r="H44" s="4">
        <v>1.18</v>
      </c>
    </row>
    <row r="45" spans="2:8" x14ac:dyDescent="0.2">
      <c r="B45" s="1" t="s">
        <v>1482</v>
      </c>
      <c r="C45" s="5" t="s">
        <v>128</v>
      </c>
      <c r="D45" s="1" t="s">
        <v>276</v>
      </c>
      <c r="E45" s="1" t="s">
        <v>277</v>
      </c>
      <c r="F45" s="4">
        <v>281000</v>
      </c>
      <c r="G45" s="4">
        <v>1353.44</v>
      </c>
      <c r="H45" s="4">
        <v>1.1000000000000001</v>
      </c>
    </row>
    <row r="46" spans="2:8" x14ac:dyDescent="0.2">
      <c r="B46" s="1" t="s">
        <v>1099</v>
      </c>
      <c r="C46" s="5" t="s">
        <v>128</v>
      </c>
      <c r="D46" s="1" t="s">
        <v>239</v>
      </c>
      <c r="E46" s="1" t="s">
        <v>278</v>
      </c>
      <c r="F46" s="4">
        <v>33250</v>
      </c>
      <c r="G46" s="4">
        <v>1274.3599999999999</v>
      </c>
      <c r="H46" s="4">
        <v>1.04</v>
      </c>
    </row>
    <row r="47" spans="2:8" x14ac:dyDescent="0.2">
      <c r="B47" s="1" t="s">
        <v>1145</v>
      </c>
      <c r="C47" s="5" t="s">
        <v>128</v>
      </c>
      <c r="D47" s="1" t="s">
        <v>167</v>
      </c>
      <c r="E47" s="1" t="s">
        <v>181</v>
      </c>
      <c r="F47" s="4">
        <v>56000</v>
      </c>
      <c r="G47" s="4">
        <v>1262.52</v>
      </c>
      <c r="H47" s="4">
        <v>1.03</v>
      </c>
    </row>
    <row r="48" spans="2:8" x14ac:dyDescent="0.2">
      <c r="B48" s="1" t="s">
        <v>1136</v>
      </c>
      <c r="C48" s="5" t="s">
        <v>128</v>
      </c>
      <c r="D48" s="1" t="s">
        <v>163</v>
      </c>
      <c r="E48" s="1" t="s">
        <v>186</v>
      </c>
      <c r="F48" s="4">
        <v>236200</v>
      </c>
      <c r="G48" s="4">
        <v>1259.18</v>
      </c>
      <c r="H48" s="4">
        <v>1.03</v>
      </c>
    </row>
    <row r="49" spans="2:8" x14ac:dyDescent="0.2">
      <c r="B49" s="1" t="s">
        <v>1198</v>
      </c>
      <c r="C49" s="5" t="s">
        <v>128</v>
      </c>
      <c r="D49" s="1" t="s">
        <v>170</v>
      </c>
      <c r="E49" s="1" t="s">
        <v>279</v>
      </c>
      <c r="F49" s="4">
        <v>101900</v>
      </c>
      <c r="G49" s="4">
        <v>1238.19</v>
      </c>
      <c r="H49" s="4">
        <v>1.01</v>
      </c>
    </row>
    <row r="50" spans="2:8" x14ac:dyDescent="0.2">
      <c r="B50" s="1" t="s">
        <v>280</v>
      </c>
      <c r="C50" s="5" t="s">
        <v>128</v>
      </c>
      <c r="D50" s="1" t="s">
        <v>131</v>
      </c>
      <c r="E50" s="1" t="s">
        <v>281</v>
      </c>
      <c r="F50" s="4">
        <v>270000</v>
      </c>
      <c r="G50" s="4">
        <v>1223.0999999999999</v>
      </c>
      <c r="H50" s="4">
        <v>1</v>
      </c>
    </row>
    <row r="51" spans="2:8" x14ac:dyDescent="0.2">
      <c r="B51" s="1" t="s">
        <v>1139</v>
      </c>
      <c r="C51" s="5" t="s">
        <v>128</v>
      </c>
      <c r="D51" s="1" t="s">
        <v>149</v>
      </c>
      <c r="E51" s="1" t="s">
        <v>150</v>
      </c>
      <c r="F51" s="4">
        <v>1540</v>
      </c>
      <c r="G51" s="4">
        <v>1222.3800000000001</v>
      </c>
      <c r="H51" s="4">
        <v>1</v>
      </c>
    </row>
    <row r="52" spans="2:8" x14ac:dyDescent="0.2">
      <c r="B52" s="1" t="s">
        <v>1486</v>
      </c>
      <c r="C52" s="5" t="s">
        <v>128</v>
      </c>
      <c r="D52" s="1" t="s">
        <v>173</v>
      </c>
      <c r="E52" s="1" t="s">
        <v>282</v>
      </c>
      <c r="F52" s="4">
        <v>173000</v>
      </c>
      <c r="G52" s="4">
        <v>1197.1600000000001</v>
      </c>
      <c r="H52" s="4">
        <v>0.98</v>
      </c>
    </row>
    <row r="53" spans="2:8" x14ac:dyDescent="0.2">
      <c r="B53" s="1" t="s">
        <v>1484</v>
      </c>
      <c r="C53" s="5" t="s">
        <v>128</v>
      </c>
      <c r="D53" s="1" t="s">
        <v>152</v>
      </c>
      <c r="E53" s="1" t="s">
        <v>153</v>
      </c>
      <c r="F53" s="4">
        <v>110500</v>
      </c>
      <c r="G53" s="4">
        <v>1178.98</v>
      </c>
      <c r="H53" s="4">
        <v>0.96</v>
      </c>
    </row>
    <row r="54" spans="2:8" x14ac:dyDescent="0.2">
      <c r="B54" s="1" t="s">
        <v>1230</v>
      </c>
      <c r="C54" s="5" t="s">
        <v>128</v>
      </c>
      <c r="D54" s="1" t="s">
        <v>160</v>
      </c>
      <c r="E54" s="1" t="s">
        <v>162</v>
      </c>
      <c r="F54" s="4">
        <v>24122</v>
      </c>
      <c r="G54" s="4">
        <v>1177.32</v>
      </c>
      <c r="H54" s="4">
        <v>0.96</v>
      </c>
    </row>
    <row r="55" spans="2:8" x14ac:dyDescent="0.2">
      <c r="B55" s="1" t="s">
        <v>1485</v>
      </c>
      <c r="C55" s="5" t="s">
        <v>128</v>
      </c>
      <c r="D55" s="1" t="s">
        <v>188</v>
      </c>
      <c r="E55" s="1" t="s">
        <v>283</v>
      </c>
      <c r="F55" s="4">
        <v>89910</v>
      </c>
      <c r="G55" s="4">
        <v>1157.82</v>
      </c>
      <c r="H55" s="4">
        <v>0.94</v>
      </c>
    </row>
    <row r="56" spans="2:8" x14ac:dyDescent="0.2">
      <c r="B56" s="1" t="s">
        <v>1483</v>
      </c>
      <c r="C56" s="5" t="s">
        <v>128</v>
      </c>
      <c r="D56" s="1" t="s">
        <v>160</v>
      </c>
      <c r="E56" s="1" t="s">
        <v>284</v>
      </c>
      <c r="F56" s="4">
        <v>21145</v>
      </c>
      <c r="G56" s="4">
        <v>1142.5899999999999</v>
      </c>
      <c r="H56" s="4">
        <v>0.93</v>
      </c>
    </row>
    <row r="57" spans="2:8" x14ac:dyDescent="0.2">
      <c r="B57" s="1" t="s">
        <v>1210</v>
      </c>
      <c r="C57" s="5" t="s">
        <v>128</v>
      </c>
      <c r="D57" s="1" t="s">
        <v>134</v>
      </c>
      <c r="E57" s="1" t="s">
        <v>158</v>
      </c>
      <c r="F57" s="4">
        <v>27160</v>
      </c>
      <c r="G57" s="4">
        <v>1140.75</v>
      </c>
      <c r="H57" s="4">
        <v>0.93</v>
      </c>
    </row>
    <row r="58" spans="2:8" x14ac:dyDescent="0.2">
      <c r="B58" s="1" t="s">
        <v>1149</v>
      </c>
      <c r="C58" s="5" t="s">
        <v>128</v>
      </c>
      <c r="D58" s="1" t="s">
        <v>140</v>
      </c>
      <c r="E58" s="1" t="s">
        <v>285</v>
      </c>
      <c r="F58" s="4">
        <v>77000</v>
      </c>
      <c r="G58" s="4">
        <v>1116.73</v>
      </c>
      <c r="H58" s="4">
        <v>0.91</v>
      </c>
    </row>
    <row r="59" spans="2:8" x14ac:dyDescent="0.2">
      <c r="B59" s="1" t="s">
        <v>286</v>
      </c>
      <c r="C59" s="5" t="s">
        <v>128</v>
      </c>
      <c r="D59" s="1" t="s">
        <v>146</v>
      </c>
      <c r="E59" s="1" t="s">
        <v>287</v>
      </c>
      <c r="F59" s="4">
        <v>188000</v>
      </c>
      <c r="G59" s="4">
        <v>1088.8</v>
      </c>
      <c r="H59" s="4">
        <v>0.89</v>
      </c>
    </row>
    <row r="60" spans="2:8" x14ac:dyDescent="0.2">
      <c r="B60" s="1" t="s">
        <v>1106</v>
      </c>
      <c r="C60" s="5" t="s">
        <v>128</v>
      </c>
      <c r="D60" s="1" t="s">
        <v>216</v>
      </c>
      <c r="E60" s="1" t="s">
        <v>288</v>
      </c>
      <c r="F60" s="4">
        <v>24000</v>
      </c>
      <c r="G60" s="4">
        <v>1075.58</v>
      </c>
      <c r="H60" s="4">
        <v>0.88</v>
      </c>
    </row>
    <row r="61" spans="2:8" x14ac:dyDescent="0.2">
      <c r="B61" s="1" t="s">
        <v>1231</v>
      </c>
      <c r="C61" s="5" t="s">
        <v>128</v>
      </c>
      <c r="D61" s="1" t="s">
        <v>160</v>
      </c>
      <c r="E61" s="1" t="s">
        <v>289</v>
      </c>
      <c r="F61" s="4">
        <v>19200</v>
      </c>
      <c r="G61" s="4">
        <v>1071.57</v>
      </c>
      <c r="H61" s="4">
        <v>0.87</v>
      </c>
    </row>
    <row r="62" spans="2:8" x14ac:dyDescent="0.2">
      <c r="B62" s="1" t="s">
        <v>1487</v>
      </c>
      <c r="C62" s="5" t="s">
        <v>128</v>
      </c>
      <c r="D62" s="1" t="s">
        <v>188</v>
      </c>
      <c r="E62" s="1" t="s">
        <v>189</v>
      </c>
      <c r="F62" s="4">
        <v>19895</v>
      </c>
      <c r="G62" s="4">
        <v>1054.05</v>
      </c>
      <c r="H62" s="4">
        <v>0.86</v>
      </c>
    </row>
    <row r="63" spans="2:8" x14ac:dyDescent="0.2">
      <c r="B63" s="1" t="s">
        <v>1138</v>
      </c>
      <c r="C63" s="5" t="s">
        <v>128</v>
      </c>
      <c r="D63" s="1" t="s">
        <v>173</v>
      </c>
      <c r="E63" s="1" t="s">
        <v>290</v>
      </c>
      <c r="F63" s="4">
        <v>90000</v>
      </c>
      <c r="G63" s="4">
        <v>663.71</v>
      </c>
      <c r="H63" s="4">
        <v>0.54</v>
      </c>
    </row>
    <row r="64" spans="2:8" x14ac:dyDescent="0.2">
      <c r="B64" s="1" t="s">
        <v>1495</v>
      </c>
      <c r="C64" s="5" t="s">
        <v>128</v>
      </c>
      <c r="D64" s="1" t="s">
        <v>138</v>
      </c>
      <c r="E64" s="1" t="s">
        <v>291</v>
      </c>
      <c r="F64" s="4">
        <v>50000</v>
      </c>
      <c r="G64" s="4">
        <v>236.33</v>
      </c>
      <c r="H64" s="4">
        <v>0.19</v>
      </c>
    </row>
    <row r="65" spans="2:8" x14ac:dyDescent="0.2">
      <c r="B65" s="2" t="s">
        <v>196</v>
      </c>
      <c r="C65" s="9"/>
      <c r="D65" s="2"/>
      <c r="E65" s="2"/>
      <c r="F65" s="10"/>
      <c r="G65" s="10">
        <f>SUM(G11:G64)</f>
        <v>118239.18000000004</v>
      </c>
      <c r="H65" s="10">
        <f>SUM(H11:H64)</f>
        <v>96.420000000000016</v>
      </c>
    </row>
    <row r="66" spans="2:8" x14ac:dyDescent="0.2">
      <c r="B66" s="2" t="s">
        <v>197</v>
      </c>
      <c r="C66" s="9"/>
      <c r="D66" s="2"/>
      <c r="E66" s="2"/>
      <c r="F66" s="10"/>
      <c r="G66" s="10">
        <v>4432.3599999999997</v>
      </c>
      <c r="H66" s="10">
        <v>3.62</v>
      </c>
    </row>
    <row r="67" spans="2:8" x14ac:dyDescent="0.2">
      <c r="B67" s="2" t="s">
        <v>114</v>
      </c>
      <c r="C67" s="9"/>
      <c r="D67" s="2"/>
      <c r="E67" s="2"/>
      <c r="F67" s="10"/>
      <c r="G67" s="10">
        <v>122671.54</v>
      </c>
      <c r="H67" s="10">
        <v>100.06</v>
      </c>
    </row>
    <row r="68" spans="2:8" x14ac:dyDescent="0.2">
      <c r="B68" s="2" t="s">
        <v>198</v>
      </c>
      <c r="C68" s="9"/>
      <c r="D68" s="2"/>
      <c r="E68" s="2"/>
      <c r="F68" s="10"/>
      <c r="G68" s="10">
        <v>-70.18629329999294</v>
      </c>
      <c r="H68" s="10">
        <v>-6.0000000000002274E-2</v>
      </c>
    </row>
    <row r="69" spans="2:8" x14ac:dyDescent="0.2">
      <c r="B69" s="2" t="s">
        <v>116</v>
      </c>
      <c r="C69" s="9"/>
      <c r="D69" s="2"/>
      <c r="E69" s="2"/>
      <c r="F69" s="10"/>
      <c r="G69" s="10">
        <v>122601.3537067</v>
      </c>
      <c r="H69" s="10">
        <v>100</v>
      </c>
    </row>
    <row r="70" spans="2:8" x14ac:dyDescent="0.2">
      <c r="B70" s="1" t="s">
        <v>117</v>
      </c>
    </row>
    <row r="71" spans="2:8" x14ac:dyDescent="0.2">
      <c r="B71" s="1" t="s">
        <v>118</v>
      </c>
    </row>
    <row r="73" spans="2:8" x14ac:dyDescent="0.2">
      <c r="B73" s="11"/>
    </row>
    <row r="74" spans="2:8" x14ac:dyDescent="0.2">
      <c r="B74" s="2"/>
    </row>
    <row r="75" spans="2:8" x14ac:dyDescent="0.2">
      <c r="B75" s="2" t="s">
        <v>121</v>
      </c>
    </row>
    <row r="76" spans="2:8" x14ac:dyDescent="0.2">
      <c r="B76" s="2" t="s">
        <v>199</v>
      </c>
    </row>
    <row r="77" spans="2:8" x14ac:dyDescent="0.2">
      <c r="B77" s="2" t="s">
        <v>122</v>
      </c>
    </row>
    <row r="78" spans="2:8" x14ac:dyDescent="0.2">
      <c r="B78" s="2" t="s">
        <v>292</v>
      </c>
      <c r="C78" s="9"/>
    </row>
    <row r="79" spans="2:8" x14ac:dyDescent="0.2">
      <c r="B79" s="2" t="s">
        <v>293</v>
      </c>
      <c r="C79" s="9"/>
    </row>
    <row r="80" spans="2:8" x14ac:dyDescent="0.2">
      <c r="B80" s="2" t="s">
        <v>294</v>
      </c>
      <c r="C80" s="9"/>
    </row>
    <row r="81" spans="2:8" x14ac:dyDescent="0.2">
      <c r="B81" s="2" t="s">
        <v>295</v>
      </c>
      <c r="C81" s="9"/>
    </row>
    <row r="82" spans="2:8" x14ac:dyDescent="0.2">
      <c r="B82" s="65" t="s">
        <v>3807</v>
      </c>
      <c r="C82" s="9"/>
    </row>
    <row r="83" spans="2:8" x14ac:dyDescent="0.2">
      <c r="B83" s="65" t="s">
        <v>123</v>
      </c>
    </row>
    <row r="84" spans="2:8" x14ac:dyDescent="0.2">
      <c r="B84" s="65" t="s">
        <v>124</v>
      </c>
    </row>
    <row r="87" spans="2:8" ht="15" x14ac:dyDescent="0.2">
      <c r="B87" s="371" t="s">
        <v>2522</v>
      </c>
      <c r="C87" s="372">
        <v>44469</v>
      </c>
    </row>
    <row r="88" spans="2:8" ht="60" x14ac:dyDescent="0.2">
      <c r="B88" s="373" t="s">
        <v>2523</v>
      </c>
      <c r="C88" s="373" t="s">
        <v>2524</v>
      </c>
      <c r="D88" s="143" t="s">
        <v>2525</v>
      </c>
      <c r="E88" s="373" t="s">
        <v>2526</v>
      </c>
      <c r="F88" s="374" t="s">
        <v>2527</v>
      </c>
    </row>
    <row r="89" spans="2:8" s="134" customFormat="1" x14ac:dyDescent="0.2">
      <c r="B89" s="12" t="s">
        <v>120</v>
      </c>
      <c r="C89" s="12" t="s">
        <v>120</v>
      </c>
      <c r="D89" s="12" t="s">
        <v>120</v>
      </c>
      <c r="E89" s="12" t="s">
        <v>120</v>
      </c>
      <c r="F89" s="375"/>
      <c r="G89" s="62"/>
      <c r="H89" s="62"/>
    </row>
    <row r="90" spans="2:8" x14ac:dyDescent="0.2">
      <c r="C90" s="62"/>
    </row>
    <row r="91" spans="2:8" s="376" customFormat="1" x14ac:dyDescent="0.2">
      <c r="B91" s="87" t="s">
        <v>3554</v>
      </c>
      <c r="C91" s="377" t="s">
        <v>120</v>
      </c>
      <c r="F91" s="378"/>
      <c r="G91" s="378"/>
      <c r="H91" s="378"/>
    </row>
    <row r="92" spans="2:8" s="376" customFormat="1" x14ac:dyDescent="0.2">
      <c r="B92" s="87"/>
      <c r="C92" s="377"/>
      <c r="F92" s="378"/>
      <c r="G92" s="378"/>
      <c r="H92" s="378"/>
    </row>
    <row r="93" spans="2:8" s="376" customFormat="1" ht="15" x14ac:dyDescent="0.25">
      <c r="B93" s="144" t="s">
        <v>2927</v>
      </c>
      <c r="C93" s="379"/>
      <c r="F93" s="378"/>
      <c r="G93" s="378"/>
      <c r="H93" s="378"/>
    </row>
    <row r="94" spans="2:8" s="376" customFormat="1" ht="15.75" x14ac:dyDescent="0.2">
      <c r="B94" s="380" t="s">
        <v>2675</v>
      </c>
      <c r="C94" s="260" t="s">
        <v>2921</v>
      </c>
      <c r="F94" s="378"/>
      <c r="G94" s="378"/>
      <c r="H94" s="378"/>
    </row>
    <row r="95" spans="2:8" s="134" customFormat="1" ht="15" x14ac:dyDescent="0.25">
      <c r="B95" s="381" t="s">
        <v>120</v>
      </c>
      <c r="C95" s="146" t="s">
        <v>120</v>
      </c>
      <c r="F95" s="62"/>
      <c r="G95" s="62"/>
      <c r="H95" s="62"/>
    </row>
    <row r="98" spans="2:8" s="376" customFormat="1" ht="15.75" x14ac:dyDescent="0.2">
      <c r="B98" s="380" t="s">
        <v>3555</v>
      </c>
      <c r="C98" s="260" t="s">
        <v>2921</v>
      </c>
      <c r="F98" s="378"/>
      <c r="G98" s="378"/>
      <c r="H98" s="378"/>
    </row>
    <row r="99" spans="2:8" ht="15" x14ac:dyDescent="0.25">
      <c r="B99" s="381" t="s">
        <v>120</v>
      </c>
      <c r="C99" s="146" t="s">
        <v>120</v>
      </c>
    </row>
    <row r="102" spans="2:8" s="376" customFormat="1" ht="15.75" x14ac:dyDescent="0.25">
      <c r="B102" s="382" t="s">
        <v>2912</v>
      </c>
      <c r="C102" s="260" t="s">
        <v>2923</v>
      </c>
      <c r="F102" s="378"/>
      <c r="G102" s="378"/>
      <c r="H102" s="378"/>
    </row>
    <row r="103" spans="2:8" ht="15" x14ac:dyDescent="0.25">
      <c r="B103" s="381" t="s">
        <v>120</v>
      </c>
      <c r="C103" s="146" t="s">
        <v>120</v>
      </c>
    </row>
    <row r="105" spans="2:8" s="376" customFormat="1" ht="15.75" x14ac:dyDescent="0.25">
      <c r="B105" s="382" t="s">
        <v>2914</v>
      </c>
      <c r="C105" s="260" t="s">
        <v>2923</v>
      </c>
      <c r="F105" s="378"/>
      <c r="G105" s="378"/>
      <c r="H105" s="378"/>
    </row>
    <row r="106" spans="2:8" ht="15" x14ac:dyDescent="0.25">
      <c r="B106" s="381" t="s">
        <v>120</v>
      </c>
      <c r="C106" s="146" t="s">
        <v>120</v>
      </c>
    </row>
    <row r="108" spans="2:8" s="376" customFormat="1" ht="15" x14ac:dyDescent="0.25">
      <c r="B108" s="383" t="s">
        <v>3556</v>
      </c>
      <c r="C108" s="146" t="s">
        <v>120</v>
      </c>
      <c r="F108" s="378"/>
      <c r="G108" s="378"/>
      <c r="H108" s="378"/>
    </row>
    <row r="111" spans="2:8" ht="15" x14ac:dyDescent="0.25">
      <c r="B111" s="69" t="s">
        <v>2917</v>
      </c>
      <c r="C111" s="148">
        <v>44469</v>
      </c>
      <c r="D111" s="149"/>
      <c r="E111" s="150"/>
      <c r="F111" s="71"/>
    </row>
    <row r="112" spans="2:8" ht="51" x14ac:dyDescent="0.2">
      <c r="B112" s="151" t="s">
        <v>2523</v>
      </c>
      <c r="C112" s="151" t="s">
        <v>2918</v>
      </c>
      <c r="D112" s="152" t="s">
        <v>2525</v>
      </c>
      <c r="E112" s="153" t="s">
        <v>2526</v>
      </c>
      <c r="F112" s="138" t="s">
        <v>2527</v>
      </c>
    </row>
    <row r="113" spans="2:8" s="134" customFormat="1" x14ac:dyDescent="0.2">
      <c r="B113" s="384" t="s">
        <v>120</v>
      </c>
      <c r="C113" s="154" t="s">
        <v>120</v>
      </c>
      <c r="D113" s="155" t="s">
        <v>120</v>
      </c>
      <c r="E113" s="155" t="s">
        <v>120</v>
      </c>
      <c r="F113" s="155" t="s">
        <v>120</v>
      </c>
      <c r="G113" s="62"/>
      <c r="H113" s="62"/>
    </row>
    <row r="114" spans="2:8" x14ac:dyDescent="0.2">
      <c r="B114" s="156"/>
      <c r="C114" s="70"/>
      <c r="D114" s="70"/>
      <c r="E114" s="70"/>
      <c r="F114" s="71"/>
    </row>
    <row r="115" spans="2:8" x14ac:dyDescent="0.2">
      <c r="B115" s="70"/>
      <c r="C115" s="70"/>
      <c r="D115" s="70"/>
      <c r="E115" s="70"/>
      <c r="F115" s="71"/>
    </row>
    <row r="116" spans="2:8" x14ac:dyDescent="0.2">
      <c r="B116" s="1" t="s">
        <v>2919</v>
      </c>
      <c r="C116" s="154" t="s">
        <v>120</v>
      </c>
      <c r="D116" s="70"/>
      <c r="E116" s="70"/>
      <c r="F116" s="71"/>
    </row>
    <row r="117" spans="2:8" x14ac:dyDescent="0.2">
      <c r="B117" s="70"/>
      <c r="C117" s="70"/>
      <c r="D117" s="70"/>
      <c r="E117" s="70"/>
      <c r="F117" s="71"/>
    </row>
    <row r="118" spans="2:8" ht="15" x14ac:dyDescent="0.25">
      <c r="B118" s="144" t="s">
        <v>2926</v>
      </c>
      <c r="C118" s="70"/>
      <c r="E118" s="70"/>
      <c r="F118" s="71"/>
    </row>
    <row r="119" spans="2:8" x14ac:dyDescent="0.2">
      <c r="B119" s="70"/>
      <c r="C119" s="70"/>
      <c r="E119" s="70"/>
      <c r="F119" s="71"/>
    </row>
    <row r="120" spans="2:8" ht="15" x14ac:dyDescent="0.25">
      <c r="B120" s="157" t="s">
        <v>2920</v>
      </c>
      <c r="C120" s="158" t="s">
        <v>2921</v>
      </c>
      <c r="E120" s="70"/>
      <c r="F120" s="71"/>
    </row>
    <row r="121" spans="2:8" ht="15" x14ac:dyDescent="0.25">
      <c r="B121" s="381" t="s">
        <v>120</v>
      </c>
      <c r="C121" s="146" t="s">
        <v>120</v>
      </c>
      <c r="E121" s="70"/>
      <c r="F121" s="71"/>
    </row>
    <row r="122" spans="2:8" ht="15" x14ac:dyDescent="0.25">
      <c r="B122" s="385"/>
      <c r="C122" s="386"/>
      <c r="E122" s="70"/>
      <c r="F122" s="71"/>
    </row>
    <row r="123" spans="2:8" x14ac:dyDescent="0.2">
      <c r="C123" s="1"/>
      <c r="E123" s="70"/>
      <c r="F123" s="71"/>
    </row>
    <row r="124" spans="2:8" ht="15" x14ac:dyDescent="0.2">
      <c r="B124" s="160" t="s">
        <v>2911</v>
      </c>
      <c r="C124" s="161" t="s">
        <v>2921</v>
      </c>
      <c r="E124" s="70"/>
      <c r="F124" s="71"/>
    </row>
    <row r="125" spans="2:8" ht="15" x14ac:dyDescent="0.25">
      <c r="B125" s="381" t="s">
        <v>120</v>
      </c>
      <c r="C125" s="146" t="s">
        <v>120</v>
      </c>
      <c r="E125" s="70"/>
      <c r="F125" s="71"/>
    </row>
    <row r="126" spans="2:8" ht="15" x14ac:dyDescent="0.25">
      <c r="B126" s="387"/>
      <c r="C126" s="388"/>
      <c r="E126" s="70"/>
      <c r="F126" s="71"/>
    </row>
    <row r="127" spans="2:8" x14ac:dyDescent="0.2">
      <c r="C127" s="134"/>
      <c r="E127" s="70"/>
      <c r="F127" s="71"/>
    </row>
    <row r="128" spans="2:8" ht="15" x14ac:dyDescent="0.25">
      <c r="B128" s="157" t="s">
        <v>2922</v>
      </c>
      <c r="C128" s="158" t="s">
        <v>2923</v>
      </c>
      <c r="E128" s="70"/>
      <c r="F128" s="71"/>
    </row>
    <row r="129" spans="2:6" ht="15" x14ac:dyDescent="0.25">
      <c r="B129" s="381" t="s">
        <v>120</v>
      </c>
      <c r="C129" s="146" t="s">
        <v>120</v>
      </c>
      <c r="E129" s="70"/>
      <c r="F129" s="71"/>
    </row>
    <row r="130" spans="2:6" x14ac:dyDescent="0.2">
      <c r="C130" s="134"/>
    </row>
    <row r="131" spans="2:6" ht="15" x14ac:dyDescent="0.25">
      <c r="B131" s="160" t="s">
        <v>2924</v>
      </c>
      <c r="C131" s="162" t="s">
        <v>2923</v>
      </c>
    </row>
    <row r="132" spans="2:6" ht="15" x14ac:dyDescent="0.25">
      <c r="B132" s="381" t="s">
        <v>120</v>
      </c>
      <c r="C132" s="146" t="s">
        <v>120</v>
      </c>
    </row>
    <row r="133" spans="2:6" x14ac:dyDescent="0.2">
      <c r="C133" s="134"/>
    </row>
    <row r="134" spans="2:6" ht="15" x14ac:dyDescent="0.25">
      <c r="B134" s="163" t="s">
        <v>2925</v>
      </c>
      <c r="C134" s="146" t="s">
        <v>120</v>
      </c>
    </row>
  </sheetData>
  <mergeCells count="3">
    <mergeCell ref="B1:E1"/>
    <mergeCell ref="C3:C6"/>
    <mergeCell ref="D3:D6"/>
  </mergeCells>
  <conditionalFormatting sqref="C122">
    <cfRule type="expression" dxfId="65" priority="1">
      <formula>#REF!="Total"</formula>
    </cfRule>
  </conditionalFormatting>
  <conditionalFormatting sqref="C122">
    <cfRule type="expression" dxfId="64" priority="11" stopIfTrue="1">
      <formula>$C122="Total"</formula>
    </cfRule>
  </conditionalFormatting>
  <conditionalFormatting sqref="C122">
    <cfRule type="expression" dxfId="63" priority="10">
      <formula>#REF!="Total"</formula>
    </cfRule>
  </conditionalFormatting>
  <conditionalFormatting sqref="C122">
    <cfRule type="expression" dxfId="62" priority="9">
      <formula>#REF!="Total"</formula>
    </cfRule>
  </conditionalFormatting>
  <conditionalFormatting sqref="C122">
    <cfRule type="expression" dxfId="61" priority="8">
      <formula>#REF!="Total"</formula>
    </cfRule>
  </conditionalFormatting>
  <conditionalFormatting sqref="C122">
    <cfRule type="expression" dxfId="60" priority="7">
      <formula>#REF!="Total"</formula>
    </cfRule>
  </conditionalFormatting>
  <conditionalFormatting sqref="C122">
    <cfRule type="expression" dxfId="59" priority="6">
      <formula>#REF!="Total"</formula>
    </cfRule>
  </conditionalFormatting>
  <conditionalFormatting sqref="C122">
    <cfRule type="expression" dxfId="58" priority="5">
      <formula>#REF!="Total"</formula>
    </cfRule>
  </conditionalFormatting>
  <conditionalFormatting sqref="C122">
    <cfRule type="expression" dxfId="57" priority="4">
      <formula>#REF!="Total"</formula>
    </cfRule>
  </conditionalFormatting>
  <conditionalFormatting sqref="C122">
    <cfRule type="expression" dxfId="56" priority="12">
      <formula>#REF!="Total"</formula>
    </cfRule>
  </conditionalFormatting>
  <conditionalFormatting sqref="C122">
    <cfRule type="expression" dxfId="55" priority="13">
      <formula>#REF!="Total"</formula>
    </cfRule>
  </conditionalFormatting>
  <conditionalFormatting sqref="C122">
    <cfRule type="expression" dxfId="54" priority="14">
      <formula>#REF!="Total"</formula>
    </cfRule>
  </conditionalFormatting>
  <conditionalFormatting sqref="C122">
    <cfRule type="expression" dxfId="53" priority="15">
      <formula>#REF!="Total"</formula>
    </cfRule>
  </conditionalFormatting>
  <conditionalFormatting sqref="C122">
    <cfRule type="expression" dxfId="52" priority="16">
      <formula>$A122="Total"</formula>
    </cfRule>
  </conditionalFormatting>
  <conditionalFormatting sqref="C122">
    <cfRule type="expression" dxfId="51" priority="3">
      <formula>#REF!="Total"</formula>
    </cfRule>
  </conditionalFormatting>
  <conditionalFormatting sqref="C122">
    <cfRule type="expression" dxfId="50" priority="2">
      <formula>#REF!="Total"</formula>
    </cfRule>
  </conditionalFormatting>
  <conditionalFormatting sqref="C122">
    <cfRule type="expression" dxfId="49" priority="17" stopIfTrue="1">
      <formula>#REF!="Total"</formula>
    </cfRule>
  </conditionalFormatting>
  <conditionalFormatting sqref="C122">
    <cfRule type="expression" dxfId="48" priority="18">
      <formula>#REF!="Total"</formula>
    </cfRule>
  </conditionalFormatting>
  <conditionalFormatting sqref="C122">
    <cfRule type="expression" dxfId="47" priority="19">
      <formula>#REF!="Total"</formula>
    </cfRule>
  </conditionalFormatting>
  <conditionalFormatting sqref="C122">
    <cfRule type="expression" dxfId="46" priority="20">
      <formula>#REF!="Total"</formula>
    </cfRule>
  </conditionalFormatting>
  <conditionalFormatting sqref="C122">
    <cfRule type="expression" dxfId="45" priority="21">
      <formula>#REF!="Total"</formula>
    </cfRule>
  </conditionalFormatting>
  <conditionalFormatting sqref="C122">
    <cfRule type="expression" dxfId="44" priority="22">
      <formula>#REF!="Total"</formula>
    </cfRule>
  </conditionalFormatting>
  <conditionalFormatting sqref="C122">
    <cfRule type="expression" dxfId="43" priority="23">
      <formula>#REF!="Total"</formula>
    </cfRule>
  </conditionalFormatting>
  <conditionalFormatting sqref="C122">
    <cfRule type="expression" dxfId="42" priority="24">
      <formula>#REF!="Total"</formula>
    </cfRule>
  </conditionalFormatting>
  <conditionalFormatting sqref="C122">
    <cfRule type="expression" dxfId="41" priority="25">
      <formula>#REF!="Total"</formula>
    </cfRule>
  </conditionalFormatting>
  <conditionalFormatting sqref="C122">
    <cfRule type="expression" dxfId="40" priority="26">
      <formula>#REF!="Total"</formula>
    </cfRule>
  </conditionalFormatting>
  <conditionalFormatting sqref="C122">
    <cfRule type="expression" dxfId="39" priority="27">
      <formula>#REF!="Total"</formula>
    </cfRule>
  </conditionalFormatting>
  <conditionalFormatting sqref="C122">
    <cfRule type="expression" dxfId="38" priority="28">
      <formula>#REF!="Total"</formula>
    </cfRule>
  </conditionalFormatting>
  <conditionalFormatting sqref="C122">
    <cfRule type="expression" dxfId="37" priority="29">
      <formula>#REF!="Total"</formula>
    </cfRule>
  </conditionalFormatting>
  <conditionalFormatting sqref="C122">
    <cfRule type="expression" dxfId="36" priority="30">
      <formula>#REF!="Total"</formula>
    </cfRule>
  </conditionalFormatting>
  <conditionalFormatting sqref="C122">
    <cfRule type="expression" dxfId="35" priority="31">
      <formula>#REF!="Total"</formula>
    </cfRule>
  </conditionalFormatting>
  <conditionalFormatting sqref="C122">
    <cfRule type="expression" dxfId="34" priority="32">
      <formula>#REF!="Total"</formula>
    </cfRule>
  </conditionalFormatting>
  <conditionalFormatting sqref="C122">
    <cfRule type="expression" dxfId="33" priority="33">
      <formula>#REF!="Total"</formula>
    </cfRule>
  </conditionalFormatting>
  <hyperlinks>
    <hyperlink ref="A1" location="Index!A1" display="Index" xr:uid="{84358BA3-221A-4EF4-BB4A-CAD31208B1C7}"/>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53C4C-2DE9-471C-B1AF-BCEA0DE4C1F1}">
  <dimension ref="A1:I188"/>
  <sheetViews>
    <sheetView workbookViewId="0">
      <selection activeCell="B1" sqref="B1:E1"/>
    </sheetView>
  </sheetViews>
  <sheetFormatPr defaultRowHeight="12.75" x14ac:dyDescent="0.2"/>
  <cols>
    <col min="1" max="1" width="5.42578125" style="1" bestFit="1" customWidth="1"/>
    <col min="2" max="2" width="71.5703125" style="1" bestFit="1" customWidth="1"/>
    <col min="3" max="3" width="25.7109375" style="62" customWidth="1"/>
    <col min="4" max="4" width="30.28515625" style="1" bestFit="1" customWidth="1"/>
    <col min="5" max="5" width="14.1406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30.28515625" style="1" bestFit="1" customWidth="1"/>
    <col min="261" max="261" width="14.1406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30.28515625" style="1" bestFit="1" customWidth="1"/>
    <col min="517" max="517" width="14.1406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30.28515625" style="1" bestFit="1" customWidth="1"/>
    <col min="773" max="773" width="14.1406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30.28515625" style="1" bestFit="1" customWidth="1"/>
    <col min="1029" max="1029" width="14.1406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30.28515625" style="1" bestFit="1" customWidth="1"/>
    <col min="1285" max="1285" width="14.1406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30.28515625" style="1" bestFit="1" customWidth="1"/>
    <col min="1541" max="1541" width="14.1406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30.28515625" style="1" bestFit="1" customWidth="1"/>
    <col min="1797" max="1797" width="14.1406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30.28515625" style="1" bestFit="1" customWidth="1"/>
    <col min="2053" max="2053" width="14.1406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30.28515625" style="1" bestFit="1" customWidth="1"/>
    <col min="2309" max="2309" width="14.1406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30.28515625" style="1" bestFit="1" customWidth="1"/>
    <col min="2565" max="2565" width="14.1406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30.28515625" style="1" bestFit="1" customWidth="1"/>
    <col min="2821" max="2821" width="14.1406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30.28515625" style="1" bestFit="1" customWidth="1"/>
    <col min="3077" max="3077" width="14.1406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30.28515625" style="1" bestFit="1" customWidth="1"/>
    <col min="3333" max="3333" width="14.1406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30.28515625" style="1" bestFit="1" customWidth="1"/>
    <col min="3589" max="3589" width="14.1406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30.28515625" style="1" bestFit="1" customWidth="1"/>
    <col min="3845" max="3845" width="14.1406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30.28515625" style="1" bestFit="1" customWidth="1"/>
    <col min="4101" max="4101" width="14.1406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30.28515625" style="1" bestFit="1" customWidth="1"/>
    <col min="4357" max="4357" width="14.1406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30.28515625" style="1" bestFit="1" customWidth="1"/>
    <col min="4613" max="4613" width="14.1406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30.28515625" style="1" bestFit="1" customWidth="1"/>
    <col min="4869" max="4869" width="14.1406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30.28515625" style="1" bestFit="1" customWidth="1"/>
    <col min="5125" max="5125" width="14.1406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30.28515625" style="1" bestFit="1" customWidth="1"/>
    <col min="5381" max="5381" width="14.1406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30.28515625" style="1" bestFit="1" customWidth="1"/>
    <col min="5637" max="5637" width="14.1406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30.28515625" style="1" bestFit="1" customWidth="1"/>
    <col min="5893" max="5893" width="14.1406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30.28515625" style="1" bestFit="1" customWidth="1"/>
    <col min="6149" max="6149" width="14.1406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30.28515625" style="1" bestFit="1" customWidth="1"/>
    <col min="6405" max="6405" width="14.1406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30.28515625" style="1" bestFit="1" customWidth="1"/>
    <col min="6661" max="6661" width="14.1406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30.28515625" style="1" bestFit="1" customWidth="1"/>
    <col min="6917" max="6917" width="14.1406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30.28515625" style="1" bestFit="1" customWidth="1"/>
    <col min="7173" max="7173" width="14.1406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30.28515625" style="1" bestFit="1" customWidth="1"/>
    <col min="7429" max="7429" width="14.1406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30.28515625" style="1" bestFit="1" customWidth="1"/>
    <col min="7685" max="7685" width="14.1406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30.28515625" style="1" bestFit="1" customWidth="1"/>
    <col min="7941" max="7941" width="14.1406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30.28515625" style="1" bestFit="1" customWidth="1"/>
    <col min="8197" max="8197" width="14.1406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30.28515625" style="1" bestFit="1" customWidth="1"/>
    <col min="8453" max="8453" width="14.1406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30.28515625" style="1" bestFit="1" customWidth="1"/>
    <col min="8709" max="8709" width="14.1406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30.28515625" style="1" bestFit="1" customWidth="1"/>
    <col min="8965" max="8965" width="14.1406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30.28515625" style="1" bestFit="1" customWidth="1"/>
    <col min="9221" max="9221" width="14.1406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30.28515625" style="1" bestFit="1" customWidth="1"/>
    <col min="9477" max="9477" width="14.1406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30.28515625" style="1" bestFit="1" customWidth="1"/>
    <col min="9733" max="9733" width="14.1406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30.28515625" style="1" bestFit="1" customWidth="1"/>
    <col min="9989" max="9989" width="14.1406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30.28515625" style="1" bestFit="1" customWidth="1"/>
    <col min="10245" max="10245" width="14.1406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30.28515625" style="1" bestFit="1" customWidth="1"/>
    <col min="10501" max="10501" width="14.1406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30.28515625" style="1" bestFit="1" customWidth="1"/>
    <col min="10757" max="10757" width="14.1406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30.28515625" style="1" bestFit="1" customWidth="1"/>
    <col min="11013" max="11013" width="14.1406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30.28515625" style="1" bestFit="1" customWidth="1"/>
    <col min="11269" max="11269" width="14.1406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30.28515625" style="1" bestFit="1" customWidth="1"/>
    <col min="11525" max="11525" width="14.1406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30.28515625" style="1" bestFit="1" customWidth="1"/>
    <col min="11781" max="11781" width="14.1406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30.28515625" style="1" bestFit="1" customWidth="1"/>
    <col min="12037" max="12037" width="14.1406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30.28515625" style="1" bestFit="1" customWidth="1"/>
    <col min="12293" max="12293" width="14.1406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30.28515625" style="1" bestFit="1" customWidth="1"/>
    <col min="12549" max="12549" width="14.1406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30.28515625" style="1" bestFit="1" customWidth="1"/>
    <col min="12805" max="12805" width="14.1406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30.28515625" style="1" bestFit="1" customWidth="1"/>
    <col min="13061" max="13061" width="14.1406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30.28515625" style="1" bestFit="1" customWidth="1"/>
    <col min="13317" max="13317" width="14.1406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30.28515625" style="1" bestFit="1" customWidth="1"/>
    <col min="13573" max="13573" width="14.1406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30.28515625" style="1" bestFit="1" customWidth="1"/>
    <col min="13829" max="13829" width="14.1406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30.28515625" style="1" bestFit="1" customWidth="1"/>
    <col min="14085" max="14085" width="14.1406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30.28515625" style="1" bestFit="1" customWidth="1"/>
    <col min="14341" max="14341" width="14.1406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30.28515625" style="1" bestFit="1" customWidth="1"/>
    <col min="14597" max="14597" width="14.1406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30.28515625" style="1" bestFit="1" customWidth="1"/>
    <col min="14853" max="14853" width="14.1406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30.28515625" style="1" bestFit="1" customWidth="1"/>
    <col min="15109" max="15109" width="14.1406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30.28515625" style="1" bestFit="1" customWidth="1"/>
    <col min="15365" max="15365" width="14.1406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30.28515625" style="1" bestFit="1" customWidth="1"/>
    <col min="15621" max="15621" width="14.1406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30.28515625" style="1" bestFit="1" customWidth="1"/>
    <col min="15877" max="15877" width="14.1406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30.28515625" style="1" bestFit="1" customWidth="1"/>
    <col min="16133" max="16133" width="14.1406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x14ac:dyDescent="0.2">
      <c r="A1" s="3" t="s">
        <v>0</v>
      </c>
      <c r="B1" s="410" t="s">
        <v>85</v>
      </c>
      <c r="C1" s="410"/>
      <c r="D1" s="410"/>
      <c r="E1" s="410"/>
    </row>
    <row r="2" spans="1:9" ht="13.5" thickBot="1" x14ac:dyDescent="0.25"/>
    <row r="3" spans="1:9" ht="15" x14ac:dyDescent="0.2">
      <c r="B3" s="53" t="s">
        <v>1002</v>
      </c>
      <c r="C3" s="450"/>
      <c r="D3" s="417"/>
    </row>
    <row r="4" spans="1:9" ht="30" x14ac:dyDescent="0.2">
      <c r="B4" s="54" t="s">
        <v>1003</v>
      </c>
      <c r="C4" s="451"/>
      <c r="D4" s="418"/>
    </row>
    <row r="5" spans="1:9" ht="15" x14ac:dyDescent="0.2">
      <c r="B5" s="54" t="s">
        <v>983</v>
      </c>
      <c r="C5" s="451"/>
      <c r="D5" s="418"/>
    </row>
    <row r="6" spans="1:9" ht="45.75" thickBot="1" x14ac:dyDescent="0.25">
      <c r="B6" s="55" t="s">
        <v>1004</v>
      </c>
      <c r="C6" s="452"/>
      <c r="D6" s="419"/>
    </row>
    <row r="7" spans="1:9" x14ac:dyDescent="0.2">
      <c r="C7" s="64" t="s">
        <v>1631</v>
      </c>
      <c r="D7" s="64" t="s">
        <v>1630</v>
      </c>
    </row>
    <row r="9" spans="1:9" x14ac:dyDescent="0.2">
      <c r="B9" s="1" t="s">
        <v>95</v>
      </c>
    </row>
    <row r="11" spans="1:9" x14ac:dyDescent="0.2">
      <c r="B11" s="6" t="s">
        <v>96</v>
      </c>
      <c r="C11" s="63" t="s">
        <v>97</v>
      </c>
      <c r="D11" s="6" t="s">
        <v>125</v>
      </c>
      <c r="E11" s="6" t="s">
        <v>99</v>
      </c>
      <c r="F11" s="8" t="s">
        <v>100</v>
      </c>
      <c r="G11" s="8" t="s">
        <v>101</v>
      </c>
      <c r="H11" s="8" t="s">
        <v>102</v>
      </c>
      <c r="I11" s="2" t="s">
        <v>126</v>
      </c>
    </row>
    <row r="12" spans="1:9" x14ac:dyDescent="0.2">
      <c r="B12" s="2" t="s">
        <v>127</v>
      </c>
    </row>
    <row r="13" spans="1:9" x14ac:dyDescent="0.2">
      <c r="B13" s="2" t="s">
        <v>104</v>
      </c>
    </row>
    <row r="14" spans="1:9" x14ac:dyDescent="0.2">
      <c r="B14" s="1" t="s">
        <v>1111</v>
      </c>
      <c r="C14" s="62" t="s">
        <v>128</v>
      </c>
      <c r="D14" s="1" t="s">
        <v>131</v>
      </c>
      <c r="E14" s="1" t="s">
        <v>132</v>
      </c>
      <c r="F14" s="4">
        <v>1460000</v>
      </c>
      <c r="G14" s="4">
        <v>10232.41</v>
      </c>
      <c r="H14" s="4">
        <v>6.37</v>
      </c>
    </row>
    <row r="15" spans="1:9" x14ac:dyDescent="0.2">
      <c r="B15" s="1" t="s">
        <v>1385</v>
      </c>
      <c r="C15" s="62" t="s">
        <v>128</v>
      </c>
      <c r="D15" s="1" t="s">
        <v>129</v>
      </c>
      <c r="E15" s="1" t="s">
        <v>130</v>
      </c>
      <c r="F15" s="4">
        <v>349000</v>
      </c>
      <c r="G15" s="4">
        <v>8792.18</v>
      </c>
      <c r="H15" s="4">
        <v>5.47</v>
      </c>
    </row>
    <row r="16" spans="1:9" x14ac:dyDescent="0.2">
      <c r="B16" s="1" t="s">
        <v>1171</v>
      </c>
      <c r="C16" s="62" t="s">
        <v>128</v>
      </c>
      <c r="D16" s="1" t="s">
        <v>131</v>
      </c>
      <c r="E16" s="1" t="s">
        <v>133</v>
      </c>
      <c r="F16" s="4">
        <v>539657</v>
      </c>
      <c r="G16" s="4">
        <v>8607.26</v>
      </c>
      <c r="H16" s="4">
        <v>5.36</v>
      </c>
    </row>
    <row r="17" spans="2:8" x14ac:dyDescent="0.2">
      <c r="B17" s="1" t="s">
        <v>1100</v>
      </c>
      <c r="C17" s="62" t="s">
        <v>128</v>
      </c>
      <c r="D17" s="1" t="s">
        <v>134</v>
      </c>
      <c r="E17" s="1" t="s">
        <v>136</v>
      </c>
      <c r="F17" s="4">
        <v>165000</v>
      </c>
      <c r="G17" s="4">
        <v>6229.66</v>
      </c>
      <c r="H17" s="4">
        <v>3.88</v>
      </c>
    </row>
    <row r="18" spans="2:8" x14ac:dyDescent="0.2">
      <c r="B18" s="1" t="s">
        <v>1386</v>
      </c>
      <c r="C18" s="62" t="s">
        <v>128</v>
      </c>
      <c r="D18" s="1" t="s">
        <v>134</v>
      </c>
      <c r="E18" s="1" t="s">
        <v>135</v>
      </c>
      <c r="F18" s="4">
        <v>318000</v>
      </c>
      <c r="G18" s="4">
        <v>5327.14</v>
      </c>
      <c r="H18" s="4">
        <v>3.32</v>
      </c>
    </row>
    <row r="19" spans="2:8" x14ac:dyDescent="0.2">
      <c r="B19" s="1" t="s">
        <v>1098</v>
      </c>
      <c r="C19" s="62" t="s">
        <v>128</v>
      </c>
      <c r="D19" s="1" t="s">
        <v>146</v>
      </c>
      <c r="E19" s="1" t="s">
        <v>148</v>
      </c>
      <c r="F19" s="4">
        <v>1886000</v>
      </c>
      <c r="G19" s="4">
        <v>4453.79</v>
      </c>
      <c r="H19" s="4">
        <v>2.77</v>
      </c>
    </row>
    <row r="20" spans="2:8" x14ac:dyDescent="0.2">
      <c r="B20" s="1" t="s">
        <v>1387</v>
      </c>
      <c r="C20" s="62" t="s">
        <v>128</v>
      </c>
      <c r="D20" s="1" t="s">
        <v>134</v>
      </c>
      <c r="E20" s="1" t="s">
        <v>261</v>
      </c>
      <c r="F20" s="4">
        <v>345000</v>
      </c>
      <c r="G20" s="4">
        <v>4414.45</v>
      </c>
      <c r="H20" s="4">
        <v>2.75</v>
      </c>
    </row>
    <row r="21" spans="2:8" x14ac:dyDescent="0.2">
      <c r="B21" s="1" t="s">
        <v>1477</v>
      </c>
      <c r="C21" s="62" t="s">
        <v>128</v>
      </c>
      <c r="D21" s="1" t="s">
        <v>140</v>
      </c>
      <c r="E21" s="1" t="s">
        <v>262</v>
      </c>
      <c r="F21" s="4">
        <v>366000</v>
      </c>
      <c r="G21" s="4">
        <v>3768.34</v>
      </c>
      <c r="H21" s="4">
        <v>2.35</v>
      </c>
    </row>
    <row r="22" spans="2:8" x14ac:dyDescent="0.2">
      <c r="B22" s="1" t="s">
        <v>1134</v>
      </c>
      <c r="C22" s="62" t="s">
        <v>128</v>
      </c>
      <c r="D22" s="1" t="s">
        <v>131</v>
      </c>
      <c r="E22" s="1" t="s">
        <v>145</v>
      </c>
      <c r="F22" s="4">
        <v>485000</v>
      </c>
      <c r="G22" s="4">
        <v>3717.77</v>
      </c>
      <c r="H22" s="4">
        <v>2.31</v>
      </c>
    </row>
    <row r="23" spans="2:8" x14ac:dyDescent="0.2">
      <c r="B23" s="1" t="s">
        <v>1218</v>
      </c>
      <c r="C23" s="62" t="s">
        <v>128</v>
      </c>
      <c r="D23" s="1" t="s">
        <v>173</v>
      </c>
      <c r="E23" s="1" t="s">
        <v>264</v>
      </c>
      <c r="F23" s="4">
        <v>131400</v>
      </c>
      <c r="G23" s="4">
        <v>3139.15</v>
      </c>
      <c r="H23" s="4">
        <v>1.95</v>
      </c>
    </row>
    <row r="24" spans="2:8" x14ac:dyDescent="0.2">
      <c r="B24" s="1" t="s">
        <v>1201</v>
      </c>
      <c r="C24" s="62" t="s">
        <v>128</v>
      </c>
      <c r="D24" s="1" t="s">
        <v>138</v>
      </c>
      <c r="E24" s="1" t="s">
        <v>265</v>
      </c>
      <c r="F24" s="4">
        <v>65000</v>
      </c>
      <c r="G24" s="4">
        <v>2997.74</v>
      </c>
      <c r="H24" s="4">
        <v>1.87</v>
      </c>
    </row>
    <row r="25" spans="2:8" x14ac:dyDescent="0.2">
      <c r="B25" s="1" t="s">
        <v>1478</v>
      </c>
      <c r="C25" s="62" t="s">
        <v>128</v>
      </c>
      <c r="D25" s="1" t="s">
        <v>146</v>
      </c>
      <c r="E25" s="1" t="s">
        <v>210</v>
      </c>
      <c r="F25" s="4">
        <v>338300</v>
      </c>
      <c r="G25" s="4">
        <v>2980.42</v>
      </c>
      <c r="H25" s="4">
        <v>1.85</v>
      </c>
    </row>
    <row r="26" spans="2:8" x14ac:dyDescent="0.2">
      <c r="B26" s="1" t="s">
        <v>1448</v>
      </c>
      <c r="C26" s="62" t="s">
        <v>128</v>
      </c>
      <c r="D26" s="1" t="s">
        <v>131</v>
      </c>
      <c r="E26" s="1" t="s">
        <v>137</v>
      </c>
      <c r="F26" s="4">
        <v>144000</v>
      </c>
      <c r="G26" s="4">
        <v>2887.92</v>
      </c>
      <c r="H26" s="4">
        <v>1.8</v>
      </c>
    </row>
    <row r="27" spans="2:8" x14ac:dyDescent="0.2">
      <c r="B27" s="1" t="s">
        <v>1160</v>
      </c>
      <c r="C27" s="62" t="s">
        <v>128</v>
      </c>
      <c r="D27" s="1" t="s">
        <v>138</v>
      </c>
      <c r="E27" s="1" t="s">
        <v>139</v>
      </c>
      <c r="F27" s="4">
        <v>132000</v>
      </c>
      <c r="G27" s="4">
        <v>2853.64</v>
      </c>
      <c r="H27" s="4">
        <v>1.78</v>
      </c>
    </row>
    <row r="28" spans="2:8" x14ac:dyDescent="0.2">
      <c r="B28" s="1" t="s">
        <v>1223</v>
      </c>
      <c r="C28" s="62" t="s">
        <v>128</v>
      </c>
      <c r="D28" s="1" t="s">
        <v>134</v>
      </c>
      <c r="E28" s="1" t="s">
        <v>268</v>
      </c>
      <c r="F28" s="4">
        <v>59260</v>
      </c>
      <c r="G28" s="4">
        <v>2699.86</v>
      </c>
      <c r="H28" s="4">
        <v>1.68</v>
      </c>
    </row>
    <row r="29" spans="2:8" x14ac:dyDescent="0.2">
      <c r="B29" s="1" t="s">
        <v>1184</v>
      </c>
      <c r="C29" s="62" t="s">
        <v>128</v>
      </c>
      <c r="D29" s="1" t="s">
        <v>228</v>
      </c>
      <c r="E29" s="1" t="s">
        <v>266</v>
      </c>
      <c r="F29" s="4">
        <v>66500</v>
      </c>
      <c r="G29" s="4">
        <v>2687.2</v>
      </c>
      <c r="H29" s="4">
        <v>1.67</v>
      </c>
    </row>
    <row r="30" spans="2:8" x14ac:dyDescent="0.2">
      <c r="B30" s="1" t="s">
        <v>1187</v>
      </c>
      <c r="C30" s="62" t="s">
        <v>128</v>
      </c>
      <c r="D30" s="1" t="s">
        <v>170</v>
      </c>
      <c r="E30" s="1" t="s">
        <v>187</v>
      </c>
      <c r="F30" s="4">
        <v>364000</v>
      </c>
      <c r="G30" s="4">
        <v>2629.54</v>
      </c>
      <c r="H30" s="4">
        <v>1.64</v>
      </c>
    </row>
    <row r="31" spans="2:8" x14ac:dyDescent="0.2">
      <c r="B31" s="1" t="s">
        <v>1115</v>
      </c>
      <c r="C31" s="62" t="s">
        <v>128</v>
      </c>
      <c r="D31" s="1" t="s">
        <v>176</v>
      </c>
      <c r="E31" s="1" t="s">
        <v>267</v>
      </c>
      <c r="F31" s="4">
        <v>39800</v>
      </c>
      <c r="G31" s="4">
        <v>2559.6999999999998</v>
      </c>
      <c r="H31" s="4">
        <v>1.59</v>
      </c>
    </row>
    <row r="32" spans="2:8" x14ac:dyDescent="0.2">
      <c r="B32" s="1" t="s">
        <v>1217</v>
      </c>
      <c r="C32" s="62" t="s">
        <v>128</v>
      </c>
      <c r="D32" s="1" t="s">
        <v>138</v>
      </c>
      <c r="E32" s="1" t="s">
        <v>271</v>
      </c>
      <c r="F32" s="4">
        <v>210000</v>
      </c>
      <c r="G32" s="4">
        <v>2557.91</v>
      </c>
      <c r="H32" s="4">
        <v>1.59</v>
      </c>
    </row>
    <row r="33" spans="2:8" x14ac:dyDescent="0.2">
      <c r="B33" s="1" t="s">
        <v>1203</v>
      </c>
      <c r="C33" s="62" t="s">
        <v>128</v>
      </c>
      <c r="D33" s="1" t="s">
        <v>247</v>
      </c>
      <c r="E33" s="1" t="s">
        <v>263</v>
      </c>
      <c r="F33" s="4">
        <v>1318666</v>
      </c>
      <c r="G33" s="4">
        <v>2504.15</v>
      </c>
      <c r="H33" s="4">
        <v>1.56</v>
      </c>
    </row>
    <row r="34" spans="2:8" x14ac:dyDescent="0.2">
      <c r="B34" s="1" t="s">
        <v>1133</v>
      </c>
      <c r="C34" s="62" t="s">
        <v>128</v>
      </c>
      <c r="D34" s="1" t="s">
        <v>167</v>
      </c>
      <c r="E34" s="1" t="s">
        <v>270</v>
      </c>
      <c r="F34" s="4">
        <v>615000</v>
      </c>
      <c r="G34" s="4">
        <v>2461.23</v>
      </c>
      <c r="H34" s="4">
        <v>1.53</v>
      </c>
    </row>
    <row r="35" spans="2:8" x14ac:dyDescent="0.2">
      <c r="B35" s="1" t="s">
        <v>1124</v>
      </c>
      <c r="C35" s="62" t="s">
        <v>128</v>
      </c>
      <c r="D35" s="1" t="s">
        <v>146</v>
      </c>
      <c r="E35" s="1" t="s">
        <v>178</v>
      </c>
      <c r="F35" s="4">
        <v>294000</v>
      </c>
      <c r="G35" s="4">
        <v>2391.98</v>
      </c>
      <c r="H35" s="4">
        <v>1.49</v>
      </c>
    </row>
    <row r="36" spans="2:8" x14ac:dyDescent="0.2">
      <c r="B36" s="1" t="s">
        <v>1401</v>
      </c>
      <c r="C36" s="62" t="s">
        <v>128</v>
      </c>
      <c r="D36" s="1" t="s">
        <v>146</v>
      </c>
      <c r="E36" s="1" t="s">
        <v>192</v>
      </c>
      <c r="F36" s="4">
        <v>9200</v>
      </c>
      <c r="G36" s="4">
        <v>2284.59</v>
      </c>
      <c r="H36" s="4">
        <v>1.42</v>
      </c>
    </row>
    <row r="37" spans="2:8" x14ac:dyDescent="0.2">
      <c r="B37" s="1" t="s">
        <v>1479</v>
      </c>
      <c r="C37" s="62" t="s">
        <v>128</v>
      </c>
      <c r="D37" s="1" t="s">
        <v>134</v>
      </c>
      <c r="E37" s="1" t="s">
        <v>159</v>
      </c>
      <c r="F37" s="4">
        <v>552623</v>
      </c>
      <c r="G37" s="4">
        <v>2263.8200000000002</v>
      </c>
      <c r="H37" s="4">
        <v>1.41</v>
      </c>
    </row>
    <row r="38" spans="2:8" x14ac:dyDescent="0.2">
      <c r="B38" s="1" t="s">
        <v>1116</v>
      </c>
      <c r="C38" s="62" t="s">
        <v>128</v>
      </c>
      <c r="D38" s="1" t="s">
        <v>160</v>
      </c>
      <c r="E38" s="1" t="s">
        <v>161</v>
      </c>
      <c r="F38" s="4">
        <v>41100</v>
      </c>
      <c r="G38" s="4">
        <v>1972.27</v>
      </c>
      <c r="H38" s="4">
        <v>1.23</v>
      </c>
    </row>
    <row r="39" spans="2:8" x14ac:dyDescent="0.2">
      <c r="B39" s="1" t="s">
        <v>1480</v>
      </c>
      <c r="C39" s="62" t="s">
        <v>128</v>
      </c>
      <c r="D39" s="1" t="s">
        <v>146</v>
      </c>
      <c r="E39" s="1" t="s">
        <v>274</v>
      </c>
      <c r="F39" s="4">
        <v>304000</v>
      </c>
      <c r="G39" s="4">
        <v>1925.08</v>
      </c>
      <c r="H39" s="4">
        <v>1.2</v>
      </c>
    </row>
    <row r="40" spans="2:8" x14ac:dyDescent="0.2">
      <c r="B40" s="1" t="s">
        <v>1393</v>
      </c>
      <c r="C40" s="62" t="s">
        <v>128</v>
      </c>
      <c r="D40" s="1" t="s">
        <v>170</v>
      </c>
      <c r="E40" s="1" t="s">
        <v>272</v>
      </c>
      <c r="F40" s="4">
        <v>284000</v>
      </c>
      <c r="G40" s="4">
        <v>1908.05</v>
      </c>
      <c r="H40" s="4">
        <v>1.19</v>
      </c>
    </row>
    <row r="41" spans="2:8" x14ac:dyDescent="0.2">
      <c r="B41" s="1" t="s">
        <v>1144</v>
      </c>
      <c r="C41" s="62" t="s">
        <v>128</v>
      </c>
      <c r="D41" s="1" t="s">
        <v>138</v>
      </c>
      <c r="E41" s="1" t="s">
        <v>273</v>
      </c>
      <c r="F41" s="4">
        <v>130000</v>
      </c>
      <c r="G41" s="4">
        <v>1785.03</v>
      </c>
      <c r="H41" s="4">
        <v>1.1100000000000001</v>
      </c>
    </row>
    <row r="42" spans="2:8" x14ac:dyDescent="0.2">
      <c r="B42" s="1" t="s">
        <v>1390</v>
      </c>
      <c r="C42" s="62" t="s">
        <v>128</v>
      </c>
      <c r="D42" s="1" t="s">
        <v>170</v>
      </c>
      <c r="E42" s="1" t="s">
        <v>171</v>
      </c>
      <c r="F42" s="4">
        <v>111825</v>
      </c>
      <c r="G42" s="4">
        <v>1777.46</v>
      </c>
      <c r="H42" s="4">
        <v>1.1100000000000001</v>
      </c>
    </row>
    <row r="43" spans="2:8" x14ac:dyDescent="0.2">
      <c r="B43" s="1" t="s">
        <v>1481</v>
      </c>
      <c r="C43" s="62" t="s">
        <v>128</v>
      </c>
      <c r="D43" s="1" t="s">
        <v>176</v>
      </c>
      <c r="E43" s="1" t="s">
        <v>275</v>
      </c>
      <c r="F43" s="4">
        <v>172438</v>
      </c>
      <c r="G43" s="4">
        <v>1675.24</v>
      </c>
      <c r="H43" s="4">
        <v>1.04</v>
      </c>
    </row>
    <row r="44" spans="2:8" x14ac:dyDescent="0.2">
      <c r="B44" s="1" t="s">
        <v>1482</v>
      </c>
      <c r="C44" s="62" t="s">
        <v>128</v>
      </c>
      <c r="D44" s="1" t="s">
        <v>276</v>
      </c>
      <c r="E44" s="1" t="s">
        <v>277</v>
      </c>
      <c r="F44" s="4">
        <v>312000</v>
      </c>
      <c r="G44" s="4">
        <v>1502.75</v>
      </c>
      <c r="H44" s="4">
        <v>0.94</v>
      </c>
    </row>
    <row r="45" spans="2:8" x14ac:dyDescent="0.2">
      <c r="B45" s="1" t="s">
        <v>1099</v>
      </c>
      <c r="C45" s="62" t="s">
        <v>128</v>
      </c>
      <c r="D45" s="1" t="s">
        <v>239</v>
      </c>
      <c r="E45" s="1" t="s">
        <v>278</v>
      </c>
      <c r="F45" s="4">
        <v>38500</v>
      </c>
      <c r="G45" s="4">
        <v>1475.57</v>
      </c>
      <c r="H45" s="4">
        <v>0.92</v>
      </c>
    </row>
    <row r="46" spans="2:8" x14ac:dyDescent="0.2">
      <c r="B46" s="1" t="s">
        <v>1145</v>
      </c>
      <c r="C46" s="62" t="s">
        <v>128</v>
      </c>
      <c r="D46" s="1" t="s">
        <v>167</v>
      </c>
      <c r="E46" s="1" t="s">
        <v>181</v>
      </c>
      <c r="F46" s="4">
        <v>65000</v>
      </c>
      <c r="G46" s="4">
        <v>1465.43</v>
      </c>
      <c r="H46" s="4">
        <v>0.91</v>
      </c>
    </row>
    <row r="47" spans="2:8" x14ac:dyDescent="0.2">
      <c r="B47" s="1" t="s">
        <v>1136</v>
      </c>
      <c r="C47" s="62" t="s">
        <v>128</v>
      </c>
      <c r="D47" s="1" t="s">
        <v>163</v>
      </c>
      <c r="E47" s="1" t="s">
        <v>186</v>
      </c>
      <c r="F47" s="4">
        <v>262000</v>
      </c>
      <c r="G47" s="4">
        <v>1396.72</v>
      </c>
      <c r="H47" s="4">
        <v>0.87</v>
      </c>
    </row>
    <row r="48" spans="2:8" x14ac:dyDescent="0.2">
      <c r="B48" s="1" t="s">
        <v>1139</v>
      </c>
      <c r="C48" s="62" t="s">
        <v>128</v>
      </c>
      <c r="D48" s="1" t="s">
        <v>149</v>
      </c>
      <c r="E48" s="1" t="s">
        <v>150</v>
      </c>
      <c r="F48" s="4">
        <v>1750</v>
      </c>
      <c r="G48" s="4">
        <v>1389.07</v>
      </c>
      <c r="H48" s="4">
        <v>0.86</v>
      </c>
    </row>
    <row r="49" spans="2:8" x14ac:dyDescent="0.2">
      <c r="B49" s="1" t="s">
        <v>1198</v>
      </c>
      <c r="C49" s="62" t="s">
        <v>128</v>
      </c>
      <c r="D49" s="1" t="s">
        <v>170</v>
      </c>
      <c r="E49" s="1" t="s">
        <v>279</v>
      </c>
      <c r="F49" s="4">
        <v>114000</v>
      </c>
      <c r="G49" s="4">
        <v>1385.21</v>
      </c>
      <c r="H49" s="4">
        <v>0.86</v>
      </c>
    </row>
    <row r="50" spans="2:8" x14ac:dyDescent="0.2">
      <c r="B50" s="1" t="s">
        <v>280</v>
      </c>
      <c r="C50" s="62" t="s">
        <v>128</v>
      </c>
      <c r="D50" s="1" t="s">
        <v>131</v>
      </c>
      <c r="E50" s="1" t="s">
        <v>281</v>
      </c>
      <c r="F50" s="4">
        <v>303000</v>
      </c>
      <c r="G50" s="4">
        <v>1372.59</v>
      </c>
      <c r="H50" s="4">
        <v>0.85</v>
      </c>
    </row>
    <row r="51" spans="2:8" x14ac:dyDescent="0.2">
      <c r="B51" s="1" t="s">
        <v>1483</v>
      </c>
      <c r="C51" s="62" t="s">
        <v>128</v>
      </c>
      <c r="D51" s="1" t="s">
        <v>160</v>
      </c>
      <c r="E51" s="1" t="s">
        <v>284</v>
      </c>
      <c r="F51" s="4">
        <v>25000</v>
      </c>
      <c r="G51" s="4">
        <v>1350.9</v>
      </c>
      <c r="H51" s="4">
        <v>0.84</v>
      </c>
    </row>
    <row r="52" spans="2:8" x14ac:dyDescent="0.2">
      <c r="B52" s="1" t="s">
        <v>1484</v>
      </c>
      <c r="C52" s="62" t="s">
        <v>128</v>
      </c>
      <c r="D52" s="1" t="s">
        <v>152</v>
      </c>
      <c r="E52" s="1" t="s">
        <v>153</v>
      </c>
      <c r="F52" s="4">
        <v>125340</v>
      </c>
      <c r="G52" s="4">
        <v>1337.32</v>
      </c>
      <c r="H52" s="4">
        <v>0.83</v>
      </c>
    </row>
    <row r="53" spans="2:8" x14ac:dyDescent="0.2">
      <c r="B53" s="1" t="s">
        <v>1485</v>
      </c>
      <c r="C53" s="62" t="s">
        <v>128</v>
      </c>
      <c r="D53" s="1" t="s">
        <v>188</v>
      </c>
      <c r="E53" s="1" t="s">
        <v>283</v>
      </c>
      <c r="F53" s="4">
        <v>103550</v>
      </c>
      <c r="G53" s="4">
        <v>1333.47</v>
      </c>
      <c r="H53" s="4">
        <v>0.83</v>
      </c>
    </row>
    <row r="54" spans="2:8" x14ac:dyDescent="0.2">
      <c r="B54" s="1" t="s">
        <v>1230</v>
      </c>
      <c r="C54" s="62" t="s">
        <v>128</v>
      </c>
      <c r="D54" s="1" t="s">
        <v>160</v>
      </c>
      <c r="E54" s="1" t="s">
        <v>162</v>
      </c>
      <c r="F54" s="4">
        <v>27087</v>
      </c>
      <c r="G54" s="4">
        <v>1322.04</v>
      </c>
      <c r="H54" s="4">
        <v>0.82</v>
      </c>
    </row>
    <row r="55" spans="2:8" x14ac:dyDescent="0.2">
      <c r="B55" s="1" t="s">
        <v>1138</v>
      </c>
      <c r="C55" s="62" t="s">
        <v>128</v>
      </c>
      <c r="D55" s="1" t="s">
        <v>173</v>
      </c>
      <c r="E55" s="1" t="s">
        <v>290</v>
      </c>
      <c r="F55" s="4">
        <v>175000</v>
      </c>
      <c r="G55" s="4">
        <v>1290.54</v>
      </c>
      <c r="H55" s="4">
        <v>0.8</v>
      </c>
    </row>
    <row r="56" spans="2:8" x14ac:dyDescent="0.2">
      <c r="B56" s="1" t="s">
        <v>1149</v>
      </c>
      <c r="C56" s="62" t="s">
        <v>128</v>
      </c>
      <c r="D56" s="1" t="s">
        <v>140</v>
      </c>
      <c r="E56" s="1" t="s">
        <v>285</v>
      </c>
      <c r="F56" s="4">
        <v>88700</v>
      </c>
      <c r="G56" s="4">
        <v>1286.42</v>
      </c>
      <c r="H56" s="4">
        <v>0.8</v>
      </c>
    </row>
    <row r="57" spans="2:8" x14ac:dyDescent="0.2">
      <c r="B57" s="1" t="s">
        <v>1231</v>
      </c>
      <c r="C57" s="62" t="s">
        <v>128</v>
      </c>
      <c r="D57" s="1" t="s">
        <v>160</v>
      </c>
      <c r="E57" s="1" t="s">
        <v>289</v>
      </c>
      <c r="F57" s="4">
        <v>22875</v>
      </c>
      <c r="G57" s="4">
        <v>1276.68</v>
      </c>
      <c r="H57" s="4">
        <v>0.79</v>
      </c>
    </row>
    <row r="58" spans="2:8" x14ac:dyDescent="0.2">
      <c r="B58" s="1" t="s">
        <v>1210</v>
      </c>
      <c r="C58" s="62" t="s">
        <v>128</v>
      </c>
      <c r="D58" s="1" t="s">
        <v>134</v>
      </c>
      <c r="E58" s="1" t="s">
        <v>158</v>
      </c>
      <c r="F58" s="4">
        <v>30200</v>
      </c>
      <c r="G58" s="4">
        <v>1268.43</v>
      </c>
      <c r="H58" s="4">
        <v>0.79</v>
      </c>
    </row>
    <row r="59" spans="2:8" x14ac:dyDescent="0.2">
      <c r="B59" s="1" t="s">
        <v>1486</v>
      </c>
      <c r="C59" s="62" t="s">
        <v>128</v>
      </c>
      <c r="D59" s="1" t="s">
        <v>173</v>
      </c>
      <c r="E59" s="1" t="s">
        <v>282</v>
      </c>
      <c r="F59" s="4">
        <v>183000</v>
      </c>
      <c r="G59" s="4">
        <v>1266.3599999999999</v>
      </c>
      <c r="H59" s="4">
        <v>0.79</v>
      </c>
    </row>
    <row r="60" spans="2:8" x14ac:dyDescent="0.2">
      <c r="B60" s="1" t="s">
        <v>1106</v>
      </c>
      <c r="C60" s="62" t="s">
        <v>128</v>
      </c>
      <c r="D60" s="1" t="s">
        <v>216</v>
      </c>
      <c r="E60" s="1" t="s">
        <v>288</v>
      </c>
      <c r="F60" s="4">
        <v>27500</v>
      </c>
      <c r="G60" s="4">
        <v>1232.44</v>
      </c>
      <c r="H60" s="4">
        <v>0.77</v>
      </c>
    </row>
    <row r="61" spans="2:8" x14ac:dyDescent="0.2">
      <c r="B61" s="1" t="s">
        <v>286</v>
      </c>
      <c r="C61" s="62" t="s">
        <v>128</v>
      </c>
      <c r="D61" s="1" t="s">
        <v>146</v>
      </c>
      <c r="E61" s="1" t="s">
        <v>287</v>
      </c>
      <c r="F61" s="4">
        <v>206000</v>
      </c>
      <c r="G61" s="4">
        <v>1193.05</v>
      </c>
      <c r="H61" s="4">
        <v>0.74</v>
      </c>
    </row>
    <row r="62" spans="2:8" x14ac:dyDescent="0.2">
      <c r="B62" s="1" t="s">
        <v>1487</v>
      </c>
      <c r="C62" s="62" t="s">
        <v>128</v>
      </c>
      <c r="D62" s="1" t="s">
        <v>188</v>
      </c>
      <c r="E62" s="1" t="s">
        <v>189</v>
      </c>
      <c r="F62" s="4">
        <v>22406</v>
      </c>
      <c r="G62" s="4">
        <v>1187.08</v>
      </c>
      <c r="H62" s="4">
        <v>0.74</v>
      </c>
    </row>
    <row r="63" spans="2:8" x14ac:dyDescent="0.2">
      <c r="B63" s="65" t="s">
        <v>1083</v>
      </c>
      <c r="G63" s="10">
        <f>SUM(G14:G62)</f>
        <v>131817.04999999999</v>
      </c>
      <c r="H63" s="10">
        <f>SUM(H14:H62)</f>
        <v>82.04</v>
      </c>
    </row>
    <row r="64" spans="2:8" x14ac:dyDescent="0.2">
      <c r="B64" s="2" t="s">
        <v>1084</v>
      </c>
    </row>
    <row r="65" spans="2:8" x14ac:dyDescent="0.2">
      <c r="B65" s="2" t="s">
        <v>1085</v>
      </c>
    </row>
    <row r="66" spans="2:8" x14ac:dyDescent="0.2">
      <c r="B66" s="1" t="s">
        <v>246</v>
      </c>
      <c r="C66" s="62" t="s">
        <v>128</v>
      </c>
      <c r="D66" s="1" t="s">
        <v>247</v>
      </c>
      <c r="E66" s="1" t="s">
        <v>248</v>
      </c>
      <c r="F66" s="4">
        <v>850300</v>
      </c>
      <c r="G66" s="4">
        <v>1024.27</v>
      </c>
      <c r="H66" s="4">
        <v>0.64</v>
      </c>
    </row>
    <row r="67" spans="2:8" x14ac:dyDescent="0.2">
      <c r="B67" s="2" t="s">
        <v>1086</v>
      </c>
      <c r="G67" s="10">
        <f>SUM(G66)</f>
        <v>1024.27</v>
      </c>
      <c r="H67" s="10">
        <f>SUM(H66)</f>
        <v>0.64</v>
      </c>
    </row>
    <row r="68" spans="2:8" x14ac:dyDescent="0.2">
      <c r="B68" s="2" t="s">
        <v>196</v>
      </c>
      <c r="C68" s="64"/>
      <c r="D68" s="2"/>
      <c r="E68" s="2"/>
      <c r="F68" s="10"/>
      <c r="G68" s="10">
        <f>+G63+G67</f>
        <v>132841.31999999998</v>
      </c>
      <c r="H68" s="10">
        <f>+H63+H67</f>
        <v>82.68</v>
      </c>
    </row>
    <row r="69" spans="2:8" x14ac:dyDescent="0.2">
      <c r="B69" s="6" t="s">
        <v>96</v>
      </c>
      <c r="C69" s="63" t="s">
        <v>97</v>
      </c>
      <c r="D69" s="6" t="s">
        <v>98</v>
      </c>
      <c r="E69" s="6" t="s">
        <v>99</v>
      </c>
      <c r="F69" s="8" t="s">
        <v>100</v>
      </c>
      <c r="G69" s="8" t="s">
        <v>101</v>
      </c>
      <c r="H69" s="8" t="s">
        <v>102</v>
      </c>
    </row>
    <row r="70" spans="2:8" x14ac:dyDescent="0.2">
      <c r="B70" s="2" t="s">
        <v>103</v>
      </c>
    </row>
    <row r="71" spans="2:8" x14ac:dyDescent="0.2">
      <c r="B71" s="2" t="s">
        <v>104</v>
      </c>
    </row>
    <row r="72" spans="2:8" x14ac:dyDescent="0.2">
      <c r="B72" s="2" t="s">
        <v>105</v>
      </c>
    </row>
    <row r="73" spans="2:8" x14ac:dyDescent="0.2">
      <c r="B73" s="1" t="s">
        <v>296</v>
      </c>
      <c r="C73" s="62">
        <v>5.7</v>
      </c>
      <c r="D73" s="1" t="s">
        <v>107</v>
      </c>
      <c r="E73" s="1" t="s">
        <v>297</v>
      </c>
      <c r="F73" s="4">
        <v>3000000</v>
      </c>
      <c r="G73" s="4">
        <v>3185.24</v>
      </c>
      <c r="H73" s="4">
        <v>1.98</v>
      </c>
    </row>
    <row r="74" spans="2:8" x14ac:dyDescent="0.2">
      <c r="B74" s="1" t="s">
        <v>298</v>
      </c>
      <c r="C74" s="62">
        <v>6.28</v>
      </c>
      <c r="D74" s="1" t="s">
        <v>107</v>
      </c>
      <c r="E74" s="1" t="s">
        <v>299</v>
      </c>
      <c r="F74" s="4">
        <v>2000000</v>
      </c>
      <c r="G74" s="4">
        <v>2064.35</v>
      </c>
      <c r="H74" s="4">
        <v>1.28</v>
      </c>
    </row>
    <row r="75" spans="2:8" x14ac:dyDescent="0.2">
      <c r="B75" s="1" t="s">
        <v>300</v>
      </c>
      <c r="C75" s="62">
        <v>6.22</v>
      </c>
      <c r="D75" s="1" t="s">
        <v>107</v>
      </c>
      <c r="E75" s="1" t="s">
        <v>301</v>
      </c>
      <c r="F75" s="4">
        <v>1162900</v>
      </c>
      <c r="G75" s="4">
        <v>1152.9100000000001</v>
      </c>
      <c r="H75" s="4">
        <v>0.72</v>
      </c>
    </row>
    <row r="76" spans="2:8" x14ac:dyDescent="0.2">
      <c r="B76" s="1" t="s">
        <v>302</v>
      </c>
      <c r="C76" s="62">
        <v>6.2</v>
      </c>
      <c r="D76" s="1" t="s">
        <v>107</v>
      </c>
      <c r="E76" s="1" t="s">
        <v>303</v>
      </c>
      <c r="F76" s="4">
        <v>200000</v>
      </c>
      <c r="G76" s="4">
        <v>212.23</v>
      </c>
      <c r="H76" s="4">
        <v>0.13</v>
      </c>
    </row>
    <row r="77" spans="2:8" x14ac:dyDescent="0.2">
      <c r="B77" s="2" t="s">
        <v>109</v>
      </c>
      <c r="C77" s="64"/>
      <c r="D77" s="2"/>
      <c r="E77" s="2"/>
      <c r="F77" s="10"/>
      <c r="G77" s="10">
        <f>SUM(G69:G76)</f>
        <v>6614.73</v>
      </c>
      <c r="H77" s="10">
        <f>SUM(H69:H76)</f>
        <v>4.1099999999999994</v>
      </c>
    </row>
    <row r="78" spans="2:8" x14ac:dyDescent="0.2">
      <c r="B78" s="2" t="s">
        <v>304</v>
      </c>
    </row>
    <row r="79" spans="2:8" x14ac:dyDescent="0.2">
      <c r="B79" s="1" t="s">
        <v>1488</v>
      </c>
      <c r="C79" s="62">
        <v>6.56</v>
      </c>
      <c r="D79" s="1" t="s">
        <v>305</v>
      </c>
      <c r="E79" s="1" t="s">
        <v>306</v>
      </c>
      <c r="F79" s="4">
        <v>160</v>
      </c>
      <c r="G79" s="4">
        <v>1579.08</v>
      </c>
      <c r="H79" s="4">
        <v>0.98</v>
      </c>
    </row>
    <row r="80" spans="2:8" x14ac:dyDescent="0.2">
      <c r="B80" s="1" t="s">
        <v>1460</v>
      </c>
      <c r="C80" s="62">
        <v>5.56</v>
      </c>
      <c r="D80" s="1" t="s">
        <v>305</v>
      </c>
      <c r="E80" s="1" t="s">
        <v>307</v>
      </c>
      <c r="F80" s="4">
        <v>150</v>
      </c>
      <c r="G80" s="4">
        <v>1504.52</v>
      </c>
      <c r="H80" s="4">
        <v>0.94</v>
      </c>
    </row>
    <row r="81" spans="2:8" x14ac:dyDescent="0.2">
      <c r="B81" s="1" t="s">
        <v>1446</v>
      </c>
      <c r="C81" s="62">
        <v>6.43</v>
      </c>
      <c r="D81" s="1" t="s">
        <v>305</v>
      </c>
      <c r="E81" s="1" t="s">
        <v>308</v>
      </c>
      <c r="F81" s="4">
        <v>150</v>
      </c>
      <c r="G81" s="4">
        <v>1500.68</v>
      </c>
      <c r="H81" s="4">
        <v>0.93</v>
      </c>
    </row>
    <row r="82" spans="2:8" x14ac:dyDescent="0.2">
      <c r="B82" s="1" t="s">
        <v>1422</v>
      </c>
      <c r="C82" s="62">
        <v>6.56</v>
      </c>
      <c r="D82" s="1" t="s">
        <v>305</v>
      </c>
      <c r="E82" s="1" t="s">
        <v>309</v>
      </c>
      <c r="F82" s="4">
        <v>120</v>
      </c>
      <c r="G82" s="4">
        <v>1187.0999999999999</v>
      </c>
      <c r="H82" s="4">
        <v>0.74</v>
      </c>
    </row>
    <row r="83" spans="2:8" x14ac:dyDescent="0.2">
      <c r="B83" s="1" t="s">
        <v>1427</v>
      </c>
      <c r="C83" s="62">
        <v>6.56</v>
      </c>
      <c r="D83" s="1" t="s">
        <v>305</v>
      </c>
      <c r="E83" s="1" t="s">
        <v>310</v>
      </c>
      <c r="F83" s="4">
        <v>110</v>
      </c>
      <c r="G83" s="4">
        <v>1087.29</v>
      </c>
      <c r="H83" s="4">
        <v>0.68</v>
      </c>
    </row>
    <row r="84" spans="2:8" x14ac:dyDescent="0.2">
      <c r="B84" s="1" t="s">
        <v>1489</v>
      </c>
      <c r="C84" s="62">
        <v>5.79</v>
      </c>
      <c r="D84" s="1" t="s">
        <v>311</v>
      </c>
      <c r="E84" s="1" t="s">
        <v>312</v>
      </c>
      <c r="F84" s="4">
        <v>100</v>
      </c>
      <c r="G84" s="4">
        <v>1002.69</v>
      </c>
      <c r="H84" s="4">
        <v>0.62</v>
      </c>
    </row>
    <row r="85" spans="2:8" x14ac:dyDescent="0.2">
      <c r="B85" s="1" t="s">
        <v>1490</v>
      </c>
      <c r="C85" s="62">
        <v>11.99</v>
      </c>
      <c r="D85" s="1" t="s">
        <v>313</v>
      </c>
      <c r="E85" s="1" t="s">
        <v>314</v>
      </c>
      <c r="F85" s="4">
        <v>71350</v>
      </c>
      <c r="G85" s="4">
        <v>564.05999999999995</v>
      </c>
      <c r="H85" s="4">
        <v>0.35</v>
      </c>
    </row>
    <row r="86" spans="2:8" x14ac:dyDescent="0.2">
      <c r="B86" s="1" t="s">
        <v>315</v>
      </c>
      <c r="C86" s="62">
        <v>5.53</v>
      </c>
      <c r="D86" s="1" t="s">
        <v>305</v>
      </c>
      <c r="E86" s="1" t="s">
        <v>316</v>
      </c>
      <c r="F86" s="4">
        <v>50</v>
      </c>
      <c r="G86" s="4">
        <v>526.41</v>
      </c>
      <c r="H86" s="4">
        <v>0.33</v>
      </c>
    </row>
    <row r="87" spans="2:8" x14ac:dyDescent="0.2">
      <c r="B87" s="1" t="s">
        <v>1465</v>
      </c>
      <c r="C87" s="62">
        <v>5.79</v>
      </c>
      <c r="D87" s="1" t="s">
        <v>317</v>
      </c>
      <c r="E87" s="1" t="s">
        <v>318</v>
      </c>
      <c r="F87" s="4">
        <v>250</v>
      </c>
      <c r="G87" s="4">
        <v>525.07000000000005</v>
      </c>
      <c r="H87" s="4">
        <v>0.33</v>
      </c>
    </row>
    <row r="88" spans="2:8" x14ac:dyDescent="0.2">
      <c r="B88" s="1" t="s">
        <v>1466</v>
      </c>
      <c r="C88" s="62">
        <v>6.07</v>
      </c>
      <c r="D88" s="1" t="s">
        <v>317</v>
      </c>
      <c r="E88" s="1" t="s">
        <v>319</v>
      </c>
      <c r="F88" s="4">
        <v>250</v>
      </c>
      <c r="G88" s="4">
        <v>523.54</v>
      </c>
      <c r="H88" s="4">
        <v>0.33</v>
      </c>
    </row>
    <row r="89" spans="2:8" x14ac:dyDescent="0.2">
      <c r="B89" s="1" t="s">
        <v>1468</v>
      </c>
      <c r="C89" s="62">
        <v>6.47</v>
      </c>
      <c r="D89" s="1" t="s">
        <v>317</v>
      </c>
      <c r="E89" s="1" t="s">
        <v>320</v>
      </c>
      <c r="F89" s="4">
        <v>250</v>
      </c>
      <c r="G89" s="4">
        <v>518.74</v>
      </c>
      <c r="H89" s="4">
        <v>0.32</v>
      </c>
    </row>
    <row r="90" spans="2:8" x14ac:dyDescent="0.2">
      <c r="B90" s="1" t="s">
        <v>1491</v>
      </c>
      <c r="C90" s="62">
        <v>6.56</v>
      </c>
      <c r="D90" s="1" t="s">
        <v>305</v>
      </c>
      <c r="E90" s="1" t="s">
        <v>321</v>
      </c>
      <c r="F90" s="4">
        <v>10</v>
      </c>
      <c r="G90" s="4">
        <v>97.93</v>
      </c>
      <c r="H90" s="4">
        <v>0.06</v>
      </c>
    </row>
    <row r="91" spans="2:8" x14ac:dyDescent="0.2">
      <c r="B91" s="1" t="s">
        <v>1492</v>
      </c>
      <c r="C91" s="62">
        <v>3.66</v>
      </c>
      <c r="D91" s="1" t="s">
        <v>305</v>
      </c>
      <c r="E91" s="1" t="s">
        <v>322</v>
      </c>
      <c r="F91" s="4">
        <v>4</v>
      </c>
      <c r="G91" s="4">
        <v>40.53</v>
      </c>
      <c r="H91" s="4">
        <v>0.03</v>
      </c>
    </row>
    <row r="92" spans="2:8" x14ac:dyDescent="0.2">
      <c r="B92" s="1" t="s">
        <v>323</v>
      </c>
      <c r="C92" s="62">
        <v>3.68</v>
      </c>
      <c r="D92" s="1" t="s">
        <v>317</v>
      </c>
      <c r="E92" s="1" t="s">
        <v>324</v>
      </c>
      <c r="F92" s="4">
        <v>2</v>
      </c>
      <c r="G92" s="4">
        <v>20.309999999999999</v>
      </c>
      <c r="H92" s="4">
        <v>0.01</v>
      </c>
    </row>
    <row r="93" spans="2:8" x14ac:dyDescent="0.2">
      <c r="B93" s="2" t="s">
        <v>325</v>
      </c>
      <c r="C93" s="64"/>
      <c r="D93" s="2"/>
      <c r="E93" s="2"/>
      <c r="F93" s="10"/>
      <c r="G93" s="10">
        <f>SUM(G78:G92)</f>
        <v>10677.949999999999</v>
      </c>
      <c r="H93" s="10">
        <f>SUM(H78:H92)</f>
        <v>6.6499999999999995</v>
      </c>
    </row>
    <row r="94" spans="2:8" x14ac:dyDescent="0.2">
      <c r="B94" s="2" t="s">
        <v>326</v>
      </c>
    </row>
    <row r="95" spans="2:8" x14ac:dyDescent="0.2">
      <c r="B95" s="1" t="s">
        <v>1493</v>
      </c>
      <c r="C95" s="62">
        <v>5.86</v>
      </c>
      <c r="D95" s="1" t="s">
        <v>305</v>
      </c>
      <c r="E95" s="1" t="s">
        <v>327</v>
      </c>
      <c r="F95" s="4">
        <v>40</v>
      </c>
      <c r="G95" s="4">
        <v>416.76</v>
      </c>
      <c r="H95" s="4">
        <v>0.26</v>
      </c>
    </row>
    <row r="96" spans="2:8" x14ac:dyDescent="0.2">
      <c r="B96" s="2" t="s">
        <v>328</v>
      </c>
      <c r="C96" s="64"/>
      <c r="D96" s="2"/>
      <c r="E96" s="2"/>
      <c r="F96" s="10"/>
      <c r="G96" s="10">
        <f>SUM(G94:G95)</f>
        <v>416.76</v>
      </c>
      <c r="H96" s="10">
        <f>SUM(H94:H95)</f>
        <v>0.26</v>
      </c>
    </row>
    <row r="97" spans="2:8" x14ac:dyDescent="0.2">
      <c r="B97" s="2" t="s">
        <v>110</v>
      </c>
    </row>
    <row r="98" spans="2:8" x14ac:dyDescent="0.2">
      <c r="B98" s="1" t="s">
        <v>1476</v>
      </c>
      <c r="C98" s="62">
        <v>5.29</v>
      </c>
      <c r="D98" s="1" t="s">
        <v>112</v>
      </c>
      <c r="E98" s="1" t="s">
        <v>329</v>
      </c>
      <c r="F98" s="4">
        <v>500</v>
      </c>
      <c r="G98" s="4">
        <v>2428.5500000000002</v>
      </c>
      <c r="H98" s="4">
        <v>1.51</v>
      </c>
    </row>
    <row r="99" spans="2:8" x14ac:dyDescent="0.2">
      <c r="B99" s="1" t="s">
        <v>1475</v>
      </c>
      <c r="C99" s="62">
        <v>4.4800000000000004</v>
      </c>
      <c r="D99" s="1" t="s">
        <v>111</v>
      </c>
      <c r="E99" s="1" t="s">
        <v>330</v>
      </c>
      <c r="F99" s="4">
        <v>300</v>
      </c>
      <c r="G99" s="4">
        <v>1453.96</v>
      </c>
      <c r="H99" s="4">
        <v>0.9</v>
      </c>
    </row>
    <row r="100" spans="2:8" x14ac:dyDescent="0.2">
      <c r="B100" s="1" t="s">
        <v>1433</v>
      </c>
      <c r="C100" s="62">
        <v>4.5</v>
      </c>
      <c r="D100" s="1" t="s">
        <v>111</v>
      </c>
      <c r="E100" s="1" t="s">
        <v>331</v>
      </c>
      <c r="F100" s="4">
        <v>300</v>
      </c>
      <c r="G100" s="4">
        <v>1440.85</v>
      </c>
      <c r="H100" s="4">
        <v>0.9</v>
      </c>
    </row>
    <row r="101" spans="2:8" x14ac:dyDescent="0.2">
      <c r="B101" s="2" t="s">
        <v>113</v>
      </c>
      <c r="C101" s="64"/>
      <c r="D101" s="2"/>
      <c r="E101" s="2"/>
      <c r="F101" s="10"/>
      <c r="G101" s="10">
        <f>SUM(G97:G100)</f>
        <v>5323.3600000000006</v>
      </c>
      <c r="H101" s="10">
        <f>SUM(H97:H100)</f>
        <v>3.31</v>
      </c>
    </row>
    <row r="102" spans="2:8" x14ac:dyDescent="0.2">
      <c r="B102" s="2" t="s">
        <v>332</v>
      </c>
      <c r="C102" s="64"/>
      <c r="D102" s="2"/>
      <c r="E102" s="2"/>
      <c r="F102" s="10"/>
      <c r="G102" s="10">
        <v>2928.07</v>
      </c>
      <c r="H102" s="10">
        <v>1.82</v>
      </c>
    </row>
    <row r="103" spans="2:8" x14ac:dyDescent="0.2">
      <c r="B103" s="2" t="s">
        <v>114</v>
      </c>
      <c r="C103" s="64"/>
      <c r="D103" s="2"/>
      <c r="E103" s="2"/>
      <c r="F103" s="10"/>
      <c r="G103" s="10">
        <v>158802.19</v>
      </c>
      <c r="H103" s="10">
        <v>98.82</v>
      </c>
    </row>
    <row r="104" spans="2:8" x14ac:dyDescent="0.2">
      <c r="B104" s="2" t="s">
        <v>115</v>
      </c>
      <c r="C104" s="64"/>
      <c r="D104" s="2"/>
      <c r="E104" s="2"/>
      <c r="F104" s="10"/>
      <c r="G104" s="10">
        <v>1886.5617749000153</v>
      </c>
      <c r="H104" s="10">
        <v>1.1800000000000068</v>
      </c>
    </row>
    <row r="105" spans="2:8" x14ac:dyDescent="0.2">
      <c r="B105" s="2" t="s">
        <v>116</v>
      </c>
      <c r="C105" s="64"/>
      <c r="D105" s="2"/>
      <c r="E105" s="2"/>
      <c r="F105" s="10"/>
      <c r="G105" s="10">
        <v>160688.75177490001</v>
      </c>
      <c r="H105" s="10">
        <v>100</v>
      </c>
    </row>
    <row r="106" spans="2:8" x14ac:dyDescent="0.2">
      <c r="B106" s="1" t="s">
        <v>117</v>
      </c>
    </row>
    <row r="107" spans="2:8" x14ac:dyDescent="0.2">
      <c r="B107" s="1" t="s">
        <v>118</v>
      </c>
    </row>
    <row r="109" spans="2:8" ht="25.5" x14ac:dyDescent="0.2">
      <c r="B109" s="11" t="s">
        <v>119</v>
      </c>
      <c r="C109" s="62" t="s">
        <v>120</v>
      </c>
    </row>
    <row r="110" spans="2:8" x14ac:dyDescent="0.2">
      <c r="B110" s="2"/>
    </row>
    <row r="111" spans="2:8" x14ac:dyDescent="0.2">
      <c r="B111" s="2" t="s">
        <v>121</v>
      </c>
    </row>
    <row r="112" spans="2:8" x14ac:dyDescent="0.2">
      <c r="B112" s="2" t="s">
        <v>199</v>
      </c>
    </row>
    <row r="113" spans="2:3" x14ac:dyDescent="0.2">
      <c r="B113" s="2" t="s">
        <v>122</v>
      </c>
    </row>
    <row r="114" spans="2:3" x14ac:dyDescent="0.2">
      <c r="B114" s="2" t="s">
        <v>333</v>
      </c>
      <c r="C114" s="64"/>
    </row>
    <row r="115" spans="2:3" x14ac:dyDescent="0.2">
      <c r="B115" s="2" t="s">
        <v>334</v>
      </c>
      <c r="C115" s="64"/>
    </row>
    <row r="116" spans="2:3" x14ac:dyDescent="0.2">
      <c r="B116" s="2" t="s">
        <v>335</v>
      </c>
      <c r="C116" s="64"/>
    </row>
    <row r="117" spans="2:3" x14ac:dyDescent="0.2">
      <c r="B117" s="2" t="s">
        <v>336</v>
      </c>
      <c r="C117" s="64"/>
    </row>
    <row r="118" spans="2:3" x14ac:dyDescent="0.2">
      <c r="B118" s="2" t="s">
        <v>3824</v>
      </c>
      <c r="C118" s="64"/>
    </row>
    <row r="119" spans="2:3" x14ac:dyDescent="0.2">
      <c r="B119" s="2" t="s">
        <v>3799</v>
      </c>
    </row>
    <row r="120" spans="2:3" x14ac:dyDescent="0.2">
      <c r="B120" s="2" t="s">
        <v>123</v>
      </c>
    </row>
    <row r="121" spans="2:3" x14ac:dyDescent="0.2">
      <c r="B121" s="2" t="s">
        <v>124</v>
      </c>
    </row>
    <row r="123" spans="2:3" x14ac:dyDescent="0.2">
      <c r="B123" s="87" t="s">
        <v>1617</v>
      </c>
      <c r="C123" s="85"/>
    </row>
    <row r="124" spans="2:3" x14ac:dyDescent="0.2">
      <c r="B124"/>
      <c r="C124" s="85"/>
    </row>
    <row r="125" spans="2:3" x14ac:dyDescent="0.2">
      <c r="B125"/>
      <c r="C125" s="85"/>
    </row>
    <row r="126" spans="2:3" x14ac:dyDescent="0.2">
      <c r="B126" t="s">
        <v>1616</v>
      </c>
      <c r="C126" s="90">
        <v>294368055</v>
      </c>
    </row>
    <row r="127" spans="2:3" x14ac:dyDescent="0.2">
      <c r="B127"/>
      <c r="C127" s="89"/>
    </row>
    <row r="128" spans="2:3" x14ac:dyDescent="0.2">
      <c r="B128" t="s">
        <v>1615</v>
      </c>
      <c r="C128" s="90">
        <v>236588055</v>
      </c>
    </row>
    <row r="129" spans="2:8" x14ac:dyDescent="0.2">
      <c r="B129"/>
      <c r="C129" s="89"/>
    </row>
    <row r="130" spans="2:8" x14ac:dyDescent="0.2">
      <c r="B130" t="s">
        <v>1613</v>
      </c>
      <c r="C130" s="89">
        <v>57780000</v>
      </c>
    </row>
    <row r="131" spans="2:8" x14ac:dyDescent="0.2">
      <c r="B131"/>
      <c r="C131" s="89"/>
    </row>
    <row r="132" spans="2:8" x14ac:dyDescent="0.2">
      <c r="B132" s="87" t="s">
        <v>1612</v>
      </c>
      <c r="C132" s="86">
        <v>130738066</v>
      </c>
    </row>
    <row r="133" spans="2:8" x14ac:dyDescent="0.2">
      <c r="B133"/>
      <c r="C133" s="89"/>
    </row>
    <row r="134" spans="2:8" x14ac:dyDescent="0.2">
      <c r="B134" t="s">
        <v>1611</v>
      </c>
      <c r="C134" s="90">
        <v>59388066</v>
      </c>
    </row>
    <row r="135" spans="2:8" x14ac:dyDescent="0.2">
      <c r="B135"/>
      <c r="C135" s="89"/>
    </row>
    <row r="136" spans="2:8" ht="25.5" x14ac:dyDescent="0.2">
      <c r="B136" s="91" t="s">
        <v>1610</v>
      </c>
      <c r="C136" s="90">
        <v>71350000</v>
      </c>
    </row>
    <row r="137" spans="2:8" x14ac:dyDescent="0.2">
      <c r="B137"/>
      <c r="C137" s="89"/>
    </row>
    <row r="138" spans="2:8" x14ac:dyDescent="0.2">
      <c r="B138" s="87" t="s">
        <v>1608</v>
      </c>
      <c r="C138" s="86">
        <v>130738066</v>
      </c>
    </row>
    <row r="139" spans="2:8" x14ac:dyDescent="0.2">
      <c r="B139" s="87"/>
      <c r="C139" s="85"/>
    </row>
    <row r="140" spans="2:8" x14ac:dyDescent="0.2">
      <c r="B140" s="87"/>
      <c r="C140" s="85"/>
    </row>
    <row r="141" spans="2:8" ht="15" x14ac:dyDescent="0.2">
      <c r="B141" s="371" t="s">
        <v>2522</v>
      </c>
      <c r="C141" s="372">
        <v>44469</v>
      </c>
    </row>
    <row r="142" spans="2:8" ht="60" x14ac:dyDescent="0.2">
      <c r="B142" s="373" t="s">
        <v>2523</v>
      </c>
      <c r="C142" s="373" t="s">
        <v>2524</v>
      </c>
      <c r="D142" s="143" t="s">
        <v>2525</v>
      </c>
      <c r="E142" s="373" t="s">
        <v>2526</v>
      </c>
      <c r="F142" s="374" t="s">
        <v>2527</v>
      </c>
    </row>
    <row r="143" spans="2:8" s="134" customFormat="1" x14ac:dyDescent="0.2">
      <c r="B143" s="12" t="s">
        <v>120</v>
      </c>
      <c r="C143" s="12" t="s">
        <v>120</v>
      </c>
      <c r="D143" s="12" t="s">
        <v>120</v>
      </c>
      <c r="E143" s="12" t="s">
        <v>120</v>
      </c>
      <c r="F143" s="375"/>
      <c r="G143" s="62"/>
      <c r="H143" s="62"/>
    </row>
    <row r="145" spans="2:8" s="376" customFormat="1" x14ac:dyDescent="0.2">
      <c r="B145" s="87" t="s">
        <v>3554</v>
      </c>
      <c r="C145" s="377" t="s">
        <v>120</v>
      </c>
      <c r="F145" s="378"/>
      <c r="G145" s="378"/>
      <c r="H145" s="378"/>
    </row>
    <row r="146" spans="2:8" s="376" customFormat="1" x14ac:dyDescent="0.2">
      <c r="B146" s="87"/>
      <c r="C146" s="377"/>
      <c r="F146" s="378"/>
      <c r="G146" s="378"/>
      <c r="H146" s="378"/>
    </row>
    <row r="147" spans="2:8" s="376" customFormat="1" ht="15" x14ac:dyDescent="0.25">
      <c r="B147" s="144" t="s">
        <v>2927</v>
      </c>
      <c r="C147" s="379"/>
      <c r="F147" s="378"/>
      <c r="G147" s="378"/>
      <c r="H147" s="378"/>
    </row>
    <row r="148" spans="2:8" s="376" customFormat="1" ht="15.75" x14ac:dyDescent="0.2">
      <c r="B148" s="380" t="s">
        <v>2675</v>
      </c>
      <c r="C148" s="260" t="s">
        <v>2921</v>
      </c>
      <c r="F148" s="378"/>
      <c r="G148" s="378"/>
      <c r="H148" s="378"/>
    </row>
    <row r="149" spans="2:8" s="134" customFormat="1" ht="15" x14ac:dyDescent="0.25">
      <c r="B149" s="381" t="s">
        <v>120</v>
      </c>
      <c r="C149" s="146" t="s">
        <v>120</v>
      </c>
      <c r="F149" s="62"/>
      <c r="G149" s="62"/>
      <c r="H149" s="62"/>
    </row>
    <row r="150" spans="2:8" x14ac:dyDescent="0.2">
      <c r="C150" s="5"/>
    </row>
    <row r="151" spans="2:8" x14ac:dyDescent="0.2">
      <c r="C151" s="5"/>
    </row>
    <row r="152" spans="2:8" s="376" customFormat="1" ht="15.75" x14ac:dyDescent="0.2">
      <c r="B152" s="380" t="s">
        <v>3555</v>
      </c>
      <c r="C152" s="260" t="s">
        <v>2921</v>
      </c>
      <c r="F152" s="378"/>
      <c r="G152" s="378"/>
      <c r="H152" s="378"/>
    </row>
    <row r="153" spans="2:8" ht="15" x14ac:dyDescent="0.25">
      <c r="B153" s="381" t="s">
        <v>120</v>
      </c>
      <c r="C153" s="146" t="s">
        <v>120</v>
      </c>
    </row>
    <row r="154" spans="2:8" x14ac:dyDescent="0.2">
      <c r="C154" s="5"/>
    </row>
    <row r="155" spans="2:8" x14ac:dyDescent="0.2">
      <c r="C155" s="5"/>
    </row>
    <row r="156" spans="2:8" s="376" customFormat="1" ht="15.75" x14ac:dyDescent="0.25">
      <c r="B156" s="382" t="s">
        <v>2912</v>
      </c>
      <c r="C156" s="260" t="s">
        <v>2923</v>
      </c>
      <c r="F156" s="378"/>
      <c r="G156" s="378"/>
      <c r="H156" s="378"/>
    </row>
    <row r="157" spans="2:8" ht="15" x14ac:dyDescent="0.25">
      <c r="B157" s="381" t="s">
        <v>120</v>
      </c>
      <c r="C157" s="146" t="s">
        <v>120</v>
      </c>
    </row>
    <row r="158" spans="2:8" x14ac:dyDescent="0.2">
      <c r="C158" s="5"/>
    </row>
    <row r="159" spans="2:8" s="376" customFormat="1" ht="15.75" x14ac:dyDescent="0.25">
      <c r="B159" s="382" t="s">
        <v>2914</v>
      </c>
      <c r="C159" s="260" t="s">
        <v>2923</v>
      </c>
      <c r="F159" s="378"/>
      <c r="G159" s="378"/>
      <c r="H159" s="378"/>
    </row>
    <row r="160" spans="2:8" ht="15" x14ac:dyDescent="0.25">
      <c r="B160" s="381" t="s">
        <v>120</v>
      </c>
      <c r="C160" s="146" t="s">
        <v>120</v>
      </c>
    </row>
    <row r="161" spans="2:8" x14ac:dyDescent="0.2">
      <c r="C161" s="5"/>
    </row>
    <row r="162" spans="2:8" s="376" customFormat="1" ht="15" x14ac:dyDescent="0.25">
      <c r="B162" s="383" t="s">
        <v>3556</v>
      </c>
      <c r="C162" s="146" t="s">
        <v>120</v>
      </c>
      <c r="F162" s="378"/>
      <c r="G162" s="378"/>
      <c r="H162" s="378"/>
    </row>
    <row r="163" spans="2:8" x14ac:dyDescent="0.2">
      <c r="C163" s="5"/>
    </row>
    <row r="164" spans="2:8" x14ac:dyDescent="0.2">
      <c r="C164" s="5"/>
    </row>
    <row r="165" spans="2:8" ht="15" x14ac:dyDescent="0.25">
      <c r="B165" s="69" t="s">
        <v>2917</v>
      </c>
      <c r="C165" s="148">
        <v>44469</v>
      </c>
      <c r="D165" s="149"/>
      <c r="E165" s="150"/>
      <c r="F165" s="71"/>
    </row>
    <row r="166" spans="2:8" ht="51" x14ac:dyDescent="0.2">
      <c r="B166" s="151" t="s">
        <v>2523</v>
      </c>
      <c r="C166" s="151" t="s">
        <v>2918</v>
      </c>
      <c r="D166" s="152" t="s">
        <v>2525</v>
      </c>
      <c r="E166" s="153" t="s">
        <v>2526</v>
      </c>
      <c r="F166" s="138" t="s">
        <v>2527</v>
      </c>
    </row>
    <row r="167" spans="2:8" s="134" customFormat="1" x14ac:dyDescent="0.2">
      <c r="B167" s="384" t="s">
        <v>120</v>
      </c>
      <c r="C167" s="154" t="s">
        <v>120</v>
      </c>
      <c r="D167" s="155" t="s">
        <v>120</v>
      </c>
      <c r="E167" s="155" t="s">
        <v>120</v>
      </c>
      <c r="F167" s="155" t="s">
        <v>120</v>
      </c>
      <c r="G167" s="62"/>
      <c r="H167" s="62"/>
    </row>
    <row r="168" spans="2:8" x14ac:dyDescent="0.2">
      <c r="B168" s="156"/>
      <c r="C168" s="70"/>
      <c r="D168" s="70"/>
      <c r="E168" s="70"/>
      <c r="F168" s="71"/>
    </row>
    <row r="169" spans="2:8" x14ac:dyDescent="0.2">
      <c r="B169" s="70"/>
      <c r="C169" s="70"/>
      <c r="D169" s="70"/>
      <c r="E169" s="70"/>
      <c r="F169" s="71"/>
    </row>
    <row r="170" spans="2:8" x14ac:dyDescent="0.2">
      <c r="B170" s="1" t="s">
        <v>2919</v>
      </c>
      <c r="C170" s="154" t="s">
        <v>120</v>
      </c>
      <c r="D170" s="70"/>
      <c r="E170" s="70"/>
      <c r="F170" s="71"/>
    </row>
    <row r="171" spans="2:8" x14ac:dyDescent="0.2">
      <c r="B171" s="70"/>
      <c r="C171" s="70"/>
      <c r="D171" s="70"/>
      <c r="E171" s="70"/>
      <c r="F171" s="71"/>
    </row>
    <row r="172" spans="2:8" ht="15" x14ac:dyDescent="0.25">
      <c r="B172" s="144" t="s">
        <v>2926</v>
      </c>
      <c r="C172" s="70"/>
      <c r="E172" s="70"/>
      <c r="F172" s="71"/>
    </row>
    <row r="173" spans="2:8" x14ac:dyDescent="0.2">
      <c r="B173" s="70"/>
      <c r="C173" s="70"/>
      <c r="E173" s="70"/>
      <c r="F173" s="71"/>
    </row>
    <row r="174" spans="2:8" ht="15" x14ac:dyDescent="0.25">
      <c r="B174" s="157" t="s">
        <v>2920</v>
      </c>
      <c r="C174" s="158" t="s">
        <v>2921</v>
      </c>
      <c r="E174" s="70"/>
      <c r="F174" s="71"/>
    </row>
    <row r="175" spans="2:8" ht="15" x14ac:dyDescent="0.25">
      <c r="B175" s="381" t="s">
        <v>120</v>
      </c>
      <c r="C175" s="146" t="s">
        <v>120</v>
      </c>
      <c r="E175" s="70"/>
      <c r="F175" s="71"/>
    </row>
    <row r="176" spans="2:8" ht="15" x14ac:dyDescent="0.25">
      <c r="B176" s="385"/>
      <c r="C176" s="386"/>
      <c r="E176" s="70"/>
      <c r="F176" s="71"/>
    </row>
    <row r="177" spans="2:6" x14ac:dyDescent="0.2">
      <c r="C177" s="1"/>
      <c r="E177" s="70"/>
      <c r="F177" s="71"/>
    </row>
    <row r="178" spans="2:6" ht="15" x14ac:dyDescent="0.2">
      <c r="B178" s="160" t="s">
        <v>2911</v>
      </c>
      <c r="C178" s="161" t="s">
        <v>2921</v>
      </c>
      <c r="E178" s="70"/>
      <c r="F178" s="71"/>
    </row>
    <row r="179" spans="2:6" ht="15" x14ac:dyDescent="0.25">
      <c r="B179" s="381" t="s">
        <v>120</v>
      </c>
      <c r="C179" s="146" t="s">
        <v>120</v>
      </c>
      <c r="E179" s="70"/>
      <c r="F179" s="71"/>
    </row>
    <row r="180" spans="2:6" ht="15" x14ac:dyDescent="0.25">
      <c r="B180" s="387"/>
      <c r="C180" s="388"/>
      <c r="E180" s="70"/>
      <c r="F180" s="71"/>
    </row>
    <row r="181" spans="2:6" x14ac:dyDescent="0.2">
      <c r="C181" s="134"/>
      <c r="E181" s="70"/>
      <c r="F181" s="71"/>
    </row>
    <row r="182" spans="2:6" ht="15" x14ac:dyDescent="0.25">
      <c r="B182" s="157" t="s">
        <v>2922</v>
      </c>
      <c r="C182" s="158" t="s">
        <v>2923</v>
      </c>
      <c r="E182" s="70"/>
      <c r="F182" s="71"/>
    </row>
    <row r="183" spans="2:6" ht="15" x14ac:dyDescent="0.25">
      <c r="B183" s="381" t="s">
        <v>120</v>
      </c>
      <c r="C183" s="146" t="s">
        <v>120</v>
      </c>
      <c r="E183" s="70"/>
      <c r="F183" s="71"/>
    </row>
    <row r="184" spans="2:6" x14ac:dyDescent="0.2">
      <c r="C184" s="134"/>
    </row>
    <row r="185" spans="2:6" ht="15" x14ac:dyDescent="0.25">
      <c r="B185" s="160" t="s">
        <v>2924</v>
      </c>
      <c r="C185" s="162" t="s">
        <v>2923</v>
      </c>
    </row>
    <row r="186" spans="2:6" ht="15" x14ac:dyDescent="0.25">
      <c r="B186" s="381" t="s">
        <v>120</v>
      </c>
      <c r="C186" s="146" t="s">
        <v>120</v>
      </c>
    </row>
    <row r="187" spans="2:6" x14ac:dyDescent="0.2">
      <c r="C187" s="134"/>
    </row>
    <row r="188" spans="2:6" ht="15" x14ac:dyDescent="0.25">
      <c r="B188" s="163" t="s">
        <v>2925</v>
      </c>
      <c r="C188" s="146" t="s">
        <v>120</v>
      </c>
    </row>
  </sheetData>
  <mergeCells count="3">
    <mergeCell ref="B1:E1"/>
    <mergeCell ref="C3:C6"/>
    <mergeCell ref="D3:D6"/>
  </mergeCells>
  <conditionalFormatting sqref="C176">
    <cfRule type="expression" dxfId="32" priority="1">
      <formula>#REF!="Total"</formula>
    </cfRule>
  </conditionalFormatting>
  <conditionalFormatting sqref="C176">
    <cfRule type="expression" dxfId="31" priority="11" stopIfTrue="1">
      <formula>$C176="Total"</formula>
    </cfRule>
  </conditionalFormatting>
  <conditionalFormatting sqref="C176">
    <cfRule type="expression" dxfId="30" priority="10">
      <formula>#REF!="Total"</formula>
    </cfRule>
  </conditionalFormatting>
  <conditionalFormatting sqref="C176">
    <cfRule type="expression" dxfId="29" priority="9">
      <formula>#REF!="Total"</formula>
    </cfRule>
  </conditionalFormatting>
  <conditionalFormatting sqref="C176">
    <cfRule type="expression" dxfId="28" priority="8">
      <formula>#REF!="Total"</formula>
    </cfRule>
  </conditionalFormatting>
  <conditionalFormatting sqref="C176">
    <cfRule type="expression" dxfId="27" priority="7">
      <formula>#REF!="Total"</formula>
    </cfRule>
  </conditionalFormatting>
  <conditionalFormatting sqref="C176">
    <cfRule type="expression" dxfId="26" priority="6">
      <formula>#REF!="Total"</formula>
    </cfRule>
  </conditionalFormatting>
  <conditionalFormatting sqref="C176">
    <cfRule type="expression" dxfId="25" priority="5">
      <formula>#REF!="Total"</formula>
    </cfRule>
  </conditionalFormatting>
  <conditionalFormatting sqref="C176">
    <cfRule type="expression" dxfId="24" priority="4">
      <formula>#REF!="Total"</formula>
    </cfRule>
  </conditionalFormatting>
  <conditionalFormatting sqref="C176">
    <cfRule type="expression" dxfId="23" priority="12">
      <formula>#REF!="Total"</formula>
    </cfRule>
  </conditionalFormatting>
  <conditionalFormatting sqref="C176">
    <cfRule type="expression" dxfId="22" priority="13">
      <formula>#REF!="Total"</formula>
    </cfRule>
  </conditionalFormatting>
  <conditionalFormatting sqref="C176">
    <cfRule type="expression" dxfId="21" priority="14">
      <formula>#REF!="Total"</formula>
    </cfRule>
  </conditionalFormatting>
  <conditionalFormatting sqref="C176">
    <cfRule type="expression" dxfId="20" priority="15">
      <formula>#REF!="Total"</formula>
    </cfRule>
  </conditionalFormatting>
  <conditionalFormatting sqref="C176">
    <cfRule type="expression" dxfId="19" priority="16">
      <formula>$A176="Total"</formula>
    </cfRule>
  </conditionalFormatting>
  <conditionalFormatting sqref="C176">
    <cfRule type="expression" dxfId="18" priority="3">
      <formula>#REF!="Total"</formula>
    </cfRule>
  </conditionalFormatting>
  <conditionalFormatting sqref="C176">
    <cfRule type="expression" dxfId="17" priority="2">
      <formula>#REF!="Total"</formula>
    </cfRule>
  </conditionalFormatting>
  <conditionalFormatting sqref="C176">
    <cfRule type="expression" dxfId="16" priority="17" stopIfTrue="1">
      <formula>#REF!="Total"</formula>
    </cfRule>
  </conditionalFormatting>
  <conditionalFormatting sqref="C176">
    <cfRule type="expression" dxfId="15" priority="18">
      <formula>#REF!="Total"</formula>
    </cfRule>
  </conditionalFormatting>
  <conditionalFormatting sqref="C176">
    <cfRule type="expression" dxfId="14" priority="19">
      <formula>#REF!="Total"</formula>
    </cfRule>
  </conditionalFormatting>
  <conditionalFormatting sqref="C176">
    <cfRule type="expression" dxfId="13" priority="20">
      <formula>#REF!="Total"</formula>
    </cfRule>
  </conditionalFormatting>
  <conditionalFormatting sqref="C176">
    <cfRule type="expression" dxfId="12" priority="21">
      <formula>#REF!="Total"</formula>
    </cfRule>
  </conditionalFormatting>
  <conditionalFormatting sqref="C176">
    <cfRule type="expression" dxfId="11" priority="22">
      <formula>#REF!="Total"</formula>
    </cfRule>
  </conditionalFormatting>
  <conditionalFormatting sqref="C176">
    <cfRule type="expression" dxfId="10" priority="23">
      <formula>#REF!="Total"</formula>
    </cfRule>
  </conditionalFormatting>
  <conditionalFormatting sqref="C176">
    <cfRule type="expression" dxfId="9" priority="24">
      <formula>#REF!="Total"</formula>
    </cfRule>
  </conditionalFormatting>
  <conditionalFormatting sqref="C176">
    <cfRule type="expression" dxfId="8" priority="25">
      <formula>#REF!="Total"</formula>
    </cfRule>
  </conditionalFormatting>
  <conditionalFormatting sqref="C176">
    <cfRule type="expression" dxfId="7" priority="26">
      <formula>#REF!="Total"</formula>
    </cfRule>
  </conditionalFormatting>
  <conditionalFormatting sqref="C176">
    <cfRule type="expression" dxfId="6" priority="27">
      <formula>#REF!="Total"</formula>
    </cfRule>
  </conditionalFormatting>
  <conditionalFormatting sqref="C176">
    <cfRule type="expression" dxfId="5" priority="28">
      <formula>#REF!="Total"</formula>
    </cfRule>
  </conditionalFormatting>
  <conditionalFormatting sqref="C176">
    <cfRule type="expression" dxfId="4" priority="29">
      <formula>#REF!="Total"</formula>
    </cfRule>
  </conditionalFormatting>
  <conditionalFormatting sqref="C176">
    <cfRule type="expression" dxfId="3" priority="30">
      <formula>#REF!="Total"</formula>
    </cfRule>
  </conditionalFormatting>
  <conditionalFormatting sqref="C176">
    <cfRule type="expression" dxfId="2" priority="31">
      <formula>#REF!="Total"</formula>
    </cfRule>
  </conditionalFormatting>
  <conditionalFormatting sqref="C176">
    <cfRule type="expression" dxfId="1" priority="32">
      <formula>#REF!="Total"</formula>
    </cfRule>
  </conditionalFormatting>
  <conditionalFormatting sqref="C176">
    <cfRule type="expression" dxfId="0" priority="33">
      <formula>#REF!="Total"</formula>
    </cfRule>
  </conditionalFormatting>
  <hyperlinks>
    <hyperlink ref="A1" location="Index!A1" display="Index" xr:uid="{093708FC-1DC7-4478-BC53-5E83CE1CB95D}"/>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EAED2-196D-4A45-B02E-A24A991DCED3}">
  <dimension ref="A1:I102"/>
  <sheetViews>
    <sheetView workbookViewId="0">
      <selection activeCell="B1" sqref="B1:E1"/>
    </sheetView>
  </sheetViews>
  <sheetFormatPr defaultRowHeight="12.75" x14ac:dyDescent="0.2"/>
  <cols>
    <col min="1" max="1" width="5.42578125" style="1" bestFit="1" customWidth="1"/>
    <col min="2" max="2" width="67" style="1" bestFit="1" customWidth="1"/>
    <col min="3" max="3" width="25.7109375" style="62" customWidth="1"/>
    <col min="4" max="4" width="30.28515625" style="1" bestFit="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60" width="20.7109375" style="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6" width="20.7109375" style="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2" width="20.7109375" style="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8" width="20.7109375" style="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4" width="20.7109375" style="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40" width="20.7109375" style="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6" width="20.7109375" style="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2" width="20.7109375" style="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8" width="20.7109375" style="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4" width="20.7109375" style="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20" width="20.7109375" style="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6" width="20.7109375" style="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2" width="20.7109375" style="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8" width="20.7109375" style="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4" width="20.7109375" style="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100" width="20.7109375" style="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6" width="20.7109375" style="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2" width="20.7109375" style="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8" width="20.7109375" style="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4" width="20.7109375" style="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80" width="20.7109375" style="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6" width="20.7109375" style="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2" width="20.7109375" style="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8" width="20.7109375" style="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4" width="20.7109375" style="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60" width="20.7109375" style="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6" width="20.7109375" style="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2" width="20.7109375" style="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8" width="20.7109375" style="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4" width="20.7109375" style="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40" width="20.7109375" style="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6" width="20.7109375" style="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2" width="20.7109375" style="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8" width="20.7109375" style="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4" width="20.7109375" style="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20" width="20.7109375" style="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6" width="20.7109375" style="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2" width="20.7109375" style="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8" width="20.7109375" style="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4" width="20.7109375" style="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500" width="20.7109375" style="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6" width="20.7109375" style="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2" width="20.7109375" style="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8" width="20.7109375" style="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4" width="20.7109375" style="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80" width="20.7109375" style="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6" width="20.7109375" style="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2" width="20.7109375" style="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8" width="20.7109375" style="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4" width="20.7109375" style="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60" width="20.7109375" style="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6" width="20.7109375" style="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2" width="20.7109375" style="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8" width="20.7109375" style="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4" width="20.7109375" style="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40" width="20.7109375" style="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6" width="20.7109375" style="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2" width="20.7109375" style="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8" width="20.7109375" style="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4" width="20.7109375" style="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20" width="20.7109375" style="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6" width="20.7109375" style="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2" width="20.7109375" style="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x14ac:dyDescent="0.2">
      <c r="A1" s="3" t="s">
        <v>0</v>
      </c>
      <c r="B1" s="410" t="s">
        <v>25</v>
      </c>
      <c r="C1" s="410"/>
      <c r="D1" s="410"/>
      <c r="E1" s="410"/>
    </row>
    <row r="2" spans="1:9" ht="13.5" thickBot="1" x14ac:dyDescent="0.25"/>
    <row r="3" spans="1:9" ht="15" x14ac:dyDescent="0.2">
      <c r="B3" s="47" t="s">
        <v>1002</v>
      </c>
      <c r="C3" s="447"/>
      <c r="D3" s="417"/>
    </row>
    <row r="4" spans="1:9" ht="30" x14ac:dyDescent="0.2">
      <c r="B4" s="50" t="s">
        <v>1003</v>
      </c>
      <c r="C4" s="448"/>
      <c r="D4" s="418"/>
    </row>
    <row r="5" spans="1:9" ht="15" x14ac:dyDescent="0.2">
      <c r="B5" s="50" t="s">
        <v>983</v>
      </c>
      <c r="C5" s="448"/>
      <c r="D5" s="418"/>
    </row>
    <row r="6" spans="1:9" ht="45.75" thickBot="1" x14ac:dyDescent="0.25">
      <c r="B6" s="51" t="s">
        <v>2461</v>
      </c>
      <c r="C6" s="449"/>
      <c r="D6" s="419"/>
    </row>
    <row r="7" spans="1:9" x14ac:dyDescent="0.2">
      <c r="C7" s="64" t="s">
        <v>1631</v>
      </c>
      <c r="D7" s="64" t="s">
        <v>1630</v>
      </c>
    </row>
    <row r="8" spans="1:9" x14ac:dyDescent="0.2">
      <c r="B8" s="1" t="s">
        <v>95</v>
      </c>
    </row>
    <row r="10" spans="1:9" x14ac:dyDescent="0.2">
      <c r="B10" s="6" t="s">
        <v>96</v>
      </c>
      <c r="C10" s="63" t="s">
        <v>97</v>
      </c>
      <c r="D10" s="6" t="s">
        <v>125</v>
      </c>
      <c r="E10" s="6" t="s">
        <v>99</v>
      </c>
      <c r="F10" s="8" t="s">
        <v>100</v>
      </c>
      <c r="G10" s="8" t="s">
        <v>101</v>
      </c>
      <c r="H10" s="8" t="s">
        <v>102</v>
      </c>
      <c r="I10" s="2" t="s">
        <v>126</v>
      </c>
    </row>
    <row r="11" spans="1:9" x14ac:dyDescent="0.2">
      <c r="B11" s="2" t="s">
        <v>127</v>
      </c>
    </row>
    <row r="12" spans="1:9" x14ac:dyDescent="0.2">
      <c r="B12" s="2" t="s">
        <v>104</v>
      </c>
    </row>
    <row r="13" spans="1:9" x14ac:dyDescent="0.2">
      <c r="B13" s="1" t="s">
        <v>1111</v>
      </c>
      <c r="C13" s="62" t="s">
        <v>128</v>
      </c>
      <c r="D13" s="1" t="s">
        <v>131</v>
      </c>
      <c r="E13" s="1" t="s">
        <v>132</v>
      </c>
      <c r="F13" s="4">
        <v>60000</v>
      </c>
      <c r="G13" s="4">
        <v>420.51</v>
      </c>
      <c r="H13" s="4">
        <v>2.2400000000000002</v>
      </c>
    </row>
    <row r="14" spans="1:9" x14ac:dyDescent="0.2">
      <c r="B14" s="1" t="s">
        <v>1385</v>
      </c>
      <c r="C14" s="62" t="s">
        <v>128</v>
      </c>
      <c r="D14" s="1" t="s">
        <v>129</v>
      </c>
      <c r="E14" s="1" t="s">
        <v>130</v>
      </c>
      <c r="F14" s="4">
        <v>14450</v>
      </c>
      <c r="G14" s="4">
        <v>364.03</v>
      </c>
      <c r="H14" s="4">
        <v>1.94</v>
      </c>
    </row>
    <row r="15" spans="1:9" x14ac:dyDescent="0.2">
      <c r="B15" s="1" t="s">
        <v>1171</v>
      </c>
      <c r="C15" s="62" t="s">
        <v>128</v>
      </c>
      <c r="D15" s="1" t="s">
        <v>131</v>
      </c>
      <c r="E15" s="1" t="s">
        <v>133</v>
      </c>
      <c r="F15" s="4">
        <v>22200</v>
      </c>
      <c r="G15" s="4">
        <v>354.08</v>
      </c>
      <c r="H15" s="4">
        <v>1.89</v>
      </c>
    </row>
    <row r="16" spans="1:9" x14ac:dyDescent="0.2">
      <c r="B16" s="1" t="s">
        <v>1100</v>
      </c>
      <c r="C16" s="62" t="s">
        <v>128</v>
      </c>
      <c r="D16" s="1" t="s">
        <v>134</v>
      </c>
      <c r="E16" s="1" t="s">
        <v>136</v>
      </c>
      <c r="F16" s="4">
        <v>7000</v>
      </c>
      <c r="G16" s="4">
        <v>264.29000000000002</v>
      </c>
      <c r="H16" s="4">
        <v>1.41</v>
      </c>
    </row>
    <row r="17" spans="2:8" x14ac:dyDescent="0.2">
      <c r="B17" s="1" t="s">
        <v>1386</v>
      </c>
      <c r="C17" s="62" t="s">
        <v>128</v>
      </c>
      <c r="D17" s="1" t="s">
        <v>134</v>
      </c>
      <c r="E17" s="1" t="s">
        <v>135</v>
      </c>
      <c r="F17" s="4">
        <v>13200</v>
      </c>
      <c r="G17" s="4">
        <v>221.13</v>
      </c>
      <c r="H17" s="4">
        <v>1.18</v>
      </c>
    </row>
    <row r="18" spans="2:8" x14ac:dyDescent="0.2">
      <c r="B18" s="1" t="s">
        <v>1387</v>
      </c>
      <c r="C18" s="62" t="s">
        <v>128</v>
      </c>
      <c r="D18" s="1" t="s">
        <v>134</v>
      </c>
      <c r="E18" s="1" t="s">
        <v>261</v>
      </c>
      <c r="F18" s="4">
        <v>15000</v>
      </c>
      <c r="G18" s="4">
        <v>191.93</v>
      </c>
      <c r="H18" s="4">
        <v>1.02</v>
      </c>
    </row>
    <row r="19" spans="2:8" x14ac:dyDescent="0.2">
      <c r="B19" s="1" t="s">
        <v>1098</v>
      </c>
      <c r="C19" s="62" t="s">
        <v>128</v>
      </c>
      <c r="D19" s="1" t="s">
        <v>146</v>
      </c>
      <c r="E19" s="1" t="s">
        <v>148</v>
      </c>
      <c r="F19" s="4">
        <v>79000</v>
      </c>
      <c r="G19" s="4">
        <v>186.56</v>
      </c>
      <c r="H19" s="4">
        <v>0.99</v>
      </c>
    </row>
    <row r="20" spans="2:8" x14ac:dyDescent="0.2">
      <c r="B20" s="1" t="s">
        <v>1477</v>
      </c>
      <c r="C20" s="62" t="s">
        <v>128</v>
      </c>
      <c r="D20" s="1" t="s">
        <v>140</v>
      </c>
      <c r="E20" s="1" t="s">
        <v>262</v>
      </c>
      <c r="F20" s="4">
        <v>15800</v>
      </c>
      <c r="G20" s="4">
        <v>162.68</v>
      </c>
      <c r="H20" s="4">
        <v>0.87</v>
      </c>
    </row>
    <row r="21" spans="2:8" x14ac:dyDescent="0.2">
      <c r="B21" s="1" t="s">
        <v>1134</v>
      </c>
      <c r="C21" s="62" t="s">
        <v>128</v>
      </c>
      <c r="D21" s="1" t="s">
        <v>131</v>
      </c>
      <c r="E21" s="1" t="s">
        <v>145</v>
      </c>
      <c r="F21" s="4">
        <v>20500</v>
      </c>
      <c r="G21" s="4">
        <v>157.13999999999999</v>
      </c>
      <c r="H21" s="4">
        <v>0.84</v>
      </c>
    </row>
    <row r="22" spans="2:8" x14ac:dyDescent="0.2">
      <c r="B22" s="1" t="s">
        <v>1203</v>
      </c>
      <c r="C22" s="62" t="s">
        <v>128</v>
      </c>
      <c r="D22" s="1" t="s">
        <v>247</v>
      </c>
      <c r="E22" s="1" t="s">
        <v>263</v>
      </c>
      <c r="F22" s="4">
        <v>78666</v>
      </c>
      <c r="G22" s="4">
        <v>149.38999999999999</v>
      </c>
      <c r="H22" s="4">
        <v>0.8</v>
      </c>
    </row>
    <row r="23" spans="2:8" x14ac:dyDescent="0.2">
      <c r="B23" s="1" t="s">
        <v>1478</v>
      </c>
      <c r="C23" s="62" t="s">
        <v>128</v>
      </c>
      <c r="D23" s="1" t="s">
        <v>146</v>
      </c>
      <c r="E23" s="1" t="s">
        <v>210</v>
      </c>
      <c r="F23" s="4">
        <v>14000</v>
      </c>
      <c r="G23" s="4">
        <v>123.34</v>
      </c>
      <c r="H23" s="4">
        <v>0.66</v>
      </c>
    </row>
    <row r="24" spans="2:8" x14ac:dyDescent="0.2">
      <c r="B24" s="1" t="s">
        <v>1160</v>
      </c>
      <c r="C24" s="62" t="s">
        <v>128</v>
      </c>
      <c r="D24" s="1" t="s">
        <v>138</v>
      </c>
      <c r="E24" s="1" t="s">
        <v>139</v>
      </c>
      <c r="F24" s="4">
        <v>5700</v>
      </c>
      <c r="G24" s="4">
        <v>123.23</v>
      </c>
      <c r="H24" s="4">
        <v>0.66</v>
      </c>
    </row>
    <row r="25" spans="2:8" x14ac:dyDescent="0.2">
      <c r="B25" s="1" t="s">
        <v>1223</v>
      </c>
      <c r="C25" s="62" t="s">
        <v>128</v>
      </c>
      <c r="D25" s="1" t="s">
        <v>134</v>
      </c>
      <c r="E25" s="1" t="s">
        <v>268</v>
      </c>
      <c r="F25" s="4">
        <v>2630</v>
      </c>
      <c r="G25" s="4">
        <v>119.82</v>
      </c>
      <c r="H25" s="4">
        <v>0.64</v>
      </c>
    </row>
    <row r="26" spans="2:8" x14ac:dyDescent="0.2">
      <c r="B26" s="1" t="s">
        <v>1218</v>
      </c>
      <c r="C26" s="62" t="s">
        <v>128</v>
      </c>
      <c r="D26" s="1" t="s">
        <v>173</v>
      </c>
      <c r="E26" s="1" t="s">
        <v>264</v>
      </c>
      <c r="F26" s="4">
        <v>5000</v>
      </c>
      <c r="G26" s="4">
        <v>119.45</v>
      </c>
      <c r="H26" s="4">
        <v>0.64</v>
      </c>
    </row>
    <row r="27" spans="2:8" x14ac:dyDescent="0.2">
      <c r="B27" s="1" t="s">
        <v>1448</v>
      </c>
      <c r="C27" s="62" t="s">
        <v>128</v>
      </c>
      <c r="D27" s="1" t="s">
        <v>131</v>
      </c>
      <c r="E27" s="1" t="s">
        <v>137</v>
      </c>
      <c r="F27" s="4">
        <v>5900</v>
      </c>
      <c r="G27" s="4">
        <v>118.32</v>
      </c>
      <c r="H27" s="4">
        <v>0.63</v>
      </c>
    </row>
    <row r="28" spans="2:8" x14ac:dyDescent="0.2">
      <c r="B28" s="1" t="s">
        <v>1184</v>
      </c>
      <c r="C28" s="62" t="s">
        <v>128</v>
      </c>
      <c r="D28" s="1" t="s">
        <v>228</v>
      </c>
      <c r="E28" s="1" t="s">
        <v>266</v>
      </c>
      <c r="F28" s="4">
        <v>2800</v>
      </c>
      <c r="G28" s="4">
        <v>113.15</v>
      </c>
      <c r="H28" s="4">
        <v>0.6</v>
      </c>
    </row>
    <row r="29" spans="2:8" x14ac:dyDescent="0.2">
      <c r="B29" s="1" t="s">
        <v>1201</v>
      </c>
      <c r="C29" s="62" t="s">
        <v>128</v>
      </c>
      <c r="D29" s="1" t="s">
        <v>138</v>
      </c>
      <c r="E29" s="1" t="s">
        <v>265</v>
      </c>
      <c r="F29" s="4">
        <v>2398</v>
      </c>
      <c r="G29" s="4">
        <v>110.59</v>
      </c>
      <c r="H29" s="4">
        <v>0.59</v>
      </c>
    </row>
    <row r="30" spans="2:8" x14ac:dyDescent="0.2">
      <c r="B30" s="1" t="s">
        <v>1115</v>
      </c>
      <c r="C30" s="62" t="s">
        <v>128</v>
      </c>
      <c r="D30" s="1" t="s">
        <v>176</v>
      </c>
      <c r="E30" s="1" t="s">
        <v>267</v>
      </c>
      <c r="F30" s="4">
        <v>1675</v>
      </c>
      <c r="G30" s="4">
        <v>107.73</v>
      </c>
      <c r="H30" s="4">
        <v>0.56999999999999995</v>
      </c>
    </row>
    <row r="31" spans="2:8" x14ac:dyDescent="0.2">
      <c r="B31" s="1" t="s">
        <v>1217</v>
      </c>
      <c r="C31" s="62" t="s">
        <v>128</v>
      </c>
      <c r="D31" s="1" t="s">
        <v>138</v>
      </c>
      <c r="E31" s="1" t="s">
        <v>271</v>
      </c>
      <c r="F31" s="4">
        <v>8700</v>
      </c>
      <c r="G31" s="4">
        <v>105.97</v>
      </c>
      <c r="H31" s="4">
        <v>0.56000000000000005</v>
      </c>
    </row>
    <row r="32" spans="2:8" x14ac:dyDescent="0.2">
      <c r="B32" s="1" t="s">
        <v>1133</v>
      </c>
      <c r="C32" s="62" t="s">
        <v>128</v>
      </c>
      <c r="D32" s="1" t="s">
        <v>167</v>
      </c>
      <c r="E32" s="1" t="s">
        <v>270</v>
      </c>
      <c r="F32" s="4">
        <v>25500</v>
      </c>
      <c r="G32" s="4">
        <v>102.05</v>
      </c>
      <c r="H32" s="4">
        <v>0.54</v>
      </c>
    </row>
    <row r="33" spans="2:8" x14ac:dyDescent="0.2">
      <c r="B33" s="1" t="s">
        <v>1124</v>
      </c>
      <c r="C33" s="62" t="s">
        <v>128</v>
      </c>
      <c r="D33" s="1" t="s">
        <v>146</v>
      </c>
      <c r="E33" s="1" t="s">
        <v>178</v>
      </c>
      <c r="F33" s="4">
        <v>12300</v>
      </c>
      <c r="G33" s="4">
        <v>100.07</v>
      </c>
      <c r="H33" s="4">
        <v>0.53</v>
      </c>
    </row>
    <row r="34" spans="2:8" x14ac:dyDescent="0.2">
      <c r="B34" s="1" t="s">
        <v>1401</v>
      </c>
      <c r="C34" s="62" t="s">
        <v>128</v>
      </c>
      <c r="D34" s="1" t="s">
        <v>146</v>
      </c>
      <c r="E34" s="1" t="s">
        <v>192</v>
      </c>
      <c r="F34" s="4">
        <v>400</v>
      </c>
      <c r="G34" s="4">
        <v>99.33</v>
      </c>
      <c r="H34" s="4">
        <v>0.53</v>
      </c>
    </row>
    <row r="35" spans="2:8" x14ac:dyDescent="0.2">
      <c r="B35" s="1" t="s">
        <v>1187</v>
      </c>
      <c r="C35" s="62" t="s">
        <v>128</v>
      </c>
      <c r="D35" s="1" t="s">
        <v>170</v>
      </c>
      <c r="E35" s="1" t="s">
        <v>187</v>
      </c>
      <c r="F35" s="4">
        <v>13600</v>
      </c>
      <c r="G35" s="4">
        <v>98.25</v>
      </c>
      <c r="H35" s="4">
        <v>0.52</v>
      </c>
    </row>
    <row r="36" spans="2:8" x14ac:dyDescent="0.2">
      <c r="B36" s="1" t="s">
        <v>1479</v>
      </c>
      <c r="C36" s="62" t="s">
        <v>128</v>
      </c>
      <c r="D36" s="1" t="s">
        <v>134</v>
      </c>
      <c r="E36" s="1" t="s">
        <v>159</v>
      </c>
      <c r="F36" s="4">
        <v>21941</v>
      </c>
      <c r="G36" s="4">
        <v>89.88</v>
      </c>
      <c r="H36" s="4">
        <v>0.48</v>
      </c>
    </row>
    <row r="37" spans="2:8" x14ac:dyDescent="0.2">
      <c r="B37" s="1" t="s">
        <v>1116</v>
      </c>
      <c r="C37" s="62" t="s">
        <v>128</v>
      </c>
      <c r="D37" s="1" t="s">
        <v>160</v>
      </c>
      <c r="E37" s="1" t="s">
        <v>161</v>
      </c>
      <c r="F37" s="4">
        <v>1650</v>
      </c>
      <c r="G37" s="4">
        <v>79.180000000000007</v>
      </c>
      <c r="H37" s="4">
        <v>0.42</v>
      </c>
    </row>
    <row r="38" spans="2:8" x14ac:dyDescent="0.2">
      <c r="B38" s="1" t="s">
        <v>1393</v>
      </c>
      <c r="C38" s="62" t="s">
        <v>128</v>
      </c>
      <c r="D38" s="1" t="s">
        <v>170</v>
      </c>
      <c r="E38" s="1" t="s">
        <v>272</v>
      </c>
      <c r="F38" s="4">
        <v>11600</v>
      </c>
      <c r="G38" s="4">
        <v>77.930000000000007</v>
      </c>
      <c r="H38" s="4">
        <v>0.42</v>
      </c>
    </row>
    <row r="39" spans="2:8" x14ac:dyDescent="0.2">
      <c r="B39" s="1" t="s">
        <v>1480</v>
      </c>
      <c r="C39" s="62" t="s">
        <v>128</v>
      </c>
      <c r="D39" s="1" t="s">
        <v>146</v>
      </c>
      <c r="E39" s="1" t="s">
        <v>274</v>
      </c>
      <c r="F39" s="4">
        <v>12000</v>
      </c>
      <c r="G39" s="4">
        <v>75.989999999999995</v>
      </c>
      <c r="H39" s="4">
        <v>0.4</v>
      </c>
    </row>
    <row r="40" spans="2:8" x14ac:dyDescent="0.2">
      <c r="B40" s="1" t="s">
        <v>1144</v>
      </c>
      <c r="C40" s="62" t="s">
        <v>128</v>
      </c>
      <c r="D40" s="1" t="s">
        <v>138</v>
      </c>
      <c r="E40" s="1" t="s">
        <v>273</v>
      </c>
      <c r="F40" s="4">
        <v>5286</v>
      </c>
      <c r="G40" s="4">
        <v>72.58</v>
      </c>
      <c r="H40" s="4">
        <v>0.39</v>
      </c>
    </row>
    <row r="41" spans="2:8" x14ac:dyDescent="0.2">
      <c r="B41" s="1" t="s">
        <v>1390</v>
      </c>
      <c r="C41" s="62" t="s">
        <v>128</v>
      </c>
      <c r="D41" s="1" t="s">
        <v>170</v>
      </c>
      <c r="E41" s="1" t="s">
        <v>171</v>
      </c>
      <c r="F41" s="4">
        <v>4500</v>
      </c>
      <c r="G41" s="4">
        <v>71.53</v>
      </c>
      <c r="H41" s="4">
        <v>0.38</v>
      </c>
    </row>
    <row r="42" spans="2:8" x14ac:dyDescent="0.2">
      <c r="B42" s="1" t="s">
        <v>1099</v>
      </c>
      <c r="C42" s="62" t="s">
        <v>128</v>
      </c>
      <c r="D42" s="1" t="s">
        <v>239</v>
      </c>
      <c r="E42" s="1" t="s">
        <v>278</v>
      </c>
      <c r="F42" s="4">
        <v>1650</v>
      </c>
      <c r="G42" s="4">
        <v>63.24</v>
      </c>
      <c r="H42" s="4">
        <v>0.34</v>
      </c>
    </row>
    <row r="43" spans="2:8" x14ac:dyDescent="0.2">
      <c r="B43" s="1" t="s">
        <v>1145</v>
      </c>
      <c r="C43" s="62" t="s">
        <v>128</v>
      </c>
      <c r="D43" s="1" t="s">
        <v>167</v>
      </c>
      <c r="E43" s="1" t="s">
        <v>181</v>
      </c>
      <c r="F43" s="4">
        <v>2800</v>
      </c>
      <c r="G43" s="4">
        <v>63.13</v>
      </c>
      <c r="H43" s="4">
        <v>0.34</v>
      </c>
    </row>
    <row r="44" spans="2:8" x14ac:dyDescent="0.2">
      <c r="B44" s="1" t="s">
        <v>1482</v>
      </c>
      <c r="C44" s="62" t="s">
        <v>128</v>
      </c>
      <c r="D44" s="1" t="s">
        <v>276</v>
      </c>
      <c r="E44" s="1" t="s">
        <v>277</v>
      </c>
      <c r="F44" s="4">
        <v>13000</v>
      </c>
      <c r="G44" s="4">
        <v>62.61</v>
      </c>
      <c r="H44" s="4">
        <v>0.33</v>
      </c>
    </row>
    <row r="45" spans="2:8" x14ac:dyDescent="0.2">
      <c r="B45" s="1" t="s">
        <v>286</v>
      </c>
      <c r="C45" s="62" t="s">
        <v>128</v>
      </c>
      <c r="D45" s="1" t="s">
        <v>146</v>
      </c>
      <c r="E45" s="1" t="s">
        <v>287</v>
      </c>
      <c r="F45" s="4">
        <v>10000</v>
      </c>
      <c r="G45" s="4">
        <v>57.92</v>
      </c>
      <c r="H45" s="4">
        <v>0.31</v>
      </c>
    </row>
    <row r="46" spans="2:8" x14ac:dyDescent="0.2">
      <c r="B46" s="1" t="s">
        <v>1485</v>
      </c>
      <c r="C46" s="62" t="s">
        <v>128</v>
      </c>
      <c r="D46" s="1" t="s">
        <v>188</v>
      </c>
      <c r="E46" s="1" t="s">
        <v>283</v>
      </c>
      <c r="F46" s="4">
        <v>4495</v>
      </c>
      <c r="G46" s="4">
        <v>57.88</v>
      </c>
      <c r="H46" s="4">
        <v>0.31</v>
      </c>
    </row>
    <row r="47" spans="2:8" x14ac:dyDescent="0.2">
      <c r="B47" s="1" t="s">
        <v>1136</v>
      </c>
      <c r="C47" s="62" t="s">
        <v>128</v>
      </c>
      <c r="D47" s="1" t="s">
        <v>163</v>
      </c>
      <c r="E47" s="1" t="s">
        <v>186</v>
      </c>
      <c r="F47" s="4">
        <v>10800</v>
      </c>
      <c r="G47" s="4">
        <v>57.57</v>
      </c>
      <c r="H47" s="4">
        <v>0.31</v>
      </c>
    </row>
    <row r="48" spans="2:8" x14ac:dyDescent="0.2">
      <c r="B48" s="1" t="s">
        <v>1198</v>
      </c>
      <c r="C48" s="62" t="s">
        <v>128</v>
      </c>
      <c r="D48" s="1" t="s">
        <v>170</v>
      </c>
      <c r="E48" s="1" t="s">
        <v>279</v>
      </c>
      <c r="F48" s="4">
        <v>4600</v>
      </c>
      <c r="G48" s="4">
        <v>55.89</v>
      </c>
      <c r="H48" s="4">
        <v>0.3</v>
      </c>
    </row>
    <row r="49" spans="2:8" x14ac:dyDescent="0.2">
      <c r="B49" s="1" t="s">
        <v>1139</v>
      </c>
      <c r="C49" s="62" t="s">
        <v>128</v>
      </c>
      <c r="D49" s="1" t="s">
        <v>149</v>
      </c>
      <c r="E49" s="1" t="s">
        <v>150</v>
      </c>
      <c r="F49" s="4">
        <v>70</v>
      </c>
      <c r="G49" s="4">
        <v>55.56</v>
      </c>
      <c r="H49" s="4">
        <v>0.3</v>
      </c>
    </row>
    <row r="50" spans="2:8" x14ac:dyDescent="0.2">
      <c r="B50" s="1" t="s">
        <v>1138</v>
      </c>
      <c r="C50" s="62" t="s">
        <v>128</v>
      </c>
      <c r="D50" s="1" t="s">
        <v>173</v>
      </c>
      <c r="E50" s="1" t="s">
        <v>290</v>
      </c>
      <c r="F50" s="4">
        <v>7500</v>
      </c>
      <c r="G50" s="4">
        <v>55.31</v>
      </c>
      <c r="H50" s="4">
        <v>0.28999999999999998</v>
      </c>
    </row>
    <row r="51" spans="2:8" x14ac:dyDescent="0.2">
      <c r="B51" s="1" t="s">
        <v>280</v>
      </c>
      <c r="C51" s="62" t="s">
        <v>128</v>
      </c>
      <c r="D51" s="1" t="s">
        <v>131</v>
      </c>
      <c r="E51" s="1" t="s">
        <v>281</v>
      </c>
      <c r="F51" s="4">
        <v>12200</v>
      </c>
      <c r="G51" s="4">
        <v>55.27</v>
      </c>
      <c r="H51" s="4">
        <v>0.28999999999999998</v>
      </c>
    </row>
    <row r="52" spans="2:8" x14ac:dyDescent="0.2">
      <c r="B52" s="1" t="s">
        <v>1231</v>
      </c>
      <c r="C52" s="62" t="s">
        <v>128</v>
      </c>
      <c r="D52" s="1" t="s">
        <v>160</v>
      </c>
      <c r="E52" s="1" t="s">
        <v>289</v>
      </c>
      <c r="F52" s="4">
        <v>985</v>
      </c>
      <c r="G52" s="4">
        <v>54.97</v>
      </c>
      <c r="H52" s="4">
        <v>0.28999999999999998</v>
      </c>
    </row>
    <row r="53" spans="2:8" x14ac:dyDescent="0.2">
      <c r="B53" s="1" t="s">
        <v>1230</v>
      </c>
      <c r="C53" s="62" t="s">
        <v>128</v>
      </c>
      <c r="D53" s="1" t="s">
        <v>160</v>
      </c>
      <c r="E53" s="1" t="s">
        <v>162</v>
      </c>
      <c r="F53" s="4">
        <v>1097</v>
      </c>
      <c r="G53" s="4">
        <v>53.54</v>
      </c>
      <c r="H53" s="4">
        <v>0.28999999999999998</v>
      </c>
    </row>
    <row r="54" spans="2:8" x14ac:dyDescent="0.2">
      <c r="B54" s="1" t="s">
        <v>1210</v>
      </c>
      <c r="C54" s="62" t="s">
        <v>128</v>
      </c>
      <c r="D54" s="1" t="s">
        <v>134</v>
      </c>
      <c r="E54" s="1" t="s">
        <v>158</v>
      </c>
      <c r="F54" s="4">
        <v>1250</v>
      </c>
      <c r="G54" s="4">
        <v>52.5</v>
      </c>
      <c r="H54" s="4">
        <v>0.28000000000000003</v>
      </c>
    </row>
    <row r="55" spans="2:8" x14ac:dyDescent="0.2">
      <c r="B55" s="1" t="s">
        <v>1486</v>
      </c>
      <c r="C55" s="62" t="s">
        <v>128</v>
      </c>
      <c r="D55" s="1" t="s">
        <v>173</v>
      </c>
      <c r="E55" s="1" t="s">
        <v>282</v>
      </c>
      <c r="F55" s="4">
        <v>7558</v>
      </c>
      <c r="G55" s="4">
        <v>52.3</v>
      </c>
      <c r="H55" s="4">
        <v>0.28000000000000003</v>
      </c>
    </row>
    <row r="56" spans="2:8" x14ac:dyDescent="0.2">
      <c r="B56" s="1" t="s">
        <v>1481</v>
      </c>
      <c r="C56" s="62" t="s">
        <v>128</v>
      </c>
      <c r="D56" s="1" t="s">
        <v>176</v>
      </c>
      <c r="E56" s="1" t="s">
        <v>275</v>
      </c>
      <c r="F56" s="4">
        <v>5363</v>
      </c>
      <c r="G56" s="4">
        <v>52.1</v>
      </c>
      <c r="H56" s="4">
        <v>0.28000000000000003</v>
      </c>
    </row>
    <row r="57" spans="2:8" x14ac:dyDescent="0.2">
      <c r="B57" s="1" t="s">
        <v>1149</v>
      </c>
      <c r="C57" s="62" t="s">
        <v>128</v>
      </c>
      <c r="D57" s="1" t="s">
        <v>140</v>
      </c>
      <c r="E57" s="1" t="s">
        <v>285</v>
      </c>
      <c r="F57" s="4">
        <v>3500</v>
      </c>
      <c r="G57" s="4">
        <v>50.76</v>
      </c>
      <c r="H57" s="4">
        <v>0.27</v>
      </c>
    </row>
    <row r="58" spans="2:8" x14ac:dyDescent="0.2">
      <c r="B58" s="1" t="s">
        <v>1487</v>
      </c>
      <c r="C58" s="62" t="s">
        <v>128</v>
      </c>
      <c r="D58" s="1" t="s">
        <v>188</v>
      </c>
      <c r="E58" s="1" t="s">
        <v>189</v>
      </c>
      <c r="F58" s="4">
        <v>928</v>
      </c>
      <c r="G58" s="4">
        <v>49.17</v>
      </c>
      <c r="H58" s="4">
        <v>0.26</v>
      </c>
    </row>
    <row r="59" spans="2:8" x14ac:dyDescent="0.2">
      <c r="B59" s="1" t="s">
        <v>1484</v>
      </c>
      <c r="C59" s="62" t="s">
        <v>128</v>
      </c>
      <c r="D59" s="1" t="s">
        <v>152</v>
      </c>
      <c r="E59" s="1" t="s">
        <v>153</v>
      </c>
      <c r="F59" s="4">
        <v>1040</v>
      </c>
      <c r="G59" s="4">
        <v>11.1</v>
      </c>
      <c r="H59" s="4">
        <v>0.06</v>
      </c>
    </row>
    <row r="60" spans="2:8" x14ac:dyDescent="0.2">
      <c r="B60" s="2" t="s">
        <v>196</v>
      </c>
      <c r="C60" s="64"/>
      <c r="D60" s="2"/>
      <c r="E60" s="2"/>
      <c r="F60" s="10"/>
      <c r="G60" s="10">
        <f>SUM(G10:G59)</f>
        <v>5340.9500000000025</v>
      </c>
      <c r="H60" s="10">
        <f>SUM(H10:H59)</f>
        <v>28.47</v>
      </c>
    </row>
    <row r="61" spans="2:8" x14ac:dyDescent="0.2">
      <c r="B61" s="6" t="s">
        <v>96</v>
      </c>
      <c r="C61" s="63" t="s">
        <v>97</v>
      </c>
      <c r="D61" s="6" t="s">
        <v>98</v>
      </c>
      <c r="E61" s="6" t="s">
        <v>99</v>
      </c>
      <c r="F61" s="8" t="s">
        <v>100</v>
      </c>
      <c r="G61" s="8" t="s">
        <v>101</v>
      </c>
      <c r="H61" s="8" t="s">
        <v>102</v>
      </c>
    </row>
    <row r="62" spans="2:8" x14ac:dyDescent="0.2">
      <c r="B62" s="2" t="s">
        <v>103</v>
      </c>
    </row>
    <row r="63" spans="2:8" x14ac:dyDescent="0.2">
      <c r="B63" s="2" t="s">
        <v>104</v>
      </c>
    </row>
    <row r="64" spans="2:8" x14ac:dyDescent="0.2">
      <c r="B64" s="2" t="s">
        <v>105</v>
      </c>
    </row>
    <row r="65" spans="2:8" x14ac:dyDescent="0.2">
      <c r="B65" s="1" t="s">
        <v>447</v>
      </c>
      <c r="C65" s="62">
        <v>4.6900000000000004</v>
      </c>
      <c r="D65" s="1" t="s">
        <v>107</v>
      </c>
      <c r="E65" s="1" t="s">
        <v>448</v>
      </c>
      <c r="F65" s="4">
        <v>2500000</v>
      </c>
      <c r="G65" s="4">
        <v>2642.74</v>
      </c>
      <c r="H65" s="4">
        <v>14.08</v>
      </c>
    </row>
    <row r="66" spans="2:8" x14ac:dyDescent="0.2">
      <c r="B66" s="1" t="s">
        <v>296</v>
      </c>
      <c r="C66" s="62">
        <v>5.7</v>
      </c>
      <c r="D66" s="1" t="s">
        <v>107</v>
      </c>
      <c r="E66" s="1" t="s">
        <v>297</v>
      </c>
      <c r="F66" s="4">
        <v>1000000</v>
      </c>
      <c r="G66" s="4">
        <v>1061.75</v>
      </c>
      <c r="H66" s="4">
        <v>5.66</v>
      </c>
    </row>
    <row r="67" spans="2:8" x14ac:dyDescent="0.2">
      <c r="B67" s="1" t="s">
        <v>696</v>
      </c>
      <c r="C67" s="62">
        <v>4.03</v>
      </c>
      <c r="D67" s="1" t="s">
        <v>107</v>
      </c>
      <c r="E67" s="1" t="s">
        <v>697</v>
      </c>
      <c r="F67" s="4">
        <v>916800</v>
      </c>
      <c r="G67" s="4">
        <v>947.01</v>
      </c>
      <c r="H67" s="4">
        <v>5.05</v>
      </c>
    </row>
    <row r="68" spans="2:8" x14ac:dyDescent="0.2">
      <c r="B68" s="1" t="s">
        <v>1877</v>
      </c>
      <c r="C68" s="62">
        <v>5.9</v>
      </c>
      <c r="D68" s="1" t="s">
        <v>107</v>
      </c>
      <c r="E68" s="1" t="s">
        <v>1878</v>
      </c>
      <c r="F68" s="4">
        <v>550000</v>
      </c>
      <c r="G68" s="4">
        <v>608.4</v>
      </c>
      <c r="H68" s="4">
        <v>3.24</v>
      </c>
    </row>
    <row r="69" spans="2:8" x14ac:dyDescent="0.2">
      <c r="B69" s="1" t="s">
        <v>2462</v>
      </c>
      <c r="C69" s="62">
        <v>5.48</v>
      </c>
      <c r="D69" s="1" t="s">
        <v>107</v>
      </c>
      <c r="E69" s="1" t="s">
        <v>2463</v>
      </c>
      <c r="F69" s="4">
        <v>500000</v>
      </c>
      <c r="G69" s="4">
        <v>548.02</v>
      </c>
      <c r="H69" s="4">
        <v>2.92</v>
      </c>
    </row>
    <row r="70" spans="2:8" x14ac:dyDescent="0.2">
      <c r="B70" s="1" t="s">
        <v>2464</v>
      </c>
      <c r="C70" s="62">
        <v>6.7</v>
      </c>
      <c r="D70" s="1" t="s">
        <v>107</v>
      </c>
      <c r="E70" s="1" t="s">
        <v>2465</v>
      </c>
      <c r="F70" s="4">
        <v>500000</v>
      </c>
      <c r="G70" s="4">
        <v>544.83000000000004</v>
      </c>
      <c r="H70" s="4">
        <v>2.9</v>
      </c>
    </row>
    <row r="71" spans="2:8" x14ac:dyDescent="0.2">
      <c r="B71" s="1" t="s">
        <v>2466</v>
      </c>
      <c r="C71" s="62">
        <v>5.27</v>
      </c>
      <c r="D71" s="1" t="s">
        <v>107</v>
      </c>
      <c r="E71" s="1" t="s">
        <v>2467</v>
      </c>
      <c r="F71" s="4">
        <v>350000</v>
      </c>
      <c r="G71" s="4">
        <v>381.86</v>
      </c>
      <c r="H71" s="4">
        <v>2.0299999999999998</v>
      </c>
    </row>
    <row r="72" spans="2:8" x14ac:dyDescent="0.2">
      <c r="B72" s="2" t="s">
        <v>109</v>
      </c>
      <c r="C72" s="64"/>
      <c r="D72" s="2"/>
      <c r="E72" s="2"/>
      <c r="F72" s="10"/>
      <c r="G72" s="10">
        <f>SUM(G61:G71)</f>
        <v>6734.61</v>
      </c>
      <c r="H72" s="10">
        <f>SUM(H61:H71)</f>
        <v>35.880000000000003</v>
      </c>
    </row>
    <row r="73" spans="2:8" x14ac:dyDescent="0.2">
      <c r="B73" s="2" t="s">
        <v>614</v>
      </c>
    </row>
    <row r="74" spans="2:8" x14ac:dyDescent="0.2">
      <c r="B74" s="1" t="s">
        <v>315</v>
      </c>
      <c r="C74" s="62">
        <v>5.53</v>
      </c>
      <c r="D74" s="1" t="s">
        <v>305</v>
      </c>
      <c r="E74" s="1" t="s">
        <v>316</v>
      </c>
      <c r="F74" s="4">
        <v>100</v>
      </c>
      <c r="G74" s="4">
        <v>1052.82</v>
      </c>
      <c r="H74" s="4">
        <v>5.61</v>
      </c>
    </row>
    <row r="75" spans="2:8" x14ac:dyDescent="0.2">
      <c r="B75" s="1" t="s">
        <v>1460</v>
      </c>
      <c r="C75" s="62">
        <v>5.56</v>
      </c>
      <c r="D75" s="1" t="s">
        <v>305</v>
      </c>
      <c r="E75" s="1" t="s">
        <v>307</v>
      </c>
      <c r="F75" s="4">
        <v>100</v>
      </c>
      <c r="G75" s="4">
        <v>1003.01</v>
      </c>
      <c r="H75" s="4">
        <v>5.34</v>
      </c>
    </row>
    <row r="76" spans="2:8" x14ac:dyDescent="0.2">
      <c r="B76" s="1" t="s">
        <v>1414</v>
      </c>
      <c r="C76" s="62">
        <v>6.57</v>
      </c>
      <c r="D76" s="1" t="s">
        <v>624</v>
      </c>
      <c r="E76" s="1" t="s">
        <v>625</v>
      </c>
      <c r="F76" s="4">
        <v>80</v>
      </c>
      <c r="G76" s="4">
        <v>806.04</v>
      </c>
      <c r="H76" s="4">
        <v>4.29</v>
      </c>
    </row>
    <row r="77" spans="2:8" x14ac:dyDescent="0.2">
      <c r="B77" s="1" t="s">
        <v>2468</v>
      </c>
      <c r="C77" s="62">
        <v>3.77</v>
      </c>
      <c r="D77" s="1" t="s">
        <v>2469</v>
      </c>
      <c r="E77" s="1" t="s">
        <v>2470</v>
      </c>
      <c r="F77" s="4">
        <v>50</v>
      </c>
      <c r="G77" s="4">
        <v>512.63</v>
      </c>
      <c r="H77" s="4">
        <v>2.73</v>
      </c>
    </row>
    <row r="78" spans="2:8" x14ac:dyDescent="0.2">
      <c r="B78" s="1" t="s">
        <v>1446</v>
      </c>
      <c r="C78" s="62">
        <v>6.43</v>
      </c>
      <c r="D78" s="1" t="s">
        <v>305</v>
      </c>
      <c r="E78" s="1" t="s">
        <v>308</v>
      </c>
      <c r="F78" s="4">
        <v>50</v>
      </c>
      <c r="G78" s="4">
        <v>500.23</v>
      </c>
      <c r="H78" s="4">
        <v>2.67</v>
      </c>
    </row>
    <row r="79" spans="2:8" x14ac:dyDescent="0.2">
      <c r="B79" s="1" t="s">
        <v>1657</v>
      </c>
      <c r="C79" s="62">
        <v>3.68</v>
      </c>
      <c r="D79" s="1" t="s">
        <v>317</v>
      </c>
      <c r="E79" s="1" t="s">
        <v>1658</v>
      </c>
      <c r="F79" s="4">
        <v>3</v>
      </c>
      <c r="G79" s="4">
        <v>39.159999999999997</v>
      </c>
      <c r="H79" s="4">
        <v>0.21</v>
      </c>
    </row>
    <row r="80" spans="2:8" x14ac:dyDescent="0.2">
      <c r="B80" s="2" t="s">
        <v>1607</v>
      </c>
      <c r="C80" s="64"/>
      <c r="D80" s="2"/>
      <c r="E80" s="2"/>
      <c r="F80" s="10"/>
      <c r="G80" s="10">
        <f>SUM(G73:G79)</f>
        <v>3913.89</v>
      </c>
      <c r="H80" s="10">
        <f>SUM(H73:H79)</f>
        <v>20.85</v>
      </c>
    </row>
    <row r="81" spans="2:8" x14ac:dyDescent="0.2">
      <c r="B81" s="2" t="s">
        <v>110</v>
      </c>
    </row>
    <row r="82" spans="2:8" x14ac:dyDescent="0.2">
      <c r="B82" s="1" t="s">
        <v>1475</v>
      </c>
      <c r="C82" s="62">
        <v>4.4800000000000004</v>
      </c>
      <c r="D82" s="1" t="s">
        <v>111</v>
      </c>
      <c r="E82" s="1" t="s">
        <v>330</v>
      </c>
      <c r="F82" s="4">
        <v>200</v>
      </c>
      <c r="G82" s="4">
        <v>969.31</v>
      </c>
      <c r="H82" s="4">
        <v>5.16</v>
      </c>
    </row>
    <row r="83" spans="2:8" x14ac:dyDescent="0.2">
      <c r="B83" s="1" t="s">
        <v>1433</v>
      </c>
      <c r="C83" s="62">
        <v>4.5</v>
      </c>
      <c r="D83" s="1" t="s">
        <v>111</v>
      </c>
      <c r="E83" s="1" t="s">
        <v>331</v>
      </c>
      <c r="F83" s="4">
        <v>100</v>
      </c>
      <c r="G83" s="4">
        <v>480.28</v>
      </c>
      <c r="H83" s="4">
        <v>2.56</v>
      </c>
    </row>
    <row r="84" spans="2:8" x14ac:dyDescent="0.2">
      <c r="B84" s="2" t="s">
        <v>113</v>
      </c>
      <c r="C84" s="64"/>
      <c r="D84" s="2"/>
      <c r="E84" s="2"/>
      <c r="F84" s="10"/>
      <c r="G84" s="10">
        <f>SUM(G81:G83)</f>
        <v>1449.59</v>
      </c>
      <c r="H84" s="10">
        <f>SUM(H81:H83)</f>
        <v>7.7200000000000006</v>
      </c>
    </row>
    <row r="85" spans="2:8" x14ac:dyDescent="0.2">
      <c r="B85" s="2" t="s">
        <v>332</v>
      </c>
      <c r="C85" s="64"/>
      <c r="D85" s="2"/>
      <c r="E85" s="2"/>
      <c r="F85" s="10"/>
      <c r="G85" s="10">
        <v>1145.06</v>
      </c>
      <c r="H85" s="10">
        <v>6.1</v>
      </c>
    </row>
    <row r="86" spans="2:8" x14ac:dyDescent="0.2">
      <c r="B86" s="2" t="s">
        <v>114</v>
      </c>
      <c r="C86" s="64"/>
      <c r="D86" s="2"/>
      <c r="E86" s="2"/>
      <c r="F86" s="10"/>
      <c r="G86" s="10">
        <v>18584.100000000002</v>
      </c>
      <c r="H86" s="10">
        <v>99.02</v>
      </c>
    </row>
    <row r="87" spans="2:8" x14ac:dyDescent="0.2">
      <c r="B87" s="2" t="s">
        <v>115</v>
      </c>
      <c r="C87" s="64"/>
      <c r="D87" s="2"/>
      <c r="E87" s="2"/>
      <c r="F87" s="10"/>
      <c r="G87" s="10">
        <v>183.69880599999806</v>
      </c>
      <c r="H87" s="10">
        <v>0.98000000000000398</v>
      </c>
    </row>
    <row r="88" spans="2:8" x14ac:dyDescent="0.2">
      <c r="B88" s="2" t="s">
        <v>116</v>
      </c>
      <c r="C88" s="64"/>
      <c r="D88" s="2"/>
      <c r="E88" s="2"/>
      <c r="F88" s="10"/>
      <c r="G88" s="10">
        <v>18767.798805999999</v>
      </c>
      <c r="H88" s="10">
        <v>100</v>
      </c>
    </row>
    <row r="89" spans="2:8" x14ac:dyDescent="0.2">
      <c r="B89" s="1" t="s">
        <v>117</v>
      </c>
    </row>
    <row r="90" spans="2:8" x14ac:dyDescent="0.2">
      <c r="B90" s="1" t="s">
        <v>118</v>
      </c>
    </row>
    <row r="92" spans="2:8" ht="25.5" x14ac:dyDescent="0.2">
      <c r="B92" s="11" t="s">
        <v>119</v>
      </c>
      <c r="C92" s="62" t="s">
        <v>120</v>
      </c>
    </row>
    <row r="93" spans="2:8" x14ac:dyDescent="0.2">
      <c r="B93" s="2"/>
    </row>
    <row r="94" spans="2:8" x14ac:dyDescent="0.2">
      <c r="B94" s="2" t="s">
        <v>121</v>
      </c>
    </row>
    <row r="95" spans="2:8" x14ac:dyDescent="0.2">
      <c r="B95" s="2" t="s">
        <v>122</v>
      </c>
    </row>
    <row r="96" spans="2:8" x14ac:dyDescent="0.2">
      <c r="B96" s="2" t="s">
        <v>2471</v>
      </c>
      <c r="C96" s="64"/>
    </row>
    <row r="97" spans="2:3" x14ac:dyDescent="0.2">
      <c r="B97" s="2" t="s">
        <v>2472</v>
      </c>
      <c r="C97" s="64"/>
    </row>
    <row r="98" spans="2:3" x14ac:dyDescent="0.2">
      <c r="B98" s="2" t="s">
        <v>2473</v>
      </c>
      <c r="C98" s="64"/>
    </row>
    <row r="99" spans="2:3" x14ac:dyDescent="0.2">
      <c r="B99" s="2" t="s">
        <v>2474</v>
      </c>
      <c r="C99" s="64"/>
    </row>
    <row r="100" spans="2:3" x14ac:dyDescent="0.2">
      <c r="B100" s="2" t="s">
        <v>123</v>
      </c>
      <c r="C100" s="64"/>
    </row>
    <row r="101" spans="2:3" x14ac:dyDescent="0.2">
      <c r="B101" s="69" t="s">
        <v>2475</v>
      </c>
    </row>
    <row r="102" spans="2:3" x14ac:dyDescent="0.2">
      <c r="B102" s="2" t="s">
        <v>124</v>
      </c>
    </row>
  </sheetData>
  <mergeCells count="3">
    <mergeCell ref="B1:E1"/>
    <mergeCell ref="C3:C6"/>
    <mergeCell ref="D3:D6"/>
  </mergeCells>
  <hyperlinks>
    <hyperlink ref="A1" location="Index!A1" display="Index" xr:uid="{07164EAF-C512-4188-A3CF-5DDEA21C672B}"/>
  </hyperlink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94B1F-321D-4C45-A1CD-5C29D690446B}">
  <dimension ref="A1:J183"/>
  <sheetViews>
    <sheetView workbookViewId="0">
      <selection activeCell="B1" sqref="B1:E1"/>
    </sheetView>
  </sheetViews>
  <sheetFormatPr defaultRowHeight="12.75" x14ac:dyDescent="0.2"/>
  <cols>
    <col min="1" max="1" width="5.42578125" style="1" bestFit="1" customWidth="1"/>
    <col min="2" max="2" width="73.7109375" style="1" bestFit="1" customWidth="1"/>
    <col min="3" max="3" width="20.7109375" style="62" customWidth="1"/>
    <col min="4" max="4" width="22.42578125" style="1" customWidth="1"/>
    <col min="5" max="5" width="14.570312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73.7109375" style="1" bestFit="1" customWidth="1"/>
    <col min="259" max="259" width="20.7109375" style="1" customWidth="1"/>
    <col min="260" max="260" width="22.42578125" style="1" customWidth="1"/>
    <col min="261" max="261" width="14.5703125" style="1" bestFit="1" customWidth="1"/>
    <col min="262" max="262" width="11.5703125" style="1" bestFit="1" customWidth="1"/>
    <col min="263" max="263" width="18.140625" style="1" bestFit="1" customWidth="1"/>
    <col min="264" max="264" width="9.140625" style="1" bestFit="1"/>
    <col min="265" max="512" width="9.140625" style="1"/>
    <col min="513" max="513" width="5.42578125" style="1" bestFit="1" customWidth="1"/>
    <col min="514" max="514" width="73.7109375" style="1" bestFit="1" customWidth="1"/>
    <col min="515" max="515" width="20.7109375" style="1" customWidth="1"/>
    <col min="516" max="516" width="22.42578125" style="1" customWidth="1"/>
    <col min="517" max="517" width="14.5703125" style="1" bestFit="1" customWidth="1"/>
    <col min="518" max="518" width="11.5703125" style="1" bestFit="1" customWidth="1"/>
    <col min="519" max="519" width="18.140625" style="1" bestFit="1" customWidth="1"/>
    <col min="520" max="520" width="9.140625" style="1" bestFit="1"/>
    <col min="521" max="768" width="9.140625" style="1"/>
    <col min="769" max="769" width="5.42578125" style="1" bestFit="1" customWidth="1"/>
    <col min="770" max="770" width="73.7109375" style="1" bestFit="1" customWidth="1"/>
    <col min="771" max="771" width="20.7109375" style="1" customWidth="1"/>
    <col min="772" max="772" width="22.42578125" style="1" customWidth="1"/>
    <col min="773" max="773" width="14.5703125" style="1" bestFit="1" customWidth="1"/>
    <col min="774" max="774" width="11.5703125" style="1" bestFit="1" customWidth="1"/>
    <col min="775" max="775" width="18.140625" style="1" bestFit="1" customWidth="1"/>
    <col min="776" max="776" width="9.140625" style="1" bestFit="1"/>
    <col min="777" max="1024" width="9.140625" style="1"/>
    <col min="1025" max="1025" width="5.42578125" style="1" bestFit="1" customWidth="1"/>
    <col min="1026" max="1026" width="73.7109375" style="1" bestFit="1" customWidth="1"/>
    <col min="1027" max="1027" width="20.7109375" style="1" customWidth="1"/>
    <col min="1028" max="1028" width="22.42578125" style="1" customWidth="1"/>
    <col min="1029" max="1029" width="14.5703125" style="1" bestFit="1" customWidth="1"/>
    <col min="1030" max="1030" width="11.5703125" style="1" bestFit="1" customWidth="1"/>
    <col min="1031" max="1031" width="18.140625" style="1" bestFit="1" customWidth="1"/>
    <col min="1032" max="1032" width="9.140625" style="1" bestFit="1"/>
    <col min="1033" max="1280" width="9.140625" style="1"/>
    <col min="1281" max="1281" width="5.42578125" style="1" bestFit="1" customWidth="1"/>
    <col min="1282" max="1282" width="73.7109375" style="1" bestFit="1" customWidth="1"/>
    <col min="1283" max="1283" width="20.7109375" style="1" customWidth="1"/>
    <col min="1284" max="1284" width="22.42578125" style="1" customWidth="1"/>
    <col min="1285" max="1285" width="14.5703125" style="1" bestFit="1" customWidth="1"/>
    <col min="1286" max="1286" width="11.5703125" style="1" bestFit="1" customWidth="1"/>
    <col min="1287" max="1287" width="18.140625" style="1" bestFit="1" customWidth="1"/>
    <col min="1288" max="1288" width="9.140625" style="1" bestFit="1"/>
    <col min="1289" max="1536" width="9.140625" style="1"/>
    <col min="1537" max="1537" width="5.42578125" style="1" bestFit="1" customWidth="1"/>
    <col min="1538" max="1538" width="73.7109375" style="1" bestFit="1" customWidth="1"/>
    <col min="1539" max="1539" width="20.7109375" style="1" customWidth="1"/>
    <col min="1540" max="1540" width="22.42578125" style="1" customWidth="1"/>
    <col min="1541" max="1541" width="14.5703125" style="1" bestFit="1" customWidth="1"/>
    <col min="1542" max="1542" width="11.5703125" style="1" bestFit="1" customWidth="1"/>
    <col min="1543" max="1543" width="18.140625" style="1" bestFit="1" customWidth="1"/>
    <col min="1544" max="1544" width="9.140625" style="1" bestFit="1"/>
    <col min="1545" max="1792" width="9.140625" style="1"/>
    <col min="1793" max="1793" width="5.42578125" style="1" bestFit="1" customWidth="1"/>
    <col min="1794" max="1794" width="73.7109375" style="1" bestFit="1" customWidth="1"/>
    <col min="1795" max="1795" width="20.7109375" style="1" customWidth="1"/>
    <col min="1796" max="1796" width="22.42578125" style="1" customWidth="1"/>
    <col min="1797" max="1797" width="14.5703125" style="1" bestFit="1" customWidth="1"/>
    <col min="1798" max="1798" width="11.5703125" style="1" bestFit="1" customWidth="1"/>
    <col min="1799" max="1799" width="18.140625" style="1" bestFit="1" customWidth="1"/>
    <col min="1800" max="1800" width="9.140625" style="1" bestFit="1"/>
    <col min="1801" max="2048" width="9.140625" style="1"/>
    <col min="2049" max="2049" width="5.42578125" style="1" bestFit="1" customWidth="1"/>
    <col min="2050" max="2050" width="73.7109375" style="1" bestFit="1" customWidth="1"/>
    <col min="2051" max="2051" width="20.7109375" style="1" customWidth="1"/>
    <col min="2052" max="2052" width="22.42578125" style="1" customWidth="1"/>
    <col min="2053" max="2053" width="14.5703125" style="1" bestFit="1" customWidth="1"/>
    <col min="2054" max="2054" width="11.5703125" style="1" bestFit="1" customWidth="1"/>
    <col min="2055" max="2055" width="18.140625" style="1" bestFit="1" customWidth="1"/>
    <col min="2056" max="2056" width="9.140625" style="1" bestFit="1"/>
    <col min="2057" max="2304" width="9.140625" style="1"/>
    <col min="2305" max="2305" width="5.42578125" style="1" bestFit="1" customWidth="1"/>
    <col min="2306" max="2306" width="73.7109375" style="1" bestFit="1" customWidth="1"/>
    <col min="2307" max="2307" width="20.7109375" style="1" customWidth="1"/>
    <col min="2308" max="2308" width="22.42578125" style="1" customWidth="1"/>
    <col min="2309" max="2309" width="14.5703125" style="1" bestFit="1" customWidth="1"/>
    <col min="2310" max="2310" width="11.5703125" style="1" bestFit="1" customWidth="1"/>
    <col min="2311" max="2311" width="18.140625" style="1" bestFit="1" customWidth="1"/>
    <col min="2312" max="2312" width="9.140625" style="1" bestFit="1"/>
    <col min="2313" max="2560" width="9.140625" style="1"/>
    <col min="2561" max="2561" width="5.42578125" style="1" bestFit="1" customWidth="1"/>
    <col min="2562" max="2562" width="73.7109375" style="1" bestFit="1" customWidth="1"/>
    <col min="2563" max="2563" width="20.7109375" style="1" customWidth="1"/>
    <col min="2564" max="2564" width="22.42578125" style="1" customWidth="1"/>
    <col min="2565" max="2565" width="14.5703125" style="1" bestFit="1" customWidth="1"/>
    <col min="2566" max="2566" width="11.5703125" style="1" bestFit="1" customWidth="1"/>
    <col min="2567" max="2567" width="18.140625" style="1" bestFit="1" customWidth="1"/>
    <col min="2568" max="2568" width="9.140625" style="1" bestFit="1"/>
    <col min="2569" max="2816" width="9.140625" style="1"/>
    <col min="2817" max="2817" width="5.42578125" style="1" bestFit="1" customWidth="1"/>
    <col min="2818" max="2818" width="73.7109375" style="1" bestFit="1" customWidth="1"/>
    <col min="2819" max="2819" width="20.7109375" style="1" customWidth="1"/>
    <col min="2820" max="2820" width="22.42578125" style="1" customWidth="1"/>
    <col min="2821" max="2821" width="14.5703125" style="1" bestFit="1" customWidth="1"/>
    <col min="2822" max="2822" width="11.5703125" style="1" bestFit="1" customWidth="1"/>
    <col min="2823" max="2823" width="18.140625" style="1" bestFit="1" customWidth="1"/>
    <col min="2824" max="2824" width="9.140625" style="1" bestFit="1"/>
    <col min="2825" max="3072" width="9.140625" style="1"/>
    <col min="3073" max="3073" width="5.42578125" style="1" bestFit="1" customWidth="1"/>
    <col min="3074" max="3074" width="73.7109375" style="1" bestFit="1" customWidth="1"/>
    <col min="3075" max="3075" width="20.7109375" style="1" customWidth="1"/>
    <col min="3076" max="3076" width="22.42578125" style="1" customWidth="1"/>
    <col min="3077" max="3077" width="14.5703125" style="1" bestFit="1" customWidth="1"/>
    <col min="3078" max="3078" width="11.5703125" style="1" bestFit="1" customWidth="1"/>
    <col min="3079" max="3079" width="18.140625" style="1" bestFit="1" customWidth="1"/>
    <col min="3080" max="3080" width="9.140625" style="1" bestFit="1"/>
    <col min="3081" max="3328" width="9.140625" style="1"/>
    <col min="3329" max="3329" width="5.42578125" style="1" bestFit="1" customWidth="1"/>
    <col min="3330" max="3330" width="73.7109375" style="1" bestFit="1" customWidth="1"/>
    <col min="3331" max="3331" width="20.7109375" style="1" customWidth="1"/>
    <col min="3332" max="3332" width="22.42578125" style="1" customWidth="1"/>
    <col min="3333" max="3333" width="14.5703125" style="1" bestFit="1" customWidth="1"/>
    <col min="3334" max="3334" width="11.5703125" style="1" bestFit="1" customWidth="1"/>
    <col min="3335" max="3335" width="18.140625" style="1" bestFit="1" customWidth="1"/>
    <col min="3336" max="3336" width="9.140625" style="1" bestFit="1"/>
    <col min="3337" max="3584" width="9.140625" style="1"/>
    <col min="3585" max="3585" width="5.42578125" style="1" bestFit="1" customWidth="1"/>
    <col min="3586" max="3586" width="73.7109375" style="1" bestFit="1" customWidth="1"/>
    <col min="3587" max="3587" width="20.7109375" style="1" customWidth="1"/>
    <col min="3588" max="3588" width="22.42578125" style="1" customWidth="1"/>
    <col min="3589" max="3589" width="14.5703125" style="1" bestFit="1" customWidth="1"/>
    <col min="3590" max="3590" width="11.5703125" style="1" bestFit="1" customWidth="1"/>
    <col min="3591" max="3591" width="18.140625" style="1" bestFit="1" customWidth="1"/>
    <col min="3592" max="3592" width="9.140625" style="1" bestFit="1"/>
    <col min="3593" max="3840" width="9.140625" style="1"/>
    <col min="3841" max="3841" width="5.42578125" style="1" bestFit="1" customWidth="1"/>
    <col min="3842" max="3842" width="73.7109375" style="1" bestFit="1" customWidth="1"/>
    <col min="3843" max="3843" width="20.7109375" style="1" customWidth="1"/>
    <col min="3844" max="3844" width="22.42578125" style="1" customWidth="1"/>
    <col min="3845" max="3845" width="14.5703125" style="1" bestFit="1" customWidth="1"/>
    <col min="3846" max="3846" width="11.5703125" style="1" bestFit="1" customWidth="1"/>
    <col min="3847" max="3847" width="18.140625" style="1" bestFit="1" customWidth="1"/>
    <col min="3848" max="3848" width="9.140625" style="1" bestFit="1"/>
    <col min="3849" max="4096" width="9.140625" style="1"/>
    <col min="4097" max="4097" width="5.42578125" style="1" bestFit="1" customWidth="1"/>
    <col min="4098" max="4098" width="73.7109375" style="1" bestFit="1" customWidth="1"/>
    <col min="4099" max="4099" width="20.7109375" style="1" customWidth="1"/>
    <col min="4100" max="4100" width="22.42578125" style="1" customWidth="1"/>
    <col min="4101" max="4101" width="14.5703125" style="1" bestFit="1" customWidth="1"/>
    <col min="4102" max="4102" width="11.5703125" style="1" bestFit="1" customWidth="1"/>
    <col min="4103" max="4103" width="18.140625" style="1" bestFit="1" customWidth="1"/>
    <col min="4104" max="4104" width="9.140625" style="1" bestFit="1"/>
    <col min="4105" max="4352" width="9.140625" style="1"/>
    <col min="4353" max="4353" width="5.42578125" style="1" bestFit="1" customWidth="1"/>
    <col min="4354" max="4354" width="73.7109375" style="1" bestFit="1" customWidth="1"/>
    <col min="4355" max="4355" width="20.7109375" style="1" customWidth="1"/>
    <col min="4356" max="4356" width="22.42578125" style="1" customWidth="1"/>
    <col min="4357" max="4357" width="14.5703125" style="1" bestFit="1" customWidth="1"/>
    <col min="4358" max="4358" width="11.5703125" style="1" bestFit="1" customWidth="1"/>
    <col min="4359" max="4359" width="18.140625" style="1" bestFit="1" customWidth="1"/>
    <col min="4360" max="4360" width="9.140625" style="1" bestFit="1"/>
    <col min="4361" max="4608" width="9.140625" style="1"/>
    <col min="4609" max="4609" width="5.42578125" style="1" bestFit="1" customWidth="1"/>
    <col min="4610" max="4610" width="73.7109375" style="1" bestFit="1" customWidth="1"/>
    <col min="4611" max="4611" width="20.7109375" style="1" customWidth="1"/>
    <col min="4612" max="4612" width="22.42578125" style="1" customWidth="1"/>
    <col min="4613" max="4613" width="14.5703125" style="1" bestFit="1" customWidth="1"/>
    <col min="4614" max="4614" width="11.5703125" style="1" bestFit="1" customWidth="1"/>
    <col min="4615" max="4615" width="18.140625" style="1" bestFit="1" customWidth="1"/>
    <col min="4616" max="4616" width="9.140625" style="1" bestFit="1"/>
    <col min="4617" max="4864" width="9.140625" style="1"/>
    <col min="4865" max="4865" width="5.42578125" style="1" bestFit="1" customWidth="1"/>
    <col min="4866" max="4866" width="73.7109375" style="1" bestFit="1" customWidth="1"/>
    <col min="4867" max="4867" width="20.7109375" style="1" customWidth="1"/>
    <col min="4868" max="4868" width="22.42578125" style="1" customWidth="1"/>
    <col min="4869" max="4869" width="14.5703125" style="1" bestFit="1" customWidth="1"/>
    <col min="4870" max="4870" width="11.5703125" style="1" bestFit="1" customWidth="1"/>
    <col min="4871" max="4871" width="18.140625" style="1" bestFit="1" customWidth="1"/>
    <col min="4872" max="4872" width="9.140625" style="1" bestFit="1"/>
    <col min="4873" max="5120" width="9.140625" style="1"/>
    <col min="5121" max="5121" width="5.42578125" style="1" bestFit="1" customWidth="1"/>
    <col min="5122" max="5122" width="73.7109375" style="1" bestFit="1" customWidth="1"/>
    <col min="5123" max="5123" width="20.7109375" style="1" customWidth="1"/>
    <col min="5124" max="5124" width="22.42578125" style="1" customWidth="1"/>
    <col min="5125" max="5125" width="14.5703125" style="1" bestFit="1" customWidth="1"/>
    <col min="5126" max="5126" width="11.5703125" style="1" bestFit="1" customWidth="1"/>
    <col min="5127" max="5127" width="18.140625" style="1" bestFit="1" customWidth="1"/>
    <col min="5128" max="5128" width="9.140625" style="1" bestFit="1"/>
    <col min="5129" max="5376" width="9.140625" style="1"/>
    <col min="5377" max="5377" width="5.42578125" style="1" bestFit="1" customWidth="1"/>
    <col min="5378" max="5378" width="73.7109375" style="1" bestFit="1" customWidth="1"/>
    <col min="5379" max="5379" width="20.7109375" style="1" customWidth="1"/>
    <col min="5380" max="5380" width="22.42578125" style="1" customWidth="1"/>
    <col min="5381" max="5381" width="14.5703125" style="1" bestFit="1" customWidth="1"/>
    <col min="5382" max="5382" width="11.5703125" style="1" bestFit="1" customWidth="1"/>
    <col min="5383" max="5383" width="18.140625" style="1" bestFit="1" customWidth="1"/>
    <col min="5384" max="5384" width="9.140625" style="1" bestFit="1"/>
    <col min="5385" max="5632" width="9.140625" style="1"/>
    <col min="5633" max="5633" width="5.42578125" style="1" bestFit="1" customWidth="1"/>
    <col min="5634" max="5634" width="73.7109375" style="1" bestFit="1" customWidth="1"/>
    <col min="5635" max="5635" width="20.7109375" style="1" customWidth="1"/>
    <col min="5636" max="5636" width="22.42578125" style="1" customWidth="1"/>
    <col min="5637" max="5637" width="14.5703125" style="1" bestFit="1" customWidth="1"/>
    <col min="5638" max="5638" width="11.5703125" style="1" bestFit="1" customWidth="1"/>
    <col min="5639" max="5639" width="18.140625" style="1" bestFit="1" customWidth="1"/>
    <col min="5640" max="5640" width="9.140625" style="1" bestFit="1"/>
    <col min="5641" max="5888" width="9.140625" style="1"/>
    <col min="5889" max="5889" width="5.42578125" style="1" bestFit="1" customWidth="1"/>
    <col min="5890" max="5890" width="73.7109375" style="1" bestFit="1" customWidth="1"/>
    <col min="5891" max="5891" width="20.7109375" style="1" customWidth="1"/>
    <col min="5892" max="5892" width="22.42578125" style="1" customWidth="1"/>
    <col min="5893" max="5893" width="14.5703125" style="1" bestFit="1" customWidth="1"/>
    <col min="5894" max="5894" width="11.5703125" style="1" bestFit="1" customWidth="1"/>
    <col min="5895" max="5895" width="18.140625" style="1" bestFit="1" customWidth="1"/>
    <col min="5896" max="5896" width="9.140625" style="1" bestFit="1"/>
    <col min="5897" max="6144" width="9.140625" style="1"/>
    <col min="6145" max="6145" width="5.42578125" style="1" bestFit="1" customWidth="1"/>
    <col min="6146" max="6146" width="73.7109375" style="1" bestFit="1" customWidth="1"/>
    <col min="6147" max="6147" width="20.7109375" style="1" customWidth="1"/>
    <col min="6148" max="6148" width="22.42578125" style="1" customWidth="1"/>
    <col min="6149" max="6149" width="14.5703125" style="1" bestFit="1" customWidth="1"/>
    <col min="6150" max="6150" width="11.5703125" style="1" bestFit="1" customWidth="1"/>
    <col min="6151" max="6151" width="18.140625" style="1" bestFit="1" customWidth="1"/>
    <col min="6152" max="6152" width="9.140625" style="1" bestFit="1"/>
    <col min="6153" max="6400" width="9.140625" style="1"/>
    <col min="6401" max="6401" width="5.42578125" style="1" bestFit="1" customWidth="1"/>
    <col min="6402" max="6402" width="73.7109375" style="1" bestFit="1" customWidth="1"/>
    <col min="6403" max="6403" width="20.7109375" style="1" customWidth="1"/>
    <col min="6404" max="6404" width="22.42578125" style="1" customWidth="1"/>
    <col min="6405" max="6405" width="14.5703125" style="1" bestFit="1" customWidth="1"/>
    <col min="6406" max="6406" width="11.5703125" style="1" bestFit="1" customWidth="1"/>
    <col min="6407" max="6407" width="18.140625" style="1" bestFit="1" customWidth="1"/>
    <col min="6408" max="6408" width="9.140625" style="1" bestFit="1"/>
    <col min="6409" max="6656" width="9.140625" style="1"/>
    <col min="6657" max="6657" width="5.42578125" style="1" bestFit="1" customWidth="1"/>
    <col min="6658" max="6658" width="73.7109375" style="1" bestFit="1" customWidth="1"/>
    <col min="6659" max="6659" width="20.7109375" style="1" customWidth="1"/>
    <col min="6660" max="6660" width="22.42578125" style="1" customWidth="1"/>
    <col min="6661" max="6661" width="14.5703125" style="1" bestFit="1" customWidth="1"/>
    <col min="6662" max="6662" width="11.5703125" style="1" bestFit="1" customWidth="1"/>
    <col min="6663" max="6663" width="18.140625" style="1" bestFit="1" customWidth="1"/>
    <col min="6664" max="6664" width="9.140625" style="1" bestFit="1"/>
    <col min="6665" max="6912" width="9.140625" style="1"/>
    <col min="6913" max="6913" width="5.42578125" style="1" bestFit="1" customWidth="1"/>
    <col min="6914" max="6914" width="73.7109375" style="1" bestFit="1" customWidth="1"/>
    <col min="6915" max="6915" width="20.7109375" style="1" customWidth="1"/>
    <col min="6916" max="6916" width="22.42578125" style="1" customWidth="1"/>
    <col min="6917" max="6917" width="14.5703125" style="1" bestFit="1" customWidth="1"/>
    <col min="6918" max="6918" width="11.5703125" style="1" bestFit="1" customWidth="1"/>
    <col min="6919" max="6919" width="18.140625" style="1" bestFit="1" customWidth="1"/>
    <col min="6920" max="6920" width="9.140625" style="1" bestFit="1"/>
    <col min="6921" max="7168" width="9.140625" style="1"/>
    <col min="7169" max="7169" width="5.42578125" style="1" bestFit="1" customWidth="1"/>
    <col min="7170" max="7170" width="73.7109375" style="1" bestFit="1" customWidth="1"/>
    <col min="7171" max="7171" width="20.7109375" style="1" customWidth="1"/>
    <col min="7172" max="7172" width="22.42578125" style="1" customWidth="1"/>
    <col min="7173" max="7173" width="14.5703125" style="1" bestFit="1" customWidth="1"/>
    <col min="7174" max="7174" width="11.5703125" style="1" bestFit="1" customWidth="1"/>
    <col min="7175" max="7175" width="18.140625" style="1" bestFit="1" customWidth="1"/>
    <col min="7176" max="7176" width="9.140625" style="1" bestFit="1"/>
    <col min="7177" max="7424" width="9.140625" style="1"/>
    <col min="7425" max="7425" width="5.42578125" style="1" bestFit="1" customWidth="1"/>
    <col min="7426" max="7426" width="73.7109375" style="1" bestFit="1" customWidth="1"/>
    <col min="7427" max="7427" width="20.7109375" style="1" customWidth="1"/>
    <col min="7428" max="7428" width="22.42578125" style="1" customWidth="1"/>
    <col min="7429" max="7429" width="14.5703125" style="1" bestFit="1" customWidth="1"/>
    <col min="7430" max="7430" width="11.5703125" style="1" bestFit="1" customWidth="1"/>
    <col min="7431" max="7431" width="18.140625" style="1" bestFit="1" customWidth="1"/>
    <col min="7432" max="7432" width="9.140625" style="1" bestFit="1"/>
    <col min="7433" max="7680" width="9.140625" style="1"/>
    <col min="7681" max="7681" width="5.42578125" style="1" bestFit="1" customWidth="1"/>
    <col min="7682" max="7682" width="73.7109375" style="1" bestFit="1" customWidth="1"/>
    <col min="7683" max="7683" width="20.7109375" style="1" customWidth="1"/>
    <col min="7684" max="7684" width="22.42578125" style="1" customWidth="1"/>
    <col min="7685" max="7685" width="14.5703125" style="1" bestFit="1" customWidth="1"/>
    <col min="7686" max="7686" width="11.5703125" style="1" bestFit="1" customWidth="1"/>
    <col min="7687" max="7687" width="18.140625" style="1" bestFit="1" customWidth="1"/>
    <col min="7688" max="7688" width="9.140625" style="1" bestFit="1"/>
    <col min="7689" max="7936" width="9.140625" style="1"/>
    <col min="7937" max="7937" width="5.42578125" style="1" bestFit="1" customWidth="1"/>
    <col min="7938" max="7938" width="73.7109375" style="1" bestFit="1" customWidth="1"/>
    <col min="7939" max="7939" width="20.7109375" style="1" customWidth="1"/>
    <col min="7940" max="7940" width="22.42578125" style="1" customWidth="1"/>
    <col min="7941" max="7941" width="14.5703125" style="1" bestFit="1" customWidth="1"/>
    <col min="7942" max="7942" width="11.5703125" style="1" bestFit="1" customWidth="1"/>
    <col min="7943" max="7943" width="18.140625" style="1" bestFit="1" customWidth="1"/>
    <col min="7944" max="7944" width="9.140625" style="1" bestFit="1"/>
    <col min="7945" max="8192" width="9.140625" style="1"/>
    <col min="8193" max="8193" width="5.42578125" style="1" bestFit="1" customWidth="1"/>
    <col min="8194" max="8194" width="73.7109375" style="1" bestFit="1" customWidth="1"/>
    <col min="8195" max="8195" width="20.7109375" style="1" customWidth="1"/>
    <col min="8196" max="8196" width="22.42578125" style="1" customWidth="1"/>
    <col min="8197" max="8197" width="14.5703125" style="1" bestFit="1" customWidth="1"/>
    <col min="8198" max="8198" width="11.5703125" style="1" bestFit="1" customWidth="1"/>
    <col min="8199" max="8199" width="18.140625" style="1" bestFit="1" customWidth="1"/>
    <col min="8200" max="8200" width="9.140625" style="1" bestFit="1"/>
    <col min="8201" max="8448" width="9.140625" style="1"/>
    <col min="8449" max="8449" width="5.42578125" style="1" bestFit="1" customWidth="1"/>
    <col min="8450" max="8450" width="73.7109375" style="1" bestFit="1" customWidth="1"/>
    <col min="8451" max="8451" width="20.7109375" style="1" customWidth="1"/>
    <col min="8452" max="8452" width="22.42578125" style="1" customWidth="1"/>
    <col min="8453" max="8453" width="14.5703125" style="1" bestFit="1" customWidth="1"/>
    <col min="8454" max="8454" width="11.5703125" style="1" bestFit="1" customWidth="1"/>
    <col min="8455" max="8455" width="18.140625" style="1" bestFit="1" customWidth="1"/>
    <col min="8456" max="8456" width="9.140625" style="1" bestFit="1"/>
    <col min="8457" max="8704" width="9.140625" style="1"/>
    <col min="8705" max="8705" width="5.42578125" style="1" bestFit="1" customWidth="1"/>
    <col min="8706" max="8706" width="73.7109375" style="1" bestFit="1" customWidth="1"/>
    <col min="8707" max="8707" width="20.7109375" style="1" customWidth="1"/>
    <col min="8708" max="8708" width="22.42578125" style="1" customWidth="1"/>
    <col min="8709" max="8709" width="14.5703125" style="1" bestFit="1" customWidth="1"/>
    <col min="8710" max="8710" width="11.5703125" style="1" bestFit="1" customWidth="1"/>
    <col min="8711" max="8711" width="18.140625" style="1" bestFit="1" customWidth="1"/>
    <col min="8712" max="8712" width="9.140625" style="1" bestFit="1"/>
    <col min="8713" max="8960" width="9.140625" style="1"/>
    <col min="8961" max="8961" width="5.42578125" style="1" bestFit="1" customWidth="1"/>
    <col min="8962" max="8962" width="73.7109375" style="1" bestFit="1" customWidth="1"/>
    <col min="8963" max="8963" width="20.7109375" style="1" customWidth="1"/>
    <col min="8964" max="8964" width="22.42578125" style="1" customWidth="1"/>
    <col min="8965" max="8965" width="14.5703125" style="1" bestFit="1" customWidth="1"/>
    <col min="8966" max="8966" width="11.5703125" style="1" bestFit="1" customWidth="1"/>
    <col min="8967" max="8967" width="18.140625" style="1" bestFit="1" customWidth="1"/>
    <col min="8968" max="8968" width="9.140625" style="1" bestFit="1"/>
    <col min="8969" max="9216" width="9.140625" style="1"/>
    <col min="9217" max="9217" width="5.42578125" style="1" bestFit="1" customWidth="1"/>
    <col min="9218" max="9218" width="73.7109375" style="1" bestFit="1" customWidth="1"/>
    <col min="9219" max="9219" width="20.7109375" style="1" customWidth="1"/>
    <col min="9220" max="9220" width="22.42578125" style="1" customWidth="1"/>
    <col min="9221" max="9221" width="14.5703125" style="1" bestFit="1" customWidth="1"/>
    <col min="9222" max="9222" width="11.5703125" style="1" bestFit="1" customWidth="1"/>
    <col min="9223" max="9223" width="18.140625" style="1" bestFit="1" customWidth="1"/>
    <col min="9224" max="9224" width="9.140625" style="1" bestFit="1"/>
    <col min="9225" max="9472" width="9.140625" style="1"/>
    <col min="9473" max="9473" width="5.42578125" style="1" bestFit="1" customWidth="1"/>
    <col min="9474" max="9474" width="73.7109375" style="1" bestFit="1" customWidth="1"/>
    <col min="9475" max="9475" width="20.7109375" style="1" customWidth="1"/>
    <col min="9476" max="9476" width="22.42578125" style="1" customWidth="1"/>
    <col min="9477" max="9477" width="14.5703125" style="1" bestFit="1" customWidth="1"/>
    <col min="9478" max="9478" width="11.5703125" style="1" bestFit="1" customWidth="1"/>
    <col min="9479" max="9479" width="18.140625" style="1" bestFit="1" customWidth="1"/>
    <col min="9480" max="9480" width="9.140625" style="1" bestFit="1"/>
    <col min="9481" max="9728" width="9.140625" style="1"/>
    <col min="9729" max="9729" width="5.42578125" style="1" bestFit="1" customWidth="1"/>
    <col min="9730" max="9730" width="73.7109375" style="1" bestFit="1" customWidth="1"/>
    <col min="9731" max="9731" width="20.7109375" style="1" customWidth="1"/>
    <col min="9732" max="9732" width="22.42578125" style="1" customWidth="1"/>
    <col min="9733" max="9733" width="14.5703125" style="1" bestFit="1" customWidth="1"/>
    <col min="9734" max="9734" width="11.5703125" style="1" bestFit="1" customWidth="1"/>
    <col min="9735" max="9735" width="18.140625" style="1" bestFit="1" customWidth="1"/>
    <col min="9736" max="9736" width="9.140625" style="1" bestFit="1"/>
    <col min="9737" max="9984" width="9.140625" style="1"/>
    <col min="9985" max="9985" width="5.42578125" style="1" bestFit="1" customWidth="1"/>
    <col min="9986" max="9986" width="73.7109375" style="1" bestFit="1" customWidth="1"/>
    <col min="9987" max="9987" width="20.7109375" style="1" customWidth="1"/>
    <col min="9988" max="9988" width="22.42578125" style="1" customWidth="1"/>
    <col min="9989" max="9989" width="14.5703125" style="1" bestFit="1" customWidth="1"/>
    <col min="9990" max="9990" width="11.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73.7109375" style="1" bestFit="1" customWidth="1"/>
    <col min="10243" max="10243" width="20.7109375" style="1" customWidth="1"/>
    <col min="10244" max="10244" width="22.42578125" style="1" customWidth="1"/>
    <col min="10245" max="10245" width="14.5703125" style="1" bestFit="1" customWidth="1"/>
    <col min="10246" max="10246" width="11.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73.7109375" style="1" bestFit="1" customWidth="1"/>
    <col min="10499" max="10499" width="20.7109375" style="1" customWidth="1"/>
    <col min="10500" max="10500" width="22.42578125" style="1" customWidth="1"/>
    <col min="10501" max="10501" width="14.5703125" style="1" bestFit="1" customWidth="1"/>
    <col min="10502" max="10502" width="11.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73.7109375" style="1" bestFit="1" customWidth="1"/>
    <col min="10755" max="10755" width="20.7109375" style="1" customWidth="1"/>
    <col min="10756" max="10756" width="22.42578125" style="1" customWidth="1"/>
    <col min="10757" max="10757" width="14.5703125" style="1" bestFit="1" customWidth="1"/>
    <col min="10758" max="10758" width="11.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73.7109375" style="1" bestFit="1" customWidth="1"/>
    <col min="11011" max="11011" width="20.7109375" style="1" customWidth="1"/>
    <col min="11012" max="11012" width="22.42578125" style="1" customWidth="1"/>
    <col min="11013" max="11013" width="14.5703125" style="1" bestFit="1" customWidth="1"/>
    <col min="11014" max="11014" width="11.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73.7109375" style="1" bestFit="1" customWidth="1"/>
    <col min="11267" max="11267" width="20.7109375" style="1" customWidth="1"/>
    <col min="11268" max="11268" width="22.42578125" style="1" customWidth="1"/>
    <col min="11269" max="11269" width="14.5703125" style="1" bestFit="1" customWidth="1"/>
    <col min="11270" max="11270" width="11.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73.7109375" style="1" bestFit="1" customWidth="1"/>
    <col min="11523" max="11523" width="20.7109375" style="1" customWidth="1"/>
    <col min="11524" max="11524" width="22.42578125" style="1" customWidth="1"/>
    <col min="11525" max="11525" width="14.5703125" style="1" bestFit="1" customWidth="1"/>
    <col min="11526" max="11526" width="11.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73.7109375" style="1" bestFit="1" customWidth="1"/>
    <col min="11779" max="11779" width="20.7109375" style="1" customWidth="1"/>
    <col min="11780" max="11780" width="22.42578125" style="1" customWidth="1"/>
    <col min="11781" max="11781" width="14.5703125" style="1" bestFit="1" customWidth="1"/>
    <col min="11782" max="11782" width="11.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73.7109375" style="1" bestFit="1" customWidth="1"/>
    <col min="12035" max="12035" width="20.7109375" style="1" customWidth="1"/>
    <col min="12036" max="12036" width="22.42578125" style="1" customWidth="1"/>
    <col min="12037" max="12037" width="14.5703125" style="1" bestFit="1" customWidth="1"/>
    <col min="12038" max="12038" width="11.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73.7109375" style="1" bestFit="1" customWidth="1"/>
    <col min="12291" max="12291" width="20.7109375" style="1" customWidth="1"/>
    <col min="12292" max="12292" width="22.42578125" style="1" customWidth="1"/>
    <col min="12293" max="12293" width="14.5703125" style="1" bestFit="1" customWidth="1"/>
    <col min="12294" max="12294" width="11.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73.7109375" style="1" bestFit="1" customWidth="1"/>
    <col min="12547" max="12547" width="20.7109375" style="1" customWidth="1"/>
    <col min="12548" max="12548" width="22.42578125" style="1" customWidth="1"/>
    <col min="12549" max="12549" width="14.5703125" style="1" bestFit="1" customWidth="1"/>
    <col min="12550" max="12550" width="11.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73.7109375" style="1" bestFit="1" customWidth="1"/>
    <col min="12803" max="12803" width="20.7109375" style="1" customWidth="1"/>
    <col min="12804" max="12804" width="22.42578125" style="1" customWidth="1"/>
    <col min="12805" max="12805" width="14.5703125" style="1" bestFit="1" customWidth="1"/>
    <col min="12806" max="12806" width="11.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73.7109375" style="1" bestFit="1" customWidth="1"/>
    <col min="13059" max="13059" width="20.7109375" style="1" customWidth="1"/>
    <col min="13060" max="13060" width="22.42578125" style="1" customWidth="1"/>
    <col min="13061" max="13061" width="14.5703125" style="1" bestFit="1" customWidth="1"/>
    <col min="13062" max="13062" width="11.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73.7109375" style="1" bestFit="1" customWidth="1"/>
    <col min="13315" max="13315" width="20.7109375" style="1" customWidth="1"/>
    <col min="13316" max="13316" width="22.42578125" style="1" customWidth="1"/>
    <col min="13317" max="13317" width="14.5703125" style="1" bestFit="1" customWidth="1"/>
    <col min="13318" max="13318" width="11.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73.7109375" style="1" bestFit="1" customWidth="1"/>
    <col min="13571" max="13571" width="20.7109375" style="1" customWidth="1"/>
    <col min="13572" max="13572" width="22.42578125" style="1" customWidth="1"/>
    <col min="13573" max="13573" width="14.5703125" style="1" bestFit="1" customWidth="1"/>
    <col min="13574" max="13574" width="11.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73.7109375" style="1" bestFit="1" customWidth="1"/>
    <col min="13827" max="13827" width="20.7109375" style="1" customWidth="1"/>
    <col min="13828" max="13828" width="22.42578125" style="1" customWidth="1"/>
    <col min="13829" max="13829" width="14.5703125" style="1" bestFit="1" customWidth="1"/>
    <col min="13830" max="13830" width="11.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73.7109375" style="1" bestFit="1" customWidth="1"/>
    <col min="14083" max="14083" width="20.7109375" style="1" customWidth="1"/>
    <col min="14084" max="14084" width="22.42578125" style="1" customWidth="1"/>
    <col min="14085" max="14085" width="14.5703125" style="1" bestFit="1" customWidth="1"/>
    <col min="14086" max="14086" width="11.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73.7109375" style="1" bestFit="1" customWidth="1"/>
    <col min="14339" max="14339" width="20.7109375" style="1" customWidth="1"/>
    <col min="14340" max="14340" width="22.42578125" style="1" customWidth="1"/>
    <col min="14341" max="14341" width="14.5703125" style="1" bestFit="1" customWidth="1"/>
    <col min="14342" max="14342" width="11.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73.7109375" style="1" bestFit="1" customWidth="1"/>
    <col min="14595" max="14595" width="20.7109375" style="1" customWidth="1"/>
    <col min="14596" max="14596" width="22.42578125" style="1" customWidth="1"/>
    <col min="14597" max="14597" width="14.5703125" style="1" bestFit="1" customWidth="1"/>
    <col min="14598" max="14598" width="11.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73.7109375" style="1" bestFit="1" customWidth="1"/>
    <col min="14851" max="14851" width="20.7109375" style="1" customWidth="1"/>
    <col min="14852" max="14852" width="22.42578125" style="1" customWidth="1"/>
    <col min="14853" max="14853" width="14.5703125" style="1" bestFit="1" customWidth="1"/>
    <col min="14854" max="14854" width="11.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73.7109375" style="1" bestFit="1" customWidth="1"/>
    <col min="15107" max="15107" width="20.7109375" style="1" customWidth="1"/>
    <col min="15108" max="15108" width="22.42578125" style="1" customWidth="1"/>
    <col min="15109" max="15109" width="14.5703125" style="1" bestFit="1" customWidth="1"/>
    <col min="15110" max="15110" width="11.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73.7109375" style="1" bestFit="1" customWidth="1"/>
    <col min="15363" max="15363" width="20.7109375" style="1" customWidth="1"/>
    <col min="15364" max="15364" width="22.42578125" style="1" customWidth="1"/>
    <col min="15365" max="15365" width="14.5703125" style="1" bestFit="1" customWidth="1"/>
    <col min="15366" max="15366" width="11.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73.7109375" style="1" bestFit="1" customWidth="1"/>
    <col min="15619" max="15619" width="20.7109375" style="1" customWidth="1"/>
    <col min="15620" max="15620" width="22.42578125" style="1" customWidth="1"/>
    <col min="15621" max="15621" width="14.5703125" style="1" bestFit="1" customWidth="1"/>
    <col min="15622" max="15622" width="11.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73.7109375" style="1" bestFit="1" customWidth="1"/>
    <col min="15875" max="15875" width="20.7109375" style="1" customWidth="1"/>
    <col min="15876" max="15876" width="22.42578125" style="1" customWidth="1"/>
    <col min="15877" max="15877" width="14.5703125" style="1" bestFit="1" customWidth="1"/>
    <col min="15878" max="15878" width="11.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73.7109375" style="1" bestFit="1" customWidth="1"/>
    <col min="16131" max="16131" width="20.7109375" style="1" customWidth="1"/>
    <col min="16132" max="16132" width="22.42578125" style="1" customWidth="1"/>
    <col min="16133" max="16133" width="14.5703125" style="1" bestFit="1" customWidth="1"/>
    <col min="16134" max="16134" width="11.5703125" style="1" bestFit="1" customWidth="1"/>
    <col min="16135" max="16135" width="18.140625" style="1" bestFit="1" customWidth="1"/>
    <col min="16136" max="16136" width="9.140625" style="1" bestFit="1"/>
    <col min="16137" max="16384" width="9.140625" style="1"/>
  </cols>
  <sheetData>
    <row r="1" spans="1:8" x14ac:dyDescent="0.2">
      <c r="A1" s="3" t="s">
        <v>0</v>
      </c>
      <c r="B1" s="410" t="s">
        <v>2378</v>
      </c>
      <c r="C1" s="410"/>
      <c r="D1" s="410"/>
      <c r="E1" s="410"/>
    </row>
    <row r="2" spans="1:8" ht="13.5" thickBot="1" x14ac:dyDescent="0.25"/>
    <row r="3" spans="1:8" ht="15" x14ac:dyDescent="0.2">
      <c r="B3" s="47" t="s">
        <v>2379</v>
      </c>
      <c r="C3" s="453"/>
      <c r="D3" s="417"/>
    </row>
    <row r="4" spans="1:8" ht="30" x14ac:dyDescent="0.2">
      <c r="B4" s="50" t="s">
        <v>2380</v>
      </c>
      <c r="C4" s="454"/>
      <c r="D4" s="418"/>
    </row>
    <row r="5" spans="1:8" ht="15" x14ac:dyDescent="0.2">
      <c r="B5" s="50" t="s">
        <v>983</v>
      </c>
      <c r="C5" s="454"/>
      <c r="D5" s="418"/>
    </row>
    <row r="6" spans="1:8" ht="15" x14ac:dyDescent="0.2">
      <c r="B6" s="50" t="s">
        <v>2381</v>
      </c>
      <c r="C6" s="454"/>
      <c r="D6" s="418"/>
    </row>
    <row r="7" spans="1:8" ht="15.75" thickBot="1" x14ac:dyDescent="0.25">
      <c r="B7" s="51" t="s">
        <v>2382</v>
      </c>
      <c r="C7" s="455"/>
      <c r="D7" s="419"/>
    </row>
    <row r="8" spans="1:8" x14ac:dyDescent="0.2">
      <c r="C8" s="64" t="s">
        <v>1631</v>
      </c>
      <c r="D8" s="64" t="s">
        <v>1630</v>
      </c>
    </row>
    <row r="9" spans="1:8" x14ac:dyDescent="0.2">
      <c r="B9" s="1" t="s">
        <v>95</v>
      </c>
    </row>
    <row r="11" spans="1:8" x14ac:dyDescent="0.2">
      <c r="B11" s="6" t="s">
        <v>96</v>
      </c>
      <c r="C11" s="63" t="s">
        <v>97</v>
      </c>
      <c r="D11" s="6" t="s">
        <v>98</v>
      </c>
      <c r="E11" s="6" t="s">
        <v>99</v>
      </c>
      <c r="F11" s="8" t="s">
        <v>100</v>
      </c>
      <c r="G11" s="8" t="s">
        <v>101</v>
      </c>
      <c r="H11" s="8" t="s">
        <v>102</v>
      </c>
    </row>
    <row r="12" spans="1:8" x14ac:dyDescent="0.2">
      <c r="B12" s="2" t="s">
        <v>103</v>
      </c>
    </row>
    <row r="13" spans="1:8" x14ac:dyDescent="0.2">
      <c r="B13" s="2" t="s">
        <v>104</v>
      </c>
    </row>
    <row r="14" spans="1:8" x14ac:dyDescent="0.2">
      <c r="B14" s="2" t="s">
        <v>105</v>
      </c>
    </row>
    <row r="15" spans="1:8" x14ac:dyDescent="0.2">
      <c r="B15" s="1" t="s">
        <v>783</v>
      </c>
      <c r="C15" s="62">
        <v>3.61</v>
      </c>
      <c r="D15" s="1" t="s">
        <v>107</v>
      </c>
      <c r="E15" s="1" t="s">
        <v>784</v>
      </c>
      <c r="F15" s="4">
        <v>20000000</v>
      </c>
      <c r="G15" s="4">
        <v>20332</v>
      </c>
      <c r="H15" s="4">
        <v>8.24</v>
      </c>
    </row>
    <row r="16" spans="1:8" x14ac:dyDescent="0.2">
      <c r="B16" s="1" t="s">
        <v>596</v>
      </c>
      <c r="C16" s="62">
        <v>3.7</v>
      </c>
      <c r="D16" s="1" t="s">
        <v>107</v>
      </c>
      <c r="E16" s="1" t="s">
        <v>597</v>
      </c>
      <c r="F16" s="4">
        <v>10000000</v>
      </c>
      <c r="G16" s="4">
        <v>10072.52</v>
      </c>
      <c r="H16" s="4">
        <v>4.08</v>
      </c>
    </row>
    <row r="17" spans="2:8" x14ac:dyDescent="0.2">
      <c r="B17" s="1" t="s">
        <v>2383</v>
      </c>
      <c r="C17" s="62">
        <v>4.5</v>
      </c>
      <c r="D17" s="1" t="s">
        <v>107</v>
      </c>
      <c r="E17" s="1" t="s">
        <v>2384</v>
      </c>
      <c r="F17" s="4">
        <v>2500000</v>
      </c>
      <c r="G17" s="4">
        <v>2636.57</v>
      </c>
      <c r="H17" s="4">
        <v>1.07</v>
      </c>
    </row>
    <row r="18" spans="2:8" x14ac:dyDescent="0.2">
      <c r="B18" s="1" t="s">
        <v>2385</v>
      </c>
      <c r="C18" s="62">
        <v>3.91</v>
      </c>
      <c r="D18" s="1" t="s">
        <v>107</v>
      </c>
      <c r="E18" s="1" t="s">
        <v>2386</v>
      </c>
      <c r="F18" s="4">
        <v>2500000</v>
      </c>
      <c r="G18" s="4">
        <v>2510.15</v>
      </c>
      <c r="H18" s="4">
        <v>1.02</v>
      </c>
    </row>
    <row r="19" spans="2:8" x14ac:dyDescent="0.2">
      <c r="B19" s="1" t="s">
        <v>2387</v>
      </c>
      <c r="C19" s="62">
        <v>4.0199999999999996</v>
      </c>
      <c r="D19" s="1" t="s">
        <v>107</v>
      </c>
      <c r="E19" s="1" t="s">
        <v>2388</v>
      </c>
      <c r="F19" s="4">
        <v>1000000</v>
      </c>
      <c r="G19" s="4">
        <v>1032.05</v>
      </c>
      <c r="H19" s="4">
        <v>0.42</v>
      </c>
    </row>
    <row r="20" spans="2:8" x14ac:dyDescent="0.2">
      <c r="B20" s="1" t="s">
        <v>2389</v>
      </c>
      <c r="C20" s="62">
        <v>4.5199999999999996</v>
      </c>
      <c r="D20" s="1" t="s">
        <v>107</v>
      </c>
      <c r="E20" s="1" t="s">
        <v>2390</v>
      </c>
      <c r="F20" s="4">
        <v>1000000</v>
      </c>
      <c r="G20" s="4">
        <v>1003.56</v>
      </c>
      <c r="H20" s="4">
        <v>0.41</v>
      </c>
    </row>
    <row r="21" spans="2:8" x14ac:dyDescent="0.2">
      <c r="B21" s="1" t="s">
        <v>2391</v>
      </c>
      <c r="C21" s="62">
        <v>3.72</v>
      </c>
      <c r="D21" s="1" t="s">
        <v>107</v>
      </c>
      <c r="E21" s="1" t="s">
        <v>2392</v>
      </c>
      <c r="F21" s="4">
        <v>500000</v>
      </c>
      <c r="G21" s="4">
        <v>509.59</v>
      </c>
      <c r="H21" s="4">
        <v>0.21</v>
      </c>
    </row>
    <row r="22" spans="2:8" x14ac:dyDescent="0.2">
      <c r="B22" s="2" t="s">
        <v>109</v>
      </c>
      <c r="C22" s="64"/>
      <c r="D22" s="2"/>
      <c r="E22" s="2"/>
      <c r="F22" s="10"/>
      <c r="G22" s="10">
        <f>SUM(G11:G21)</f>
        <v>38096.44</v>
      </c>
      <c r="H22" s="10">
        <f>SUM(H11:H21)</f>
        <v>15.450000000000001</v>
      </c>
    </row>
    <row r="23" spans="2:8" x14ac:dyDescent="0.2">
      <c r="B23" s="2" t="s">
        <v>614</v>
      </c>
    </row>
    <row r="24" spans="2:8" x14ac:dyDescent="0.2">
      <c r="B24" s="1" t="s">
        <v>1676</v>
      </c>
      <c r="C24" s="62">
        <v>3.8</v>
      </c>
      <c r="D24" s="1" t="s">
        <v>305</v>
      </c>
      <c r="E24" s="1" t="s">
        <v>1677</v>
      </c>
      <c r="F24" s="4">
        <v>750</v>
      </c>
      <c r="G24" s="4">
        <v>7638.02</v>
      </c>
      <c r="H24" s="4">
        <v>3.09</v>
      </c>
    </row>
    <row r="25" spans="2:8" x14ac:dyDescent="0.2">
      <c r="B25" s="1" t="s">
        <v>1680</v>
      </c>
      <c r="C25" s="62">
        <v>3.73</v>
      </c>
      <c r="D25" s="1" t="s">
        <v>305</v>
      </c>
      <c r="E25" s="1" t="s">
        <v>1681</v>
      </c>
      <c r="F25" s="4">
        <v>660</v>
      </c>
      <c r="G25" s="4">
        <v>6711.09</v>
      </c>
      <c r="H25" s="4">
        <v>2.72</v>
      </c>
    </row>
    <row r="26" spans="2:8" x14ac:dyDescent="0.2">
      <c r="B26" s="1" t="s">
        <v>793</v>
      </c>
      <c r="C26" s="62">
        <v>4.57</v>
      </c>
      <c r="D26" s="1" t="s">
        <v>305</v>
      </c>
      <c r="E26" s="1" t="s">
        <v>794</v>
      </c>
      <c r="F26" s="4">
        <v>650</v>
      </c>
      <c r="G26" s="4">
        <v>6536.73</v>
      </c>
      <c r="H26" s="4">
        <v>2.65</v>
      </c>
    </row>
    <row r="27" spans="2:8" x14ac:dyDescent="0.2">
      <c r="B27" s="1" t="s">
        <v>1713</v>
      </c>
      <c r="C27" s="62">
        <v>4.8</v>
      </c>
      <c r="D27" s="1" t="s">
        <v>305</v>
      </c>
      <c r="E27" s="1" t="s">
        <v>1714</v>
      </c>
      <c r="F27" s="4">
        <v>500</v>
      </c>
      <c r="G27" s="4">
        <v>5168.7</v>
      </c>
      <c r="H27" s="4">
        <v>2.09</v>
      </c>
    </row>
    <row r="28" spans="2:8" x14ac:dyDescent="0.2">
      <c r="B28" s="1" t="s">
        <v>2393</v>
      </c>
      <c r="C28" s="62">
        <v>4.22</v>
      </c>
      <c r="D28" s="1" t="s">
        <v>305</v>
      </c>
      <c r="E28" s="1" t="s">
        <v>2394</v>
      </c>
      <c r="F28" s="4">
        <v>500</v>
      </c>
      <c r="G28" s="4">
        <v>5137.68</v>
      </c>
      <c r="H28" s="4">
        <v>2.08</v>
      </c>
    </row>
    <row r="29" spans="2:8" x14ac:dyDescent="0.2">
      <c r="B29" s="1" t="s">
        <v>1469</v>
      </c>
      <c r="C29" s="62">
        <v>5.37</v>
      </c>
      <c r="D29" s="1" t="s">
        <v>305</v>
      </c>
      <c r="E29" s="1" t="s">
        <v>634</v>
      </c>
      <c r="F29" s="4">
        <v>500</v>
      </c>
      <c r="G29" s="4">
        <v>5041.8999999999996</v>
      </c>
      <c r="H29" s="4">
        <v>2.04</v>
      </c>
    </row>
    <row r="30" spans="2:8" x14ac:dyDescent="0.2">
      <c r="B30" s="1" t="s">
        <v>2395</v>
      </c>
      <c r="C30" s="62">
        <v>3.98</v>
      </c>
      <c r="D30" s="1" t="s">
        <v>305</v>
      </c>
      <c r="E30" s="1" t="s">
        <v>2396</v>
      </c>
      <c r="F30" s="4">
        <v>500</v>
      </c>
      <c r="G30" s="4">
        <v>5011.3</v>
      </c>
      <c r="H30" s="4">
        <v>2.0299999999999998</v>
      </c>
    </row>
    <row r="31" spans="2:8" x14ac:dyDescent="0.2">
      <c r="B31" s="1" t="s">
        <v>1416</v>
      </c>
      <c r="C31" s="62">
        <v>3.98</v>
      </c>
      <c r="D31" s="1" t="s">
        <v>305</v>
      </c>
      <c r="E31" s="1" t="s">
        <v>810</v>
      </c>
      <c r="F31" s="4">
        <v>500</v>
      </c>
      <c r="G31" s="4">
        <v>5002.8599999999997</v>
      </c>
      <c r="H31" s="4">
        <v>2.0299999999999998</v>
      </c>
    </row>
    <row r="32" spans="2:8" x14ac:dyDescent="0.2">
      <c r="B32" s="1" t="s">
        <v>1961</v>
      </c>
      <c r="C32" s="62">
        <v>3.57</v>
      </c>
      <c r="D32" s="1" t="s">
        <v>305</v>
      </c>
      <c r="E32" s="1" t="s">
        <v>1962</v>
      </c>
      <c r="F32" s="4">
        <v>450</v>
      </c>
      <c r="G32" s="4">
        <v>4537.29</v>
      </c>
      <c r="H32" s="4">
        <v>1.84</v>
      </c>
    </row>
    <row r="33" spans="2:8" x14ac:dyDescent="0.2">
      <c r="B33" s="1" t="s">
        <v>1684</v>
      </c>
      <c r="C33" s="62">
        <v>3.57</v>
      </c>
      <c r="D33" s="1" t="s">
        <v>305</v>
      </c>
      <c r="E33" s="1" t="s">
        <v>1685</v>
      </c>
      <c r="F33" s="4">
        <v>400</v>
      </c>
      <c r="G33" s="4">
        <v>4035.55</v>
      </c>
      <c r="H33" s="4">
        <v>1.63</v>
      </c>
    </row>
    <row r="34" spans="2:8" x14ac:dyDescent="0.2">
      <c r="B34" s="1" t="s">
        <v>1380</v>
      </c>
      <c r="C34" s="62">
        <v>3.61</v>
      </c>
      <c r="D34" s="1" t="s">
        <v>305</v>
      </c>
      <c r="E34" s="1" t="s">
        <v>901</v>
      </c>
      <c r="F34" s="4">
        <v>400</v>
      </c>
      <c r="G34" s="4">
        <v>4025.51</v>
      </c>
      <c r="H34" s="4">
        <v>1.63</v>
      </c>
    </row>
    <row r="35" spans="2:8" x14ac:dyDescent="0.2">
      <c r="B35" s="1" t="s">
        <v>1381</v>
      </c>
      <c r="C35" s="62">
        <v>4.83</v>
      </c>
      <c r="D35" s="1" t="s">
        <v>305</v>
      </c>
      <c r="E35" s="1" t="s">
        <v>902</v>
      </c>
      <c r="F35" s="4">
        <v>350</v>
      </c>
      <c r="G35" s="4">
        <v>3700.2</v>
      </c>
      <c r="H35" s="4">
        <v>1.5</v>
      </c>
    </row>
    <row r="36" spans="2:8" x14ac:dyDescent="0.2">
      <c r="B36" s="1" t="s">
        <v>2397</v>
      </c>
      <c r="C36" s="62">
        <v>3.61</v>
      </c>
      <c r="D36" s="1" t="s">
        <v>305</v>
      </c>
      <c r="E36" s="1" t="s">
        <v>2398</v>
      </c>
      <c r="F36" s="4">
        <v>350</v>
      </c>
      <c r="G36" s="4">
        <v>3527</v>
      </c>
      <c r="H36" s="4">
        <v>1.43</v>
      </c>
    </row>
    <row r="37" spans="2:8" x14ac:dyDescent="0.2">
      <c r="B37" s="1" t="s">
        <v>2399</v>
      </c>
      <c r="C37" s="62">
        <v>3.6</v>
      </c>
      <c r="D37" s="1" t="s">
        <v>305</v>
      </c>
      <c r="E37" s="1" t="s">
        <v>2400</v>
      </c>
      <c r="F37" s="4">
        <v>300</v>
      </c>
      <c r="G37" s="4">
        <v>3013.94</v>
      </c>
      <c r="H37" s="4">
        <v>1.22</v>
      </c>
    </row>
    <row r="38" spans="2:8" x14ac:dyDescent="0.2">
      <c r="B38" s="1" t="s">
        <v>1420</v>
      </c>
      <c r="C38" s="62">
        <v>4.26</v>
      </c>
      <c r="D38" s="1" t="s">
        <v>305</v>
      </c>
      <c r="E38" s="1" t="s">
        <v>816</v>
      </c>
      <c r="F38" s="4">
        <v>300</v>
      </c>
      <c r="G38" s="4">
        <v>2936.26</v>
      </c>
      <c r="H38" s="4">
        <v>1.19</v>
      </c>
    </row>
    <row r="39" spans="2:8" x14ac:dyDescent="0.2">
      <c r="B39" s="1" t="s">
        <v>454</v>
      </c>
      <c r="C39" s="62">
        <v>4.54</v>
      </c>
      <c r="D39" s="1" t="s">
        <v>305</v>
      </c>
      <c r="E39" s="1" t="s">
        <v>455</v>
      </c>
      <c r="F39" s="4">
        <v>250</v>
      </c>
      <c r="G39" s="4">
        <v>2624.38</v>
      </c>
      <c r="H39" s="4">
        <v>1.06</v>
      </c>
    </row>
    <row r="40" spans="2:8" x14ac:dyDescent="0.2">
      <c r="B40" s="1" t="s">
        <v>2401</v>
      </c>
      <c r="C40" s="62">
        <v>4.67</v>
      </c>
      <c r="D40" s="1" t="s">
        <v>305</v>
      </c>
      <c r="E40" s="1" t="s">
        <v>2402</v>
      </c>
      <c r="F40" s="4">
        <v>250</v>
      </c>
      <c r="G40" s="4">
        <v>2608.7199999999998</v>
      </c>
      <c r="H40" s="4">
        <v>1.06</v>
      </c>
    </row>
    <row r="41" spans="2:8" x14ac:dyDescent="0.2">
      <c r="B41" s="1" t="s">
        <v>2403</v>
      </c>
      <c r="C41" s="62">
        <v>4.57</v>
      </c>
      <c r="D41" s="1" t="s">
        <v>305</v>
      </c>
      <c r="E41" s="1" t="s">
        <v>2404</v>
      </c>
      <c r="F41" s="4">
        <v>250</v>
      </c>
      <c r="G41" s="4">
        <v>2576.59</v>
      </c>
      <c r="H41" s="4">
        <v>1.04</v>
      </c>
    </row>
    <row r="42" spans="2:8" x14ac:dyDescent="0.2">
      <c r="B42" s="1" t="s">
        <v>1841</v>
      </c>
      <c r="C42" s="62">
        <v>4.78</v>
      </c>
      <c r="D42" s="1" t="s">
        <v>305</v>
      </c>
      <c r="E42" s="1" t="s">
        <v>1842</v>
      </c>
      <c r="F42" s="4">
        <v>250</v>
      </c>
      <c r="G42" s="4">
        <v>2573.9499999999998</v>
      </c>
      <c r="H42" s="4">
        <v>1.04</v>
      </c>
    </row>
    <row r="43" spans="2:8" x14ac:dyDescent="0.2">
      <c r="B43" s="1" t="s">
        <v>1800</v>
      </c>
      <c r="C43" s="62">
        <v>4.6100000000000003</v>
      </c>
      <c r="D43" s="1" t="s">
        <v>305</v>
      </c>
      <c r="E43" s="1" t="s">
        <v>1801</v>
      </c>
      <c r="F43" s="4">
        <v>250</v>
      </c>
      <c r="G43" s="4">
        <v>2569.73</v>
      </c>
      <c r="H43" s="4">
        <v>1.04</v>
      </c>
    </row>
    <row r="44" spans="2:8" x14ac:dyDescent="0.2">
      <c r="B44" s="1" t="s">
        <v>1412</v>
      </c>
      <c r="C44" s="62">
        <v>5.97</v>
      </c>
      <c r="D44" s="1" t="s">
        <v>305</v>
      </c>
      <c r="E44" s="1" t="s">
        <v>803</v>
      </c>
      <c r="F44" s="4">
        <v>250</v>
      </c>
      <c r="G44" s="4">
        <v>2527.59</v>
      </c>
      <c r="H44" s="4">
        <v>1.02</v>
      </c>
    </row>
    <row r="45" spans="2:8" x14ac:dyDescent="0.2">
      <c r="B45" s="1" t="s">
        <v>1955</v>
      </c>
      <c r="C45" s="62">
        <v>3.61</v>
      </c>
      <c r="D45" s="1" t="s">
        <v>305</v>
      </c>
      <c r="E45" s="1" t="s">
        <v>1956</v>
      </c>
      <c r="F45" s="4">
        <v>250</v>
      </c>
      <c r="G45" s="4">
        <v>2519.9899999999998</v>
      </c>
      <c r="H45" s="4">
        <v>1.02</v>
      </c>
    </row>
    <row r="46" spans="2:8" x14ac:dyDescent="0.2">
      <c r="B46" s="1" t="s">
        <v>2405</v>
      </c>
      <c r="C46" s="62">
        <v>4.57</v>
      </c>
      <c r="D46" s="1" t="s">
        <v>305</v>
      </c>
      <c r="E46" s="1" t="s">
        <v>2406</v>
      </c>
      <c r="F46" s="4">
        <v>250</v>
      </c>
      <c r="G46" s="4">
        <v>2516.31</v>
      </c>
      <c r="H46" s="4">
        <v>1.02</v>
      </c>
    </row>
    <row r="47" spans="2:8" x14ac:dyDescent="0.2">
      <c r="B47" s="1" t="s">
        <v>1472</v>
      </c>
      <c r="C47" s="62">
        <v>4.1500000000000004</v>
      </c>
      <c r="D47" s="1" t="s">
        <v>317</v>
      </c>
      <c r="E47" s="1" t="s">
        <v>637</v>
      </c>
      <c r="F47" s="4">
        <v>200</v>
      </c>
      <c r="G47" s="4">
        <v>2042.53</v>
      </c>
      <c r="H47" s="4">
        <v>0.83</v>
      </c>
    </row>
    <row r="48" spans="2:8" x14ac:dyDescent="0.2">
      <c r="B48" s="1" t="s">
        <v>1413</v>
      </c>
      <c r="C48" s="62">
        <v>5.04</v>
      </c>
      <c r="D48" s="1" t="s">
        <v>305</v>
      </c>
      <c r="E48" s="1" t="s">
        <v>804</v>
      </c>
      <c r="F48" s="4">
        <v>200</v>
      </c>
      <c r="G48" s="4">
        <v>2021.38</v>
      </c>
      <c r="H48" s="4">
        <v>0.82</v>
      </c>
    </row>
    <row r="49" spans="2:8" x14ac:dyDescent="0.2">
      <c r="B49" s="1" t="s">
        <v>2407</v>
      </c>
      <c r="C49" s="62">
        <v>4.2699999999999996</v>
      </c>
      <c r="D49" s="1" t="s">
        <v>305</v>
      </c>
      <c r="E49" s="1" t="s">
        <v>2408</v>
      </c>
      <c r="F49" s="4">
        <v>150</v>
      </c>
      <c r="G49" s="4">
        <v>2002.26</v>
      </c>
      <c r="H49" s="4">
        <v>0.81</v>
      </c>
    </row>
    <row r="50" spans="2:8" x14ac:dyDescent="0.2">
      <c r="B50" s="1" t="s">
        <v>2409</v>
      </c>
      <c r="C50" s="62">
        <v>4.22</v>
      </c>
      <c r="D50" s="1" t="s">
        <v>305</v>
      </c>
      <c r="E50" s="1" t="s">
        <v>2410</v>
      </c>
      <c r="F50" s="4">
        <v>150</v>
      </c>
      <c r="G50" s="4">
        <v>1543.44</v>
      </c>
      <c r="H50" s="4">
        <v>0.63</v>
      </c>
    </row>
    <row r="51" spans="2:8" x14ac:dyDescent="0.2">
      <c r="B51" s="1" t="s">
        <v>1379</v>
      </c>
      <c r="C51" s="62">
        <v>4.26</v>
      </c>
      <c r="D51" s="1" t="s">
        <v>317</v>
      </c>
      <c r="E51" s="1" t="s">
        <v>900</v>
      </c>
      <c r="F51" s="4">
        <v>150</v>
      </c>
      <c r="G51" s="4">
        <v>1537.61</v>
      </c>
      <c r="H51" s="4">
        <v>0.62</v>
      </c>
    </row>
    <row r="52" spans="2:8" x14ac:dyDescent="0.2">
      <c r="B52" s="1" t="s">
        <v>1843</v>
      </c>
      <c r="C52" s="62">
        <v>4.33</v>
      </c>
      <c r="D52" s="1" t="s">
        <v>305</v>
      </c>
      <c r="E52" s="1" t="s">
        <v>1844</v>
      </c>
      <c r="F52" s="4">
        <v>150</v>
      </c>
      <c r="G52" s="4">
        <v>1533.59</v>
      </c>
      <c r="H52" s="4">
        <v>0.62</v>
      </c>
    </row>
    <row r="53" spans="2:8" x14ac:dyDescent="0.2">
      <c r="B53" s="1" t="s">
        <v>1682</v>
      </c>
      <c r="C53" s="62">
        <v>3.76</v>
      </c>
      <c r="D53" s="1" t="s">
        <v>305</v>
      </c>
      <c r="E53" s="1" t="s">
        <v>1683</v>
      </c>
      <c r="F53" s="4">
        <v>150</v>
      </c>
      <c r="G53" s="4">
        <v>1529.04</v>
      </c>
      <c r="H53" s="4">
        <v>0.62</v>
      </c>
    </row>
    <row r="54" spans="2:8" x14ac:dyDescent="0.2">
      <c r="B54" s="1" t="s">
        <v>2411</v>
      </c>
      <c r="C54" s="62">
        <v>3.66</v>
      </c>
      <c r="D54" s="1" t="s">
        <v>305</v>
      </c>
      <c r="E54" s="1" t="s">
        <v>2412</v>
      </c>
      <c r="F54" s="4">
        <v>150</v>
      </c>
      <c r="G54" s="4">
        <v>1511.38</v>
      </c>
      <c r="H54" s="4">
        <v>0.61</v>
      </c>
    </row>
    <row r="55" spans="2:8" x14ac:dyDescent="0.2">
      <c r="B55" s="1" t="s">
        <v>1711</v>
      </c>
      <c r="C55" s="62">
        <v>4.5999999999999996</v>
      </c>
      <c r="D55" s="1" t="s">
        <v>305</v>
      </c>
      <c r="E55" s="1" t="s">
        <v>1712</v>
      </c>
      <c r="F55" s="4">
        <v>150</v>
      </c>
      <c r="G55" s="4">
        <v>1500.78</v>
      </c>
      <c r="H55" s="4">
        <v>0.61</v>
      </c>
    </row>
    <row r="56" spans="2:8" x14ac:dyDescent="0.2">
      <c r="B56" s="1" t="s">
        <v>2413</v>
      </c>
      <c r="C56" s="62">
        <v>4.58</v>
      </c>
      <c r="D56" s="1" t="s">
        <v>305</v>
      </c>
      <c r="E56" s="1" t="s">
        <v>2414</v>
      </c>
      <c r="F56" s="4">
        <v>100</v>
      </c>
      <c r="G56" s="4">
        <v>1028.55</v>
      </c>
      <c r="H56" s="4">
        <v>0.42</v>
      </c>
    </row>
    <row r="57" spans="2:8" x14ac:dyDescent="0.2">
      <c r="B57" s="1" t="s">
        <v>2302</v>
      </c>
      <c r="C57" s="62">
        <v>4.24</v>
      </c>
      <c r="D57" s="1" t="s">
        <v>305</v>
      </c>
      <c r="E57" s="1" t="s">
        <v>2303</v>
      </c>
      <c r="F57" s="4">
        <v>100</v>
      </c>
      <c r="G57" s="4">
        <v>1024.1400000000001</v>
      </c>
      <c r="H57" s="4">
        <v>0.41</v>
      </c>
    </row>
    <row r="58" spans="2:8" x14ac:dyDescent="0.2">
      <c r="B58" s="1" t="s">
        <v>2415</v>
      </c>
      <c r="C58" s="62">
        <v>3.76</v>
      </c>
      <c r="D58" s="1" t="s">
        <v>305</v>
      </c>
      <c r="E58" s="1" t="s">
        <v>2416</v>
      </c>
      <c r="F58" s="4">
        <v>100</v>
      </c>
      <c r="G58" s="4">
        <v>1018.82</v>
      </c>
      <c r="H58" s="4">
        <v>0.41</v>
      </c>
    </row>
    <row r="59" spans="2:8" x14ac:dyDescent="0.2">
      <c r="B59" s="1" t="s">
        <v>2417</v>
      </c>
      <c r="C59" s="62">
        <v>4.13</v>
      </c>
      <c r="D59" s="1" t="s">
        <v>317</v>
      </c>
      <c r="E59" s="1" t="s">
        <v>2418</v>
      </c>
      <c r="F59" s="4">
        <v>500</v>
      </c>
      <c r="G59" s="4">
        <v>516.29999999999995</v>
      </c>
      <c r="H59" s="4">
        <v>0.21</v>
      </c>
    </row>
    <row r="60" spans="2:8" x14ac:dyDescent="0.2">
      <c r="B60" s="1" t="s">
        <v>2308</v>
      </c>
      <c r="C60" s="62">
        <v>4.45</v>
      </c>
      <c r="D60" s="1" t="s">
        <v>305</v>
      </c>
      <c r="E60" s="1" t="s">
        <v>2309</v>
      </c>
      <c r="F60" s="4">
        <v>50</v>
      </c>
      <c r="G60" s="4">
        <v>514.98</v>
      </c>
      <c r="H60" s="4">
        <v>0.21</v>
      </c>
    </row>
    <row r="61" spans="2:8" x14ac:dyDescent="0.2">
      <c r="B61" s="1" t="s">
        <v>819</v>
      </c>
      <c r="C61" s="62">
        <v>4.63</v>
      </c>
      <c r="D61" s="1" t="s">
        <v>305</v>
      </c>
      <c r="E61" s="1" t="s">
        <v>820</v>
      </c>
      <c r="F61" s="4">
        <v>50</v>
      </c>
      <c r="G61" s="4">
        <v>513.44000000000005</v>
      </c>
      <c r="H61" s="4">
        <v>0.21</v>
      </c>
    </row>
    <row r="62" spans="2:8" x14ac:dyDescent="0.2">
      <c r="B62" s="1" t="s">
        <v>2419</v>
      </c>
      <c r="C62" s="62">
        <v>4.45</v>
      </c>
      <c r="D62" s="1" t="s">
        <v>305</v>
      </c>
      <c r="E62" s="1" t="s">
        <v>2420</v>
      </c>
      <c r="F62" s="4">
        <v>50</v>
      </c>
      <c r="G62" s="4">
        <v>513.15</v>
      </c>
      <c r="H62" s="4">
        <v>0.21</v>
      </c>
    </row>
    <row r="63" spans="2:8" x14ac:dyDescent="0.2">
      <c r="B63" s="1" t="s">
        <v>1647</v>
      </c>
      <c r="C63" s="62">
        <v>3.81</v>
      </c>
      <c r="D63" s="1" t="s">
        <v>305</v>
      </c>
      <c r="E63" s="1" t="s">
        <v>1646</v>
      </c>
      <c r="F63" s="4">
        <v>27</v>
      </c>
      <c r="G63" s="4">
        <v>270.47000000000003</v>
      </c>
      <c r="H63" s="4">
        <v>0.11</v>
      </c>
    </row>
    <row r="64" spans="2:8" x14ac:dyDescent="0.2">
      <c r="B64" s="1" t="s">
        <v>1430</v>
      </c>
      <c r="C64" s="62">
        <v>3.56</v>
      </c>
      <c r="D64" s="1" t="s">
        <v>305</v>
      </c>
      <c r="E64" s="1" t="s">
        <v>833</v>
      </c>
      <c r="F64" s="4">
        <v>5</v>
      </c>
      <c r="G64" s="4">
        <v>50.33</v>
      </c>
      <c r="H64" s="4">
        <v>0.02</v>
      </c>
    </row>
    <row r="65" spans="2:8" x14ac:dyDescent="0.2">
      <c r="B65" s="1" t="s">
        <v>893</v>
      </c>
      <c r="C65" s="62">
        <v>3.7</v>
      </c>
      <c r="D65" s="1" t="s">
        <v>305</v>
      </c>
      <c r="E65" s="1" t="s">
        <v>894</v>
      </c>
      <c r="F65" s="4">
        <v>4</v>
      </c>
      <c r="G65" s="4">
        <v>40.619999999999997</v>
      </c>
      <c r="H65" s="4">
        <v>0.02</v>
      </c>
    </row>
    <row r="66" spans="2:8" x14ac:dyDescent="0.2">
      <c r="B66" s="2" t="s">
        <v>1607</v>
      </c>
      <c r="C66" s="64"/>
      <c r="D66" s="2"/>
      <c r="E66" s="2"/>
      <c r="F66" s="10"/>
      <c r="G66" s="10">
        <f>SUM(G23:G65)</f>
        <v>113254.1</v>
      </c>
      <c r="H66" s="10">
        <f>SUM(H23:H65)</f>
        <v>45.870000000000005</v>
      </c>
    </row>
    <row r="67" spans="2:8" x14ac:dyDescent="0.2">
      <c r="B67" s="2" t="s">
        <v>110</v>
      </c>
    </row>
    <row r="68" spans="2:8" x14ac:dyDescent="0.2">
      <c r="B68" s="1" t="s">
        <v>1984</v>
      </c>
      <c r="C68" s="62">
        <v>4.03</v>
      </c>
      <c r="D68" s="1" t="s">
        <v>112</v>
      </c>
      <c r="E68" s="1" t="s">
        <v>1985</v>
      </c>
      <c r="F68" s="4">
        <v>1500</v>
      </c>
      <c r="G68" s="4">
        <v>7377.81</v>
      </c>
      <c r="H68" s="4">
        <v>2.99</v>
      </c>
    </row>
    <row r="69" spans="2:8" x14ac:dyDescent="0.2">
      <c r="B69" s="1" t="s">
        <v>1969</v>
      </c>
      <c r="C69" s="62">
        <v>3.75</v>
      </c>
      <c r="D69" s="1" t="s">
        <v>111</v>
      </c>
      <c r="E69" s="1" t="s">
        <v>1970</v>
      </c>
      <c r="F69" s="4">
        <v>1500</v>
      </c>
      <c r="G69" s="4">
        <v>7375.73</v>
      </c>
      <c r="H69" s="4">
        <v>2.99</v>
      </c>
    </row>
    <row r="70" spans="2:8" x14ac:dyDescent="0.2">
      <c r="B70" s="1" t="s">
        <v>2421</v>
      </c>
      <c r="C70" s="62">
        <v>3.48</v>
      </c>
      <c r="D70" s="1" t="s">
        <v>111</v>
      </c>
      <c r="E70" s="1" t="s">
        <v>2422</v>
      </c>
      <c r="F70" s="4">
        <v>5000</v>
      </c>
      <c r="G70" s="4">
        <v>4963.57</v>
      </c>
      <c r="H70" s="4">
        <v>2.0099999999999998</v>
      </c>
    </row>
    <row r="71" spans="2:8" x14ac:dyDescent="0.2">
      <c r="B71" s="1" t="s">
        <v>2225</v>
      </c>
      <c r="C71" s="62">
        <v>3.85</v>
      </c>
      <c r="D71" s="1" t="s">
        <v>111</v>
      </c>
      <c r="E71" s="1" t="s">
        <v>2226</v>
      </c>
      <c r="F71" s="4">
        <v>1000</v>
      </c>
      <c r="G71" s="4">
        <v>4963.3599999999997</v>
      </c>
      <c r="H71" s="4">
        <v>2.0099999999999998</v>
      </c>
    </row>
    <row r="72" spans="2:8" x14ac:dyDescent="0.2">
      <c r="B72" s="1" t="s">
        <v>1963</v>
      </c>
      <c r="C72" s="62">
        <v>3.44</v>
      </c>
      <c r="D72" s="1" t="s">
        <v>107</v>
      </c>
      <c r="E72" s="1" t="s">
        <v>1964</v>
      </c>
      <c r="F72" s="4">
        <v>5000000</v>
      </c>
      <c r="G72" s="4">
        <v>4958</v>
      </c>
      <c r="H72" s="4">
        <v>2.0099999999999998</v>
      </c>
    </row>
    <row r="73" spans="2:8" x14ac:dyDescent="0.2">
      <c r="B73" s="1" t="s">
        <v>2423</v>
      </c>
      <c r="C73" s="62">
        <v>4.0999999999999996</v>
      </c>
      <c r="D73" s="1" t="s">
        <v>111</v>
      </c>
      <c r="E73" s="1" t="s">
        <v>2424</v>
      </c>
      <c r="F73" s="4">
        <v>1000</v>
      </c>
      <c r="G73" s="4">
        <v>4951.0600000000004</v>
      </c>
      <c r="H73" s="4">
        <v>2.0099999999999998</v>
      </c>
    </row>
    <row r="74" spans="2:8" x14ac:dyDescent="0.2">
      <c r="B74" s="1" t="s">
        <v>1967</v>
      </c>
      <c r="C74" s="62">
        <v>3.6</v>
      </c>
      <c r="D74" s="1" t="s">
        <v>111</v>
      </c>
      <c r="E74" s="1" t="s">
        <v>1968</v>
      </c>
      <c r="F74" s="4">
        <v>5000</v>
      </c>
      <c r="G74" s="4">
        <v>4942</v>
      </c>
      <c r="H74" s="4">
        <v>2</v>
      </c>
    </row>
    <row r="75" spans="2:8" x14ac:dyDescent="0.2">
      <c r="B75" s="1" t="s">
        <v>1982</v>
      </c>
      <c r="C75" s="62">
        <v>4.13</v>
      </c>
      <c r="D75" s="1" t="s">
        <v>111</v>
      </c>
      <c r="E75" s="1" t="s">
        <v>1983</v>
      </c>
      <c r="F75" s="4">
        <v>1000</v>
      </c>
      <c r="G75" s="4">
        <v>4933.6499999999996</v>
      </c>
      <c r="H75" s="4">
        <v>2</v>
      </c>
    </row>
    <row r="76" spans="2:8" x14ac:dyDescent="0.2">
      <c r="B76" s="1" t="s">
        <v>1431</v>
      </c>
      <c r="C76" s="62">
        <v>3.78</v>
      </c>
      <c r="D76" s="1" t="s">
        <v>111</v>
      </c>
      <c r="E76" s="1" t="s">
        <v>834</v>
      </c>
      <c r="F76" s="4">
        <v>5000</v>
      </c>
      <c r="G76" s="4">
        <v>4930.0600000000004</v>
      </c>
      <c r="H76" s="4">
        <v>2</v>
      </c>
    </row>
    <row r="77" spans="2:8" x14ac:dyDescent="0.2">
      <c r="B77" s="1" t="s">
        <v>1974</v>
      </c>
      <c r="C77" s="62">
        <v>3.82</v>
      </c>
      <c r="D77" s="1" t="s">
        <v>111</v>
      </c>
      <c r="E77" s="1" t="s">
        <v>1975</v>
      </c>
      <c r="F77" s="4">
        <v>5000</v>
      </c>
      <c r="G77" s="4">
        <v>4915.24</v>
      </c>
      <c r="H77" s="4">
        <v>1.99</v>
      </c>
    </row>
    <row r="78" spans="2:8" x14ac:dyDescent="0.2">
      <c r="B78" s="1" t="s">
        <v>2079</v>
      </c>
      <c r="C78" s="62">
        <v>3.74</v>
      </c>
      <c r="D78" s="1" t="s">
        <v>111</v>
      </c>
      <c r="E78" s="1" t="s">
        <v>2080</v>
      </c>
      <c r="F78" s="4">
        <v>5000</v>
      </c>
      <c r="G78" s="4">
        <v>4911.92</v>
      </c>
      <c r="H78" s="4">
        <v>1.99</v>
      </c>
    </row>
    <row r="79" spans="2:8" x14ac:dyDescent="0.2">
      <c r="B79" s="1" t="s">
        <v>1384</v>
      </c>
      <c r="C79" s="62">
        <v>4.67</v>
      </c>
      <c r="D79" s="1" t="s">
        <v>111</v>
      </c>
      <c r="E79" s="1" t="s">
        <v>904</v>
      </c>
      <c r="F79" s="4">
        <v>1000</v>
      </c>
      <c r="G79" s="4">
        <v>4869.92</v>
      </c>
      <c r="H79" s="4">
        <v>1.97</v>
      </c>
    </row>
    <row r="80" spans="2:8" x14ac:dyDescent="0.2">
      <c r="B80" s="1" t="s">
        <v>1990</v>
      </c>
      <c r="C80" s="62">
        <v>5.36</v>
      </c>
      <c r="D80" s="1" t="s">
        <v>111</v>
      </c>
      <c r="E80" s="1" t="s">
        <v>1991</v>
      </c>
      <c r="F80" s="4">
        <v>600</v>
      </c>
      <c r="G80" s="4">
        <v>2902.4</v>
      </c>
      <c r="H80" s="4">
        <v>1.18</v>
      </c>
    </row>
    <row r="81" spans="2:8" x14ac:dyDescent="0.2">
      <c r="B81" s="1" t="s">
        <v>1965</v>
      </c>
      <c r="C81" s="62">
        <v>3.51</v>
      </c>
      <c r="D81" s="1" t="s">
        <v>111</v>
      </c>
      <c r="E81" s="1" t="s">
        <v>1966</v>
      </c>
      <c r="F81" s="4">
        <v>500</v>
      </c>
      <c r="G81" s="4">
        <v>2478.31</v>
      </c>
      <c r="H81" s="4">
        <v>1</v>
      </c>
    </row>
    <row r="82" spans="2:8" x14ac:dyDescent="0.2">
      <c r="B82" s="1" t="s">
        <v>2425</v>
      </c>
      <c r="C82" s="62">
        <v>3.66</v>
      </c>
      <c r="D82" s="1" t="s">
        <v>111</v>
      </c>
      <c r="E82" s="1" t="s">
        <v>2426</v>
      </c>
      <c r="F82" s="4">
        <v>2500</v>
      </c>
      <c r="G82" s="4">
        <v>2465.39</v>
      </c>
      <c r="H82" s="4">
        <v>1</v>
      </c>
    </row>
    <row r="83" spans="2:8" x14ac:dyDescent="0.2">
      <c r="B83" s="1" t="s">
        <v>2077</v>
      </c>
      <c r="C83" s="62">
        <v>3.85</v>
      </c>
      <c r="D83" s="1" t="s">
        <v>112</v>
      </c>
      <c r="E83" s="1" t="s">
        <v>2078</v>
      </c>
      <c r="F83" s="4">
        <v>500</v>
      </c>
      <c r="G83" s="4">
        <v>2461.88</v>
      </c>
      <c r="H83" s="4">
        <v>1</v>
      </c>
    </row>
    <row r="84" spans="2:8" x14ac:dyDescent="0.2">
      <c r="B84" s="1" t="s">
        <v>2123</v>
      </c>
      <c r="C84" s="62">
        <v>4.0999999999999996</v>
      </c>
      <c r="D84" s="1" t="s">
        <v>111</v>
      </c>
      <c r="E84" s="1" t="s">
        <v>2124</v>
      </c>
      <c r="F84" s="4">
        <v>500</v>
      </c>
      <c r="G84" s="4">
        <v>2461.5700000000002</v>
      </c>
      <c r="H84" s="4">
        <v>1</v>
      </c>
    </row>
    <row r="85" spans="2:8" x14ac:dyDescent="0.2">
      <c r="B85" s="1" t="s">
        <v>1432</v>
      </c>
      <c r="C85" s="62">
        <v>3.69</v>
      </c>
      <c r="D85" s="1" t="s">
        <v>111</v>
      </c>
      <c r="E85" s="1" t="s">
        <v>640</v>
      </c>
      <c r="F85" s="4">
        <v>2500</v>
      </c>
      <c r="G85" s="4">
        <v>2460.21</v>
      </c>
      <c r="H85" s="4">
        <v>1</v>
      </c>
    </row>
    <row r="86" spans="2:8" x14ac:dyDescent="0.2">
      <c r="B86" s="1" t="s">
        <v>2099</v>
      </c>
      <c r="C86" s="62">
        <v>4.24</v>
      </c>
      <c r="D86" s="1" t="s">
        <v>111</v>
      </c>
      <c r="E86" s="1" t="s">
        <v>2100</v>
      </c>
      <c r="F86" s="4">
        <v>500</v>
      </c>
      <c r="G86" s="4">
        <v>2456.06</v>
      </c>
      <c r="H86" s="4">
        <v>1</v>
      </c>
    </row>
    <row r="87" spans="2:8" x14ac:dyDescent="0.2">
      <c r="B87" s="1" t="s">
        <v>1988</v>
      </c>
      <c r="C87" s="62">
        <v>4.78</v>
      </c>
      <c r="D87" s="1" t="s">
        <v>111</v>
      </c>
      <c r="E87" s="1" t="s">
        <v>1989</v>
      </c>
      <c r="F87" s="4">
        <v>500</v>
      </c>
      <c r="G87" s="4">
        <v>2409.4899999999998</v>
      </c>
      <c r="H87" s="4">
        <v>0.98</v>
      </c>
    </row>
    <row r="88" spans="2:8" x14ac:dyDescent="0.2">
      <c r="B88" s="1" t="s">
        <v>2141</v>
      </c>
      <c r="C88" s="62">
        <v>5.01</v>
      </c>
      <c r="D88" s="1" t="s">
        <v>111</v>
      </c>
      <c r="E88" s="1" t="s">
        <v>2142</v>
      </c>
      <c r="F88" s="4">
        <v>300</v>
      </c>
      <c r="G88" s="4">
        <v>1467.57</v>
      </c>
      <c r="H88" s="4">
        <v>0.59</v>
      </c>
    </row>
    <row r="89" spans="2:8" x14ac:dyDescent="0.2">
      <c r="B89" s="1" t="s">
        <v>1992</v>
      </c>
      <c r="C89" s="62">
        <v>4.13</v>
      </c>
      <c r="D89" s="1" t="s">
        <v>111</v>
      </c>
      <c r="E89" s="1" t="s">
        <v>1993</v>
      </c>
      <c r="F89" s="4">
        <v>200</v>
      </c>
      <c r="G89" s="4">
        <v>993.15</v>
      </c>
      <c r="H89" s="4">
        <v>0.4</v>
      </c>
    </row>
    <row r="90" spans="2:8" x14ac:dyDescent="0.2">
      <c r="B90" s="1" t="s">
        <v>1847</v>
      </c>
      <c r="C90" s="62">
        <v>5</v>
      </c>
      <c r="D90" s="1" t="s">
        <v>111</v>
      </c>
      <c r="E90" s="1" t="s">
        <v>1848</v>
      </c>
      <c r="F90" s="4">
        <v>200</v>
      </c>
      <c r="G90" s="4">
        <v>979.89</v>
      </c>
      <c r="H90" s="4">
        <v>0.4</v>
      </c>
    </row>
    <row r="91" spans="2:8" x14ac:dyDescent="0.2">
      <c r="B91" s="2" t="s">
        <v>113</v>
      </c>
      <c r="C91" s="64"/>
      <c r="D91" s="2"/>
      <c r="E91" s="2"/>
      <c r="F91" s="10"/>
      <c r="G91" s="10">
        <f>SUM(G67:G90)</f>
        <v>87628.24</v>
      </c>
      <c r="H91" s="10">
        <f>SUM(H67:H90)</f>
        <v>35.519999999999989</v>
      </c>
    </row>
    <row r="92" spans="2:8" x14ac:dyDescent="0.2">
      <c r="B92" s="2" t="s">
        <v>332</v>
      </c>
      <c r="C92" s="64"/>
      <c r="D92" s="2"/>
      <c r="E92" s="2"/>
      <c r="F92" s="10"/>
      <c r="G92" s="10">
        <v>8348.52</v>
      </c>
      <c r="H92" s="10">
        <v>3.38</v>
      </c>
    </row>
    <row r="93" spans="2:8" x14ac:dyDescent="0.2">
      <c r="B93" s="2" t="s">
        <v>114</v>
      </c>
      <c r="C93" s="64"/>
      <c r="D93" s="2"/>
      <c r="E93" s="2"/>
      <c r="F93" s="10"/>
      <c r="G93" s="10">
        <v>247327.3</v>
      </c>
      <c r="H93" s="10">
        <v>100.2</v>
      </c>
    </row>
    <row r="94" spans="2:8" x14ac:dyDescent="0.2">
      <c r="B94" s="2" t="s">
        <v>198</v>
      </c>
      <c r="C94" s="64"/>
      <c r="D94" s="2"/>
      <c r="E94" s="2"/>
      <c r="F94" s="10"/>
      <c r="G94" s="10">
        <v>-500.97830831999818</v>
      </c>
      <c r="H94" s="10">
        <v>-0.20000000000000284</v>
      </c>
    </row>
    <row r="95" spans="2:8" x14ac:dyDescent="0.2">
      <c r="B95" s="2" t="s">
        <v>116</v>
      </c>
      <c r="C95" s="64"/>
      <c r="D95" s="2"/>
      <c r="E95" s="2"/>
      <c r="F95" s="10"/>
      <c r="G95" s="10">
        <v>246826.32169168</v>
      </c>
      <c r="H95" s="10">
        <v>100</v>
      </c>
    </row>
    <row r="96" spans="2:8" x14ac:dyDescent="0.2">
      <c r="B96" s="1" t="s">
        <v>117</v>
      </c>
    </row>
    <row r="97" spans="2:3" x14ac:dyDescent="0.2">
      <c r="B97" s="1" t="s">
        <v>118</v>
      </c>
    </row>
    <row r="99" spans="2:3" ht="25.5" x14ac:dyDescent="0.2">
      <c r="B99" s="11" t="s">
        <v>119</v>
      </c>
      <c r="C99" s="62" t="s">
        <v>120</v>
      </c>
    </row>
    <row r="100" spans="2:3" x14ac:dyDescent="0.2">
      <c r="B100" s="2"/>
    </row>
    <row r="101" spans="2:3" x14ac:dyDescent="0.2">
      <c r="B101" s="2" t="s">
        <v>121</v>
      </c>
    </row>
    <row r="102" spans="2:3" x14ac:dyDescent="0.2">
      <c r="B102" s="2" t="s">
        <v>122</v>
      </c>
    </row>
    <row r="103" spans="2:3" x14ac:dyDescent="0.2">
      <c r="B103" s="2" t="s">
        <v>2427</v>
      </c>
      <c r="C103" s="64"/>
    </row>
    <row r="104" spans="2:3" x14ac:dyDescent="0.2">
      <c r="B104" s="2" t="s">
        <v>2428</v>
      </c>
      <c r="C104" s="64"/>
    </row>
    <row r="105" spans="2:3" x14ac:dyDescent="0.2">
      <c r="B105" s="2" t="s">
        <v>2429</v>
      </c>
      <c r="C105" s="64"/>
    </row>
    <row r="106" spans="2:3" x14ac:dyDescent="0.2">
      <c r="B106" s="2" t="s">
        <v>2430</v>
      </c>
      <c r="C106" s="64"/>
    </row>
    <row r="107" spans="2:3" x14ac:dyDescent="0.2">
      <c r="B107" s="2" t="s">
        <v>2431</v>
      </c>
      <c r="C107" s="64"/>
    </row>
    <row r="108" spans="2:3" x14ac:dyDescent="0.2">
      <c r="B108" s="2" t="s">
        <v>2432</v>
      </c>
      <c r="C108" s="64"/>
    </row>
    <row r="109" spans="2:3" x14ac:dyDescent="0.2">
      <c r="B109" s="2" t="s">
        <v>2433</v>
      </c>
      <c r="C109" s="64"/>
    </row>
    <row r="110" spans="2:3" x14ac:dyDescent="0.2">
      <c r="B110" s="2" t="s">
        <v>2434</v>
      </c>
      <c r="C110" s="64"/>
    </row>
    <row r="111" spans="2:3" x14ac:dyDescent="0.2">
      <c r="B111" s="2" t="s">
        <v>2435</v>
      </c>
      <c r="C111" s="64"/>
    </row>
    <row r="112" spans="2:3" x14ac:dyDescent="0.2">
      <c r="B112" s="2" t="s">
        <v>2436</v>
      </c>
      <c r="C112" s="64"/>
    </row>
    <row r="113" spans="1:6" x14ac:dyDescent="0.2">
      <c r="B113" s="2" t="s">
        <v>2437</v>
      </c>
      <c r="C113" s="64"/>
    </row>
    <row r="114" spans="1:6" x14ac:dyDescent="0.2">
      <c r="B114" s="2" t="s">
        <v>2438</v>
      </c>
      <c r="C114" s="64"/>
    </row>
    <row r="115" spans="1:6" x14ac:dyDescent="0.2">
      <c r="B115" s="2" t="s">
        <v>2439</v>
      </c>
      <c r="C115" s="64"/>
    </row>
    <row r="116" spans="1:6" x14ac:dyDescent="0.2">
      <c r="B116" s="2" t="s">
        <v>2440</v>
      </c>
      <c r="C116" s="64"/>
    </row>
    <row r="117" spans="1:6" x14ac:dyDescent="0.2">
      <c r="B117" s="2" t="s">
        <v>2441</v>
      </c>
      <c r="C117" s="64"/>
    </row>
    <row r="118" spans="1:6" x14ac:dyDescent="0.2">
      <c r="B118" s="2" t="s">
        <v>2442</v>
      </c>
      <c r="C118" s="64"/>
    </row>
    <row r="119" spans="1:6" x14ac:dyDescent="0.2">
      <c r="B119" s="69" t="s">
        <v>1941</v>
      </c>
      <c r="C119" s="64"/>
    </row>
    <row r="120" spans="1:6" x14ac:dyDescent="0.2">
      <c r="B120" s="69" t="s">
        <v>2443</v>
      </c>
    </row>
    <row r="122" spans="1:6" x14ac:dyDescent="0.2">
      <c r="B122" s="113" t="s">
        <v>2009</v>
      </c>
      <c r="C122" s="114"/>
      <c r="D122" s="115"/>
    </row>
    <row r="123" spans="1:6" ht="30" x14ac:dyDescent="0.2">
      <c r="B123" s="116" t="s">
        <v>2010</v>
      </c>
      <c r="C123" s="117" t="s">
        <v>2011</v>
      </c>
      <c r="D123" s="116" t="s">
        <v>2012</v>
      </c>
    </row>
    <row r="124" spans="1:6" x14ac:dyDescent="0.2">
      <c r="B124" s="118" t="s">
        <v>981</v>
      </c>
      <c r="C124" s="135">
        <v>251.81</v>
      </c>
      <c r="D124" s="120">
        <v>2.1</v>
      </c>
      <c r="F124" s="128"/>
    </row>
    <row r="127" spans="1:6" x14ac:dyDescent="0.2">
      <c r="A127" s="3" t="s">
        <v>0</v>
      </c>
      <c r="B127" s="410" t="s">
        <v>2444</v>
      </c>
      <c r="C127" s="410"/>
      <c r="D127" s="410"/>
      <c r="E127" s="410"/>
    </row>
    <row r="131" spans="2:8" x14ac:dyDescent="0.2">
      <c r="B131" s="1" t="s">
        <v>95</v>
      </c>
    </row>
    <row r="133" spans="2:8" x14ac:dyDescent="0.2">
      <c r="B133" s="6" t="s">
        <v>96</v>
      </c>
      <c r="C133" s="63" t="s">
        <v>97</v>
      </c>
      <c r="D133" s="6" t="s">
        <v>98</v>
      </c>
      <c r="E133" s="6" t="s">
        <v>99</v>
      </c>
      <c r="F133" s="8" t="s">
        <v>100</v>
      </c>
      <c r="G133" s="8" t="s">
        <v>101</v>
      </c>
      <c r="H133" s="8" t="s">
        <v>102</v>
      </c>
    </row>
    <row r="134" spans="2:8" x14ac:dyDescent="0.2">
      <c r="B134" s="2" t="s">
        <v>103</v>
      </c>
    </row>
    <row r="135" spans="2:8" x14ac:dyDescent="0.2">
      <c r="B135" s="2" t="s">
        <v>104</v>
      </c>
    </row>
    <row r="136" spans="2:8" x14ac:dyDescent="0.2">
      <c r="B136" s="2" t="s">
        <v>390</v>
      </c>
    </row>
    <row r="137" spans="2:8" x14ac:dyDescent="0.2">
      <c r="B137" s="1" t="s">
        <v>1490</v>
      </c>
      <c r="C137" s="62">
        <v>11.99</v>
      </c>
      <c r="D137" s="1" t="s">
        <v>313</v>
      </c>
      <c r="E137" s="1" t="s">
        <v>314</v>
      </c>
      <c r="F137" s="4">
        <v>174656</v>
      </c>
      <c r="G137" s="4">
        <v>1380.75</v>
      </c>
      <c r="H137" s="4">
        <v>48.7</v>
      </c>
    </row>
    <row r="138" spans="2:8" x14ac:dyDescent="0.2">
      <c r="B138" s="2" t="s">
        <v>325</v>
      </c>
      <c r="C138" s="64"/>
      <c r="D138" s="2"/>
      <c r="E138" s="2"/>
      <c r="F138" s="10"/>
      <c r="G138" s="10">
        <f>SUM(G133:G137)</f>
        <v>1380.75</v>
      </c>
      <c r="H138" s="10">
        <f>SUM(H133:H137)</f>
        <v>48.7</v>
      </c>
    </row>
    <row r="139" spans="2:8" x14ac:dyDescent="0.2">
      <c r="B139" s="2" t="s">
        <v>114</v>
      </c>
      <c r="C139" s="64"/>
      <c r="D139" s="2"/>
      <c r="E139" s="2"/>
      <c r="F139" s="10"/>
      <c r="G139" s="10">
        <v>1380.75</v>
      </c>
      <c r="H139" s="10">
        <v>48.7</v>
      </c>
    </row>
    <row r="140" spans="2:8" x14ac:dyDescent="0.2">
      <c r="B140" s="2" t="s">
        <v>115</v>
      </c>
      <c r="C140" s="64"/>
      <c r="D140" s="2"/>
      <c r="E140" s="2"/>
      <c r="F140" s="10"/>
      <c r="G140" s="10">
        <v>1454.7130526999999</v>
      </c>
      <c r="H140" s="10">
        <v>51.3</v>
      </c>
    </row>
    <row r="141" spans="2:8" x14ac:dyDescent="0.2">
      <c r="B141" s="2" t="s">
        <v>116</v>
      </c>
      <c r="C141" s="64"/>
      <c r="D141" s="2"/>
      <c r="E141" s="2"/>
      <c r="F141" s="10"/>
      <c r="G141" s="10">
        <v>2835.4630526999999</v>
      </c>
      <c r="H141" s="10">
        <v>100</v>
      </c>
    </row>
    <row r="142" spans="2:8" x14ac:dyDescent="0.2">
      <c r="B142" s="1" t="s">
        <v>117</v>
      </c>
    </row>
    <row r="143" spans="2:8" x14ac:dyDescent="0.2">
      <c r="B143" s="1" t="s">
        <v>118</v>
      </c>
    </row>
    <row r="144" spans="2:8" x14ac:dyDescent="0.2">
      <c r="B144" s="2"/>
    </row>
    <row r="145" spans="2:3" ht="25.5" x14ac:dyDescent="0.2">
      <c r="B145" s="11" t="s">
        <v>119</v>
      </c>
      <c r="C145" s="62" t="s">
        <v>120</v>
      </c>
    </row>
    <row r="146" spans="2:3" x14ac:dyDescent="0.2">
      <c r="B146" s="2"/>
    </row>
    <row r="147" spans="2:3" x14ac:dyDescent="0.2">
      <c r="B147" s="69" t="s">
        <v>121</v>
      </c>
    </row>
    <row r="148" spans="2:3" x14ac:dyDescent="0.2">
      <c r="B148" s="2" t="s">
        <v>122</v>
      </c>
    </row>
    <row r="149" spans="2:3" x14ac:dyDescent="0.2">
      <c r="B149" s="2" t="s">
        <v>2445</v>
      </c>
      <c r="C149" s="64"/>
    </row>
    <row r="150" spans="2:3" x14ac:dyDescent="0.2">
      <c r="B150" s="2" t="s">
        <v>2446</v>
      </c>
      <c r="C150" s="64"/>
    </row>
    <row r="151" spans="2:3" x14ac:dyDescent="0.2">
      <c r="B151" s="2" t="s">
        <v>2447</v>
      </c>
      <c r="C151" s="64"/>
    </row>
    <row r="152" spans="2:3" x14ac:dyDescent="0.2">
      <c r="B152" s="2" t="s">
        <v>2448</v>
      </c>
      <c r="C152" s="64"/>
    </row>
    <row r="153" spans="2:3" x14ac:dyDescent="0.2">
      <c r="B153" s="2" t="s">
        <v>2449</v>
      </c>
      <c r="C153" s="64"/>
    </row>
    <row r="154" spans="2:3" x14ac:dyDescent="0.2">
      <c r="B154" s="2" t="s">
        <v>2450</v>
      </c>
      <c r="C154" s="64"/>
    </row>
    <row r="155" spans="2:3" x14ac:dyDescent="0.2">
      <c r="B155" s="2" t="s">
        <v>2451</v>
      </c>
      <c r="C155" s="64"/>
    </row>
    <row r="156" spans="2:3" x14ac:dyDescent="0.2">
      <c r="B156" s="2" t="s">
        <v>2452</v>
      </c>
      <c r="C156" s="64"/>
    </row>
    <row r="157" spans="2:3" x14ac:dyDescent="0.2">
      <c r="B157" s="2" t="s">
        <v>2453</v>
      </c>
      <c r="C157" s="64"/>
    </row>
    <row r="158" spans="2:3" x14ac:dyDescent="0.2">
      <c r="B158" s="2" t="s">
        <v>2454</v>
      </c>
      <c r="C158" s="64"/>
    </row>
    <row r="159" spans="2:3" x14ac:dyDescent="0.2">
      <c r="B159" s="2" t="s">
        <v>2455</v>
      </c>
      <c r="C159" s="64"/>
    </row>
    <row r="160" spans="2:3" x14ac:dyDescent="0.2">
      <c r="B160" s="2" t="s">
        <v>2456</v>
      </c>
      <c r="C160" s="64"/>
    </row>
    <row r="161" spans="1:10" x14ac:dyDescent="0.2">
      <c r="B161" s="2" t="s">
        <v>2457</v>
      </c>
      <c r="C161" s="64"/>
    </row>
    <row r="162" spans="1:10" x14ac:dyDescent="0.2">
      <c r="B162" s="2" t="s">
        <v>2458</v>
      </c>
      <c r="C162" s="64"/>
    </row>
    <row r="163" spans="1:10" x14ac:dyDescent="0.2">
      <c r="B163" s="2" t="s">
        <v>2459</v>
      </c>
      <c r="C163" s="64"/>
    </row>
    <row r="164" spans="1:10" x14ac:dyDescent="0.2">
      <c r="B164" s="2" t="s">
        <v>2460</v>
      </c>
      <c r="C164" s="64"/>
    </row>
    <row r="165" spans="1:10" x14ac:dyDescent="0.2">
      <c r="B165" s="2" t="s">
        <v>123</v>
      </c>
      <c r="C165" s="64"/>
    </row>
    <row r="166" spans="1:10" x14ac:dyDescent="0.2">
      <c r="B166" s="2"/>
    </row>
    <row r="167" spans="1:10" s="79" customFormat="1" x14ac:dyDescent="0.2">
      <c r="B167" s="87" t="s">
        <v>1617</v>
      </c>
      <c r="C167" s="85"/>
      <c r="D167" s="84"/>
      <c r="E167" s="84"/>
      <c r="F167" s="83"/>
      <c r="G167" s="83"/>
      <c r="H167" s="83"/>
      <c r="J167" s="80"/>
    </row>
    <row r="168" spans="1:10" s="79" customFormat="1" x14ac:dyDescent="0.2">
      <c r="A168"/>
      <c r="B168"/>
      <c r="C168" s="85"/>
      <c r="D168" s="84"/>
      <c r="E168" s="84"/>
      <c r="F168" s="83"/>
      <c r="G168" s="83"/>
      <c r="H168" s="83"/>
      <c r="J168" s="80"/>
    </row>
    <row r="169" spans="1:10" s="79" customFormat="1" x14ac:dyDescent="0.2">
      <c r="A169"/>
      <c r="B169"/>
      <c r="C169" s="85"/>
      <c r="D169" s="84"/>
      <c r="E169" s="84"/>
      <c r="F169" s="83"/>
      <c r="G169" s="83"/>
      <c r="H169" s="83"/>
      <c r="J169" s="80"/>
    </row>
    <row r="170" spans="1:10" s="79" customFormat="1" x14ac:dyDescent="0.2">
      <c r="A170"/>
      <c r="B170" t="s">
        <v>1616</v>
      </c>
      <c r="C170" s="80">
        <v>788527303.70000005</v>
      </c>
      <c r="D170" s="84"/>
      <c r="E170" s="84"/>
      <c r="F170" s="83"/>
      <c r="G170" s="83"/>
      <c r="H170" s="83"/>
      <c r="J170" s="80"/>
    </row>
    <row r="171" spans="1:10" s="79" customFormat="1" x14ac:dyDescent="0.2">
      <c r="A171"/>
      <c r="B171"/>
      <c r="C171" s="80"/>
      <c r="D171" s="84"/>
      <c r="E171" s="84"/>
      <c r="F171" s="83"/>
      <c r="G171" s="83"/>
      <c r="H171" s="83"/>
      <c r="J171" s="80"/>
    </row>
    <row r="172" spans="1:10" s="79" customFormat="1" x14ac:dyDescent="0.2">
      <c r="A172"/>
      <c r="B172" t="s">
        <v>1615</v>
      </c>
      <c r="C172" s="80">
        <v>669327303.70000005</v>
      </c>
      <c r="D172" s="84"/>
      <c r="E172" s="84"/>
      <c r="F172" s="83"/>
      <c r="G172" s="83"/>
      <c r="H172" s="83"/>
      <c r="J172" s="80"/>
    </row>
    <row r="173" spans="1:10" s="79" customFormat="1" x14ac:dyDescent="0.2">
      <c r="A173"/>
      <c r="B173"/>
      <c r="C173" s="80"/>
      <c r="D173" s="84"/>
      <c r="E173" s="84"/>
      <c r="F173" s="83"/>
      <c r="G173" s="83"/>
      <c r="H173" s="83"/>
      <c r="J173" s="80"/>
    </row>
    <row r="174" spans="1:10" s="79" customFormat="1" x14ac:dyDescent="0.2">
      <c r="A174" s="88" t="s">
        <v>1614</v>
      </c>
      <c r="B174" t="s">
        <v>1613</v>
      </c>
      <c r="C174" s="80">
        <v>119200000</v>
      </c>
      <c r="D174" s="84"/>
      <c r="E174" s="84"/>
      <c r="F174" s="83"/>
      <c r="G174" s="83"/>
      <c r="H174" s="83"/>
      <c r="J174" s="80"/>
    </row>
    <row r="175" spans="1:10" s="79" customFormat="1" x14ac:dyDescent="0.2">
      <c r="A175" s="88"/>
      <c r="B175"/>
      <c r="C175" s="80"/>
      <c r="D175" s="84"/>
      <c r="E175" s="84"/>
      <c r="F175" s="83"/>
      <c r="G175" s="83"/>
      <c r="H175" s="83"/>
      <c r="J175" s="80"/>
    </row>
    <row r="176" spans="1:10" s="79" customFormat="1" x14ac:dyDescent="0.2">
      <c r="A176" s="88"/>
      <c r="B176" s="87" t="s">
        <v>1612</v>
      </c>
      <c r="C176" s="136">
        <v>320030263</v>
      </c>
      <c r="D176" s="84"/>
      <c r="E176" s="84"/>
      <c r="F176" s="83"/>
      <c r="G176" s="83"/>
      <c r="H176" s="83"/>
      <c r="J176" s="80"/>
    </row>
    <row r="177" spans="1:10" s="79" customFormat="1" x14ac:dyDescent="0.2">
      <c r="A177" s="88"/>
      <c r="B177"/>
      <c r="C177" s="80"/>
      <c r="D177" s="84"/>
      <c r="E177" s="84"/>
      <c r="F177" s="83"/>
      <c r="G177" s="83"/>
      <c r="H177" s="83"/>
      <c r="J177" s="80"/>
    </row>
    <row r="178" spans="1:10" s="79" customFormat="1" x14ac:dyDescent="0.2">
      <c r="A178" s="88"/>
      <c r="B178" t="s">
        <v>1611</v>
      </c>
      <c r="C178" s="80">
        <v>145374263</v>
      </c>
      <c r="D178" s="84"/>
      <c r="E178" s="84"/>
      <c r="F178" s="83"/>
      <c r="G178" s="83"/>
      <c r="H178" s="83"/>
      <c r="J178" s="80"/>
    </row>
    <row r="179" spans="1:10" s="79" customFormat="1" x14ac:dyDescent="0.2">
      <c r="A179" s="88"/>
      <c r="B179"/>
      <c r="C179" s="80"/>
      <c r="D179" s="84"/>
      <c r="E179" s="84"/>
      <c r="F179" s="83"/>
      <c r="G179" s="83"/>
      <c r="H179" s="83"/>
      <c r="J179" s="80"/>
    </row>
    <row r="180" spans="1:10" s="79" customFormat="1" ht="25.5" x14ac:dyDescent="0.2">
      <c r="A180" s="88"/>
      <c r="B180" s="91" t="s">
        <v>1610</v>
      </c>
      <c r="C180" s="80">
        <v>174656000</v>
      </c>
      <c r="D180" s="84"/>
      <c r="E180" s="84"/>
      <c r="F180" s="83"/>
      <c r="G180" s="83"/>
      <c r="H180" s="83"/>
      <c r="J180" s="80"/>
    </row>
    <row r="181" spans="1:10" s="79" customFormat="1" x14ac:dyDescent="0.2">
      <c r="A181" s="88"/>
      <c r="B181"/>
      <c r="C181" s="80"/>
      <c r="D181" s="84"/>
      <c r="E181" s="84"/>
      <c r="F181" s="83"/>
      <c r="G181" s="83"/>
      <c r="H181" s="83"/>
      <c r="J181" s="80"/>
    </row>
    <row r="182" spans="1:10" s="79" customFormat="1" x14ac:dyDescent="0.2">
      <c r="A182" s="88" t="s">
        <v>1609</v>
      </c>
      <c r="B182" s="87" t="s">
        <v>1608</v>
      </c>
      <c r="C182" s="136">
        <v>320030263</v>
      </c>
      <c r="D182" s="84"/>
      <c r="E182" s="84"/>
      <c r="F182" s="83"/>
      <c r="G182" s="83"/>
      <c r="H182" s="83"/>
      <c r="J182" s="80"/>
    </row>
    <row r="183" spans="1:10" x14ac:dyDescent="0.2">
      <c r="B183" s="2"/>
    </row>
  </sheetData>
  <mergeCells count="4">
    <mergeCell ref="B1:E1"/>
    <mergeCell ref="C3:C7"/>
    <mergeCell ref="D3:D7"/>
    <mergeCell ref="B127:E127"/>
  </mergeCells>
  <hyperlinks>
    <hyperlink ref="A1" location="Index!A1" display="Index" xr:uid="{722FE338-2C88-42B2-ADF2-355A30210F7C}"/>
    <hyperlink ref="A127" location="Index!A1" display="Index" xr:uid="{5C6054D4-AB7D-4238-9B94-4940E26969C6}"/>
  </hyperlinks>
  <pageMargins left="0.7" right="0.7" top="0.75" bottom="0.75"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D77AB-4781-49EF-BFFD-A75C166E330D}">
  <dimension ref="A1:K197"/>
  <sheetViews>
    <sheetView workbookViewId="0">
      <selection activeCell="B1" sqref="B1:H1"/>
    </sheetView>
  </sheetViews>
  <sheetFormatPr defaultRowHeight="12.75" x14ac:dyDescent="0.2"/>
  <cols>
    <col min="1" max="1" width="5.42578125" style="1" bestFit="1" customWidth="1"/>
    <col min="2" max="2" width="73.7109375" style="1" bestFit="1" customWidth="1"/>
    <col min="3" max="3" width="25.7109375" style="62" customWidth="1"/>
    <col min="4" max="4" width="25.7109375" style="1" customWidth="1"/>
    <col min="5" max="5" width="14.42578125" style="1" bestFit="1" customWidth="1"/>
    <col min="6" max="6" width="11.5703125" style="4" bestFit="1" customWidth="1"/>
    <col min="7" max="7" width="18.140625" style="4" bestFit="1" customWidth="1"/>
    <col min="8" max="8" width="9.140625" style="4" bestFit="1" customWidth="1"/>
    <col min="9" max="9" width="9.140625" style="1"/>
    <col min="10" max="10" width="9.5703125" style="1" bestFit="1" customWidth="1"/>
    <col min="11" max="256" width="9.140625" style="1"/>
    <col min="257" max="257" width="5.42578125" style="1" bestFit="1" customWidth="1"/>
    <col min="258" max="258" width="73.7109375" style="1" bestFit="1" customWidth="1"/>
    <col min="259" max="260" width="20.7109375" style="1" customWidth="1"/>
    <col min="261" max="261" width="14.42578125" style="1" bestFit="1" customWidth="1"/>
    <col min="262" max="262" width="11.5703125" style="1" bestFit="1" customWidth="1"/>
    <col min="263" max="263" width="18.140625" style="1" bestFit="1" customWidth="1"/>
    <col min="264" max="264" width="9.140625" style="1" bestFit="1"/>
    <col min="265" max="265" width="9.140625" style="1"/>
    <col min="266" max="266" width="9.5703125" style="1" bestFit="1" customWidth="1"/>
    <col min="267" max="512" width="9.140625" style="1"/>
    <col min="513" max="513" width="5.42578125" style="1" bestFit="1" customWidth="1"/>
    <col min="514" max="514" width="73.7109375" style="1" bestFit="1" customWidth="1"/>
    <col min="515" max="516" width="20.7109375" style="1" customWidth="1"/>
    <col min="517" max="517" width="14.42578125" style="1" bestFit="1" customWidth="1"/>
    <col min="518" max="518" width="11.5703125" style="1" bestFit="1" customWidth="1"/>
    <col min="519" max="519" width="18.140625" style="1" bestFit="1" customWidth="1"/>
    <col min="520" max="520" width="9.140625" style="1" bestFit="1"/>
    <col min="521" max="521" width="9.140625" style="1"/>
    <col min="522" max="522" width="9.5703125" style="1" bestFit="1" customWidth="1"/>
    <col min="523" max="768" width="9.140625" style="1"/>
    <col min="769" max="769" width="5.42578125" style="1" bestFit="1" customWidth="1"/>
    <col min="770" max="770" width="73.7109375" style="1" bestFit="1" customWidth="1"/>
    <col min="771" max="772" width="20.7109375" style="1" customWidth="1"/>
    <col min="773" max="773" width="14.42578125" style="1" bestFit="1" customWidth="1"/>
    <col min="774" max="774" width="11.5703125" style="1" bestFit="1" customWidth="1"/>
    <col min="775" max="775" width="18.140625" style="1" bestFit="1" customWidth="1"/>
    <col min="776" max="776" width="9.140625" style="1" bestFit="1"/>
    <col min="777" max="777" width="9.140625" style="1"/>
    <col min="778" max="778" width="9.5703125" style="1" bestFit="1" customWidth="1"/>
    <col min="779" max="1024" width="9.140625" style="1"/>
    <col min="1025" max="1025" width="5.42578125" style="1" bestFit="1" customWidth="1"/>
    <col min="1026" max="1026" width="73.7109375" style="1" bestFit="1" customWidth="1"/>
    <col min="1027" max="1028" width="20.7109375" style="1" customWidth="1"/>
    <col min="1029" max="1029" width="14.42578125" style="1" bestFit="1" customWidth="1"/>
    <col min="1030" max="1030" width="11.5703125" style="1" bestFit="1" customWidth="1"/>
    <col min="1031" max="1031" width="18.140625" style="1" bestFit="1" customWidth="1"/>
    <col min="1032" max="1032" width="9.140625" style="1" bestFit="1"/>
    <col min="1033" max="1033" width="9.140625" style="1"/>
    <col min="1034" max="1034" width="9.5703125" style="1" bestFit="1" customWidth="1"/>
    <col min="1035" max="1280" width="9.140625" style="1"/>
    <col min="1281" max="1281" width="5.42578125" style="1" bestFit="1" customWidth="1"/>
    <col min="1282" max="1282" width="73.7109375" style="1" bestFit="1" customWidth="1"/>
    <col min="1283" max="1284" width="20.7109375" style="1" customWidth="1"/>
    <col min="1285" max="1285" width="14.42578125" style="1" bestFit="1" customWidth="1"/>
    <col min="1286" max="1286" width="11.5703125" style="1" bestFit="1" customWidth="1"/>
    <col min="1287" max="1287" width="18.140625" style="1" bestFit="1" customWidth="1"/>
    <col min="1288" max="1288" width="9.140625" style="1" bestFit="1"/>
    <col min="1289" max="1289" width="9.140625" style="1"/>
    <col min="1290" max="1290" width="9.5703125" style="1" bestFit="1" customWidth="1"/>
    <col min="1291" max="1536" width="9.140625" style="1"/>
    <col min="1537" max="1537" width="5.42578125" style="1" bestFit="1" customWidth="1"/>
    <col min="1538" max="1538" width="73.7109375" style="1" bestFit="1" customWidth="1"/>
    <col min="1539" max="1540" width="20.7109375" style="1" customWidth="1"/>
    <col min="1541" max="1541" width="14.42578125" style="1" bestFit="1" customWidth="1"/>
    <col min="1542" max="1542" width="11.5703125" style="1" bestFit="1" customWidth="1"/>
    <col min="1543" max="1543" width="18.140625" style="1" bestFit="1" customWidth="1"/>
    <col min="1544" max="1544" width="9.140625" style="1" bestFit="1"/>
    <col min="1545" max="1545" width="9.140625" style="1"/>
    <col min="1546" max="1546" width="9.5703125" style="1" bestFit="1" customWidth="1"/>
    <col min="1547" max="1792" width="9.140625" style="1"/>
    <col min="1793" max="1793" width="5.42578125" style="1" bestFit="1" customWidth="1"/>
    <col min="1794" max="1794" width="73.7109375" style="1" bestFit="1" customWidth="1"/>
    <col min="1795" max="1796" width="20.7109375" style="1" customWidth="1"/>
    <col min="1797" max="1797" width="14.42578125" style="1" bestFit="1" customWidth="1"/>
    <col min="1798" max="1798" width="11.5703125" style="1" bestFit="1" customWidth="1"/>
    <col min="1799" max="1799" width="18.140625" style="1" bestFit="1" customWidth="1"/>
    <col min="1800" max="1800" width="9.140625" style="1" bestFit="1"/>
    <col min="1801" max="1801" width="9.140625" style="1"/>
    <col min="1802" max="1802" width="9.5703125" style="1" bestFit="1" customWidth="1"/>
    <col min="1803" max="2048" width="9.140625" style="1"/>
    <col min="2049" max="2049" width="5.42578125" style="1" bestFit="1" customWidth="1"/>
    <col min="2050" max="2050" width="73.7109375" style="1" bestFit="1" customWidth="1"/>
    <col min="2051" max="2052" width="20.7109375" style="1" customWidth="1"/>
    <col min="2053" max="2053" width="14.42578125" style="1" bestFit="1" customWidth="1"/>
    <col min="2054" max="2054" width="11.5703125" style="1" bestFit="1" customWidth="1"/>
    <col min="2055" max="2055" width="18.140625" style="1" bestFit="1" customWidth="1"/>
    <col min="2056" max="2056" width="9.140625" style="1" bestFit="1"/>
    <col min="2057" max="2057" width="9.140625" style="1"/>
    <col min="2058" max="2058" width="9.5703125" style="1" bestFit="1" customWidth="1"/>
    <col min="2059" max="2304" width="9.140625" style="1"/>
    <col min="2305" max="2305" width="5.42578125" style="1" bestFit="1" customWidth="1"/>
    <col min="2306" max="2306" width="73.7109375" style="1" bestFit="1" customWidth="1"/>
    <col min="2307" max="2308" width="20.7109375" style="1" customWidth="1"/>
    <col min="2309" max="2309" width="14.42578125" style="1" bestFit="1" customWidth="1"/>
    <col min="2310" max="2310" width="11.5703125" style="1" bestFit="1" customWidth="1"/>
    <col min="2311" max="2311" width="18.140625" style="1" bestFit="1" customWidth="1"/>
    <col min="2312" max="2312" width="9.140625" style="1" bestFit="1"/>
    <col min="2313" max="2313" width="9.140625" style="1"/>
    <col min="2314" max="2314" width="9.5703125" style="1" bestFit="1" customWidth="1"/>
    <col min="2315" max="2560" width="9.140625" style="1"/>
    <col min="2561" max="2561" width="5.42578125" style="1" bestFit="1" customWidth="1"/>
    <col min="2562" max="2562" width="73.7109375" style="1" bestFit="1" customWidth="1"/>
    <col min="2563" max="2564" width="20.7109375" style="1" customWidth="1"/>
    <col min="2565" max="2565" width="14.42578125" style="1" bestFit="1" customWidth="1"/>
    <col min="2566" max="2566" width="11.5703125" style="1" bestFit="1" customWidth="1"/>
    <col min="2567" max="2567" width="18.140625" style="1" bestFit="1" customWidth="1"/>
    <col min="2568" max="2568" width="9.140625" style="1" bestFit="1"/>
    <col min="2569" max="2569" width="9.140625" style="1"/>
    <col min="2570" max="2570" width="9.5703125" style="1" bestFit="1" customWidth="1"/>
    <col min="2571" max="2816" width="9.140625" style="1"/>
    <col min="2817" max="2817" width="5.42578125" style="1" bestFit="1" customWidth="1"/>
    <col min="2818" max="2818" width="73.7109375" style="1" bestFit="1" customWidth="1"/>
    <col min="2819" max="2820" width="20.7109375" style="1" customWidth="1"/>
    <col min="2821" max="2821" width="14.42578125" style="1" bestFit="1" customWidth="1"/>
    <col min="2822" max="2822" width="11.5703125" style="1" bestFit="1" customWidth="1"/>
    <col min="2823" max="2823" width="18.140625" style="1" bestFit="1" customWidth="1"/>
    <col min="2824" max="2824" width="9.140625" style="1" bestFit="1"/>
    <col min="2825" max="2825" width="9.140625" style="1"/>
    <col min="2826" max="2826" width="9.5703125" style="1" bestFit="1" customWidth="1"/>
    <col min="2827" max="3072" width="9.140625" style="1"/>
    <col min="3073" max="3073" width="5.42578125" style="1" bestFit="1" customWidth="1"/>
    <col min="3074" max="3074" width="73.7109375" style="1" bestFit="1" customWidth="1"/>
    <col min="3075" max="3076" width="20.7109375" style="1" customWidth="1"/>
    <col min="3077" max="3077" width="14.42578125" style="1" bestFit="1" customWidth="1"/>
    <col min="3078" max="3078" width="11.5703125" style="1" bestFit="1" customWidth="1"/>
    <col min="3079" max="3079" width="18.140625" style="1" bestFit="1" customWidth="1"/>
    <col min="3080" max="3080" width="9.140625" style="1" bestFit="1"/>
    <col min="3081" max="3081" width="9.140625" style="1"/>
    <col min="3082" max="3082" width="9.5703125" style="1" bestFit="1" customWidth="1"/>
    <col min="3083" max="3328" width="9.140625" style="1"/>
    <col min="3329" max="3329" width="5.42578125" style="1" bestFit="1" customWidth="1"/>
    <col min="3330" max="3330" width="73.7109375" style="1" bestFit="1" customWidth="1"/>
    <col min="3331" max="3332" width="20.7109375" style="1" customWidth="1"/>
    <col min="3333" max="3333" width="14.42578125" style="1" bestFit="1" customWidth="1"/>
    <col min="3334" max="3334" width="11.5703125" style="1" bestFit="1" customWidth="1"/>
    <col min="3335" max="3335" width="18.140625" style="1" bestFit="1" customWidth="1"/>
    <col min="3336" max="3336" width="9.140625" style="1" bestFit="1"/>
    <col min="3337" max="3337" width="9.140625" style="1"/>
    <col min="3338" max="3338" width="9.5703125" style="1" bestFit="1" customWidth="1"/>
    <col min="3339" max="3584" width="9.140625" style="1"/>
    <col min="3585" max="3585" width="5.42578125" style="1" bestFit="1" customWidth="1"/>
    <col min="3586" max="3586" width="73.7109375" style="1" bestFit="1" customWidth="1"/>
    <col min="3587" max="3588" width="20.7109375" style="1" customWidth="1"/>
    <col min="3589" max="3589" width="14.42578125" style="1" bestFit="1" customWidth="1"/>
    <col min="3590" max="3590" width="11.5703125" style="1" bestFit="1" customWidth="1"/>
    <col min="3591" max="3591" width="18.140625" style="1" bestFit="1" customWidth="1"/>
    <col min="3592" max="3592" width="9.140625" style="1" bestFit="1"/>
    <col min="3593" max="3593" width="9.140625" style="1"/>
    <col min="3594" max="3594" width="9.5703125" style="1" bestFit="1" customWidth="1"/>
    <col min="3595" max="3840" width="9.140625" style="1"/>
    <col min="3841" max="3841" width="5.42578125" style="1" bestFit="1" customWidth="1"/>
    <col min="3842" max="3842" width="73.7109375" style="1" bestFit="1" customWidth="1"/>
    <col min="3843" max="3844" width="20.7109375" style="1" customWidth="1"/>
    <col min="3845" max="3845" width="14.42578125" style="1" bestFit="1" customWidth="1"/>
    <col min="3846" max="3846" width="11.5703125" style="1" bestFit="1" customWidth="1"/>
    <col min="3847" max="3847" width="18.140625" style="1" bestFit="1" customWidth="1"/>
    <col min="3848" max="3848" width="9.140625" style="1" bestFit="1"/>
    <col min="3849" max="3849" width="9.140625" style="1"/>
    <col min="3850" max="3850" width="9.5703125" style="1" bestFit="1" customWidth="1"/>
    <col min="3851" max="4096" width="9.140625" style="1"/>
    <col min="4097" max="4097" width="5.42578125" style="1" bestFit="1" customWidth="1"/>
    <col min="4098" max="4098" width="73.7109375" style="1" bestFit="1" customWidth="1"/>
    <col min="4099" max="4100" width="20.7109375" style="1" customWidth="1"/>
    <col min="4101" max="4101" width="14.42578125" style="1" bestFit="1" customWidth="1"/>
    <col min="4102" max="4102" width="11.5703125" style="1" bestFit="1" customWidth="1"/>
    <col min="4103" max="4103" width="18.140625" style="1" bestFit="1" customWidth="1"/>
    <col min="4104" max="4104" width="9.140625" style="1" bestFit="1"/>
    <col min="4105" max="4105" width="9.140625" style="1"/>
    <col min="4106" max="4106" width="9.5703125" style="1" bestFit="1" customWidth="1"/>
    <col min="4107" max="4352" width="9.140625" style="1"/>
    <col min="4353" max="4353" width="5.42578125" style="1" bestFit="1" customWidth="1"/>
    <col min="4354" max="4354" width="73.7109375" style="1" bestFit="1" customWidth="1"/>
    <col min="4355" max="4356" width="20.7109375" style="1" customWidth="1"/>
    <col min="4357" max="4357" width="14.42578125" style="1" bestFit="1" customWidth="1"/>
    <col min="4358" max="4358" width="11.5703125" style="1" bestFit="1" customWidth="1"/>
    <col min="4359" max="4359" width="18.140625" style="1" bestFit="1" customWidth="1"/>
    <col min="4360" max="4360" width="9.140625" style="1" bestFit="1"/>
    <col min="4361" max="4361" width="9.140625" style="1"/>
    <col min="4362" max="4362" width="9.5703125" style="1" bestFit="1" customWidth="1"/>
    <col min="4363" max="4608" width="9.140625" style="1"/>
    <col min="4609" max="4609" width="5.42578125" style="1" bestFit="1" customWidth="1"/>
    <col min="4610" max="4610" width="73.7109375" style="1" bestFit="1" customWidth="1"/>
    <col min="4611" max="4612" width="20.7109375" style="1" customWidth="1"/>
    <col min="4613" max="4613" width="14.42578125" style="1" bestFit="1" customWidth="1"/>
    <col min="4614" max="4614" width="11.5703125" style="1" bestFit="1" customWidth="1"/>
    <col min="4615" max="4615" width="18.140625" style="1" bestFit="1" customWidth="1"/>
    <col min="4616" max="4616" width="9.140625" style="1" bestFit="1"/>
    <col min="4617" max="4617" width="9.140625" style="1"/>
    <col min="4618" max="4618" width="9.5703125" style="1" bestFit="1" customWidth="1"/>
    <col min="4619" max="4864" width="9.140625" style="1"/>
    <col min="4865" max="4865" width="5.42578125" style="1" bestFit="1" customWidth="1"/>
    <col min="4866" max="4866" width="73.7109375" style="1" bestFit="1" customWidth="1"/>
    <col min="4867" max="4868" width="20.7109375" style="1" customWidth="1"/>
    <col min="4869" max="4869" width="14.42578125" style="1" bestFit="1" customWidth="1"/>
    <col min="4870" max="4870" width="11.5703125" style="1" bestFit="1" customWidth="1"/>
    <col min="4871" max="4871" width="18.140625" style="1" bestFit="1" customWidth="1"/>
    <col min="4872" max="4872" width="9.140625" style="1" bestFit="1"/>
    <col min="4873" max="4873" width="9.140625" style="1"/>
    <col min="4874" max="4874" width="9.5703125" style="1" bestFit="1" customWidth="1"/>
    <col min="4875" max="5120" width="9.140625" style="1"/>
    <col min="5121" max="5121" width="5.42578125" style="1" bestFit="1" customWidth="1"/>
    <col min="5122" max="5122" width="73.7109375" style="1" bestFit="1" customWidth="1"/>
    <col min="5123" max="5124" width="20.7109375" style="1" customWidth="1"/>
    <col min="5125" max="5125" width="14.42578125" style="1" bestFit="1" customWidth="1"/>
    <col min="5126" max="5126" width="11.5703125" style="1" bestFit="1" customWidth="1"/>
    <col min="5127" max="5127" width="18.140625" style="1" bestFit="1" customWidth="1"/>
    <col min="5128" max="5128" width="9.140625" style="1" bestFit="1"/>
    <col min="5129" max="5129" width="9.140625" style="1"/>
    <col min="5130" max="5130" width="9.5703125" style="1" bestFit="1" customWidth="1"/>
    <col min="5131" max="5376" width="9.140625" style="1"/>
    <col min="5377" max="5377" width="5.42578125" style="1" bestFit="1" customWidth="1"/>
    <col min="5378" max="5378" width="73.7109375" style="1" bestFit="1" customWidth="1"/>
    <col min="5379" max="5380" width="20.7109375" style="1" customWidth="1"/>
    <col min="5381" max="5381" width="14.42578125" style="1" bestFit="1" customWidth="1"/>
    <col min="5382" max="5382" width="11.5703125" style="1" bestFit="1" customWidth="1"/>
    <col min="5383" max="5383" width="18.140625" style="1" bestFit="1" customWidth="1"/>
    <col min="5384" max="5384" width="9.140625" style="1" bestFit="1"/>
    <col min="5385" max="5385" width="9.140625" style="1"/>
    <col min="5386" max="5386" width="9.5703125" style="1" bestFit="1" customWidth="1"/>
    <col min="5387" max="5632" width="9.140625" style="1"/>
    <col min="5633" max="5633" width="5.42578125" style="1" bestFit="1" customWidth="1"/>
    <col min="5634" max="5634" width="73.7109375" style="1" bestFit="1" customWidth="1"/>
    <col min="5635" max="5636" width="20.7109375" style="1" customWidth="1"/>
    <col min="5637" max="5637" width="14.42578125" style="1" bestFit="1" customWidth="1"/>
    <col min="5638" max="5638" width="11.5703125" style="1" bestFit="1" customWidth="1"/>
    <col min="5639" max="5639" width="18.140625" style="1" bestFit="1" customWidth="1"/>
    <col min="5640" max="5640" width="9.140625" style="1" bestFit="1"/>
    <col min="5641" max="5641" width="9.140625" style="1"/>
    <col min="5642" max="5642" width="9.5703125" style="1" bestFit="1" customWidth="1"/>
    <col min="5643" max="5888" width="9.140625" style="1"/>
    <col min="5889" max="5889" width="5.42578125" style="1" bestFit="1" customWidth="1"/>
    <col min="5890" max="5890" width="73.7109375" style="1" bestFit="1" customWidth="1"/>
    <col min="5891" max="5892" width="20.7109375" style="1" customWidth="1"/>
    <col min="5893" max="5893" width="14.42578125" style="1" bestFit="1" customWidth="1"/>
    <col min="5894" max="5894" width="11.5703125" style="1" bestFit="1" customWidth="1"/>
    <col min="5895" max="5895" width="18.140625" style="1" bestFit="1" customWidth="1"/>
    <col min="5896" max="5896" width="9.140625" style="1" bestFit="1"/>
    <col min="5897" max="5897" width="9.140625" style="1"/>
    <col min="5898" max="5898" width="9.5703125" style="1" bestFit="1" customWidth="1"/>
    <col min="5899" max="6144" width="9.140625" style="1"/>
    <col min="6145" max="6145" width="5.42578125" style="1" bestFit="1" customWidth="1"/>
    <col min="6146" max="6146" width="73.7109375" style="1" bestFit="1" customWidth="1"/>
    <col min="6147" max="6148" width="20.7109375" style="1" customWidth="1"/>
    <col min="6149" max="6149" width="14.42578125" style="1" bestFit="1" customWidth="1"/>
    <col min="6150" max="6150" width="11.5703125" style="1" bestFit="1" customWidth="1"/>
    <col min="6151" max="6151" width="18.140625" style="1" bestFit="1" customWidth="1"/>
    <col min="6152" max="6152" width="9.140625" style="1" bestFit="1"/>
    <col min="6153" max="6153" width="9.140625" style="1"/>
    <col min="6154" max="6154" width="9.5703125" style="1" bestFit="1" customWidth="1"/>
    <col min="6155" max="6400" width="9.140625" style="1"/>
    <col min="6401" max="6401" width="5.42578125" style="1" bestFit="1" customWidth="1"/>
    <col min="6402" max="6402" width="73.7109375" style="1" bestFit="1" customWidth="1"/>
    <col min="6403" max="6404" width="20.7109375" style="1" customWidth="1"/>
    <col min="6405" max="6405" width="14.42578125" style="1" bestFit="1" customWidth="1"/>
    <col min="6406" max="6406" width="11.5703125" style="1" bestFit="1" customWidth="1"/>
    <col min="6407" max="6407" width="18.140625" style="1" bestFit="1" customWidth="1"/>
    <col min="6408" max="6408" width="9.140625" style="1" bestFit="1"/>
    <col min="6409" max="6409" width="9.140625" style="1"/>
    <col min="6410" max="6410" width="9.5703125" style="1" bestFit="1" customWidth="1"/>
    <col min="6411" max="6656" width="9.140625" style="1"/>
    <col min="6657" max="6657" width="5.42578125" style="1" bestFit="1" customWidth="1"/>
    <col min="6658" max="6658" width="73.7109375" style="1" bestFit="1" customWidth="1"/>
    <col min="6659" max="6660" width="20.7109375" style="1" customWidth="1"/>
    <col min="6661" max="6661" width="14.42578125" style="1" bestFit="1" customWidth="1"/>
    <col min="6662" max="6662" width="11.5703125" style="1" bestFit="1" customWidth="1"/>
    <col min="6663" max="6663" width="18.140625" style="1" bestFit="1" customWidth="1"/>
    <col min="6664" max="6664" width="9.140625" style="1" bestFit="1"/>
    <col min="6665" max="6665" width="9.140625" style="1"/>
    <col min="6666" max="6666" width="9.5703125" style="1" bestFit="1" customWidth="1"/>
    <col min="6667" max="6912" width="9.140625" style="1"/>
    <col min="6913" max="6913" width="5.42578125" style="1" bestFit="1" customWidth="1"/>
    <col min="6914" max="6914" width="73.7109375" style="1" bestFit="1" customWidth="1"/>
    <col min="6915" max="6916" width="20.7109375" style="1" customWidth="1"/>
    <col min="6917" max="6917" width="14.42578125" style="1" bestFit="1" customWidth="1"/>
    <col min="6918" max="6918" width="11.5703125" style="1" bestFit="1" customWidth="1"/>
    <col min="6919" max="6919" width="18.140625" style="1" bestFit="1" customWidth="1"/>
    <col min="6920" max="6920" width="9.140625" style="1" bestFit="1"/>
    <col min="6921" max="6921" width="9.140625" style="1"/>
    <col min="6922" max="6922" width="9.5703125" style="1" bestFit="1" customWidth="1"/>
    <col min="6923" max="7168" width="9.140625" style="1"/>
    <col min="7169" max="7169" width="5.42578125" style="1" bestFit="1" customWidth="1"/>
    <col min="7170" max="7170" width="73.7109375" style="1" bestFit="1" customWidth="1"/>
    <col min="7171" max="7172" width="20.7109375" style="1" customWidth="1"/>
    <col min="7173" max="7173" width="14.42578125" style="1" bestFit="1" customWidth="1"/>
    <col min="7174" max="7174" width="11.5703125" style="1" bestFit="1" customWidth="1"/>
    <col min="7175" max="7175" width="18.140625" style="1" bestFit="1" customWidth="1"/>
    <col min="7176" max="7176" width="9.140625" style="1" bestFit="1"/>
    <col min="7177" max="7177" width="9.140625" style="1"/>
    <col min="7178" max="7178" width="9.5703125" style="1" bestFit="1" customWidth="1"/>
    <col min="7179" max="7424" width="9.140625" style="1"/>
    <col min="7425" max="7425" width="5.42578125" style="1" bestFit="1" customWidth="1"/>
    <col min="7426" max="7426" width="73.7109375" style="1" bestFit="1" customWidth="1"/>
    <col min="7427" max="7428" width="20.7109375" style="1" customWidth="1"/>
    <col min="7429" max="7429" width="14.42578125" style="1" bestFit="1" customWidth="1"/>
    <col min="7430" max="7430" width="11.5703125" style="1" bestFit="1" customWidth="1"/>
    <col min="7431" max="7431" width="18.140625" style="1" bestFit="1" customWidth="1"/>
    <col min="7432" max="7432" width="9.140625" style="1" bestFit="1"/>
    <col min="7433" max="7433" width="9.140625" style="1"/>
    <col min="7434" max="7434" width="9.5703125" style="1" bestFit="1" customWidth="1"/>
    <col min="7435" max="7680" width="9.140625" style="1"/>
    <col min="7681" max="7681" width="5.42578125" style="1" bestFit="1" customWidth="1"/>
    <col min="7682" max="7682" width="73.7109375" style="1" bestFit="1" customWidth="1"/>
    <col min="7683" max="7684" width="20.7109375" style="1" customWidth="1"/>
    <col min="7685" max="7685" width="14.42578125" style="1" bestFit="1" customWidth="1"/>
    <col min="7686" max="7686" width="11.5703125" style="1" bestFit="1" customWidth="1"/>
    <col min="7687" max="7687" width="18.140625" style="1" bestFit="1" customWidth="1"/>
    <col min="7688" max="7688" width="9.140625" style="1" bestFit="1"/>
    <col min="7689" max="7689" width="9.140625" style="1"/>
    <col min="7690" max="7690" width="9.5703125" style="1" bestFit="1" customWidth="1"/>
    <col min="7691" max="7936" width="9.140625" style="1"/>
    <col min="7937" max="7937" width="5.42578125" style="1" bestFit="1" customWidth="1"/>
    <col min="7938" max="7938" width="73.7109375" style="1" bestFit="1" customWidth="1"/>
    <col min="7939" max="7940" width="20.7109375" style="1" customWidth="1"/>
    <col min="7941" max="7941" width="14.42578125" style="1" bestFit="1" customWidth="1"/>
    <col min="7942" max="7942" width="11.5703125" style="1" bestFit="1" customWidth="1"/>
    <col min="7943" max="7943" width="18.140625" style="1" bestFit="1" customWidth="1"/>
    <col min="7944" max="7944" width="9.140625" style="1" bestFit="1"/>
    <col min="7945" max="7945" width="9.140625" style="1"/>
    <col min="7946" max="7946" width="9.5703125" style="1" bestFit="1" customWidth="1"/>
    <col min="7947" max="8192" width="9.140625" style="1"/>
    <col min="8193" max="8193" width="5.42578125" style="1" bestFit="1" customWidth="1"/>
    <col min="8194" max="8194" width="73.7109375" style="1" bestFit="1" customWidth="1"/>
    <col min="8195" max="8196" width="20.7109375" style="1" customWidth="1"/>
    <col min="8197" max="8197" width="14.42578125" style="1" bestFit="1" customWidth="1"/>
    <col min="8198" max="8198" width="11.5703125" style="1" bestFit="1" customWidth="1"/>
    <col min="8199" max="8199" width="18.140625" style="1" bestFit="1" customWidth="1"/>
    <col min="8200" max="8200" width="9.140625" style="1" bestFit="1"/>
    <col min="8201" max="8201" width="9.140625" style="1"/>
    <col min="8202" max="8202" width="9.5703125" style="1" bestFit="1" customWidth="1"/>
    <col min="8203" max="8448" width="9.140625" style="1"/>
    <col min="8449" max="8449" width="5.42578125" style="1" bestFit="1" customWidth="1"/>
    <col min="8450" max="8450" width="73.7109375" style="1" bestFit="1" customWidth="1"/>
    <col min="8451" max="8452" width="20.7109375" style="1" customWidth="1"/>
    <col min="8453" max="8453" width="14.42578125" style="1" bestFit="1" customWidth="1"/>
    <col min="8454" max="8454" width="11.5703125" style="1" bestFit="1" customWidth="1"/>
    <col min="8455" max="8455" width="18.140625" style="1" bestFit="1" customWidth="1"/>
    <col min="8456" max="8456" width="9.140625" style="1" bestFit="1"/>
    <col min="8457" max="8457" width="9.140625" style="1"/>
    <col min="8458" max="8458" width="9.5703125" style="1" bestFit="1" customWidth="1"/>
    <col min="8459" max="8704" width="9.140625" style="1"/>
    <col min="8705" max="8705" width="5.42578125" style="1" bestFit="1" customWidth="1"/>
    <col min="8706" max="8706" width="73.7109375" style="1" bestFit="1" customWidth="1"/>
    <col min="8707" max="8708" width="20.7109375" style="1" customWidth="1"/>
    <col min="8709" max="8709" width="14.42578125" style="1" bestFit="1" customWidth="1"/>
    <col min="8710" max="8710" width="11.5703125" style="1" bestFit="1" customWidth="1"/>
    <col min="8711" max="8711" width="18.140625" style="1" bestFit="1" customWidth="1"/>
    <col min="8712" max="8712" width="9.140625" style="1" bestFit="1"/>
    <col min="8713" max="8713" width="9.140625" style="1"/>
    <col min="8714" max="8714" width="9.5703125" style="1" bestFit="1" customWidth="1"/>
    <col min="8715" max="8960" width="9.140625" style="1"/>
    <col min="8961" max="8961" width="5.42578125" style="1" bestFit="1" customWidth="1"/>
    <col min="8962" max="8962" width="73.7109375" style="1" bestFit="1" customWidth="1"/>
    <col min="8963" max="8964" width="20.7109375" style="1" customWidth="1"/>
    <col min="8965" max="8965" width="14.42578125" style="1" bestFit="1" customWidth="1"/>
    <col min="8966" max="8966" width="11.5703125" style="1" bestFit="1" customWidth="1"/>
    <col min="8967" max="8967" width="18.140625" style="1" bestFit="1" customWidth="1"/>
    <col min="8968" max="8968" width="9.140625" style="1" bestFit="1"/>
    <col min="8969" max="8969" width="9.140625" style="1"/>
    <col min="8970" max="8970" width="9.5703125" style="1" bestFit="1" customWidth="1"/>
    <col min="8971" max="9216" width="9.140625" style="1"/>
    <col min="9217" max="9217" width="5.42578125" style="1" bestFit="1" customWidth="1"/>
    <col min="9218" max="9218" width="73.7109375" style="1" bestFit="1" customWidth="1"/>
    <col min="9219" max="9220" width="20.7109375" style="1" customWidth="1"/>
    <col min="9221" max="9221" width="14.42578125" style="1" bestFit="1" customWidth="1"/>
    <col min="9222" max="9222" width="11.5703125" style="1" bestFit="1" customWidth="1"/>
    <col min="9223" max="9223" width="18.140625" style="1" bestFit="1" customWidth="1"/>
    <col min="9224" max="9224" width="9.140625" style="1" bestFit="1"/>
    <col min="9225" max="9225" width="9.140625" style="1"/>
    <col min="9226" max="9226" width="9.5703125" style="1" bestFit="1" customWidth="1"/>
    <col min="9227" max="9472" width="9.140625" style="1"/>
    <col min="9473" max="9473" width="5.42578125" style="1" bestFit="1" customWidth="1"/>
    <col min="9474" max="9474" width="73.7109375" style="1" bestFit="1" customWidth="1"/>
    <col min="9475" max="9476" width="20.7109375" style="1" customWidth="1"/>
    <col min="9477" max="9477" width="14.42578125" style="1" bestFit="1" customWidth="1"/>
    <col min="9478" max="9478" width="11.5703125" style="1" bestFit="1" customWidth="1"/>
    <col min="9479" max="9479" width="18.140625" style="1" bestFit="1" customWidth="1"/>
    <col min="9480" max="9480" width="9.140625" style="1" bestFit="1"/>
    <col min="9481" max="9481" width="9.140625" style="1"/>
    <col min="9482" max="9482" width="9.5703125" style="1" bestFit="1" customWidth="1"/>
    <col min="9483" max="9728" width="9.140625" style="1"/>
    <col min="9729" max="9729" width="5.42578125" style="1" bestFit="1" customWidth="1"/>
    <col min="9730" max="9730" width="73.7109375" style="1" bestFit="1" customWidth="1"/>
    <col min="9731" max="9732" width="20.7109375" style="1" customWidth="1"/>
    <col min="9733" max="9733" width="14.42578125" style="1" bestFit="1" customWidth="1"/>
    <col min="9734" max="9734" width="11.5703125" style="1" bestFit="1" customWidth="1"/>
    <col min="9735" max="9735" width="18.140625" style="1" bestFit="1" customWidth="1"/>
    <col min="9736" max="9736" width="9.140625" style="1" bestFit="1"/>
    <col min="9737" max="9737" width="9.140625" style="1"/>
    <col min="9738" max="9738" width="9.5703125" style="1" bestFit="1" customWidth="1"/>
    <col min="9739" max="9984" width="9.140625" style="1"/>
    <col min="9985" max="9985" width="5.42578125" style="1" bestFit="1" customWidth="1"/>
    <col min="9986" max="9986" width="73.7109375" style="1" bestFit="1" customWidth="1"/>
    <col min="9987" max="9988" width="20.7109375" style="1" customWidth="1"/>
    <col min="9989" max="9989" width="14.42578125" style="1" bestFit="1" customWidth="1"/>
    <col min="9990" max="9990" width="11.5703125" style="1" bestFit="1" customWidth="1"/>
    <col min="9991" max="9991" width="18.140625" style="1" bestFit="1" customWidth="1"/>
    <col min="9992" max="9992" width="9.140625" style="1" bestFit="1"/>
    <col min="9993" max="9993" width="9.140625" style="1"/>
    <col min="9994" max="9994" width="9.5703125" style="1" bestFit="1" customWidth="1"/>
    <col min="9995" max="10240" width="9.140625" style="1"/>
    <col min="10241" max="10241" width="5.42578125" style="1" bestFit="1" customWidth="1"/>
    <col min="10242" max="10242" width="73.7109375" style="1" bestFit="1" customWidth="1"/>
    <col min="10243" max="10244" width="20.7109375" style="1" customWidth="1"/>
    <col min="10245" max="10245" width="14.42578125" style="1" bestFit="1" customWidth="1"/>
    <col min="10246" max="10246" width="11.5703125" style="1" bestFit="1" customWidth="1"/>
    <col min="10247" max="10247" width="18.140625" style="1" bestFit="1" customWidth="1"/>
    <col min="10248" max="10248" width="9.140625" style="1" bestFit="1"/>
    <col min="10249" max="10249" width="9.140625" style="1"/>
    <col min="10250" max="10250" width="9.5703125" style="1" bestFit="1" customWidth="1"/>
    <col min="10251" max="10496" width="9.140625" style="1"/>
    <col min="10497" max="10497" width="5.42578125" style="1" bestFit="1" customWidth="1"/>
    <col min="10498" max="10498" width="73.7109375" style="1" bestFit="1" customWidth="1"/>
    <col min="10499" max="10500" width="20.7109375" style="1" customWidth="1"/>
    <col min="10501" max="10501" width="14.42578125" style="1" bestFit="1" customWidth="1"/>
    <col min="10502" max="10502" width="11.5703125" style="1" bestFit="1" customWidth="1"/>
    <col min="10503" max="10503" width="18.140625" style="1" bestFit="1" customWidth="1"/>
    <col min="10504" max="10504" width="9.140625" style="1" bestFit="1"/>
    <col min="10505" max="10505" width="9.140625" style="1"/>
    <col min="10506" max="10506" width="9.5703125" style="1" bestFit="1" customWidth="1"/>
    <col min="10507" max="10752" width="9.140625" style="1"/>
    <col min="10753" max="10753" width="5.42578125" style="1" bestFit="1" customWidth="1"/>
    <col min="10754" max="10754" width="73.7109375" style="1" bestFit="1" customWidth="1"/>
    <col min="10755" max="10756" width="20.7109375" style="1" customWidth="1"/>
    <col min="10757" max="10757" width="14.42578125" style="1" bestFit="1" customWidth="1"/>
    <col min="10758" max="10758" width="11.5703125" style="1" bestFit="1" customWidth="1"/>
    <col min="10759" max="10759" width="18.140625" style="1" bestFit="1" customWidth="1"/>
    <col min="10760" max="10760" width="9.140625" style="1" bestFit="1"/>
    <col min="10761" max="10761" width="9.140625" style="1"/>
    <col min="10762" max="10762" width="9.5703125" style="1" bestFit="1" customWidth="1"/>
    <col min="10763" max="11008" width="9.140625" style="1"/>
    <col min="11009" max="11009" width="5.42578125" style="1" bestFit="1" customWidth="1"/>
    <col min="11010" max="11010" width="73.7109375" style="1" bestFit="1" customWidth="1"/>
    <col min="11011" max="11012" width="20.7109375" style="1" customWidth="1"/>
    <col min="11013" max="11013" width="14.42578125" style="1" bestFit="1" customWidth="1"/>
    <col min="11014" max="11014" width="11.5703125" style="1" bestFit="1" customWidth="1"/>
    <col min="11015" max="11015" width="18.140625" style="1" bestFit="1" customWidth="1"/>
    <col min="11016" max="11016" width="9.140625" style="1" bestFit="1"/>
    <col min="11017" max="11017" width="9.140625" style="1"/>
    <col min="11018" max="11018" width="9.5703125" style="1" bestFit="1" customWidth="1"/>
    <col min="11019" max="11264" width="9.140625" style="1"/>
    <col min="11265" max="11265" width="5.42578125" style="1" bestFit="1" customWidth="1"/>
    <col min="11266" max="11266" width="73.7109375" style="1" bestFit="1" customWidth="1"/>
    <col min="11267" max="11268" width="20.7109375" style="1" customWidth="1"/>
    <col min="11269" max="11269" width="14.42578125" style="1" bestFit="1" customWidth="1"/>
    <col min="11270" max="11270" width="11.5703125" style="1" bestFit="1" customWidth="1"/>
    <col min="11271" max="11271" width="18.140625" style="1" bestFit="1" customWidth="1"/>
    <col min="11272" max="11272" width="9.140625" style="1" bestFit="1"/>
    <col min="11273" max="11273" width="9.140625" style="1"/>
    <col min="11274" max="11274" width="9.5703125" style="1" bestFit="1" customWidth="1"/>
    <col min="11275" max="11520" width="9.140625" style="1"/>
    <col min="11521" max="11521" width="5.42578125" style="1" bestFit="1" customWidth="1"/>
    <col min="11522" max="11522" width="73.7109375" style="1" bestFit="1" customWidth="1"/>
    <col min="11523" max="11524" width="20.7109375" style="1" customWidth="1"/>
    <col min="11525" max="11525" width="14.42578125" style="1" bestFit="1" customWidth="1"/>
    <col min="11526" max="11526" width="11.5703125" style="1" bestFit="1" customWidth="1"/>
    <col min="11527" max="11527" width="18.140625" style="1" bestFit="1" customWidth="1"/>
    <col min="11528" max="11528" width="9.140625" style="1" bestFit="1"/>
    <col min="11529" max="11529" width="9.140625" style="1"/>
    <col min="11530" max="11530" width="9.5703125" style="1" bestFit="1" customWidth="1"/>
    <col min="11531" max="11776" width="9.140625" style="1"/>
    <col min="11777" max="11777" width="5.42578125" style="1" bestFit="1" customWidth="1"/>
    <col min="11778" max="11778" width="73.7109375" style="1" bestFit="1" customWidth="1"/>
    <col min="11779" max="11780" width="20.7109375" style="1" customWidth="1"/>
    <col min="11781" max="11781" width="14.42578125" style="1" bestFit="1" customWidth="1"/>
    <col min="11782" max="11782" width="11.5703125" style="1" bestFit="1" customWidth="1"/>
    <col min="11783" max="11783" width="18.140625" style="1" bestFit="1" customWidth="1"/>
    <col min="11784" max="11784" width="9.140625" style="1" bestFit="1"/>
    <col min="11785" max="11785" width="9.140625" style="1"/>
    <col min="11786" max="11786" width="9.5703125" style="1" bestFit="1" customWidth="1"/>
    <col min="11787" max="12032" width="9.140625" style="1"/>
    <col min="12033" max="12033" width="5.42578125" style="1" bestFit="1" customWidth="1"/>
    <col min="12034" max="12034" width="73.7109375" style="1" bestFit="1" customWidth="1"/>
    <col min="12035" max="12036" width="20.7109375" style="1" customWidth="1"/>
    <col min="12037" max="12037" width="14.42578125" style="1" bestFit="1" customWidth="1"/>
    <col min="12038" max="12038" width="11.5703125" style="1" bestFit="1" customWidth="1"/>
    <col min="12039" max="12039" width="18.140625" style="1" bestFit="1" customWidth="1"/>
    <col min="12040" max="12040" width="9.140625" style="1" bestFit="1"/>
    <col min="12041" max="12041" width="9.140625" style="1"/>
    <col min="12042" max="12042" width="9.5703125" style="1" bestFit="1" customWidth="1"/>
    <col min="12043" max="12288" width="9.140625" style="1"/>
    <col min="12289" max="12289" width="5.42578125" style="1" bestFit="1" customWidth="1"/>
    <col min="12290" max="12290" width="73.7109375" style="1" bestFit="1" customWidth="1"/>
    <col min="12291" max="12292" width="20.7109375" style="1" customWidth="1"/>
    <col min="12293" max="12293" width="14.42578125" style="1" bestFit="1" customWidth="1"/>
    <col min="12294" max="12294" width="11.5703125" style="1" bestFit="1" customWidth="1"/>
    <col min="12295" max="12295" width="18.140625" style="1" bestFit="1" customWidth="1"/>
    <col min="12296" max="12296" width="9.140625" style="1" bestFit="1"/>
    <col min="12297" max="12297" width="9.140625" style="1"/>
    <col min="12298" max="12298" width="9.5703125" style="1" bestFit="1" customWidth="1"/>
    <col min="12299" max="12544" width="9.140625" style="1"/>
    <col min="12545" max="12545" width="5.42578125" style="1" bestFit="1" customWidth="1"/>
    <col min="12546" max="12546" width="73.7109375" style="1" bestFit="1" customWidth="1"/>
    <col min="12547" max="12548" width="20.7109375" style="1" customWidth="1"/>
    <col min="12549" max="12549" width="14.42578125" style="1" bestFit="1" customWidth="1"/>
    <col min="12550" max="12550" width="11.5703125" style="1" bestFit="1" customWidth="1"/>
    <col min="12551" max="12551" width="18.140625" style="1" bestFit="1" customWidth="1"/>
    <col min="12552" max="12552" width="9.140625" style="1" bestFit="1"/>
    <col min="12553" max="12553" width="9.140625" style="1"/>
    <col min="12554" max="12554" width="9.5703125" style="1" bestFit="1" customWidth="1"/>
    <col min="12555" max="12800" width="9.140625" style="1"/>
    <col min="12801" max="12801" width="5.42578125" style="1" bestFit="1" customWidth="1"/>
    <col min="12802" max="12802" width="73.7109375" style="1" bestFit="1" customWidth="1"/>
    <col min="12803" max="12804" width="20.7109375" style="1" customWidth="1"/>
    <col min="12805" max="12805" width="14.42578125" style="1" bestFit="1" customWidth="1"/>
    <col min="12806" max="12806" width="11.5703125" style="1" bestFit="1" customWidth="1"/>
    <col min="12807" max="12807" width="18.140625" style="1" bestFit="1" customWidth="1"/>
    <col min="12808" max="12808" width="9.140625" style="1" bestFit="1"/>
    <col min="12809" max="12809" width="9.140625" style="1"/>
    <col min="12810" max="12810" width="9.5703125" style="1" bestFit="1" customWidth="1"/>
    <col min="12811" max="13056" width="9.140625" style="1"/>
    <col min="13057" max="13057" width="5.42578125" style="1" bestFit="1" customWidth="1"/>
    <col min="13058" max="13058" width="73.7109375" style="1" bestFit="1" customWidth="1"/>
    <col min="13059" max="13060" width="20.7109375" style="1" customWidth="1"/>
    <col min="13061" max="13061" width="14.42578125" style="1" bestFit="1" customWidth="1"/>
    <col min="13062" max="13062" width="11.5703125" style="1" bestFit="1" customWidth="1"/>
    <col min="13063" max="13063" width="18.140625" style="1" bestFit="1" customWidth="1"/>
    <col min="13064" max="13064" width="9.140625" style="1" bestFit="1"/>
    <col min="13065" max="13065" width="9.140625" style="1"/>
    <col min="13066" max="13066" width="9.5703125" style="1" bestFit="1" customWidth="1"/>
    <col min="13067" max="13312" width="9.140625" style="1"/>
    <col min="13313" max="13313" width="5.42578125" style="1" bestFit="1" customWidth="1"/>
    <col min="13314" max="13314" width="73.7109375" style="1" bestFit="1" customWidth="1"/>
    <col min="13315" max="13316" width="20.7109375" style="1" customWidth="1"/>
    <col min="13317" max="13317" width="14.42578125" style="1" bestFit="1" customWidth="1"/>
    <col min="13318" max="13318" width="11.5703125" style="1" bestFit="1" customWidth="1"/>
    <col min="13319" max="13319" width="18.140625" style="1" bestFit="1" customWidth="1"/>
    <col min="13320" max="13320" width="9.140625" style="1" bestFit="1"/>
    <col min="13321" max="13321" width="9.140625" style="1"/>
    <col min="13322" max="13322" width="9.5703125" style="1" bestFit="1" customWidth="1"/>
    <col min="13323" max="13568" width="9.140625" style="1"/>
    <col min="13569" max="13569" width="5.42578125" style="1" bestFit="1" customWidth="1"/>
    <col min="13570" max="13570" width="73.7109375" style="1" bestFit="1" customWidth="1"/>
    <col min="13571" max="13572" width="20.7109375" style="1" customWidth="1"/>
    <col min="13573" max="13573" width="14.42578125" style="1" bestFit="1" customWidth="1"/>
    <col min="13574" max="13574" width="11.5703125" style="1" bestFit="1" customWidth="1"/>
    <col min="13575" max="13575" width="18.140625" style="1" bestFit="1" customWidth="1"/>
    <col min="13576" max="13576" width="9.140625" style="1" bestFit="1"/>
    <col min="13577" max="13577" width="9.140625" style="1"/>
    <col min="13578" max="13578" width="9.5703125" style="1" bestFit="1" customWidth="1"/>
    <col min="13579" max="13824" width="9.140625" style="1"/>
    <col min="13825" max="13825" width="5.42578125" style="1" bestFit="1" customWidth="1"/>
    <col min="13826" max="13826" width="73.7109375" style="1" bestFit="1" customWidth="1"/>
    <col min="13827" max="13828" width="20.7109375" style="1" customWidth="1"/>
    <col min="13829" max="13829" width="14.42578125" style="1" bestFit="1" customWidth="1"/>
    <col min="13830" max="13830" width="11.5703125" style="1" bestFit="1" customWidth="1"/>
    <col min="13831" max="13831" width="18.140625" style="1" bestFit="1" customWidth="1"/>
    <col min="13832" max="13832" width="9.140625" style="1" bestFit="1"/>
    <col min="13833" max="13833" width="9.140625" style="1"/>
    <col min="13834" max="13834" width="9.5703125" style="1" bestFit="1" customWidth="1"/>
    <col min="13835" max="14080" width="9.140625" style="1"/>
    <col min="14081" max="14081" width="5.42578125" style="1" bestFit="1" customWidth="1"/>
    <col min="14082" max="14082" width="73.7109375" style="1" bestFit="1" customWidth="1"/>
    <col min="14083" max="14084" width="20.7109375" style="1" customWidth="1"/>
    <col min="14085" max="14085" width="14.42578125" style="1" bestFit="1" customWidth="1"/>
    <col min="14086" max="14086" width="11.5703125" style="1" bestFit="1" customWidth="1"/>
    <col min="14087" max="14087" width="18.140625" style="1" bestFit="1" customWidth="1"/>
    <col min="14088" max="14088" width="9.140625" style="1" bestFit="1"/>
    <col min="14089" max="14089" width="9.140625" style="1"/>
    <col min="14090" max="14090" width="9.5703125" style="1" bestFit="1" customWidth="1"/>
    <col min="14091" max="14336" width="9.140625" style="1"/>
    <col min="14337" max="14337" width="5.42578125" style="1" bestFit="1" customWidth="1"/>
    <col min="14338" max="14338" width="73.7109375" style="1" bestFit="1" customWidth="1"/>
    <col min="14339" max="14340" width="20.7109375" style="1" customWidth="1"/>
    <col min="14341" max="14341" width="14.42578125" style="1" bestFit="1" customWidth="1"/>
    <col min="14342" max="14342" width="11.5703125" style="1" bestFit="1" customWidth="1"/>
    <col min="14343" max="14343" width="18.140625" style="1" bestFit="1" customWidth="1"/>
    <col min="14344" max="14344" width="9.140625" style="1" bestFit="1"/>
    <col min="14345" max="14345" width="9.140625" style="1"/>
    <col min="14346" max="14346" width="9.5703125" style="1" bestFit="1" customWidth="1"/>
    <col min="14347" max="14592" width="9.140625" style="1"/>
    <col min="14593" max="14593" width="5.42578125" style="1" bestFit="1" customWidth="1"/>
    <col min="14594" max="14594" width="73.7109375" style="1" bestFit="1" customWidth="1"/>
    <col min="14595" max="14596" width="20.7109375" style="1" customWidth="1"/>
    <col min="14597" max="14597" width="14.42578125" style="1" bestFit="1" customWidth="1"/>
    <col min="14598" max="14598" width="11.5703125" style="1" bestFit="1" customWidth="1"/>
    <col min="14599" max="14599" width="18.140625" style="1" bestFit="1" customWidth="1"/>
    <col min="14600" max="14600" width="9.140625" style="1" bestFit="1"/>
    <col min="14601" max="14601" width="9.140625" style="1"/>
    <col min="14602" max="14602" width="9.5703125" style="1" bestFit="1" customWidth="1"/>
    <col min="14603" max="14848" width="9.140625" style="1"/>
    <col min="14849" max="14849" width="5.42578125" style="1" bestFit="1" customWidth="1"/>
    <col min="14850" max="14850" width="73.7109375" style="1" bestFit="1" customWidth="1"/>
    <col min="14851" max="14852" width="20.7109375" style="1" customWidth="1"/>
    <col min="14853" max="14853" width="14.42578125" style="1" bestFit="1" customWidth="1"/>
    <col min="14854" max="14854" width="11.5703125" style="1" bestFit="1" customWidth="1"/>
    <col min="14855" max="14855" width="18.140625" style="1" bestFit="1" customWidth="1"/>
    <col min="14856" max="14856" width="9.140625" style="1" bestFit="1"/>
    <col min="14857" max="14857" width="9.140625" style="1"/>
    <col min="14858" max="14858" width="9.5703125" style="1" bestFit="1" customWidth="1"/>
    <col min="14859" max="15104" width="9.140625" style="1"/>
    <col min="15105" max="15105" width="5.42578125" style="1" bestFit="1" customWidth="1"/>
    <col min="15106" max="15106" width="73.7109375" style="1" bestFit="1" customWidth="1"/>
    <col min="15107" max="15108" width="20.7109375" style="1" customWidth="1"/>
    <col min="15109" max="15109" width="14.42578125" style="1" bestFit="1" customWidth="1"/>
    <col min="15110" max="15110" width="11.5703125" style="1" bestFit="1" customWidth="1"/>
    <col min="15111" max="15111" width="18.140625" style="1" bestFit="1" customWidth="1"/>
    <col min="15112" max="15112" width="9.140625" style="1" bestFit="1"/>
    <col min="15113" max="15113" width="9.140625" style="1"/>
    <col min="15114" max="15114" width="9.5703125" style="1" bestFit="1" customWidth="1"/>
    <col min="15115" max="15360" width="9.140625" style="1"/>
    <col min="15361" max="15361" width="5.42578125" style="1" bestFit="1" customWidth="1"/>
    <col min="15362" max="15362" width="73.7109375" style="1" bestFit="1" customWidth="1"/>
    <col min="15363" max="15364" width="20.7109375" style="1" customWidth="1"/>
    <col min="15365" max="15365" width="14.42578125" style="1" bestFit="1" customWidth="1"/>
    <col min="15366" max="15366" width="11.5703125" style="1" bestFit="1" customWidth="1"/>
    <col min="15367" max="15367" width="18.140625" style="1" bestFit="1" customWidth="1"/>
    <col min="15368" max="15368" width="9.140625" style="1" bestFit="1"/>
    <col min="15369" max="15369" width="9.140625" style="1"/>
    <col min="15370" max="15370" width="9.5703125" style="1" bestFit="1" customWidth="1"/>
    <col min="15371" max="15616" width="9.140625" style="1"/>
    <col min="15617" max="15617" width="5.42578125" style="1" bestFit="1" customWidth="1"/>
    <col min="15618" max="15618" width="73.7109375" style="1" bestFit="1" customWidth="1"/>
    <col min="15619" max="15620" width="20.7109375" style="1" customWidth="1"/>
    <col min="15621" max="15621" width="14.42578125" style="1" bestFit="1" customWidth="1"/>
    <col min="15622" max="15622" width="11.5703125" style="1" bestFit="1" customWidth="1"/>
    <col min="15623" max="15623" width="18.140625" style="1" bestFit="1" customWidth="1"/>
    <col min="15624" max="15624" width="9.140625" style="1" bestFit="1"/>
    <col min="15625" max="15625" width="9.140625" style="1"/>
    <col min="15626" max="15626" width="9.5703125" style="1" bestFit="1" customWidth="1"/>
    <col min="15627" max="15872" width="9.140625" style="1"/>
    <col min="15873" max="15873" width="5.42578125" style="1" bestFit="1" customWidth="1"/>
    <col min="15874" max="15874" width="73.7109375" style="1" bestFit="1" customWidth="1"/>
    <col min="15875" max="15876" width="20.7109375" style="1" customWidth="1"/>
    <col min="15877" max="15877" width="14.42578125" style="1" bestFit="1" customWidth="1"/>
    <col min="15878" max="15878" width="11.5703125" style="1" bestFit="1" customWidth="1"/>
    <col min="15879" max="15879" width="18.140625" style="1" bestFit="1" customWidth="1"/>
    <col min="15880" max="15880" width="9.140625" style="1" bestFit="1"/>
    <col min="15881" max="15881" width="9.140625" style="1"/>
    <col min="15882" max="15882" width="9.5703125" style="1" bestFit="1" customWidth="1"/>
    <col min="15883" max="16128" width="9.140625" style="1"/>
    <col min="16129" max="16129" width="5.42578125" style="1" bestFit="1" customWidth="1"/>
    <col min="16130" max="16130" width="73.7109375" style="1" bestFit="1" customWidth="1"/>
    <col min="16131" max="16132" width="20.7109375" style="1" customWidth="1"/>
    <col min="16133" max="16133" width="14.42578125" style="1" bestFit="1" customWidth="1"/>
    <col min="16134" max="16134" width="11.5703125" style="1" bestFit="1" customWidth="1"/>
    <col min="16135" max="16135" width="18.140625" style="1" bestFit="1" customWidth="1"/>
    <col min="16136" max="16136" width="9.140625" style="1" bestFit="1"/>
    <col min="16137" max="16137" width="9.140625" style="1"/>
    <col min="16138" max="16138" width="9.5703125" style="1" bestFit="1" customWidth="1"/>
    <col min="16139" max="16384" width="9.140625" style="1"/>
  </cols>
  <sheetData>
    <row r="1" spans="1:8" x14ac:dyDescent="0.2">
      <c r="A1" s="3" t="s">
        <v>0</v>
      </c>
      <c r="B1" s="456" t="s">
        <v>934</v>
      </c>
      <c r="C1" s="457"/>
      <c r="D1" s="457"/>
      <c r="E1" s="457"/>
      <c r="F1" s="457"/>
      <c r="G1" s="457"/>
      <c r="H1" s="457"/>
    </row>
    <row r="2" spans="1:8" ht="13.5" thickBot="1" x14ac:dyDescent="0.25"/>
    <row r="3" spans="1:8" ht="15" x14ac:dyDescent="0.2">
      <c r="B3" s="47" t="s">
        <v>2013</v>
      </c>
      <c r="C3" s="453"/>
      <c r="D3" s="417"/>
    </row>
    <row r="4" spans="1:8" ht="30" x14ac:dyDescent="0.2">
      <c r="B4" s="50" t="s">
        <v>2281</v>
      </c>
      <c r="C4" s="454"/>
      <c r="D4" s="418"/>
    </row>
    <row r="5" spans="1:8" ht="15" x14ac:dyDescent="0.2">
      <c r="B5" s="50" t="s">
        <v>983</v>
      </c>
      <c r="C5" s="454"/>
      <c r="D5" s="418"/>
    </row>
    <row r="6" spans="1:8" ht="15" x14ac:dyDescent="0.2">
      <c r="B6" s="50" t="s">
        <v>2282</v>
      </c>
      <c r="C6" s="454"/>
      <c r="D6" s="418"/>
    </row>
    <row r="7" spans="1:8" ht="15.75" thickBot="1" x14ac:dyDescent="0.25">
      <c r="B7" s="51" t="s">
        <v>2283</v>
      </c>
      <c r="C7" s="455"/>
      <c r="D7" s="419"/>
    </row>
    <row r="8" spans="1:8" x14ac:dyDescent="0.2">
      <c r="C8" s="64" t="s">
        <v>1631</v>
      </c>
      <c r="D8" s="64" t="s">
        <v>1630</v>
      </c>
    </row>
    <row r="9" spans="1:8" x14ac:dyDescent="0.2">
      <c r="B9" s="1" t="s">
        <v>95</v>
      </c>
    </row>
    <row r="11" spans="1:8" x14ac:dyDescent="0.2">
      <c r="B11" s="6" t="s">
        <v>96</v>
      </c>
      <c r="C11" s="63" t="s">
        <v>97</v>
      </c>
      <c r="D11" s="6" t="s">
        <v>98</v>
      </c>
      <c r="E11" s="6" t="s">
        <v>99</v>
      </c>
      <c r="F11" s="8" t="s">
        <v>100</v>
      </c>
      <c r="G11" s="8" t="s">
        <v>101</v>
      </c>
      <c r="H11" s="8" t="s">
        <v>102</v>
      </c>
    </row>
    <row r="12" spans="1:8" x14ac:dyDescent="0.2">
      <c r="B12" s="2" t="s">
        <v>103</v>
      </c>
    </row>
    <row r="13" spans="1:8" x14ac:dyDescent="0.2">
      <c r="B13" s="2" t="s">
        <v>104</v>
      </c>
    </row>
    <row r="14" spans="1:8" x14ac:dyDescent="0.2">
      <c r="B14" s="2" t="s">
        <v>105</v>
      </c>
    </row>
    <row r="15" spans="1:8" x14ac:dyDescent="0.2">
      <c r="B15" s="1" t="s">
        <v>781</v>
      </c>
      <c r="C15" s="62">
        <v>5.66</v>
      </c>
      <c r="D15" s="1" t="s">
        <v>107</v>
      </c>
      <c r="E15" s="1" t="s">
        <v>782</v>
      </c>
      <c r="F15" s="4">
        <v>32700000</v>
      </c>
      <c r="G15" s="4">
        <v>32655.86</v>
      </c>
      <c r="H15" s="4">
        <v>10.26</v>
      </c>
    </row>
    <row r="16" spans="1:8" x14ac:dyDescent="0.2">
      <c r="B16" s="1" t="s">
        <v>447</v>
      </c>
      <c r="C16" s="62">
        <v>4.6900000000000004</v>
      </c>
      <c r="D16" s="1" t="s">
        <v>107</v>
      </c>
      <c r="E16" s="1" t="s">
        <v>448</v>
      </c>
      <c r="F16" s="4">
        <v>20558200</v>
      </c>
      <c r="G16" s="4">
        <v>21731.99</v>
      </c>
      <c r="H16" s="4">
        <v>6.83</v>
      </c>
    </row>
    <row r="17" spans="2:9" x14ac:dyDescent="0.2">
      <c r="B17" s="1" t="s">
        <v>604</v>
      </c>
      <c r="C17" s="62">
        <v>4.55</v>
      </c>
      <c r="D17" s="1" t="s">
        <v>107</v>
      </c>
      <c r="E17" s="1" t="s">
        <v>605</v>
      </c>
      <c r="F17" s="4">
        <v>10568400</v>
      </c>
      <c r="G17" s="4">
        <v>11253.23</v>
      </c>
      <c r="H17" s="4">
        <v>3.54</v>
      </c>
    </row>
    <row r="18" spans="2:9" x14ac:dyDescent="0.2">
      <c r="B18" s="1" t="s">
        <v>785</v>
      </c>
      <c r="C18" s="62">
        <v>4.4400000000000004</v>
      </c>
      <c r="D18" s="1" t="s">
        <v>107</v>
      </c>
      <c r="E18" s="1" t="s">
        <v>786</v>
      </c>
      <c r="F18" s="4">
        <v>6500000</v>
      </c>
      <c r="G18" s="4">
        <v>6775.46</v>
      </c>
      <c r="H18" s="4">
        <v>2.13</v>
      </c>
    </row>
    <row r="19" spans="2:9" x14ac:dyDescent="0.2">
      <c r="B19" s="1" t="s">
        <v>692</v>
      </c>
      <c r="C19" s="62">
        <v>4.41</v>
      </c>
      <c r="D19" s="1" t="s">
        <v>107</v>
      </c>
      <c r="E19" s="1" t="s">
        <v>693</v>
      </c>
      <c r="F19" s="4">
        <v>5000000</v>
      </c>
      <c r="G19" s="4">
        <v>5217.78</v>
      </c>
      <c r="H19" s="4">
        <v>1.64</v>
      </c>
    </row>
    <row r="20" spans="2:9" x14ac:dyDescent="0.2">
      <c r="B20" s="1" t="s">
        <v>300</v>
      </c>
      <c r="C20" s="62">
        <v>6.22</v>
      </c>
      <c r="D20" s="1" t="s">
        <v>107</v>
      </c>
      <c r="E20" s="1" t="s">
        <v>301</v>
      </c>
      <c r="F20" s="4">
        <v>2000000</v>
      </c>
      <c r="G20" s="4">
        <v>1982.81</v>
      </c>
      <c r="H20" s="4">
        <v>0.62</v>
      </c>
    </row>
    <row r="21" spans="2:9" x14ac:dyDescent="0.2">
      <c r="B21" s="1" t="s">
        <v>791</v>
      </c>
      <c r="C21" s="62">
        <v>5.77</v>
      </c>
      <c r="D21" s="1" t="s">
        <v>107</v>
      </c>
      <c r="E21" s="1" t="s">
        <v>792</v>
      </c>
      <c r="F21" s="4">
        <v>1000000</v>
      </c>
      <c r="G21" s="4">
        <v>1050.68</v>
      </c>
      <c r="H21" s="4">
        <v>0.33</v>
      </c>
    </row>
    <row r="22" spans="2:9" x14ac:dyDescent="0.2">
      <c r="B22" s="1" t="s">
        <v>302</v>
      </c>
      <c r="C22" s="62">
        <v>6.2</v>
      </c>
      <c r="D22" s="1" t="s">
        <v>107</v>
      </c>
      <c r="E22" s="1" t="s">
        <v>303</v>
      </c>
      <c r="F22" s="4">
        <v>525500</v>
      </c>
      <c r="G22" s="4">
        <v>557.64</v>
      </c>
      <c r="H22" s="4">
        <v>0.18</v>
      </c>
    </row>
    <row r="23" spans="2:9" x14ac:dyDescent="0.2">
      <c r="B23" s="1" t="s">
        <v>2284</v>
      </c>
      <c r="C23" s="62">
        <v>5.94</v>
      </c>
      <c r="D23" s="1" t="s">
        <v>107</v>
      </c>
      <c r="E23" s="1" t="s">
        <v>2285</v>
      </c>
      <c r="F23" s="4">
        <v>500000</v>
      </c>
      <c r="G23" s="4">
        <v>520.01</v>
      </c>
      <c r="H23" s="4">
        <v>0.16</v>
      </c>
    </row>
    <row r="24" spans="2:9" x14ac:dyDescent="0.2">
      <c r="B24" s="1" t="s">
        <v>296</v>
      </c>
      <c r="C24" s="62">
        <v>5.7</v>
      </c>
      <c r="D24" s="1" t="s">
        <v>107</v>
      </c>
      <c r="E24" s="1" t="s">
        <v>297</v>
      </c>
      <c r="F24" s="4">
        <v>480500</v>
      </c>
      <c r="G24" s="4">
        <v>510.17</v>
      </c>
      <c r="H24" s="4">
        <v>0.16</v>
      </c>
    </row>
    <row r="25" spans="2:9" x14ac:dyDescent="0.2">
      <c r="B25" s="1" t="s">
        <v>696</v>
      </c>
      <c r="C25" s="62">
        <v>4.03</v>
      </c>
      <c r="D25" s="1" t="s">
        <v>107</v>
      </c>
      <c r="E25" s="1" t="s">
        <v>697</v>
      </c>
      <c r="F25" s="4">
        <v>300000</v>
      </c>
      <c r="G25" s="4">
        <v>309.89</v>
      </c>
      <c r="H25" s="4">
        <v>0.1</v>
      </c>
    </row>
    <row r="26" spans="2:9" x14ac:dyDescent="0.2">
      <c r="B26" s="1" t="s">
        <v>2286</v>
      </c>
      <c r="C26" s="62">
        <v>6.23</v>
      </c>
      <c r="D26" s="1" t="s">
        <v>107</v>
      </c>
      <c r="E26" s="1" t="s">
        <v>2287</v>
      </c>
      <c r="F26" s="4">
        <v>205500</v>
      </c>
      <c r="G26" s="4">
        <v>199.5</v>
      </c>
      <c r="H26" s="4">
        <v>0.06</v>
      </c>
    </row>
    <row r="27" spans="2:9" x14ac:dyDescent="0.2">
      <c r="B27" s="1" t="s">
        <v>449</v>
      </c>
      <c r="C27" s="62">
        <v>6.2</v>
      </c>
      <c r="D27" s="1" t="s">
        <v>107</v>
      </c>
      <c r="E27" s="1" t="s">
        <v>450</v>
      </c>
      <c r="F27" s="4">
        <v>60900</v>
      </c>
      <c r="G27" s="4">
        <v>59.12</v>
      </c>
      <c r="H27" s="4">
        <v>0.02</v>
      </c>
    </row>
    <row r="28" spans="2:9" x14ac:dyDescent="0.2">
      <c r="B28" s="1" t="s">
        <v>608</v>
      </c>
      <c r="C28" s="62">
        <v>6.66</v>
      </c>
      <c r="D28" s="1" t="s">
        <v>107</v>
      </c>
      <c r="E28" s="1" t="s">
        <v>609</v>
      </c>
      <c r="F28" s="4">
        <v>38500</v>
      </c>
      <c r="G28" s="4">
        <v>36.93</v>
      </c>
      <c r="H28" s="4">
        <v>0.01</v>
      </c>
    </row>
    <row r="29" spans="2:9" x14ac:dyDescent="0.2">
      <c r="B29" s="1" t="s">
        <v>2288</v>
      </c>
      <c r="C29" s="62">
        <v>6.5</v>
      </c>
      <c r="D29" s="1" t="s">
        <v>107</v>
      </c>
      <c r="E29" s="1" t="s">
        <v>2289</v>
      </c>
      <c r="F29" s="4">
        <v>400</v>
      </c>
      <c r="G29" s="4">
        <v>0.44</v>
      </c>
      <c r="H29" s="4">
        <v>0</v>
      </c>
      <c r="I29" s="1" t="s">
        <v>407</v>
      </c>
    </row>
    <row r="30" spans="2:9" x14ac:dyDescent="0.2">
      <c r="B30" s="2" t="s">
        <v>109</v>
      </c>
      <c r="C30" s="64"/>
      <c r="D30" s="2"/>
      <c r="E30" s="2"/>
      <c r="F30" s="10"/>
      <c r="G30" s="10">
        <f>SUM(G11:G29)</f>
        <v>82861.50999999998</v>
      </c>
      <c r="H30" s="10">
        <f>SUM(H11:H29)</f>
        <v>26.04</v>
      </c>
    </row>
    <row r="31" spans="2:9" x14ac:dyDescent="0.2">
      <c r="B31" s="2" t="s">
        <v>304</v>
      </c>
    </row>
    <row r="32" spans="2:9" x14ac:dyDescent="0.2">
      <c r="B32" s="1" t="s">
        <v>2290</v>
      </c>
      <c r="C32" s="62">
        <v>4.26</v>
      </c>
      <c r="D32" s="1" t="s">
        <v>305</v>
      </c>
      <c r="E32" s="1" t="s">
        <v>2291</v>
      </c>
      <c r="F32" s="4">
        <v>1350</v>
      </c>
      <c r="G32" s="4">
        <v>13618.26</v>
      </c>
      <c r="H32" s="4">
        <v>4.28</v>
      </c>
    </row>
    <row r="33" spans="2:8" x14ac:dyDescent="0.2">
      <c r="B33" s="1" t="s">
        <v>2292</v>
      </c>
      <c r="C33" s="62">
        <v>4.95</v>
      </c>
      <c r="D33" s="1" t="s">
        <v>305</v>
      </c>
      <c r="E33" s="1" t="s">
        <v>2293</v>
      </c>
      <c r="F33" s="4">
        <v>1000</v>
      </c>
      <c r="G33" s="4">
        <v>10129.09</v>
      </c>
      <c r="H33" s="4">
        <v>3.18</v>
      </c>
    </row>
    <row r="34" spans="2:8" x14ac:dyDescent="0.2">
      <c r="B34" s="1" t="s">
        <v>2294</v>
      </c>
      <c r="C34" s="62">
        <v>6.02</v>
      </c>
      <c r="D34" s="1" t="s">
        <v>305</v>
      </c>
      <c r="E34" s="1" t="s">
        <v>2295</v>
      </c>
      <c r="F34" s="4">
        <v>1000</v>
      </c>
      <c r="G34" s="4">
        <v>10028.219999999999</v>
      </c>
      <c r="H34" s="4">
        <v>3.15</v>
      </c>
    </row>
    <row r="35" spans="2:8" x14ac:dyDescent="0.2">
      <c r="B35" s="1" t="s">
        <v>1412</v>
      </c>
      <c r="C35" s="62">
        <v>5.97</v>
      </c>
      <c r="D35" s="1" t="s">
        <v>305</v>
      </c>
      <c r="E35" s="1" t="s">
        <v>803</v>
      </c>
      <c r="F35" s="4">
        <v>750</v>
      </c>
      <c r="G35" s="4">
        <v>7582.78</v>
      </c>
      <c r="H35" s="4">
        <v>2.38</v>
      </c>
    </row>
    <row r="36" spans="2:8" x14ac:dyDescent="0.2">
      <c r="B36" s="1" t="s">
        <v>793</v>
      </c>
      <c r="C36" s="62">
        <v>4.57</v>
      </c>
      <c r="D36" s="1" t="s">
        <v>305</v>
      </c>
      <c r="E36" s="1" t="s">
        <v>794</v>
      </c>
      <c r="F36" s="4">
        <v>750</v>
      </c>
      <c r="G36" s="4">
        <v>7542.38</v>
      </c>
      <c r="H36" s="4">
        <v>2.37</v>
      </c>
    </row>
    <row r="37" spans="2:8" x14ac:dyDescent="0.2">
      <c r="B37" s="1" t="s">
        <v>1417</v>
      </c>
      <c r="C37" s="62">
        <v>4.8499999999999996</v>
      </c>
      <c r="D37" s="1" t="s">
        <v>305</v>
      </c>
      <c r="E37" s="1" t="s">
        <v>811</v>
      </c>
      <c r="F37" s="4">
        <v>750</v>
      </c>
      <c r="G37" s="4">
        <v>7480.55</v>
      </c>
      <c r="H37" s="4">
        <v>2.35</v>
      </c>
    </row>
    <row r="38" spans="2:8" x14ac:dyDescent="0.2">
      <c r="B38" s="1" t="s">
        <v>2296</v>
      </c>
      <c r="C38" s="62">
        <v>4.8600000000000003</v>
      </c>
      <c r="D38" s="1" t="s">
        <v>305</v>
      </c>
      <c r="E38" s="1" t="s">
        <v>2297</v>
      </c>
      <c r="F38" s="4">
        <v>650</v>
      </c>
      <c r="G38" s="4">
        <v>6667.34</v>
      </c>
      <c r="H38" s="4">
        <v>2.1</v>
      </c>
    </row>
    <row r="39" spans="2:8" x14ac:dyDescent="0.2">
      <c r="B39" s="1" t="s">
        <v>2298</v>
      </c>
      <c r="C39" s="62">
        <v>4.78</v>
      </c>
      <c r="D39" s="1" t="s">
        <v>305</v>
      </c>
      <c r="E39" s="1" t="s">
        <v>2299</v>
      </c>
      <c r="F39" s="4">
        <v>500</v>
      </c>
      <c r="G39" s="4">
        <v>5216.5200000000004</v>
      </c>
      <c r="H39" s="4">
        <v>1.64</v>
      </c>
    </row>
    <row r="40" spans="2:8" x14ac:dyDescent="0.2">
      <c r="B40" s="1" t="s">
        <v>1713</v>
      </c>
      <c r="C40" s="62">
        <v>4.8</v>
      </c>
      <c r="D40" s="1" t="s">
        <v>305</v>
      </c>
      <c r="E40" s="1" t="s">
        <v>1714</v>
      </c>
      <c r="F40" s="4">
        <v>500</v>
      </c>
      <c r="G40" s="4">
        <v>5168.7</v>
      </c>
      <c r="H40" s="4">
        <v>1.62</v>
      </c>
    </row>
    <row r="41" spans="2:8" x14ac:dyDescent="0.2">
      <c r="B41" s="1" t="s">
        <v>2300</v>
      </c>
      <c r="C41" s="62">
        <v>4.46</v>
      </c>
      <c r="D41" s="1" t="s">
        <v>305</v>
      </c>
      <c r="E41" s="1" t="s">
        <v>2301</v>
      </c>
      <c r="F41" s="4">
        <v>500</v>
      </c>
      <c r="G41" s="4">
        <v>5158.5</v>
      </c>
      <c r="H41" s="4">
        <v>1.62</v>
      </c>
    </row>
    <row r="42" spans="2:8" x14ac:dyDescent="0.2">
      <c r="B42" s="1" t="s">
        <v>1409</v>
      </c>
      <c r="C42" s="62">
        <v>4.5999999999999996</v>
      </c>
      <c r="D42" s="1" t="s">
        <v>305</v>
      </c>
      <c r="E42" s="1" t="s">
        <v>797</v>
      </c>
      <c r="F42" s="4">
        <v>500</v>
      </c>
      <c r="G42" s="4">
        <v>5133.49</v>
      </c>
      <c r="H42" s="4">
        <v>1.61</v>
      </c>
    </row>
    <row r="43" spans="2:8" x14ac:dyDescent="0.2">
      <c r="B43" s="1" t="s">
        <v>2302</v>
      </c>
      <c r="C43" s="62">
        <v>4.24</v>
      </c>
      <c r="D43" s="1" t="s">
        <v>305</v>
      </c>
      <c r="E43" s="1" t="s">
        <v>2303</v>
      </c>
      <c r="F43" s="4">
        <v>500</v>
      </c>
      <c r="G43" s="4">
        <v>5120.68</v>
      </c>
      <c r="H43" s="4">
        <v>1.61</v>
      </c>
    </row>
    <row r="44" spans="2:8" x14ac:dyDescent="0.2">
      <c r="B44" s="1" t="s">
        <v>2304</v>
      </c>
      <c r="C44" s="62">
        <v>4.46</v>
      </c>
      <c r="D44" s="1" t="s">
        <v>305</v>
      </c>
      <c r="E44" s="1" t="s">
        <v>2305</v>
      </c>
      <c r="F44" s="4">
        <v>500</v>
      </c>
      <c r="G44" s="4">
        <v>5109.95</v>
      </c>
      <c r="H44" s="4">
        <v>1.61</v>
      </c>
    </row>
    <row r="45" spans="2:8" x14ac:dyDescent="0.2">
      <c r="B45" s="1" t="s">
        <v>2306</v>
      </c>
      <c r="C45" s="62">
        <v>4.9000000000000004</v>
      </c>
      <c r="D45" s="1" t="s">
        <v>305</v>
      </c>
      <c r="E45" s="1" t="s">
        <v>2307</v>
      </c>
      <c r="F45" s="4">
        <v>500</v>
      </c>
      <c r="G45" s="4">
        <v>5009.88</v>
      </c>
      <c r="H45" s="4">
        <v>1.57</v>
      </c>
    </row>
    <row r="46" spans="2:8" x14ac:dyDescent="0.2">
      <c r="B46" s="1" t="s">
        <v>1445</v>
      </c>
      <c r="C46" s="62">
        <v>6.44</v>
      </c>
      <c r="D46" s="1" t="s">
        <v>305</v>
      </c>
      <c r="E46" s="1" t="s">
        <v>453</v>
      </c>
      <c r="F46" s="4">
        <v>500</v>
      </c>
      <c r="G46" s="4">
        <v>4999.7299999999996</v>
      </c>
      <c r="H46" s="4">
        <v>1.57</v>
      </c>
    </row>
    <row r="47" spans="2:8" x14ac:dyDescent="0.2">
      <c r="B47" s="1" t="s">
        <v>1422</v>
      </c>
      <c r="C47" s="62">
        <v>6.56</v>
      </c>
      <c r="D47" s="1" t="s">
        <v>305</v>
      </c>
      <c r="E47" s="1" t="s">
        <v>309</v>
      </c>
      <c r="F47" s="4">
        <v>500</v>
      </c>
      <c r="G47" s="4">
        <v>4946.2299999999996</v>
      </c>
      <c r="H47" s="4">
        <v>1.55</v>
      </c>
    </row>
    <row r="48" spans="2:8" x14ac:dyDescent="0.2">
      <c r="B48" s="1" t="s">
        <v>2259</v>
      </c>
      <c r="C48" s="62">
        <v>4.83</v>
      </c>
      <c r="D48" s="1" t="s">
        <v>305</v>
      </c>
      <c r="E48" s="1" t="s">
        <v>2260</v>
      </c>
      <c r="F48" s="4">
        <v>470</v>
      </c>
      <c r="G48" s="4">
        <v>4876.75</v>
      </c>
      <c r="H48" s="4">
        <v>1.53</v>
      </c>
    </row>
    <row r="49" spans="2:8" x14ac:dyDescent="0.2">
      <c r="B49" s="1" t="s">
        <v>2308</v>
      </c>
      <c r="C49" s="62">
        <v>4.45</v>
      </c>
      <c r="D49" s="1" t="s">
        <v>305</v>
      </c>
      <c r="E49" s="1" t="s">
        <v>2309</v>
      </c>
      <c r="F49" s="4">
        <v>350</v>
      </c>
      <c r="G49" s="4">
        <v>3604.83</v>
      </c>
      <c r="H49" s="4">
        <v>1.1299999999999999</v>
      </c>
    </row>
    <row r="50" spans="2:8" x14ac:dyDescent="0.2">
      <c r="B50" s="1" t="s">
        <v>2310</v>
      </c>
      <c r="C50" s="62">
        <v>5.59</v>
      </c>
      <c r="D50" s="1" t="s">
        <v>305</v>
      </c>
      <c r="E50" s="1" t="s">
        <v>2311</v>
      </c>
      <c r="F50" s="4">
        <v>300</v>
      </c>
      <c r="G50" s="4">
        <v>3142.83</v>
      </c>
      <c r="H50" s="4">
        <v>0.99</v>
      </c>
    </row>
    <row r="51" spans="2:8" x14ac:dyDescent="0.2">
      <c r="B51" s="1" t="s">
        <v>891</v>
      </c>
      <c r="C51" s="62">
        <v>4.22</v>
      </c>
      <c r="D51" s="1" t="s">
        <v>305</v>
      </c>
      <c r="E51" s="1" t="s">
        <v>892</v>
      </c>
      <c r="F51" s="4">
        <v>300</v>
      </c>
      <c r="G51" s="4">
        <v>3071.93</v>
      </c>
      <c r="H51" s="4">
        <v>0.97</v>
      </c>
    </row>
    <row r="52" spans="2:8" x14ac:dyDescent="0.2">
      <c r="B52" s="1" t="s">
        <v>315</v>
      </c>
      <c r="C52" s="62">
        <v>5.53</v>
      </c>
      <c r="D52" s="1" t="s">
        <v>305</v>
      </c>
      <c r="E52" s="1" t="s">
        <v>316</v>
      </c>
      <c r="F52" s="4">
        <v>250</v>
      </c>
      <c r="G52" s="4">
        <v>2632.06</v>
      </c>
      <c r="H52" s="4">
        <v>0.83</v>
      </c>
    </row>
    <row r="53" spans="2:8" x14ac:dyDescent="0.2">
      <c r="B53" s="1" t="s">
        <v>2312</v>
      </c>
      <c r="C53" s="62">
        <v>4.3499999999999996</v>
      </c>
      <c r="D53" s="1" t="s">
        <v>317</v>
      </c>
      <c r="E53" s="1" t="s">
        <v>2313</v>
      </c>
      <c r="F53" s="4">
        <v>250</v>
      </c>
      <c r="G53" s="4">
        <v>2566.65</v>
      </c>
      <c r="H53" s="4">
        <v>0.81</v>
      </c>
    </row>
    <row r="54" spans="2:8" x14ac:dyDescent="0.2">
      <c r="B54" s="1" t="s">
        <v>2314</v>
      </c>
      <c r="C54" s="62">
        <v>4.25</v>
      </c>
      <c r="D54" s="1" t="s">
        <v>305</v>
      </c>
      <c r="E54" s="1" t="s">
        <v>2315</v>
      </c>
      <c r="F54" s="4">
        <v>250</v>
      </c>
      <c r="G54" s="4">
        <v>2546.5100000000002</v>
      </c>
      <c r="H54" s="4">
        <v>0.8</v>
      </c>
    </row>
    <row r="55" spans="2:8" x14ac:dyDescent="0.2">
      <c r="B55" s="1" t="s">
        <v>1410</v>
      </c>
      <c r="C55" s="62">
        <v>4.83</v>
      </c>
      <c r="D55" s="1" t="s">
        <v>305</v>
      </c>
      <c r="E55" s="1" t="s">
        <v>622</v>
      </c>
      <c r="F55" s="4">
        <v>250</v>
      </c>
      <c r="G55" s="4">
        <v>2540.02</v>
      </c>
      <c r="H55" s="4">
        <v>0.8</v>
      </c>
    </row>
    <row r="56" spans="2:8" x14ac:dyDescent="0.2">
      <c r="B56" s="1" t="s">
        <v>1459</v>
      </c>
      <c r="C56" s="62">
        <v>6.82</v>
      </c>
      <c r="D56" s="1" t="s">
        <v>305</v>
      </c>
      <c r="E56" s="1" t="s">
        <v>617</v>
      </c>
      <c r="F56" s="4">
        <v>250</v>
      </c>
      <c r="G56" s="4">
        <v>2519.02</v>
      </c>
      <c r="H56" s="4">
        <v>0.79</v>
      </c>
    </row>
    <row r="57" spans="2:8" x14ac:dyDescent="0.2">
      <c r="B57" s="1" t="s">
        <v>1372</v>
      </c>
      <c r="C57" s="62">
        <v>4.22</v>
      </c>
      <c r="D57" s="1" t="s">
        <v>305</v>
      </c>
      <c r="E57" s="1" t="s">
        <v>890</v>
      </c>
      <c r="F57" s="4">
        <v>250</v>
      </c>
      <c r="G57" s="4">
        <v>2516.33</v>
      </c>
      <c r="H57" s="4">
        <v>0.79</v>
      </c>
    </row>
    <row r="58" spans="2:8" x14ac:dyDescent="0.2">
      <c r="B58" s="1" t="s">
        <v>2316</v>
      </c>
      <c r="C58" s="62">
        <v>6.83</v>
      </c>
      <c r="D58" s="1" t="s">
        <v>305</v>
      </c>
      <c r="E58" s="1" t="s">
        <v>2317</v>
      </c>
      <c r="F58" s="4">
        <v>250</v>
      </c>
      <c r="G58" s="4">
        <v>2511.1799999999998</v>
      </c>
      <c r="H58" s="4">
        <v>0.79</v>
      </c>
    </row>
    <row r="59" spans="2:8" x14ac:dyDescent="0.2">
      <c r="B59" s="1" t="s">
        <v>1460</v>
      </c>
      <c r="C59" s="62">
        <v>5.56</v>
      </c>
      <c r="D59" s="1" t="s">
        <v>305</v>
      </c>
      <c r="E59" s="1" t="s">
        <v>307</v>
      </c>
      <c r="F59" s="4">
        <v>250</v>
      </c>
      <c r="G59" s="4">
        <v>2507.5300000000002</v>
      </c>
      <c r="H59" s="4">
        <v>0.79</v>
      </c>
    </row>
    <row r="60" spans="2:8" x14ac:dyDescent="0.2">
      <c r="B60" s="1" t="s">
        <v>2318</v>
      </c>
      <c r="C60" s="62">
        <v>5.28</v>
      </c>
      <c r="D60" s="1" t="s">
        <v>305</v>
      </c>
      <c r="E60" s="1" t="s">
        <v>1719</v>
      </c>
      <c r="F60" s="4">
        <v>250</v>
      </c>
      <c r="G60" s="4">
        <v>2499.0500000000002</v>
      </c>
      <c r="H60" s="4">
        <v>0.79</v>
      </c>
    </row>
    <row r="61" spans="2:8" x14ac:dyDescent="0.2">
      <c r="B61" s="1" t="s">
        <v>2319</v>
      </c>
      <c r="C61" s="62">
        <v>6.56</v>
      </c>
      <c r="D61" s="1" t="s">
        <v>305</v>
      </c>
      <c r="E61" s="1" t="s">
        <v>2320</v>
      </c>
      <c r="F61" s="4">
        <v>250</v>
      </c>
      <c r="G61" s="4">
        <v>2476.4899999999998</v>
      </c>
      <c r="H61" s="4">
        <v>0.78</v>
      </c>
    </row>
    <row r="62" spans="2:8" x14ac:dyDescent="0.2">
      <c r="B62" s="1" t="s">
        <v>2321</v>
      </c>
      <c r="C62" s="62">
        <v>5.17</v>
      </c>
      <c r="D62" s="1" t="s">
        <v>305</v>
      </c>
      <c r="E62" s="1" t="s">
        <v>2322</v>
      </c>
      <c r="F62" s="4">
        <v>230000</v>
      </c>
      <c r="G62" s="4">
        <v>2380.96</v>
      </c>
      <c r="H62" s="4">
        <v>0.75</v>
      </c>
    </row>
    <row r="63" spans="2:8" x14ac:dyDescent="0.2">
      <c r="B63" s="1" t="s">
        <v>2323</v>
      </c>
      <c r="C63" s="62">
        <v>5.63</v>
      </c>
      <c r="D63" s="1" t="s">
        <v>305</v>
      </c>
      <c r="E63" s="1" t="s">
        <v>2324</v>
      </c>
      <c r="F63" s="4">
        <v>200</v>
      </c>
      <c r="G63" s="4">
        <v>2101.8200000000002</v>
      </c>
      <c r="H63" s="4">
        <v>0.66</v>
      </c>
    </row>
    <row r="64" spans="2:8" x14ac:dyDescent="0.2">
      <c r="B64" s="1" t="s">
        <v>1373</v>
      </c>
      <c r="C64" s="62">
        <v>4.21</v>
      </c>
      <c r="D64" s="1" t="s">
        <v>305</v>
      </c>
      <c r="E64" s="1" t="s">
        <v>895</v>
      </c>
      <c r="F64" s="4">
        <v>200</v>
      </c>
      <c r="G64" s="4">
        <v>2030.56</v>
      </c>
      <c r="H64" s="4">
        <v>0.64</v>
      </c>
    </row>
    <row r="65" spans="2:8" x14ac:dyDescent="0.2">
      <c r="B65" s="1" t="s">
        <v>2325</v>
      </c>
      <c r="C65" s="62">
        <v>5.9</v>
      </c>
      <c r="D65" s="1" t="s">
        <v>317</v>
      </c>
      <c r="E65" s="1" t="s">
        <v>2326</v>
      </c>
      <c r="F65" s="4">
        <v>750</v>
      </c>
      <c r="G65" s="4">
        <v>1601.61</v>
      </c>
      <c r="H65" s="4">
        <v>0.5</v>
      </c>
    </row>
    <row r="66" spans="2:8" x14ac:dyDescent="0.2">
      <c r="B66" s="1" t="s">
        <v>456</v>
      </c>
      <c r="C66" s="62">
        <v>4.71</v>
      </c>
      <c r="D66" s="1" t="s">
        <v>305</v>
      </c>
      <c r="E66" s="1" t="s">
        <v>457</v>
      </c>
      <c r="F66" s="4">
        <v>150</v>
      </c>
      <c r="G66" s="4">
        <v>1543.3</v>
      </c>
      <c r="H66" s="4">
        <v>0.48</v>
      </c>
    </row>
    <row r="67" spans="2:8" x14ac:dyDescent="0.2">
      <c r="B67" s="1" t="s">
        <v>2327</v>
      </c>
      <c r="C67" s="62">
        <v>6.45</v>
      </c>
      <c r="D67" s="1" t="s">
        <v>305</v>
      </c>
      <c r="E67" s="1" t="s">
        <v>2328</v>
      </c>
      <c r="F67" s="4">
        <v>100</v>
      </c>
      <c r="G67" s="4">
        <v>1110.1300000000001</v>
      </c>
      <c r="H67" s="4">
        <v>0.35</v>
      </c>
    </row>
    <row r="68" spans="2:8" x14ac:dyDescent="0.2">
      <c r="B68" s="1" t="s">
        <v>1469</v>
      </c>
      <c r="C68" s="62">
        <v>5.37</v>
      </c>
      <c r="D68" s="1" t="s">
        <v>305</v>
      </c>
      <c r="E68" s="1" t="s">
        <v>634</v>
      </c>
      <c r="F68" s="4">
        <v>100</v>
      </c>
      <c r="G68" s="4">
        <v>1008.38</v>
      </c>
      <c r="H68" s="4">
        <v>0.32</v>
      </c>
    </row>
    <row r="69" spans="2:8" x14ac:dyDescent="0.2">
      <c r="B69" s="1" t="s">
        <v>1809</v>
      </c>
      <c r="C69" s="62">
        <v>5.04</v>
      </c>
      <c r="D69" s="1" t="s">
        <v>317</v>
      </c>
      <c r="E69" s="1" t="s">
        <v>1810</v>
      </c>
      <c r="F69" s="4">
        <v>100</v>
      </c>
      <c r="G69" s="4">
        <v>993.95</v>
      </c>
      <c r="H69" s="4">
        <v>0.31</v>
      </c>
    </row>
    <row r="70" spans="2:8" x14ac:dyDescent="0.2">
      <c r="B70" s="1" t="s">
        <v>1465</v>
      </c>
      <c r="C70" s="62">
        <v>5.79</v>
      </c>
      <c r="D70" s="1" t="s">
        <v>317</v>
      </c>
      <c r="E70" s="1" t="s">
        <v>318</v>
      </c>
      <c r="F70" s="4">
        <v>250</v>
      </c>
      <c r="G70" s="4">
        <v>525.07000000000005</v>
      </c>
      <c r="H70" s="4">
        <v>0.16</v>
      </c>
    </row>
    <row r="71" spans="2:8" x14ac:dyDescent="0.2">
      <c r="B71" s="1" t="s">
        <v>1466</v>
      </c>
      <c r="C71" s="62">
        <v>6.07</v>
      </c>
      <c r="D71" s="1" t="s">
        <v>317</v>
      </c>
      <c r="E71" s="1" t="s">
        <v>319</v>
      </c>
      <c r="F71" s="4">
        <v>250</v>
      </c>
      <c r="G71" s="4">
        <v>523.54</v>
      </c>
      <c r="H71" s="4">
        <v>0.16</v>
      </c>
    </row>
    <row r="72" spans="2:8" x14ac:dyDescent="0.2">
      <c r="B72" s="1" t="s">
        <v>2329</v>
      </c>
      <c r="C72" s="62">
        <v>5.22</v>
      </c>
      <c r="D72" s="1" t="s">
        <v>305</v>
      </c>
      <c r="E72" s="1" t="s">
        <v>2330</v>
      </c>
      <c r="F72" s="4">
        <v>50</v>
      </c>
      <c r="G72" s="4">
        <v>510.89</v>
      </c>
      <c r="H72" s="4">
        <v>0.16</v>
      </c>
    </row>
    <row r="73" spans="2:8" x14ac:dyDescent="0.2">
      <c r="B73" s="1" t="s">
        <v>1845</v>
      </c>
      <c r="C73" s="62">
        <v>5.78</v>
      </c>
      <c r="D73" s="1" t="s">
        <v>305</v>
      </c>
      <c r="E73" s="1" t="s">
        <v>1846</v>
      </c>
      <c r="F73" s="4">
        <v>33</v>
      </c>
      <c r="G73" s="4">
        <v>348.06</v>
      </c>
      <c r="H73" s="4">
        <v>0.11</v>
      </c>
    </row>
    <row r="74" spans="2:8" x14ac:dyDescent="0.2">
      <c r="B74" s="1" t="s">
        <v>1653</v>
      </c>
      <c r="C74" s="62">
        <v>3.53</v>
      </c>
      <c r="D74" s="1" t="s">
        <v>305</v>
      </c>
      <c r="E74" s="1" t="s">
        <v>1654</v>
      </c>
      <c r="F74" s="4">
        <v>26</v>
      </c>
      <c r="G74" s="4">
        <v>260.99</v>
      </c>
      <c r="H74" s="4">
        <v>0.08</v>
      </c>
    </row>
    <row r="75" spans="2:8" x14ac:dyDescent="0.2">
      <c r="B75" s="1" t="s">
        <v>2257</v>
      </c>
      <c r="C75" s="62">
        <v>6.56</v>
      </c>
      <c r="D75" s="1" t="s">
        <v>305</v>
      </c>
      <c r="E75" s="1" t="s">
        <v>2258</v>
      </c>
      <c r="F75" s="4">
        <v>10</v>
      </c>
      <c r="G75" s="4">
        <v>110.35</v>
      </c>
      <c r="H75" s="4">
        <v>0.03</v>
      </c>
    </row>
    <row r="76" spans="2:8" x14ac:dyDescent="0.2">
      <c r="B76" s="1" t="s">
        <v>454</v>
      </c>
      <c r="C76" s="62">
        <v>4.54</v>
      </c>
      <c r="D76" s="1" t="s">
        <v>305</v>
      </c>
      <c r="E76" s="1" t="s">
        <v>455</v>
      </c>
      <c r="F76" s="4">
        <v>10</v>
      </c>
      <c r="G76" s="4">
        <v>104.98</v>
      </c>
      <c r="H76" s="4">
        <v>0.03</v>
      </c>
    </row>
    <row r="77" spans="2:8" x14ac:dyDescent="0.2">
      <c r="B77" s="1" t="s">
        <v>2331</v>
      </c>
      <c r="C77" s="62">
        <v>5.69</v>
      </c>
      <c r="D77" s="1" t="s">
        <v>305</v>
      </c>
      <c r="E77" s="1" t="s">
        <v>2332</v>
      </c>
      <c r="F77" s="4">
        <v>10</v>
      </c>
      <c r="G77" s="4">
        <v>103.49</v>
      </c>
      <c r="H77" s="4">
        <v>0.03</v>
      </c>
    </row>
    <row r="78" spans="2:8" x14ac:dyDescent="0.2">
      <c r="B78" s="1" t="s">
        <v>1382</v>
      </c>
      <c r="C78" s="62">
        <v>5.48</v>
      </c>
      <c r="D78" s="1" t="s">
        <v>305</v>
      </c>
      <c r="E78" s="1" t="s">
        <v>628</v>
      </c>
      <c r="F78" s="4">
        <v>8</v>
      </c>
      <c r="G78" s="4">
        <v>81.97</v>
      </c>
      <c r="H78" s="4">
        <v>0.03</v>
      </c>
    </row>
    <row r="79" spans="2:8" x14ac:dyDescent="0.2">
      <c r="B79" s="1" t="s">
        <v>2333</v>
      </c>
      <c r="C79" s="62">
        <v>6.71</v>
      </c>
      <c r="D79" s="1" t="s">
        <v>305</v>
      </c>
      <c r="E79" s="1" t="s">
        <v>2334</v>
      </c>
      <c r="F79" s="4">
        <v>3</v>
      </c>
      <c r="G79" s="4">
        <v>32.67</v>
      </c>
      <c r="H79" s="4">
        <v>0.01</v>
      </c>
    </row>
    <row r="80" spans="2:8" x14ac:dyDescent="0.2">
      <c r="B80" s="2" t="s">
        <v>325</v>
      </c>
      <c r="C80" s="64"/>
      <c r="D80" s="2"/>
      <c r="E80" s="2"/>
      <c r="F80" s="10"/>
      <c r="G80" s="10">
        <f>SUM(G31:G79)</f>
        <v>164296.19999999995</v>
      </c>
      <c r="H80" s="10">
        <f>SUM(H31:H79)</f>
        <v>51.609999999999985</v>
      </c>
    </row>
    <row r="81" spans="2:11" x14ac:dyDescent="0.2">
      <c r="B81" s="2" t="s">
        <v>326</v>
      </c>
    </row>
    <row r="82" spans="2:11" x14ac:dyDescent="0.2">
      <c r="B82" s="1" t="s">
        <v>1914</v>
      </c>
      <c r="C82" s="62">
        <v>5.7050000000000001</v>
      </c>
      <c r="D82" s="1" t="s">
        <v>305</v>
      </c>
      <c r="E82" s="1" t="s">
        <v>1915</v>
      </c>
      <c r="F82" s="4">
        <v>860</v>
      </c>
      <c r="G82" s="4">
        <v>8936.48</v>
      </c>
      <c r="H82" s="4">
        <v>2.81</v>
      </c>
    </row>
    <row r="83" spans="2:11" x14ac:dyDescent="0.2">
      <c r="B83" s="1" t="s">
        <v>1493</v>
      </c>
      <c r="C83" s="62">
        <v>5.86</v>
      </c>
      <c r="D83" s="1" t="s">
        <v>305</v>
      </c>
      <c r="E83" s="1" t="s">
        <v>327</v>
      </c>
      <c r="F83" s="4">
        <v>652</v>
      </c>
      <c r="G83" s="4">
        <v>6793.21</v>
      </c>
      <c r="H83" s="4">
        <v>2.13</v>
      </c>
    </row>
    <row r="84" spans="2:11" x14ac:dyDescent="0.2">
      <c r="B84" s="2" t="s">
        <v>328</v>
      </c>
      <c r="C84" s="64"/>
      <c r="D84" s="2"/>
      <c r="E84" s="2"/>
      <c r="F84" s="10"/>
      <c r="G84" s="10">
        <f>SUM(G81:G83)</f>
        <v>15729.689999999999</v>
      </c>
      <c r="H84" s="10">
        <f>SUM(H81:H83)</f>
        <v>4.9399999999999995</v>
      </c>
    </row>
    <row r="85" spans="2:11" x14ac:dyDescent="0.2">
      <c r="B85" s="2" t="s">
        <v>110</v>
      </c>
    </row>
    <row r="86" spans="2:11" x14ac:dyDescent="0.2">
      <c r="B86" s="1" t="s">
        <v>1433</v>
      </c>
      <c r="C86" s="62">
        <v>4.5</v>
      </c>
      <c r="D86" s="1" t="s">
        <v>111</v>
      </c>
      <c r="E86" s="1" t="s">
        <v>331</v>
      </c>
      <c r="F86" s="4">
        <v>600</v>
      </c>
      <c r="G86" s="4">
        <v>2881.69</v>
      </c>
      <c r="H86" s="4">
        <v>0.91</v>
      </c>
    </row>
    <row r="87" spans="2:11" x14ac:dyDescent="0.2">
      <c r="B87" s="1" t="s">
        <v>2099</v>
      </c>
      <c r="C87" s="62">
        <v>4.24</v>
      </c>
      <c r="D87" s="1" t="s">
        <v>111</v>
      </c>
      <c r="E87" s="1" t="s">
        <v>2100</v>
      </c>
      <c r="F87" s="4">
        <v>500</v>
      </c>
      <c r="G87" s="4">
        <v>2456.06</v>
      </c>
      <c r="H87" s="4">
        <v>0.77</v>
      </c>
    </row>
    <row r="88" spans="2:11" x14ac:dyDescent="0.2">
      <c r="B88" s="1" t="s">
        <v>2097</v>
      </c>
      <c r="C88" s="62">
        <v>4.3499999999999996</v>
      </c>
      <c r="D88" s="1" t="s">
        <v>111</v>
      </c>
      <c r="E88" s="1" t="s">
        <v>2098</v>
      </c>
      <c r="F88" s="4">
        <v>500</v>
      </c>
      <c r="G88" s="4">
        <v>2452.9899999999998</v>
      </c>
      <c r="H88" s="4">
        <v>0.77</v>
      </c>
    </row>
    <row r="89" spans="2:11" x14ac:dyDescent="0.2">
      <c r="B89" s="1" t="s">
        <v>1963</v>
      </c>
      <c r="C89" s="62">
        <v>3.44</v>
      </c>
      <c r="D89" s="1" t="s">
        <v>107</v>
      </c>
      <c r="E89" s="1" t="s">
        <v>1964</v>
      </c>
      <c r="F89" s="4">
        <v>490100</v>
      </c>
      <c r="G89" s="4">
        <v>485.98</v>
      </c>
      <c r="H89" s="4">
        <v>0.15</v>
      </c>
    </row>
    <row r="90" spans="2:11" x14ac:dyDescent="0.2">
      <c r="B90" s="2" t="s">
        <v>113</v>
      </c>
      <c r="C90" s="64"/>
      <c r="D90" s="2"/>
      <c r="E90" s="2"/>
      <c r="F90" s="10"/>
      <c r="G90" s="10">
        <f>SUM(G85:G89)</f>
        <v>8276.7199999999993</v>
      </c>
      <c r="H90" s="10">
        <f>SUM(H85:H89)</f>
        <v>2.6</v>
      </c>
    </row>
    <row r="91" spans="2:11" x14ac:dyDescent="0.2">
      <c r="B91" s="2" t="s">
        <v>2335</v>
      </c>
      <c r="C91" s="64"/>
      <c r="D91" s="2"/>
      <c r="E91" s="2"/>
      <c r="F91" s="10"/>
      <c r="G91" s="10"/>
      <c r="H91" s="10"/>
    </row>
    <row r="92" spans="2:11" x14ac:dyDescent="0.2">
      <c r="B92" s="1" t="s">
        <v>30</v>
      </c>
      <c r="C92" s="62" t="s">
        <v>128</v>
      </c>
      <c r="D92" s="1" t="s">
        <v>445</v>
      </c>
      <c r="E92" s="1" t="s">
        <v>595</v>
      </c>
      <c r="F92" s="4">
        <v>42860388.270000003</v>
      </c>
      <c r="G92" s="4">
        <v>5000.5600000000004</v>
      </c>
      <c r="H92" s="4">
        <v>1.57</v>
      </c>
    </row>
    <row r="93" spans="2:11" x14ac:dyDescent="0.2">
      <c r="B93" s="2" t="s">
        <v>1082</v>
      </c>
      <c r="C93" s="64"/>
      <c r="D93" s="2"/>
      <c r="E93" s="2"/>
      <c r="F93" s="10"/>
      <c r="G93" s="10">
        <f>SUM(G92)</f>
        <v>5000.5600000000004</v>
      </c>
      <c r="H93" s="10">
        <f>SUM(H92)</f>
        <v>1.57</v>
      </c>
    </row>
    <row r="94" spans="2:11" x14ac:dyDescent="0.2">
      <c r="B94" s="2" t="s">
        <v>1822</v>
      </c>
      <c r="C94" s="64"/>
      <c r="D94" s="2"/>
      <c r="E94" s="2"/>
      <c r="F94" s="10"/>
      <c r="G94" s="10">
        <v>20000</v>
      </c>
      <c r="H94" s="10">
        <v>6.28</v>
      </c>
      <c r="J94" s="10"/>
    </row>
    <row r="95" spans="2:11" x14ac:dyDescent="0.2">
      <c r="B95" s="2" t="s">
        <v>1823</v>
      </c>
      <c r="C95" s="64"/>
      <c r="D95" s="2"/>
      <c r="E95" s="2"/>
      <c r="F95" s="10"/>
      <c r="G95" s="10">
        <v>5145.3900000000003</v>
      </c>
      <c r="H95" s="10">
        <v>1.62</v>
      </c>
    </row>
    <row r="96" spans="2:11" x14ac:dyDescent="0.2">
      <c r="B96" s="2" t="s">
        <v>114</v>
      </c>
      <c r="C96" s="64"/>
      <c r="D96" s="2"/>
      <c r="E96" s="2"/>
      <c r="F96" s="10"/>
      <c r="G96" s="10">
        <v>301310.07</v>
      </c>
      <c r="H96" s="10">
        <v>94.68</v>
      </c>
      <c r="J96" s="5"/>
      <c r="K96" s="5"/>
    </row>
    <row r="97" spans="2:8" x14ac:dyDescent="0.2">
      <c r="B97" s="2" t="s">
        <v>115</v>
      </c>
      <c r="C97" s="64"/>
      <c r="D97" s="2"/>
      <c r="E97" s="2"/>
      <c r="F97" s="10"/>
      <c r="G97" s="10">
        <v>16934.835653329981</v>
      </c>
      <c r="H97" s="10">
        <v>5.3199999999999932</v>
      </c>
    </row>
    <row r="98" spans="2:8" x14ac:dyDescent="0.2">
      <c r="B98" s="2" t="s">
        <v>116</v>
      </c>
      <c r="C98" s="64"/>
      <c r="D98" s="2"/>
      <c r="E98" s="2"/>
      <c r="F98" s="10"/>
      <c r="G98" s="10">
        <v>318244.90565332997</v>
      </c>
      <c r="H98" s="10">
        <v>100</v>
      </c>
    </row>
    <row r="99" spans="2:8" x14ac:dyDescent="0.2">
      <c r="B99" s="1" t="s">
        <v>117</v>
      </c>
    </row>
    <row r="100" spans="2:8" x14ac:dyDescent="0.2">
      <c r="B100" s="1" t="s">
        <v>118</v>
      </c>
    </row>
    <row r="101" spans="2:8" x14ac:dyDescent="0.2">
      <c r="B101" s="2"/>
    </row>
    <row r="102" spans="2:8" ht="25.5" x14ac:dyDescent="0.2">
      <c r="B102" s="11" t="s">
        <v>119</v>
      </c>
      <c r="C102" s="62" t="s">
        <v>120</v>
      </c>
    </row>
    <row r="103" spans="2:8" x14ac:dyDescent="0.2">
      <c r="B103" s="2"/>
    </row>
    <row r="104" spans="2:8" x14ac:dyDescent="0.2">
      <c r="B104" s="69" t="s">
        <v>2147</v>
      </c>
    </row>
    <row r="105" spans="2:8" x14ac:dyDescent="0.2">
      <c r="B105" s="2" t="s">
        <v>122</v>
      </c>
    </row>
    <row r="106" spans="2:8" x14ac:dyDescent="0.2">
      <c r="B106" s="2" t="s">
        <v>2336</v>
      </c>
      <c r="C106" s="64"/>
    </row>
    <row r="107" spans="2:8" x14ac:dyDescent="0.2">
      <c r="B107" s="2" t="s">
        <v>2337</v>
      </c>
      <c r="C107" s="64"/>
    </row>
    <row r="108" spans="2:8" x14ac:dyDescent="0.2">
      <c r="B108" s="2" t="s">
        <v>2338</v>
      </c>
      <c r="C108" s="64"/>
    </row>
    <row r="109" spans="2:8" x14ac:dyDescent="0.2">
      <c r="B109" s="2" t="s">
        <v>2339</v>
      </c>
      <c r="C109" s="64"/>
    </row>
    <row r="110" spans="2:8" x14ac:dyDescent="0.2">
      <c r="B110" s="2" t="s">
        <v>2340</v>
      </c>
      <c r="C110" s="64"/>
    </row>
    <row r="111" spans="2:8" x14ac:dyDescent="0.2">
      <c r="B111" s="2" t="s">
        <v>2341</v>
      </c>
      <c r="C111" s="64"/>
    </row>
    <row r="112" spans="2:8" x14ac:dyDescent="0.2">
      <c r="B112" s="2" t="s">
        <v>2342</v>
      </c>
      <c r="C112" s="64"/>
    </row>
    <row r="113" spans="2:7" x14ac:dyDescent="0.2">
      <c r="B113" s="2" t="s">
        <v>2343</v>
      </c>
      <c r="C113" s="64"/>
    </row>
    <row r="114" spans="2:7" x14ac:dyDescent="0.2">
      <c r="B114" s="2" t="s">
        <v>2344</v>
      </c>
      <c r="C114" s="64"/>
    </row>
    <row r="115" spans="2:7" x14ac:dyDescent="0.2">
      <c r="B115" s="2" t="s">
        <v>2345</v>
      </c>
      <c r="C115" s="64"/>
    </row>
    <row r="116" spans="2:7" x14ac:dyDescent="0.2">
      <c r="B116" s="2" t="s">
        <v>2346</v>
      </c>
      <c r="C116" s="64"/>
    </row>
    <row r="117" spans="2:7" x14ac:dyDescent="0.2">
      <c r="B117" s="2" t="s">
        <v>2347</v>
      </c>
      <c r="C117" s="64"/>
    </row>
    <row r="118" spans="2:7" x14ac:dyDescent="0.2">
      <c r="B118" s="2" t="s">
        <v>123</v>
      </c>
      <c r="C118" s="64"/>
    </row>
    <row r="119" spans="2:7" x14ac:dyDescent="0.2">
      <c r="B119" s="69" t="s">
        <v>2348</v>
      </c>
    </row>
    <row r="121" spans="2:7" x14ac:dyDescent="0.2">
      <c r="B121" s="69" t="s">
        <v>1092</v>
      </c>
      <c r="C121" s="76"/>
      <c r="D121" s="70"/>
      <c r="E121" s="70"/>
      <c r="F121" s="71"/>
      <c r="G121" s="71"/>
    </row>
    <row r="122" spans="2:7" ht="128.25" x14ac:dyDescent="0.2">
      <c r="B122" s="72" t="s">
        <v>1093</v>
      </c>
      <c r="C122" s="77" t="s">
        <v>1094</v>
      </c>
      <c r="D122" s="73" t="s">
        <v>1095</v>
      </c>
      <c r="E122" s="73" t="s">
        <v>1096</v>
      </c>
      <c r="F122" s="74" t="s">
        <v>2157</v>
      </c>
      <c r="G122" s="71"/>
    </row>
    <row r="123" spans="2:7" x14ac:dyDescent="0.2">
      <c r="B123" s="125" t="s">
        <v>2349</v>
      </c>
      <c r="C123" s="126" t="s">
        <v>2350</v>
      </c>
      <c r="D123" s="127" t="s">
        <v>2160</v>
      </c>
      <c r="E123" s="127" t="s">
        <v>2161</v>
      </c>
      <c r="F123" s="75">
        <v>2500</v>
      </c>
      <c r="G123" s="71" t="s">
        <v>1097</v>
      </c>
    </row>
    <row r="124" spans="2:7" x14ac:dyDescent="0.2">
      <c r="B124" s="125" t="s">
        <v>2351</v>
      </c>
      <c r="C124" s="126" t="s">
        <v>2352</v>
      </c>
      <c r="D124" s="127" t="s">
        <v>2160</v>
      </c>
      <c r="E124" s="127" t="s">
        <v>2161</v>
      </c>
      <c r="F124" s="131">
        <v>14500</v>
      </c>
      <c r="G124" s="71" t="s">
        <v>2353</v>
      </c>
    </row>
    <row r="125" spans="2:7" x14ac:dyDescent="0.2">
      <c r="B125" s="125" t="s">
        <v>2354</v>
      </c>
      <c r="C125" s="126" t="s">
        <v>2355</v>
      </c>
      <c r="D125" s="127" t="s">
        <v>2160</v>
      </c>
      <c r="E125" s="127" t="s">
        <v>2161</v>
      </c>
      <c r="F125" s="131">
        <v>2766.5839900000001</v>
      </c>
      <c r="G125" s="71" t="s">
        <v>2356</v>
      </c>
    </row>
    <row r="126" spans="2:7" x14ac:dyDescent="0.2">
      <c r="B126" s="70"/>
      <c r="C126" s="76"/>
      <c r="D126" s="70"/>
      <c r="E126" s="70"/>
      <c r="F126" s="71"/>
      <c r="G126" s="71"/>
    </row>
    <row r="127" spans="2:7" x14ac:dyDescent="0.2">
      <c r="B127" s="70"/>
      <c r="C127" s="76"/>
      <c r="D127" s="70"/>
      <c r="E127" s="70"/>
      <c r="F127" s="71"/>
      <c r="G127" s="71"/>
    </row>
    <row r="128" spans="2:7" x14ac:dyDescent="0.2">
      <c r="B128" s="70" t="s">
        <v>2357</v>
      </c>
      <c r="C128" s="76"/>
      <c r="D128" s="70"/>
      <c r="E128" s="70"/>
      <c r="F128" s="71"/>
      <c r="G128" s="71"/>
    </row>
    <row r="129" spans="1:8" x14ac:dyDescent="0.2">
      <c r="B129" s="70" t="s">
        <v>2358</v>
      </c>
      <c r="C129" s="76"/>
      <c r="D129" s="70"/>
      <c r="E129" s="70"/>
      <c r="F129" s="71"/>
      <c r="G129" s="71"/>
    </row>
    <row r="130" spans="1:8" x14ac:dyDescent="0.2">
      <c r="B130" s="70" t="s">
        <v>2359</v>
      </c>
      <c r="C130" s="76"/>
      <c r="D130" s="70"/>
      <c r="E130" s="70"/>
      <c r="F130" s="71"/>
      <c r="G130" s="71"/>
    </row>
    <row r="132" spans="1:8" x14ac:dyDescent="0.2">
      <c r="B132" s="113"/>
      <c r="C132" s="114"/>
      <c r="D132" s="115"/>
    </row>
    <row r="133" spans="1:8" ht="15" x14ac:dyDescent="0.2">
      <c r="B133" s="132"/>
      <c r="C133" s="133"/>
      <c r="D133" s="132"/>
    </row>
    <row r="134" spans="1:8" x14ac:dyDescent="0.2">
      <c r="B134"/>
      <c r="C134" s="122"/>
      <c r="D134" s="134"/>
    </row>
    <row r="137" spans="1:8" x14ac:dyDescent="0.2">
      <c r="A137" s="3" t="s">
        <v>0</v>
      </c>
      <c r="B137" s="410" t="s">
        <v>2360</v>
      </c>
      <c r="C137" s="410"/>
      <c r="D137" s="410"/>
      <c r="E137" s="410"/>
    </row>
    <row r="141" spans="1:8" x14ac:dyDescent="0.2">
      <c r="B141" s="1" t="s">
        <v>95</v>
      </c>
    </row>
    <row r="143" spans="1:8" x14ac:dyDescent="0.2">
      <c r="B143" s="6" t="s">
        <v>96</v>
      </c>
      <c r="C143" s="63" t="s">
        <v>97</v>
      </c>
      <c r="D143" s="6" t="s">
        <v>98</v>
      </c>
      <c r="E143" s="6" t="s">
        <v>99</v>
      </c>
      <c r="F143" s="8" t="s">
        <v>100</v>
      </c>
      <c r="G143" s="8" t="s">
        <v>101</v>
      </c>
      <c r="H143" s="8" t="s">
        <v>102</v>
      </c>
    </row>
    <row r="144" spans="1:8" x14ac:dyDescent="0.2">
      <c r="B144" s="2" t="s">
        <v>103</v>
      </c>
    </row>
    <row r="145" spans="2:8" x14ac:dyDescent="0.2">
      <c r="B145" s="2" t="s">
        <v>104</v>
      </c>
    </row>
    <row r="146" spans="2:8" x14ac:dyDescent="0.2">
      <c r="B146" s="2" t="s">
        <v>390</v>
      </c>
    </row>
    <row r="147" spans="2:8" x14ac:dyDescent="0.2">
      <c r="B147" s="1" t="s">
        <v>1490</v>
      </c>
      <c r="C147" s="62">
        <v>11.99</v>
      </c>
      <c r="D147" s="1" t="s">
        <v>313</v>
      </c>
      <c r="E147" s="1" t="s">
        <v>314</v>
      </c>
      <c r="F147" s="4">
        <v>140088</v>
      </c>
      <c r="G147" s="4">
        <v>1107.47</v>
      </c>
      <c r="H147" s="4">
        <v>48.7</v>
      </c>
    </row>
    <row r="148" spans="2:8" x14ac:dyDescent="0.2">
      <c r="B148" s="2" t="s">
        <v>325</v>
      </c>
      <c r="C148" s="64"/>
      <c r="D148" s="2"/>
      <c r="E148" s="2"/>
      <c r="F148" s="10"/>
      <c r="G148" s="10">
        <f>SUM(G143:G147)</f>
        <v>1107.47</v>
      </c>
      <c r="H148" s="10">
        <f>SUM(H143:H147)</f>
        <v>48.7</v>
      </c>
    </row>
    <row r="149" spans="2:8" x14ac:dyDescent="0.2">
      <c r="B149" s="2" t="s">
        <v>114</v>
      </c>
      <c r="C149" s="64"/>
      <c r="D149" s="2"/>
      <c r="E149" s="2"/>
      <c r="F149" s="10"/>
      <c r="G149" s="10">
        <v>1107.47</v>
      </c>
      <c r="H149" s="10">
        <v>48.7</v>
      </c>
    </row>
    <row r="150" spans="2:8" x14ac:dyDescent="0.2">
      <c r="B150" s="2" t="s">
        <v>115</v>
      </c>
      <c r="C150" s="64"/>
      <c r="D150" s="2"/>
      <c r="E150" s="2"/>
      <c r="F150" s="10"/>
      <c r="G150" s="10">
        <v>1166.8100890000001</v>
      </c>
      <c r="H150" s="10">
        <v>51.3</v>
      </c>
    </row>
    <row r="151" spans="2:8" x14ac:dyDescent="0.2">
      <c r="B151" s="2" t="s">
        <v>116</v>
      </c>
      <c r="C151" s="64"/>
      <c r="D151" s="2"/>
      <c r="E151" s="2"/>
      <c r="F151" s="10"/>
      <c r="G151" s="10">
        <v>2274.2800889999999</v>
      </c>
      <c r="H151" s="10">
        <v>100</v>
      </c>
    </row>
    <row r="152" spans="2:8" x14ac:dyDescent="0.2">
      <c r="B152" s="1" t="s">
        <v>117</v>
      </c>
    </row>
    <row r="153" spans="2:8" x14ac:dyDescent="0.2">
      <c r="B153" s="1" t="s">
        <v>118</v>
      </c>
    </row>
    <row r="154" spans="2:8" x14ac:dyDescent="0.2">
      <c r="B154" s="1" t="s">
        <v>1629</v>
      </c>
    </row>
    <row r="155" spans="2:8" ht="25.5" x14ac:dyDescent="0.2">
      <c r="B155" s="11" t="s">
        <v>119</v>
      </c>
      <c r="C155" s="62" t="s">
        <v>120</v>
      </c>
    </row>
    <row r="156" spans="2:8" x14ac:dyDescent="0.2">
      <c r="B156" s="2"/>
    </row>
    <row r="157" spans="2:8" x14ac:dyDescent="0.2">
      <c r="B157" s="69" t="s">
        <v>121</v>
      </c>
    </row>
    <row r="158" spans="2:8" x14ac:dyDescent="0.2">
      <c r="B158" s="2" t="s">
        <v>122</v>
      </c>
    </row>
    <row r="159" spans="2:8" x14ac:dyDescent="0.2">
      <c r="B159" s="2" t="s">
        <v>2361</v>
      </c>
      <c r="C159" s="64"/>
    </row>
    <row r="160" spans="2:8" x14ac:dyDescent="0.2">
      <c r="B160" s="2" t="s">
        <v>2362</v>
      </c>
      <c r="C160" s="64"/>
    </row>
    <row r="161" spans="2:3" x14ac:dyDescent="0.2">
      <c r="B161" s="2" t="s">
        <v>2363</v>
      </c>
      <c r="C161" s="64"/>
    </row>
    <row r="162" spans="2:3" x14ac:dyDescent="0.2">
      <c r="B162" s="2" t="s">
        <v>2364</v>
      </c>
      <c r="C162" s="64"/>
    </row>
    <row r="163" spans="2:3" x14ac:dyDescent="0.2">
      <c r="B163" s="2" t="s">
        <v>2365</v>
      </c>
      <c r="C163" s="64"/>
    </row>
    <row r="164" spans="2:3" x14ac:dyDescent="0.2">
      <c r="B164" s="2" t="s">
        <v>2366</v>
      </c>
      <c r="C164" s="64"/>
    </row>
    <row r="165" spans="2:3" x14ac:dyDescent="0.2">
      <c r="B165" s="2" t="s">
        <v>2367</v>
      </c>
      <c r="C165" s="64"/>
    </row>
    <row r="166" spans="2:3" x14ac:dyDescent="0.2">
      <c r="B166" s="2" t="s">
        <v>2368</v>
      </c>
      <c r="C166" s="64"/>
    </row>
    <row r="167" spans="2:3" x14ac:dyDescent="0.2">
      <c r="B167" s="2" t="s">
        <v>2369</v>
      </c>
      <c r="C167" s="64"/>
    </row>
    <row r="168" spans="2:3" x14ac:dyDescent="0.2">
      <c r="B168" s="2" t="s">
        <v>2370</v>
      </c>
      <c r="C168" s="64"/>
    </row>
    <row r="169" spans="2:3" x14ac:dyDescent="0.2">
      <c r="B169" s="2" t="s">
        <v>2371</v>
      </c>
      <c r="C169" s="64"/>
    </row>
    <row r="170" spans="2:3" x14ac:dyDescent="0.2">
      <c r="B170" s="2" t="s">
        <v>2372</v>
      </c>
      <c r="C170" s="64"/>
    </row>
    <row r="171" spans="2:3" x14ac:dyDescent="0.2">
      <c r="B171" s="2" t="s">
        <v>2373</v>
      </c>
      <c r="C171" s="64"/>
    </row>
    <row r="172" spans="2:3" x14ac:dyDescent="0.2">
      <c r="B172" s="2" t="s">
        <v>2374</v>
      </c>
      <c r="C172" s="64"/>
    </row>
    <row r="173" spans="2:3" x14ac:dyDescent="0.2">
      <c r="B173" s="2" t="s">
        <v>2375</v>
      </c>
      <c r="C173" s="64"/>
    </row>
    <row r="174" spans="2:3" x14ac:dyDescent="0.2">
      <c r="B174" s="2" t="s">
        <v>2376</v>
      </c>
      <c r="C174" s="64"/>
    </row>
    <row r="175" spans="2:3" x14ac:dyDescent="0.2">
      <c r="B175" s="2" t="s">
        <v>123</v>
      </c>
      <c r="C175" s="64"/>
    </row>
    <row r="176" spans="2:3" x14ac:dyDescent="0.2">
      <c r="B176" s="2"/>
    </row>
    <row r="177" spans="1:10" s="79" customFormat="1" x14ac:dyDescent="0.2">
      <c r="B177" s="87" t="s">
        <v>1617</v>
      </c>
      <c r="C177" s="85"/>
      <c r="D177" s="84"/>
      <c r="E177" s="84"/>
      <c r="F177" s="83"/>
      <c r="G177" s="83"/>
      <c r="H177" s="83"/>
      <c r="J177" s="80"/>
    </row>
    <row r="178" spans="1:10" s="79" customFormat="1" x14ac:dyDescent="0.2">
      <c r="A178"/>
      <c r="B178"/>
      <c r="C178" s="85"/>
      <c r="D178" s="84"/>
      <c r="E178" s="84"/>
      <c r="F178" s="83"/>
      <c r="G178" s="83"/>
      <c r="H178" s="83"/>
      <c r="J178" s="80"/>
    </row>
    <row r="179" spans="1:10" s="79" customFormat="1" x14ac:dyDescent="0.2">
      <c r="A179"/>
      <c r="B179"/>
      <c r="C179" s="85"/>
      <c r="D179" s="84"/>
      <c r="E179" s="84"/>
      <c r="F179" s="83"/>
      <c r="G179" s="83"/>
      <c r="H179" s="83"/>
      <c r="J179" s="80"/>
    </row>
    <row r="180" spans="1:10" s="79" customFormat="1" x14ac:dyDescent="0.2">
      <c r="A180"/>
      <c r="B180" t="s">
        <v>1616</v>
      </c>
      <c r="C180" s="90">
        <v>577958246.57000005</v>
      </c>
      <c r="D180" s="84"/>
      <c r="E180" s="84"/>
      <c r="F180" s="83"/>
      <c r="G180" s="83"/>
      <c r="H180" s="83"/>
      <c r="J180" s="80"/>
    </row>
    <row r="181" spans="1:10" s="79" customFormat="1" x14ac:dyDescent="0.2">
      <c r="A181"/>
      <c r="B181"/>
      <c r="C181" s="89"/>
      <c r="D181" s="84"/>
      <c r="E181" s="84"/>
      <c r="F181" s="83"/>
      <c r="G181" s="83"/>
      <c r="H181" s="83"/>
      <c r="J181" s="80"/>
    </row>
    <row r="182" spans="1:10" s="79" customFormat="1" x14ac:dyDescent="0.2">
      <c r="A182"/>
      <c r="B182" t="s">
        <v>1615</v>
      </c>
      <c r="C182" s="90">
        <v>465538246.57000005</v>
      </c>
      <c r="D182" s="84"/>
      <c r="E182" s="84"/>
      <c r="F182" s="83"/>
      <c r="G182" s="83"/>
      <c r="H182" s="83"/>
      <c r="J182" s="80"/>
    </row>
    <row r="183" spans="1:10" s="79" customFormat="1" x14ac:dyDescent="0.2">
      <c r="A183"/>
      <c r="B183"/>
      <c r="C183" s="89"/>
      <c r="D183" s="84"/>
      <c r="E183" s="84"/>
      <c r="F183" s="83"/>
      <c r="G183" s="83"/>
      <c r="H183" s="83"/>
      <c r="J183" s="80"/>
    </row>
    <row r="184" spans="1:10" s="79" customFormat="1" x14ac:dyDescent="0.2">
      <c r="A184" s="88" t="s">
        <v>1614</v>
      </c>
      <c r="B184" t="s">
        <v>1613</v>
      </c>
      <c r="C184" s="89">
        <v>112420000</v>
      </c>
      <c r="D184" s="84"/>
      <c r="E184" s="84"/>
      <c r="F184" s="83"/>
      <c r="G184" s="83"/>
      <c r="H184" s="83"/>
      <c r="J184" s="80"/>
    </row>
    <row r="185" spans="1:10" s="79" customFormat="1" x14ac:dyDescent="0.2">
      <c r="A185" s="88"/>
      <c r="B185"/>
      <c r="C185" s="89"/>
      <c r="D185" s="84"/>
      <c r="E185" s="84"/>
      <c r="F185" s="83"/>
      <c r="G185" s="83"/>
      <c r="H185" s="83"/>
      <c r="J185" s="80"/>
    </row>
    <row r="186" spans="1:10" s="79" customFormat="1" x14ac:dyDescent="0.2">
      <c r="A186" s="88"/>
      <c r="B186" s="87" t="s">
        <v>1612</v>
      </c>
      <c r="C186" s="86">
        <v>256691020</v>
      </c>
      <c r="D186" s="84"/>
      <c r="E186" s="84"/>
      <c r="F186" s="83"/>
      <c r="G186" s="83"/>
      <c r="H186" s="83"/>
      <c r="J186" s="80"/>
    </row>
    <row r="187" spans="1:10" s="79" customFormat="1" x14ac:dyDescent="0.2">
      <c r="A187" s="88"/>
      <c r="B187"/>
      <c r="C187" s="89"/>
      <c r="D187" s="84"/>
      <c r="E187" s="84"/>
      <c r="F187" s="83"/>
      <c r="G187" s="83"/>
      <c r="H187" s="83"/>
      <c r="J187" s="80"/>
    </row>
    <row r="188" spans="1:10" s="79" customFormat="1" x14ac:dyDescent="0.2">
      <c r="A188" s="88"/>
      <c r="B188" t="s">
        <v>1611</v>
      </c>
      <c r="C188" s="90">
        <v>116603020</v>
      </c>
      <c r="D188" s="84"/>
      <c r="E188" s="84"/>
      <c r="F188" s="83"/>
      <c r="G188" s="83"/>
      <c r="H188" s="83"/>
      <c r="J188" s="80"/>
    </row>
    <row r="189" spans="1:10" s="79" customFormat="1" x14ac:dyDescent="0.2">
      <c r="A189" s="88"/>
      <c r="B189"/>
      <c r="C189" s="89"/>
      <c r="D189" s="84"/>
      <c r="E189" s="84"/>
      <c r="F189" s="83"/>
      <c r="G189" s="83"/>
      <c r="H189" s="83"/>
      <c r="J189" s="80"/>
    </row>
    <row r="190" spans="1:10" s="79" customFormat="1" ht="25.5" x14ac:dyDescent="0.2">
      <c r="A190" s="88"/>
      <c r="B190" s="91" t="s">
        <v>1610</v>
      </c>
      <c r="C190" s="90">
        <v>140088000</v>
      </c>
      <c r="D190" s="84"/>
      <c r="E190" s="84"/>
      <c r="F190" s="83"/>
      <c r="G190" s="83"/>
      <c r="H190" s="83"/>
      <c r="J190" s="80"/>
    </row>
    <row r="191" spans="1:10" s="79" customFormat="1" x14ac:dyDescent="0.2">
      <c r="A191" s="88"/>
      <c r="B191"/>
      <c r="C191" s="89"/>
      <c r="D191" s="84"/>
      <c r="E191" s="84"/>
      <c r="F191" s="83"/>
      <c r="G191" s="83"/>
      <c r="H191" s="83"/>
      <c r="J191" s="80"/>
    </row>
    <row r="192" spans="1:10" s="79" customFormat="1" x14ac:dyDescent="0.2">
      <c r="A192" s="88" t="s">
        <v>1609</v>
      </c>
      <c r="B192" s="87" t="s">
        <v>1608</v>
      </c>
      <c r="C192" s="86">
        <v>256691020</v>
      </c>
      <c r="D192" s="84"/>
      <c r="E192" s="84"/>
      <c r="F192" s="83"/>
      <c r="G192" s="83"/>
      <c r="H192" s="83"/>
      <c r="J192" s="80"/>
    </row>
    <row r="193" spans="2:2" x14ac:dyDescent="0.2">
      <c r="B193" s="2"/>
    </row>
    <row r="194" spans="2:2" x14ac:dyDescent="0.2">
      <c r="B194" s="2"/>
    </row>
    <row r="195" spans="2:2" ht="38.25" x14ac:dyDescent="0.2">
      <c r="B195" s="121" t="s">
        <v>2377</v>
      </c>
    </row>
    <row r="196" spans="2:2" x14ac:dyDescent="0.2">
      <c r="B196" s="2"/>
    </row>
    <row r="197" spans="2:2" x14ac:dyDescent="0.2">
      <c r="B197" s="2"/>
    </row>
  </sheetData>
  <mergeCells count="4">
    <mergeCell ref="B1:H1"/>
    <mergeCell ref="C3:C7"/>
    <mergeCell ref="D3:D7"/>
    <mergeCell ref="B137:E137"/>
  </mergeCells>
  <hyperlinks>
    <hyperlink ref="A1" location="Index!A1" display="Index" xr:uid="{D80DF87F-6CA3-43D2-B725-F0DB4AF7C612}"/>
    <hyperlink ref="A137" location="Index!A1" display="Index" xr:uid="{8AA469E3-AA91-407E-BD76-66D8D633F174}"/>
  </hyperlink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623D9-FB01-46EE-915E-ED4178CB6011}">
  <dimension ref="A1:J111"/>
  <sheetViews>
    <sheetView workbookViewId="0">
      <selection activeCell="B1" sqref="B1:E1"/>
    </sheetView>
  </sheetViews>
  <sheetFormatPr defaultRowHeight="12.75" x14ac:dyDescent="0.2"/>
  <cols>
    <col min="1" max="1" width="5.42578125" style="1" bestFit="1" customWidth="1"/>
    <col min="2" max="2" width="70.7109375" style="1" customWidth="1"/>
    <col min="3" max="3" width="25.7109375" style="62" customWidth="1"/>
    <col min="4" max="4" width="25.7109375" style="1" customWidth="1"/>
    <col min="5" max="5" width="14.140625" style="1" bestFit="1" customWidth="1"/>
    <col min="6" max="6" width="10.28515625" style="4" bestFit="1" customWidth="1"/>
    <col min="7" max="7" width="18.140625" style="4" bestFit="1" customWidth="1"/>
    <col min="8" max="8" width="9.140625" style="4" bestFit="1" customWidth="1"/>
    <col min="9" max="256" width="9.140625" style="1"/>
    <col min="257" max="257" width="5.42578125" style="1" bestFit="1" customWidth="1"/>
    <col min="258" max="258" width="70.7109375" style="1" customWidth="1"/>
    <col min="259" max="260" width="20.7109375" style="1" customWidth="1"/>
    <col min="261" max="261" width="14.140625" style="1" bestFit="1" customWidth="1"/>
    <col min="262" max="262" width="10.28515625" style="1" bestFit="1" customWidth="1"/>
    <col min="263" max="263" width="18.140625" style="1" bestFit="1" customWidth="1"/>
    <col min="264" max="264" width="9.140625" style="1" bestFit="1"/>
    <col min="265" max="512" width="9.140625" style="1"/>
    <col min="513" max="513" width="5.42578125" style="1" bestFit="1" customWidth="1"/>
    <col min="514" max="514" width="70.7109375" style="1" customWidth="1"/>
    <col min="515" max="516" width="20.7109375" style="1" customWidth="1"/>
    <col min="517" max="517" width="14.140625" style="1" bestFit="1" customWidth="1"/>
    <col min="518" max="518" width="10.28515625" style="1" bestFit="1" customWidth="1"/>
    <col min="519" max="519" width="18.140625" style="1" bestFit="1" customWidth="1"/>
    <col min="520" max="520" width="9.140625" style="1" bestFit="1"/>
    <col min="521" max="768" width="9.140625" style="1"/>
    <col min="769" max="769" width="5.42578125" style="1" bestFit="1" customWidth="1"/>
    <col min="770" max="770" width="70.7109375" style="1" customWidth="1"/>
    <col min="771" max="772" width="20.7109375" style="1" customWidth="1"/>
    <col min="773" max="773" width="14.140625" style="1" bestFit="1" customWidth="1"/>
    <col min="774" max="774" width="10.28515625" style="1" bestFit="1" customWidth="1"/>
    <col min="775" max="775" width="18.140625" style="1" bestFit="1" customWidth="1"/>
    <col min="776" max="776" width="9.140625" style="1" bestFit="1"/>
    <col min="777" max="1024" width="9.140625" style="1"/>
    <col min="1025" max="1025" width="5.42578125" style="1" bestFit="1" customWidth="1"/>
    <col min="1026" max="1026" width="70.7109375" style="1" customWidth="1"/>
    <col min="1027" max="1028" width="20.7109375" style="1" customWidth="1"/>
    <col min="1029" max="1029" width="14.140625" style="1" bestFit="1" customWidth="1"/>
    <col min="1030" max="1030" width="10.28515625" style="1" bestFit="1" customWidth="1"/>
    <col min="1031" max="1031" width="18.140625" style="1" bestFit="1" customWidth="1"/>
    <col min="1032" max="1032" width="9.140625" style="1" bestFit="1"/>
    <col min="1033" max="1280" width="9.140625" style="1"/>
    <col min="1281" max="1281" width="5.42578125" style="1" bestFit="1" customWidth="1"/>
    <col min="1282" max="1282" width="70.7109375" style="1" customWidth="1"/>
    <col min="1283" max="1284" width="20.7109375" style="1" customWidth="1"/>
    <col min="1285" max="1285" width="14.140625" style="1" bestFit="1" customWidth="1"/>
    <col min="1286" max="1286" width="10.28515625" style="1" bestFit="1" customWidth="1"/>
    <col min="1287" max="1287" width="18.140625" style="1" bestFit="1" customWidth="1"/>
    <col min="1288" max="1288" width="9.140625" style="1" bestFit="1"/>
    <col min="1289" max="1536" width="9.140625" style="1"/>
    <col min="1537" max="1537" width="5.42578125" style="1" bestFit="1" customWidth="1"/>
    <col min="1538" max="1538" width="70.7109375" style="1" customWidth="1"/>
    <col min="1539" max="1540" width="20.7109375" style="1" customWidth="1"/>
    <col min="1541" max="1541" width="14.140625" style="1" bestFit="1" customWidth="1"/>
    <col min="1542" max="1542" width="10.28515625" style="1" bestFit="1" customWidth="1"/>
    <col min="1543" max="1543" width="18.140625" style="1" bestFit="1" customWidth="1"/>
    <col min="1544" max="1544" width="9.140625" style="1" bestFit="1"/>
    <col min="1545" max="1792" width="9.140625" style="1"/>
    <col min="1793" max="1793" width="5.42578125" style="1" bestFit="1" customWidth="1"/>
    <col min="1794" max="1794" width="70.7109375" style="1" customWidth="1"/>
    <col min="1795" max="1796" width="20.7109375" style="1" customWidth="1"/>
    <col min="1797" max="1797" width="14.140625" style="1" bestFit="1" customWidth="1"/>
    <col min="1798" max="1798" width="10.28515625" style="1" bestFit="1" customWidth="1"/>
    <col min="1799" max="1799" width="18.140625" style="1" bestFit="1" customWidth="1"/>
    <col min="1800" max="1800" width="9.140625" style="1" bestFit="1"/>
    <col min="1801" max="2048" width="9.140625" style="1"/>
    <col min="2049" max="2049" width="5.42578125" style="1" bestFit="1" customWidth="1"/>
    <col min="2050" max="2050" width="70.7109375" style="1" customWidth="1"/>
    <col min="2051" max="2052" width="20.7109375" style="1" customWidth="1"/>
    <col min="2053" max="2053" width="14.140625" style="1" bestFit="1" customWidth="1"/>
    <col min="2054" max="2054" width="10.28515625" style="1" bestFit="1" customWidth="1"/>
    <col min="2055" max="2055" width="18.140625" style="1" bestFit="1" customWidth="1"/>
    <col min="2056" max="2056" width="9.140625" style="1" bestFit="1"/>
    <col min="2057" max="2304" width="9.140625" style="1"/>
    <col min="2305" max="2305" width="5.42578125" style="1" bestFit="1" customWidth="1"/>
    <col min="2306" max="2306" width="70.7109375" style="1" customWidth="1"/>
    <col min="2307" max="2308" width="20.7109375" style="1" customWidth="1"/>
    <col min="2309" max="2309" width="14.140625" style="1" bestFit="1" customWidth="1"/>
    <col min="2310" max="2310" width="10.28515625" style="1" bestFit="1" customWidth="1"/>
    <col min="2311" max="2311" width="18.140625" style="1" bestFit="1" customWidth="1"/>
    <col min="2312" max="2312" width="9.140625" style="1" bestFit="1"/>
    <col min="2313" max="2560" width="9.140625" style="1"/>
    <col min="2561" max="2561" width="5.42578125" style="1" bestFit="1" customWidth="1"/>
    <col min="2562" max="2562" width="70.7109375" style="1" customWidth="1"/>
    <col min="2563" max="2564" width="20.7109375" style="1" customWidth="1"/>
    <col min="2565" max="2565" width="14.140625" style="1" bestFit="1" customWidth="1"/>
    <col min="2566" max="2566" width="10.28515625" style="1" bestFit="1" customWidth="1"/>
    <col min="2567" max="2567" width="18.140625" style="1" bestFit="1" customWidth="1"/>
    <col min="2568" max="2568" width="9.140625" style="1" bestFit="1"/>
    <col min="2569" max="2816" width="9.140625" style="1"/>
    <col min="2817" max="2817" width="5.42578125" style="1" bestFit="1" customWidth="1"/>
    <col min="2818" max="2818" width="70.7109375" style="1" customWidth="1"/>
    <col min="2819" max="2820" width="20.7109375" style="1" customWidth="1"/>
    <col min="2821" max="2821" width="14.140625" style="1" bestFit="1" customWidth="1"/>
    <col min="2822" max="2822" width="10.28515625" style="1" bestFit="1" customWidth="1"/>
    <col min="2823" max="2823" width="18.140625" style="1" bestFit="1" customWidth="1"/>
    <col min="2824" max="2824" width="9.140625" style="1" bestFit="1"/>
    <col min="2825" max="3072" width="9.140625" style="1"/>
    <col min="3073" max="3073" width="5.42578125" style="1" bestFit="1" customWidth="1"/>
    <col min="3074" max="3074" width="70.7109375" style="1" customWidth="1"/>
    <col min="3075" max="3076" width="20.7109375" style="1" customWidth="1"/>
    <col min="3077" max="3077" width="14.140625" style="1" bestFit="1" customWidth="1"/>
    <col min="3078" max="3078" width="10.28515625" style="1" bestFit="1" customWidth="1"/>
    <col min="3079" max="3079" width="18.140625" style="1" bestFit="1" customWidth="1"/>
    <col min="3080" max="3080" width="9.140625" style="1" bestFit="1"/>
    <col min="3081" max="3328" width="9.140625" style="1"/>
    <col min="3329" max="3329" width="5.42578125" style="1" bestFit="1" customWidth="1"/>
    <col min="3330" max="3330" width="70.7109375" style="1" customWidth="1"/>
    <col min="3331" max="3332" width="20.7109375" style="1" customWidth="1"/>
    <col min="3333" max="3333" width="14.140625" style="1" bestFit="1" customWidth="1"/>
    <col min="3334" max="3334" width="10.28515625" style="1" bestFit="1" customWidth="1"/>
    <col min="3335" max="3335" width="18.140625" style="1" bestFit="1" customWidth="1"/>
    <col min="3336" max="3336" width="9.140625" style="1" bestFit="1"/>
    <col min="3337" max="3584" width="9.140625" style="1"/>
    <col min="3585" max="3585" width="5.42578125" style="1" bestFit="1" customWidth="1"/>
    <col min="3586" max="3586" width="70.7109375" style="1" customWidth="1"/>
    <col min="3587" max="3588" width="20.7109375" style="1" customWidth="1"/>
    <col min="3589" max="3589" width="14.140625" style="1" bestFit="1" customWidth="1"/>
    <col min="3590" max="3590" width="10.28515625" style="1" bestFit="1" customWidth="1"/>
    <col min="3591" max="3591" width="18.140625" style="1" bestFit="1" customWidth="1"/>
    <col min="3592" max="3592" width="9.140625" style="1" bestFit="1"/>
    <col min="3593" max="3840" width="9.140625" style="1"/>
    <col min="3841" max="3841" width="5.42578125" style="1" bestFit="1" customWidth="1"/>
    <col min="3842" max="3842" width="70.7109375" style="1" customWidth="1"/>
    <col min="3843" max="3844" width="20.7109375" style="1" customWidth="1"/>
    <col min="3845" max="3845" width="14.140625" style="1" bestFit="1" customWidth="1"/>
    <col min="3846" max="3846" width="10.28515625" style="1" bestFit="1" customWidth="1"/>
    <col min="3847" max="3847" width="18.140625" style="1" bestFit="1" customWidth="1"/>
    <col min="3848" max="3848" width="9.140625" style="1" bestFit="1"/>
    <col min="3849" max="4096" width="9.140625" style="1"/>
    <col min="4097" max="4097" width="5.42578125" style="1" bestFit="1" customWidth="1"/>
    <col min="4098" max="4098" width="70.7109375" style="1" customWidth="1"/>
    <col min="4099" max="4100" width="20.7109375" style="1" customWidth="1"/>
    <col min="4101" max="4101" width="14.140625" style="1" bestFit="1" customWidth="1"/>
    <col min="4102" max="4102" width="10.28515625" style="1" bestFit="1" customWidth="1"/>
    <col min="4103" max="4103" width="18.140625" style="1" bestFit="1" customWidth="1"/>
    <col min="4104" max="4104" width="9.140625" style="1" bestFit="1"/>
    <col min="4105" max="4352" width="9.140625" style="1"/>
    <col min="4353" max="4353" width="5.42578125" style="1" bestFit="1" customWidth="1"/>
    <col min="4354" max="4354" width="70.7109375" style="1" customWidth="1"/>
    <col min="4355" max="4356" width="20.7109375" style="1" customWidth="1"/>
    <col min="4357" max="4357" width="14.140625" style="1" bestFit="1" customWidth="1"/>
    <col min="4358" max="4358" width="10.28515625" style="1" bestFit="1" customWidth="1"/>
    <col min="4359" max="4359" width="18.140625" style="1" bestFit="1" customWidth="1"/>
    <col min="4360" max="4360" width="9.140625" style="1" bestFit="1"/>
    <col min="4361" max="4608" width="9.140625" style="1"/>
    <col min="4609" max="4609" width="5.42578125" style="1" bestFit="1" customWidth="1"/>
    <col min="4610" max="4610" width="70.7109375" style="1" customWidth="1"/>
    <col min="4611" max="4612" width="20.7109375" style="1" customWidth="1"/>
    <col min="4613" max="4613" width="14.140625" style="1" bestFit="1" customWidth="1"/>
    <col min="4614" max="4614" width="10.28515625" style="1" bestFit="1" customWidth="1"/>
    <col min="4615" max="4615" width="18.140625" style="1" bestFit="1" customWidth="1"/>
    <col min="4616" max="4616" width="9.140625" style="1" bestFit="1"/>
    <col min="4617" max="4864" width="9.140625" style="1"/>
    <col min="4865" max="4865" width="5.42578125" style="1" bestFit="1" customWidth="1"/>
    <col min="4866" max="4866" width="70.7109375" style="1" customWidth="1"/>
    <col min="4867" max="4868" width="20.7109375" style="1" customWidth="1"/>
    <col min="4869" max="4869" width="14.140625" style="1" bestFit="1" customWidth="1"/>
    <col min="4870" max="4870" width="10.28515625" style="1" bestFit="1" customWidth="1"/>
    <col min="4871" max="4871" width="18.140625" style="1" bestFit="1" customWidth="1"/>
    <col min="4872" max="4872" width="9.140625" style="1" bestFit="1"/>
    <col min="4873" max="5120" width="9.140625" style="1"/>
    <col min="5121" max="5121" width="5.42578125" style="1" bestFit="1" customWidth="1"/>
    <col min="5122" max="5122" width="70.7109375" style="1" customWidth="1"/>
    <col min="5123" max="5124" width="20.7109375" style="1" customWidth="1"/>
    <col min="5125" max="5125" width="14.140625" style="1" bestFit="1" customWidth="1"/>
    <col min="5126" max="5126" width="10.28515625" style="1" bestFit="1" customWidth="1"/>
    <col min="5127" max="5127" width="18.140625" style="1" bestFit="1" customWidth="1"/>
    <col min="5128" max="5128" width="9.140625" style="1" bestFit="1"/>
    <col min="5129" max="5376" width="9.140625" style="1"/>
    <col min="5377" max="5377" width="5.42578125" style="1" bestFit="1" customWidth="1"/>
    <col min="5378" max="5378" width="70.7109375" style="1" customWidth="1"/>
    <col min="5379" max="5380" width="20.7109375" style="1" customWidth="1"/>
    <col min="5381" max="5381" width="14.140625" style="1" bestFit="1" customWidth="1"/>
    <col min="5382" max="5382" width="10.28515625" style="1" bestFit="1" customWidth="1"/>
    <col min="5383" max="5383" width="18.140625" style="1" bestFit="1" customWidth="1"/>
    <col min="5384" max="5384" width="9.140625" style="1" bestFit="1"/>
    <col min="5385" max="5632" width="9.140625" style="1"/>
    <col min="5633" max="5633" width="5.42578125" style="1" bestFit="1" customWidth="1"/>
    <col min="5634" max="5634" width="70.7109375" style="1" customWidth="1"/>
    <col min="5635" max="5636" width="20.7109375" style="1" customWidth="1"/>
    <col min="5637" max="5637" width="14.140625" style="1" bestFit="1" customWidth="1"/>
    <col min="5638" max="5638" width="10.28515625" style="1" bestFit="1" customWidth="1"/>
    <col min="5639" max="5639" width="18.140625" style="1" bestFit="1" customWidth="1"/>
    <col min="5640" max="5640" width="9.140625" style="1" bestFit="1"/>
    <col min="5641" max="5888" width="9.140625" style="1"/>
    <col min="5889" max="5889" width="5.42578125" style="1" bestFit="1" customWidth="1"/>
    <col min="5890" max="5890" width="70.7109375" style="1" customWidth="1"/>
    <col min="5891" max="5892" width="20.7109375" style="1" customWidth="1"/>
    <col min="5893" max="5893" width="14.140625" style="1" bestFit="1" customWidth="1"/>
    <col min="5894" max="5894" width="10.28515625" style="1" bestFit="1" customWidth="1"/>
    <col min="5895" max="5895" width="18.140625" style="1" bestFit="1" customWidth="1"/>
    <col min="5896" max="5896" width="9.140625" style="1" bestFit="1"/>
    <col min="5897" max="6144" width="9.140625" style="1"/>
    <col min="6145" max="6145" width="5.42578125" style="1" bestFit="1" customWidth="1"/>
    <col min="6146" max="6146" width="70.7109375" style="1" customWidth="1"/>
    <col min="6147" max="6148" width="20.7109375" style="1" customWidth="1"/>
    <col min="6149" max="6149" width="14.140625" style="1" bestFit="1" customWidth="1"/>
    <col min="6150" max="6150" width="10.28515625" style="1" bestFit="1" customWidth="1"/>
    <col min="6151" max="6151" width="18.140625" style="1" bestFit="1" customWidth="1"/>
    <col min="6152" max="6152" width="9.140625" style="1" bestFit="1"/>
    <col min="6153" max="6400" width="9.140625" style="1"/>
    <col min="6401" max="6401" width="5.42578125" style="1" bestFit="1" customWidth="1"/>
    <col min="6402" max="6402" width="70.7109375" style="1" customWidth="1"/>
    <col min="6403" max="6404" width="20.7109375" style="1" customWidth="1"/>
    <col min="6405" max="6405" width="14.140625" style="1" bestFit="1" customWidth="1"/>
    <col min="6406" max="6406" width="10.28515625" style="1" bestFit="1" customWidth="1"/>
    <col min="6407" max="6407" width="18.140625" style="1" bestFit="1" customWidth="1"/>
    <col min="6408" max="6408" width="9.140625" style="1" bestFit="1"/>
    <col min="6409" max="6656" width="9.140625" style="1"/>
    <col min="6657" max="6657" width="5.42578125" style="1" bestFit="1" customWidth="1"/>
    <col min="6658" max="6658" width="70.7109375" style="1" customWidth="1"/>
    <col min="6659" max="6660" width="20.7109375" style="1" customWidth="1"/>
    <col min="6661" max="6661" width="14.140625" style="1" bestFit="1" customWidth="1"/>
    <col min="6662" max="6662" width="10.28515625" style="1" bestFit="1" customWidth="1"/>
    <col min="6663" max="6663" width="18.140625" style="1" bestFit="1" customWidth="1"/>
    <col min="6664" max="6664" width="9.140625" style="1" bestFit="1"/>
    <col min="6665" max="6912" width="9.140625" style="1"/>
    <col min="6913" max="6913" width="5.42578125" style="1" bestFit="1" customWidth="1"/>
    <col min="6914" max="6914" width="70.7109375" style="1" customWidth="1"/>
    <col min="6915" max="6916" width="20.7109375" style="1" customWidth="1"/>
    <col min="6917" max="6917" width="14.140625" style="1" bestFit="1" customWidth="1"/>
    <col min="6918" max="6918" width="10.28515625" style="1" bestFit="1" customWidth="1"/>
    <col min="6919" max="6919" width="18.140625" style="1" bestFit="1" customWidth="1"/>
    <col min="6920" max="6920" width="9.140625" style="1" bestFit="1"/>
    <col min="6921" max="7168" width="9.140625" style="1"/>
    <col min="7169" max="7169" width="5.42578125" style="1" bestFit="1" customWidth="1"/>
    <col min="7170" max="7170" width="70.7109375" style="1" customWidth="1"/>
    <col min="7171" max="7172" width="20.7109375" style="1" customWidth="1"/>
    <col min="7173" max="7173" width="14.140625" style="1" bestFit="1" customWidth="1"/>
    <col min="7174" max="7174" width="10.28515625" style="1" bestFit="1" customWidth="1"/>
    <col min="7175" max="7175" width="18.140625" style="1" bestFit="1" customWidth="1"/>
    <col min="7176" max="7176" width="9.140625" style="1" bestFit="1"/>
    <col min="7177" max="7424" width="9.140625" style="1"/>
    <col min="7425" max="7425" width="5.42578125" style="1" bestFit="1" customWidth="1"/>
    <col min="7426" max="7426" width="70.7109375" style="1" customWidth="1"/>
    <col min="7427" max="7428" width="20.7109375" style="1" customWidth="1"/>
    <col min="7429" max="7429" width="14.140625" style="1" bestFit="1" customWidth="1"/>
    <col min="7430" max="7430" width="10.28515625" style="1" bestFit="1" customWidth="1"/>
    <col min="7431" max="7431" width="18.140625" style="1" bestFit="1" customWidth="1"/>
    <col min="7432" max="7432" width="9.140625" style="1" bestFit="1"/>
    <col min="7433" max="7680" width="9.140625" style="1"/>
    <col min="7681" max="7681" width="5.42578125" style="1" bestFit="1" customWidth="1"/>
    <col min="7682" max="7682" width="70.7109375" style="1" customWidth="1"/>
    <col min="7683" max="7684" width="20.7109375" style="1" customWidth="1"/>
    <col min="7685" max="7685" width="14.140625" style="1" bestFit="1" customWidth="1"/>
    <col min="7686" max="7686" width="10.28515625" style="1" bestFit="1" customWidth="1"/>
    <col min="7687" max="7687" width="18.140625" style="1" bestFit="1" customWidth="1"/>
    <col min="7688" max="7688" width="9.140625" style="1" bestFit="1"/>
    <col min="7689" max="7936" width="9.140625" style="1"/>
    <col min="7937" max="7937" width="5.42578125" style="1" bestFit="1" customWidth="1"/>
    <col min="7938" max="7938" width="70.7109375" style="1" customWidth="1"/>
    <col min="7939" max="7940" width="20.7109375" style="1" customWidth="1"/>
    <col min="7941" max="7941" width="14.140625" style="1" bestFit="1" customWidth="1"/>
    <col min="7942" max="7942" width="10.28515625" style="1" bestFit="1" customWidth="1"/>
    <col min="7943" max="7943" width="18.140625" style="1" bestFit="1" customWidth="1"/>
    <col min="7944" max="7944" width="9.140625" style="1" bestFit="1"/>
    <col min="7945" max="8192" width="9.140625" style="1"/>
    <col min="8193" max="8193" width="5.42578125" style="1" bestFit="1" customWidth="1"/>
    <col min="8194" max="8194" width="70.7109375" style="1" customWidth="1"/>
    <col min="8195" max="8196" width="20.7109375" style="1" customWidth="1"/>
    <col min="8197" max="8197" width="14.140625" style="1" bestFit="1" customWidth="1"/>
    <col min="8198" max="8198" width="10.28515625" style="1" bestFit="1" customWidth="1"/>
    <col min="8199" max="8199" width="18.140625" style="1" bestFit="1" customWidth="1"/>
    <col min="8200" max="8200" width="9.140625" style="1" bestFit="1"/>
    <col min="8201" max="8448" width="9.140625" style="1"/>
    <col min="8449" max="8449" width="5.42578125" style="1" bestFit="1" customWidth="1"/>
    <col min="8450" max="8450" width="70.7109375" style="1" customWidth="1"/>
    <col min="8451" max="8452" width="20.7109375" style="1" customWidth="1"/>
    <col min="8453" max="8453" width="14.140625" style="1" bestFit="1" customWidth="1"/>
    <col min="8454" max="8454" width="10.28515625" style="1" bestFit="1" customWidth="1"/>
    <col min="8455" max="8455" width="18.140625" style="1" bestFit="1" customWidth="1"/>
    <col min="8456" max="8456" width="9.140625" style="1" bestFit="1"/>
    <col min="8457" max="8704" width="9.140625" style="1"/>
    <col min="8705" max="8705" width="5.42578125" style="1" bestFit="1" customWidth="1"/>
    <col min="8706" max="8706" width="70.7109375" style="1" customWidth="1"/>
    <col min="8707" max="8708" width="20.7109375" style="1" customWidth="1"/>
    <col min="8709" max="8709" width="14.140625" style="1" bestFit="1" customWidth="1"/>
    <col min="8710" max="8710" width="10.28515625" style="1" bestFit="1" customWidth="1"/>
    <col min="8711" max="8711" width="18.140625" style="1" bestFit="1" customWidth="1"/>
    <col min="8712" max="8712" width="9.140625" style="1" bestFit="1"/>
    <col min="8713" max="8960" width="9.140625" style="1"/>
    <col min="8961" max="8961" width="5.42578125" style="1" bestFit="1" customWidth="1"/>
    <col min="8962" max="8962" width="70.7109375" style="1" customWidth="1"/>
    <col min="8963" max="8964" width="20.7109375" style="1" customWidth="1"/>
    <col min="8965" max="8965" width="14.140625" style="1" bestFit="1" customWidth="1"/>
    <col min="8966" max="8966" width="10.28515625" style="1" bestFit="1" customWidth="1"/>
    <col min="8967" max="8967" width="18.140625" style="1" bestFit="1" customWidth="1"/>
    <col min="8968" max="8968" width="9.140625" style="1" bestFit="1"/>
    <col min="8969" max="9216" width="9.140625" style="1"/>
    <col min="9217" max="9217" width="5.42578125" style="1" bestFit="1" customWidth="1"/>
    <col min="9218" max="9218" width="70.7109375" style="1" customWidth="1"/>
    <col min="9219" max="9220" width="20.7109375" style="1" customWidth="1"/>
    <col min="9221" max="9221" width="14.140625" style="1" bestFit="1" customWidth="1"/>
    <col min="9222" max="9222" width="10.28515625" style="1" bestFit="1" customWidth="1"/>
    <col min="9223" max="9223" width="18.140625" style="1" bestFit="1" customWidth="1"/>
    <col min="9224" max="9224" width="9.140625" style="1" bestFit="1"/>
    <col min="9225" max="9472" width="9.140625" style="1"/>
    <col min="9473" max="9473" width="5.42578125" style="1" bestFit="1" customWidth="1"/>
    <col min="9474" max="9474" width="70.7109375" style="1" customWidth="1"/>
    <col min="9475" max="9476" width="20.7109375" style="1" customWidth="1"/>
    <col min="9477" max="9477" width="14.140625" style="1" bestFit="1" customWidth="1"/>
    <col min="9478" max="9478" width="10.28515625" style="1" bestFit="1" customWidth="1"/>
    <col min="9479" max="9479" width="18.140625" style="1" bestFit="1" customWidth="1"/>
    <col min="9480" max="9480" width="9.140625" style="1" bestFit="1"/>
    <col min="9481" max="9728" width="9.140625" style="1"/>
    <col min="9729" max="9729" width="5.42578125" style="1" bestFit="1" customWidth="1"/>
    <col min="9730" max="9730" width="70.7109375" style="1" customWidth="1"/>
    <col min="9731" max="9732" width="20.7109375" style="1" customWidth="1"/>
    <col min="9733" max="9733" width="14.140625" style="1" bestFit="1" customWidth="1"/>
    <col min="9734" max="9734" width="10.28515625" style="1" bestFit="1" customWidth="1"/>
    <col min="9735" max="9735" width="18.140625" style="1" bestFit="1" customWidth="1"/>
    <col min="9736" max="9736" width="9.140625" style="1" bestFit="1"/>
    <col min="9737" max="9984" width="9.140625" style="1"/>
    <col min="9985" max="9985" width="5.42578125" style="1" bestFit="1" customWidth="1"/>
    <col min="9986" max="9986" width="70.7109375" style="1" customWidth="1"/>
    <col min="9987" max="9988" width="20.7109375" style="1" customWidth="1"/>
    <col min="9989" max="9989" width="14.140625" style="1" bestFit="1" customWidth="1"/>
    <col min="9990" max="9990" width="10.28515625" style="1" bestFit="1" customWidth="1"/>
    <col min="9991" max="9991" width="18.140625" style="1" bestFit="1" customWidth="1"/>
    <col min="9992" max="9992" width="9.140625" style="1" bestFit="1"/>
    <col min="9993" max="10240" width="9.140625" style="1"/>
    <col min="10241" max="10241" width="5.42578125" style="1" bestFit="1" customWidth="1"/>
    <col min="10242" max="10242" width="70.7109375" style="1" customWidth="1"/>
    <col min="10243" max="10244" width="20.7109375" style="1" customWidth="1"/>
    <col min="10245" max="10245" width="14.140625" style="1" bestFit="1" customWidth="1"/>
    <col min="10246" max="10246" width="10.285156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70.7109375" style="1" customWidth="1"/>
    <col min="10499" max="10500" width="20.7109375" style="1" customWidth="1"/>
    <col min="10501" max="10501" width="14.140625" style="1" bestFit="1" customWidth="1"/>
    <col min="10502" max="10502" width="10.285156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70.7109375" style="1" customWidth="1"/>
    <col min="10755" max="10756" width="20.7109375" style="1" customWidth="1"/>
    <col min="10757" max="10757" width="14.140625" style="1" bestFit="1" customWidth="1"/>
    <col min="10758" max="10758" width="10.285156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70.7109375" style="1" customWidth="1"/>
    <col min="11011" max="11012" width="20.7109375" style="1" customWidth="1"/>
    <col min="11013" max="11013" width="14.140625" style="1" bestFit="1" customWidth="1"/>
    <col min="11014" max="11014" width="10.285156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70.7109375" style="1" customWidth="1"/>
    <col min="11267" max="11268" width="20.7109375" style="1" customWidth="1"/>
    <col min="11269" max="11269" width="14.140625" style="1" bestFit="1" customWidth="1"/>
    <col min="11270" max="11270" width="10.285156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70.7109375" style="1" customWidth="1"/>
    <col min="11523" max="11524" width="20.7109375" style="1" customWidth="1"/>
    <col min="11525" max="11525" width="14.140625" style="1" bestFit="1" customWidth="1"/>
    <col min="11526" max="11526" width="10.285156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70.7109375" style="1" customWidth="1"/>
    <col min="11779" max="11780" width="20.7109375" style="1" customWidth="1"/>
    <col min="11781" max="11781" width="14.140625" style="1" bestFit="1" customWidth="1"/>
    <col min="11782" max="11782" width="10.285156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70.7109375" style="1" customWidth="1"/>
    <col min="12035" max="12036" width="20.7109375" style="1" customWidth="1"/>
    <col min="12037" max="12037" width="14.140625" style="1" bestFit="1" customWidth="1"/>
    <col min="12038" max="12038" width="10.285156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70.7109375" style="1" customWidth="1"/>
    <col min="12291" max="12292" width="20.7109375" style="1" customWidth="1"/>
    <col min="12293" max="12293" width="14.140625" style="1" bestFit="1" customWidth="1"/>
    <col min="12294" max="12294" width="10.285156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70.7109375" style="1" customWidth="1"/>
    <col min="12547" max="12548" width="20.7109375" style="1" customWidth="1"/>
    <col min="12549" max="12549" width="14.140625" style="1" bestFit="1" customWidth="1"/>
    <col min="12550" max="12550" width="10.285156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70.7109375" style="1" customWidth="1"/>
    <col min="12803" max="12804" width="20.7109375" style="1" customWidth="1"/>
    <col min="12805" max="12805" width="14.140625" style="1" bestFit="1" customWidth="1"/>
    <col min="12806" max="12806" width="10.285156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70.7109375" style="1" customWidth="1"/>
    <col min="13059" max="13060" width="20.7109375" style="1" customWidth="1"/>
    <col min="13061" max="13061" width="14.140625" style="1" bestFit="1" customWidth="1"/>
    <col min="13062" max="13062" width="10.285156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70.7109375" style="1" customWidth="1"/>
    <col min="13315" max="13316" width="20.7109375" style="1" customWidth="1"/>
    <col min="13317" max="13317" width="14.140625" style="1" bestFit="1" customWidth="1"/>
    <col min="13318" max="13318" width="10.285156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70.7109375" style="1" customWidth="1"/>
    <col min="13571" max="13572" width="20.7109375" style="1" customWidth="1"/>
    <col min="13573" max="13573" width="14.140625" style="1" bestFit="1" customWidth="1"/>
    <col min="13574" max="13574" width="10.285156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70.7109375" style="1" customWidth="1"/>
    <col min="13827" max="13828" width="20.7109375" style="1" customWidth="1"/>
    <col min="13829" max="13829" width="14.140625" style="1" bestFit="1" customWidth="1"/>
    <col min="13830" max="13830" width="10.285156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70.7109375" style="1" customWidth="1"/>
    <col min="14083" max="14084" width="20.7109375" style="1" customWidth="1"/>
    <col min="14085" max="14085" width="14.140625" style="1" bestFit="1" customWidth="1"/>
    <col min="14086" max="14086" width="10.285156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70.7109375" style="1" customWidth="1"/>
    <col min="14339" max="14340" width="20.7109375" style="1" customWidth="1"/>
    <col min="14341" max="14341" width="14.140625" style="1" bestFit="1" customWidth="1"/>
    <col min="14342" max="14342" width="10.285156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70.7109375" style="1" customWidth="1"/>
    <col min="14595" max="14596" width="20.7109375" style="1" customWidth="1"/>
    <col min="14597" max="14597" width="14.140625" style="1" bestFit="1" customWidth="1"/>
    <col min="14598" max="14598" width="10.285156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70.7109375" style="1" customWidth="1"/>
    <col min="14851" max="14852" width="20.7109375" style="1" customWidth="1"/>
    <col min="14853" max="14853" width="14.140625" style="1" bestFit="1" customWidth="1"/>
    <col min="14854" max="14854" width="10.285156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70.7109375" style="1" customWidth="1"/>
    <col min="15107" max="15108" width="20.7109375" style="1" customWidth="1"/>
    <col min="15109" max="15109" width="14.140625" style="1" bestFit="1" customWidth="1"/>
    <col min="15110" max="15110" width="10.285156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70.7109375" style="1" customWidth="1"/>
    <col min="15363" max="15364" width="20.7109375" style="1" customWidth="1"/>
    <col min="15365" max="15365" width="14.140625" style="1" bestFit="1" customWidth="1"/>
    <col min="15366" max="15366" width="10.285156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70.7109375" style="1" customWidth="1"/>
    <col min="15619" max="15620" width="20.7109375" style="1" customWidth="1"/>
    <col min="15621" max="15621" width="14.140625" style="1" bestFit="1" customWidth="1"/>
    <col min="15622" max="15622" width="10.285156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70.7109375" style="1" customWidth="1"/>
    <col min="15875" max="15876" width="20.7109375" style="1" customWidth="1"/>
    <col min="15877" max="15877" width="14.140625" style="1" bestFit="1" customWidth="1"/>
    <col min="15878" max="15878" width="10.285156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70.7109375" style="1" customWidth="1"/>
    <col min="16131" max="16132" width="20.7109375" style="1" customWidth="1"/>
    <col min="16133" max="16133" width="14.140625" style="1" bestFit="1" customWidth="1"/>
    <col min="16134" max="16134" width="10.28515625" style="1" bestFit="1" customWidth="1"/>
    <col min="16135" max="16135" width="18.140625" style="1" bestFit="1" customWidth="1"/>
    <col min="16136" max="16136" width="9.140625" style="1" bestFit="1"/>
    <col min="16137" max="16384" width="9.140625" style="1"/>
  </cols>
  <sheetData>
    <row r="1" spans="1:8" x14ac:dyDescent="0.2">
      <c r="A1" s="3" t="s">
        <v>0</v>
      </c>
      <c r="B1" s="410" t="s">
        <v>2250</v>
      </c>
      <c r="C1" s="410"/>
      <c r="D1" s="410"/>
      <c r="E1" s="410"/>
    </row>
    <row r="2" spans="1:8" ht="13.5" thickBot="1" x14ac:dyDescent="0.25"/>
    <row r="3" spans="1:8" ht="15" x14ac:dyDescent="0.2">
      <c r="B3" s="47" t="s">
        <v>2251</v>
      </c>
      <c r="C3" s="453"/>
      <c r="D3" s="417"/>
    </row>
    <row r="4" spans="1:8" ht="30" x14ac:dyDescent="0.2">
      <c r="B4" s="50" t="s">
        <v>2252</v>
      </c>
      <c r="C4" s="454"/>
      <c r="D4" s="418"/>
    </row>
    <row r="5" spans="1:8" ht="15" x14ac:dyDescent="0.2">
      <c r="B5" s="50" t="s">
        <v>983</v>
      </c>
      <c r="C5" s="454"/>
      <c r="D5" s="418"/>
    </row>
    <row r="6" spans="1:8" ht="15" x14ac:dyDescent="0.2">
      <c r="B6" s="50" t="s">
        <v>2253</v>
      </c>
      <c r="C6" s="454"/>
      <c r="D6" s="418"/>
    </row>
    <row r="7" spans="1:8" ht="15.75" thickBot="1" x14ac:dyDescent="0.25">
      <c r="B7" s="51" t="s">
        <v>1836</v>
      </c>
      <c r="C7" s="455"/>
      <c r="D7" s="419"/>
    </row>
    <row r="8" spans="1:8" x14ac:dyDescent="0.2">
      <c r="C8" s="64" t="s">
        <v>1631</v>
      </c>
      <c r="D8" s="64" t="s">
        <v>1630</v>
      </c>
    </row>
    <row r="9" spans="1:8" x14ac:dyDescent="0.2">
      <c r="B9" s="1" t="s">
        <v>95</v>
      </c>
    </row>
    <row r="11" spans="1:8" x14ac:dyDescent="0.2">
      <c r="B11" s="6" t="s">
        <v>96</v>
      </c>
      <c r="C11" s="63" t="s">
        <v>97</v>
      </c>
      <c r="D11" s="6" t="s">
        <v>98</v>
      </c>
      <c r="E11" s="6" t="s">
        <v>99</v>
      </c>
      <c r="F11" s="8" t="s">
        <v>100</v>
      </c>
      <c r="G11" s="8" t="s">
        <v>101</v>
      </c>
      <c r="H11" s="8" t="s">
        <v>102</v>
      </c>
    </row>
    <row r="12" spans="1:8" x14ac:dyDescent="0.2">
      <c r="B12" s="2" t="s">
        <v>103</v>
      </c>
    </row>
    <row r="13" spans="1:8" x14ac:dyDescent="0.2">
      <c r="B13" s="2" t="s">
        <v>104</v>
      </c>
    </row>
    <row r="14" spans="1:8" x14ac:dyDescent="0.2">
      <c r="B14" s="2" t="s">
        <v>105</v>
      </c>
    </row>
    <row r="15" spans="1:8" x14ac:dyDescent="0.2">
      <c r="B15" s="1" t="s">
        <v>1862</v>
      </c>
      <c r="C15" s="62">
        <v>6.34</v>
      </c>
      <c r="D15" s="1" t="s">
        <v>107</v>
      </c>
      <c r="E15" s="1" t="s">
        <v>1863</v>
      </c>
      <c r="F15" s="4">
        <v>700000</v>
      </c>
      <c r="G15" s="4">
        <v>717.15</v>
      </c>
      <c r="H15" s="4">
        <v>9.68</v>
      </c>
    </row>
    <row r="16" spans="1:8" x14ac:dyDescent="0.2">
      <c r="B16" s="1" t="s">
        <v>781</v>
      </c>
      <c r="C16" s="62">
        <v>5.66</v>
      </c>
      <c r="D16" s="1" t="s">
        <v>107</v>
      </c>
      <c r="E16" s="1" t="s">
        <v>782</v>
      </c>
      <c r="F16" s="4">
        <v>300000</v>
      </c>
      <c r="G16" s="4">
        <v>299.60000000000002</v>
      </c>
      <c r="H16" s="4">
        <v>4.04</v>
      </c>
    </row>
    <row r="17" spans="2:8" x14ac:dyDescent="0.2">
      <c r="B17" s="2" t="s">
        <v>109</v>
      </c>
      <c r="C17" s="64"/>
      <c r="D17" s="2"/>
      <c r="E17" s="2"/>
      <c r="F17" s="10"/>
      <c r="G17" s="10">
        <f>SUM(G11:G16)</f>
        <v>1016.75</v>
      </c>
      <c r="H17" s="10">
        <f>SUM(H11:H16)</f>
        <v>13.719999999999999</v>
      </c>
    </row>
    <row r="18" spans="2:8" x14ac:dyDescent="0.2">
      <c r="B18" s="2" t="s">
        <v>304</v>
      </c>
    </row>
    <row r="19" spans="2:8" x14ac:dyDescent="0.2">
      <c r="B19" s="1" t="s">
        <v>1414</v>
      </c>
      <c r="C19" s="62">
        <v>6.57</v>
      </c>
      <c r="D19" s="1" t="s">
        <v>624</v>
      </c>
      <c r="E19" s="1" t="s">
        <v>625</v>
      </c>
      <c r="F19" s="4">
        <v>60</v>
      </c>
      <c r="G19" s="4">
        <v>604.53</v>
      </c>
      <c r="H19" s="4">
        <v>8.16</v>
      </c>
    </row>
    <row r="20" spans="2:8" x14ac:dyDescent="0.2">
      <c r="B20" s="1" t="s">
        <v>2254</v>
      </c>
      <c r="C20" s="62">
        <v>7.53</v>
      </c>
      <c r="D20" s="1" t="s">
        <v>2255</v>
      </c>
      <c r="E20" s="1" t="s">
        <v>2256</v>
      </c>
      <c r="F20" s="4">
        <v>50</v>
      </c>
      <c r="G20" s="4">
        <v>503.73</v>
      </c>
      <c r="H20" s="4">
        <v>6.8</v>
      </c>
    </row>
    <row r="21" spans="2:8" x14ac:dyDescent="0.2">
      <c r="B21" s="1" t="s">
        <v>1458</v>
      </c>
      <c r="C21" s="62">
        <v>8.0500000000000007</v>
      </c>
      <c r="D21" s="1" t="s">
        <v>615</v>
      </c>
      <c r="E21" s="1" t="s">
        <v>616</v>
      </c>
      <c r="F21" s="4">
        <v>50</v>
      </c>
      <c r="G21" s="4">
        <v>480.44</v>
      </c>
      <c r="H21" s="4">
        <v>6.49</v>
      </c>
    </row>
    <row r="22" spans="2:8" x14ac:dyDescent="0.2">
      <c r="B22" s="1" t="s">
        <v>315</v>
      </c>
      <c r="C22" s="62">
        <v>5.53</v>
      </c>
      <c r="D22" s="1" t="s">
        <v>305</v>
      </c>
      <c r="E22" s="1" t="s">
        <v>316</v>
      </c>
      <c r="F22" s="4">
        <v>40</v>
      </c>
      <c r="G22" s="4">
        <v>421.13</v>
      </c>
      <c r="H22" s="4">
        <v>5.69</v>
      </c>
    </row>
    <row r="23" spans="2:8" x14ac:dyDescent="0.2">
      <c r="B23" s="1" t="s">
        <v>1806</v>
      </c>
      <c r="C23" s="62">
        <v>6.76</v>
      </c>
      <c r="D23" s="1" t="s">
        <v>1807</v>
      </c>
      <c r="E23" s="1" t="s">
        <v>1808</v>
      </c>
      <c r="F23" s="4">
        <v>40</v>
      </c>
      <c r="G23" s="4">
        <v>414.95</v>
      </c>
      <c r="H23" s="4">
        <v>5.6</v>
      </c>
    </row>
    <row r="24" spans="2:8" x14ac:dyDescent="0.2">
      <c r="B24" s="1" t="s">
        <v>1382</v>
      </c>
      <c r="C24" s="62">
        <v>5.48</v>
      </c>
      <c r="D24" s="1" t="s">
        <v>305</v>
      </c>
      <c r="E24" s="1" t="s">
        <v>628</v>
      </c>
      <c r="F24" s="4">
        <v>40</v>
      </c>
      <c r="G24" s="4">
        <v>409.85</v>
      </c>
      <c r="H24" s="4">
        <v>5.53</v>
      </c>
    </row>
    <row r="25" spans="2:8" x14ac:dyDescent="0.2">
      <c r="B25" s="1" t="s">
        <v>1464</v>
      </c>
      <c r="C25" s="62">
        <v>6.41</v>
      </c>
      <c r="D25" s="1" t="s">
        <v>629</v>
      </c>
      <c r="E25" s="1" t="s">
        <v>630</v>
      </c>
      <c r="F25" s="4">
        <v>40</v>
      </c>
      <c r="G25" s="4">
        <v>406.07</v>
      </c>
      <c r="H25" s="4">
        <v>5.48</v>
      </c>
    </row>
    <row r="26" spans="2:8" x14ac:dyDescent="0.2">
      <c r="B26" s="1" t="s">
        <v>1427</v>
      </c>
      <c r="C26" s="62">
        <v>6.56</v>
      </c>
      <c r="D26" s="1" t="s">
        <v>305</v>
      </c>
      <c r="E26" s="1" t="s">
        <v>310</v>
      </c>
      <c r="F26" s="4">
        <v>40</v>
      </c>
      <c r="G26" s="4">
        <v>395.38</v>
      </c>
      <c r="H26" s="4">
        <v>5.34</v>
      </c>
    </row>
    <row r="27" spans="2:8" x14ac:dyDescent="0.2">
      <c r="B27" s="1" t="s">
        <v>2257</v>
      </c>
      <c r="C27" s="62">
        <v>6.56</v>
      </c>
      <c r="D27" s="1" t="s">
        <v>305</v>
      </c>
      <c r="E27" s="1" t="s">
        <v>2258</v>
      </c>
      <c r="F27" s="4">
        <v>35</v>
      </c>
      <c r="G27" s="4">
        <v>386.21</v>
      </c>
      <c r="H27" s="4">
        <v>5.21</v>
      </c>
    </row>
    <row r="28" spans="2:8" x14ac:dyDescent="0.2">
      <c r="B28" s="1" t="s">
        <v>1461</v>
      </c>
      <c r="C28" s="62">
        <v>6.31</v>
      </c>
      <c r="D28" s="1" t="s">
        <v>615</v>
      </c>
      <c r="E28" s="1" t="s">
        <v>623</v>
      </c>
      <c r="F28" s="4">
        <v>35</v>
      </c>
      <c r="G28" s="4">
        <v>364.48</v>
      </c>
      <c r="H28" s="4">
        <v>4.92</v>
      </c>
    </row>
    <row r="29" spans="2:8" x14ac:dyDescent="0.2">
      <c r="B29" s="1" t="s">
        <v>2259</v>
      </c>
      <c r="C29" s="62">
        <v>4.83</v>
      </c>
      <c r="D29" s="1" t="s">
        <v>305</v>
      </c>
      <c r="E29" s="1" t="s">
        <v>2260</v>
      </c>
      <c r="F29" s="4">
        <v>30</v>
      </c>
      <c r="G29" s="4">
        <v>311.27999999999997</v>
      </c>
      <c r="H29" s="4">
        <v>4.2</v>
      </c>
    </row>
    <row r="30" spans="2:8" x14ac:dyDescent="0.2">
      <c r="B30" s="1" t="s">
        <v>1428</v>
      </c>
      <c r="C30" s="62">
        <v>5.41</v>
      </c>
      <c r="D30" s="1" t="s">
        <v>624</v>
      </c>
      <c r="E30" s="1" t="s">
        <v>829</v>
      </c>
      <c r="F30" s="4">
        <v>30</v>
      </c>
      <c r="G30" s="4">
        <v>306.73</v>
      </c>
      <c r="H30" s="4">
        <v>4.1399999999999997</v>
      </c>
    </row>
    <row r="31" spans="2:8" x14ac:dyDescent="0.2">
      <c r="B31" s="1" t="s">
        <v>1488</v>
      </c>
      <c r="C31" s="62">
        <v>6.56</v>
      </c>
      <c r="D31" s="1" t="s">
        <v>305</v>
      </c>
      <c r="E31" s="1" t="s">
        <v>306</v>
      </c>
      <c r="F31" s="4">
        <v>30</v>
      </c>
      <c r="G31" s="4">
        <v>296.08</v>
      </c>
      <c r="H31" s="4">
        <v>4</v>
      </c>
    </row>
    <row r="32" spans="2:8" x14ac:dyDescent="0.2">
      <c r="B32" s="1" t="s">
        <v>2261</v>
      </c>
      <c r="C32" s="62">
        <v>6.94</v>
      </c>
      <c r="D32" s="1" t="s">
        <v>305</v>
      </c>
      <c r="E32" s="1" t="s">
        <v>2262</v>
      </c>
      <c r="F32" s="4">
        <v>12</v>
      </c>
      <c r="G32" s="4">
        <v>127.53</v>
      </c>
      <c r="H32" s="4">
        <v>1.72</v>
      </c>
    </row>
    <row r="33" spans="2:8" x14ac:dyDescent="0.2">
      <c r="B33" s="1" t="s">
        <v>1470</v>
      </c>
      <c r="C33" s="62">
        <v>6.18</v>
      </c>
      <c r="D33" s="1" t="s">
        <v>305</v>
      </c>
      <c r="E33" s="1" t="s">
        <v>635</v>
      </c>
      <c r="F33" s="4">
        <v>10</v>
      </c>
      <c r="G33" s="4">
        <v>102.16</v>
      </c>
      <c r="H33" s="4">
        <v>1.38</v>
      </c>
    </row>
    <row r="34" spans="2:8" x14ac:dyDescent="0.2">
      <c r="B34" s="1" t="s">
        <v>1459</v>
      </c>
      <c r="C34" s="62">
        <v>6.82</v>
      </c>
      <c r="D34" s="1" t="s">
        <v>305</v>
      </c>
      <c r="E34" s="1" t="s">
        <v>617</v>
      </c>
      <c r="F34" s="4">
        <v>10</v>
      </c>
      <c r="G34" s="4">
        <v>100.76</v>
      </c>
      <c r="H34" s="4">
        <v>1.36</v>
      </c>
    </row>
    <row r="35" spans="2:8" x14ac:dyDescent="0.2">
      <c r="B35" s="2" t="s">
        <v>325</v>
      </c>
      <c r="C35" s="64"/>
      <c r="D35" s="2"/>
      <c r="E35" s="2"/>
      <c r="F35" s="10"/>
      <c r="G35" s="10">
        <f>SUM(G18:G34)</f>
        <v>5631.31</v>
      </c>
      <c r="H35" s="10">
        <f>SUM(H18:H34)</f>
        <v>76.02</v>
      </c>
    </row>
    <row r="36" spans="2:8" x14ac:dyDescent="0.2">
      <c r="B36" s="2" t="s">
        <v>326</v>
      </c>
    </row>
    <row r="37" spans="2:8" x14ac:dyDescent="0.2">
      <c r="B37" s="1" t="s">
        <v>1914</v>
      </c>
      <c r="C37" s="62">
        <v>5.7050000000000001</v>
      </c>
      <c r="D37" s="1" t="s">
        <v>305</v>
      </c>
      <c r="E37" s="1" t="s">
        <v>1915</v>
      </c>
      <c r="F37" s="4">
        <v>40</v>
      </c>
      <c r="G37" s="4">
        <v>415.65</v>
      </c>
      <c r="H37" s="4">
        <v>5.61</v>
      </c>
    </row>
    <row r="38" spans="2:8" x14ac:dyDescent="0.2">
      <c r="B38" s="2" t="s">
        <v>328</v>
      </c>
      <c r="C38" s="64"/>
      <c r="D38" s="2"/>
      <c r="E38" s="2"/>
      <c r="F38" s="10"/>
      <c r="G38" s="10">
        <f>SUM(G36:G37)</f>
        <v>415.65</v>
      </c>
      <c r="H38" s="10">
        <f>SUM(H36:H37)</f>
        <v>5.61</v>
      </c>
    </row>
    <row r="39" spans="2:8" x14ac:dyDescent="0.2">
      <c r="B39" s="2" t="s">
        <v>252</v>
      </c>
      <c r="C39" s="64"/>
      <c r="D39" s="2"/>
      <c r="E39" s="2"/>
      <c r="F39" s="10"/>
      <c r="G39" s="10">
        <v>151.86000000000001</v>
      </c>
      <c r="H39" s="10">
        <v>2.0499999999999998</v>
      </c>
    </row>
    <row r="40" spans="2:8" x14ac:dyDescent="0.2">
      <c r="B40" s="2" t="s">
        <v>114</v>
      </c>
      <c r="C40" s="64"/>
      <c r="D40" s="2"/>
      <c r="E40" s="2"/>
      <c r="F40" s="10"/>
      <c r="G40" s="10">
        <v>7215.57</v>
      </c>
      <c r="H40" s="10">
        <v>97.41</v>
      </c>
    </row>
    <row r="41" spans="2:8" x14ac:dyDescent="0.2">
      <c r="B41" s="2" t="s">
        <v>115</v>
      </c>
      <c r="C41" s="64"/>
      <c r="D41" s="2"/>
      <c r="E41" s="2"/>
      <c r="F41" s="10"/>
      <c r="G41" s="10">
        <v>191.60370509999996</v>
      </c>
      <c r="H41" s="10">
        <v>2.5900000000000034</v>
      </c>
    </row>
    <row r="42" spans="2:8" x14ac:dyDescent="0.2">
      <c r="B42" s="2" t="s">
        <v>116</v>
      </c>
      <c r="C42" s="64"/>
      <c r="D42" s="2"/>
      <c r="E42" s="2"/>
      <c r="F42" s="10"/>
      <c r="G42" s="10">
        <v>7407.1737051</v>
      </c>
      <c r="H42" s="10">
        <v>100</v>
      </c>
    </row>
    <row r="43" spans="2:8" x14ac:dyDescent="0.2">
      <c r="B43" s="1" t="s">
        <v>117</v>
      </c>
    </row>
    <row r="44" spans="2:8" x14ac:dyDescent="0.2">
      <c r="B44" s="1" t="s">
        <v>118</v>
      </c>
    </row>
    <row r="46" spans="2:8" ht="25.5" x14ac:dyDescent="0.2">
      <c r="B46" s="11" t="s">
        <v>119</v>
      </c>
      <c r="C46" s="62" t="s">
        <v>120</v>
      </c>
    </row>
    <row r="47" spans="2:8" x14ac:dyDescent="0.2">
      <c r="B47" s="2"/>
    </row>
    <row r="48" spans="2:8" x14ac:dyDescent="0.2">
      <c r="B48" s="2" t="s">
        <v>121</v>
      </c>
    </row>
    <row r="49" spans="1:5" x14ac:dyDescent="0.2">
      <c r="B49" s="2" t="s">
        <v>122</v>
      </c>
    </row>
    <row r="50" spans="1:5" x14ac:dyDescent="0.2">
      <c r="B50" s="2" t="s">
        <v>2263</v>
      </c>
      <c r="C50" s="64"/>
    </row>
    <row r="51" spans="1:5" x14ac:dyDescent="0.2">
      <c r="B51" s="2" t="s">
        <v>2264</v>
      </c>
      <c r="C51" s="64"/>
    </row>
    <row r="52" spans="1:5" x14ac:dyDescent="0.2">
      <c r="B52" s="2" t="s">
        <v>2265</v>
      </c>
      <c r="C52" s="64"/>
    </row>
    <row r="53" spans="1:5" x14ac:dyDescent="0.2">
      <c r="B53" s="2" t="s">
        <v>2266</v>
      </c>
      <c r="C53" s="64"/>
    </row>
    <row r="54" spans="1:5" x14ac:dyDescent="0.2">
      <c r="B54" s="2" t="s">
        <v>2267</v>
      </c>
      <c r="C54" s="64"/>
    </row>
    <row r="55" spans="1:5" x14ac:dyDescent="0.2">
      <c r="B55" s="2" t="s">
        <v>2268</v>
      </c>
      <c r="C55" s="64"/>
    </row>
    <row r="56" spans="1:5" x14ac:dyDescent="0.2">
      <c r="B56" s="2" t="s">
        <v>2269</v>
      </c>
      <c r="C56" s="64"/>
    </row>
    <row r="57" spans="1:5" x14ac:dyDescent="0.2">
      <c r="B57" s="2" t="s">
        <v>2270</v>
      </c>
      <c r="C57" s="64"/>
    </row>
    <row r="58" spans="1:5" x14ac:dyDescent="0.2">
      <c r="B58" s="2" t="s">
        <v>123</v>
      </c>
      <c r="C58" s="64"/>
    </row>
    <row r="59" spans="1:5" x14ac:dyDescent="0.2">
      <c r="B59" s="69" t="s">
        <v>2271</v>
      </c>
    </row>
    <row r="62" spans="1:5" x14ac:dyDescent="0.2">
      <c r="A62" s="3" t="s">
        <v>0</v>
      </c>
      <c r="B62" s="410" t="s">
        <v>2272</v>
      </c>
      <c r="C62" s="410"/>
      <c r="D62" s="410"/>
      <c r="E62" s="410"/>
    </row>
    <row r="66" spans="2:8" x14ac:dyDescent="0.2">
      <c r="B66" s="1" t="s">
        <v>95</v>
      </c>
    </row>
    <row r="68" spans="2:8" x14ac:dyDescent="0.2">
      <c r="B68" s="6" t="s">
        <v>96</v>
      </c>
      <c r="C68" s="63" t="s">
        <v>97</v>
      </c>
      <c r="D68" s="6" t="s">
        <v>98</v>
      </c>
      <c r="E68" s="6" t="s">
        <v>99</v>
      </c>
      <c r="F68" s="8" t="s">
        <v>100</v>
      </c>
      <c r="G68" s="8" t="s">
        <v>101</v>
      </c>
      <c r="H68" s="8" t="s">
        <v>102</v>
      </c>
    </row>
    <row r="69" spans="2:8" x14ac:dyDescent="0.2">
      <c r="B69" s="2" t="s">
        <v>103</v>
      </c>
    </row>
    <row r="70" spans="2:8" x14ac:dyDescent="0.2">
      <c r="B70" s="2" t="s">
        <v>104</v>
      </c>
    </row>
    <row r="71" spans="2:8" x14ac:dyDescent="0.2">
      <c r="B71" s="2" t="s">
        <v>390</v>
      </c>
    </row>
    <row r="72" spans="2:8" x14ac:dyDescent="0.2">
      <c r="B72" s="1" t="s">
        <v>1490</v>
      </c>
      <c r="C72" s="62">
        <v>11.99</v>
      </c>
      <c r="D72" s="1" t="s">
        <v>313</v>
      </c>
      <c r="E72" s="1" t="s">
        <v>314</v>
      </c>
      <c r="F72" s="4">
        <v>24792</v>
      </c>
      <c r="G72" s="4">
        <v>195.99</v>
      </c>
      <c r="H72" s="4">
        <v>48.7</v>
      </c>
    </row>
    <row r="73" spans="2:8" x14ac:dyDescent="0.2">
      <c r="B73" s="2" t="s">
        <v>325</v>
      </c>
      <c r="C73" s="64"/>
      <c r="D73" s="2"/>
      <c r="E73" s="2"/>
      <c r="F73" s="10"/>
      <c r="G73" s="10">
        <f>SUM(G68:G72)</f>
        <v>195.99</v>
      </c>
      <c r="H73" s="10">
        <f>SUM(H68:H72)</f>
        <v>48.7</v>
      </c>
    </row>
    <row r="74" spans="2:8" x14ac:dyDescent="0.2">
      <c r="B74" s="2" t="s">
        <v>114</v>
      </c>
      <c r="C74" s="64"/>
      <c r="D74" s="2"/>
      <c r="E74" s="2"/>
      <c r="F74" s="10"/>
      <c r="G74" s="10">
        <v>195.99</v>
      </c>
      <c r="H74" s="10">
        <v>48.7</v>
      </c>
    </row>
    <row r="75" spans="2:8" x14ac:dyDescent="0.2">
      <c r="B75" s="2" t="s">
        <v>115</v>
      </c>
      <c r="C75" s="64"/>
      <c r="D75" s="2"/>
      <c r="E75" s="2"/>
      <c r="F75" s="10"/>
      <c r="G75" s="10">
        <v>206.50110029999999</v>
      </c>
      <c r="H75" s="10">
        <v>51.3</v>
      </c>
    </row>
    <row r="76" spans="2:8" x14ac:dyDescent="0.2">
      <c r="B76" s="2" t="s">
        <v>116</v>
      </c>
      <c r="C76" s="64"/>
      <c r="D76" s="2"/>
      <c r="E76" s="2"/>
      <c r="F76" s="10"/>
      <c r="G76" s="10">
        <v>402.49110030000003</v>
      </c>
      <c r="H76" s="10">
        <v>100</v>
      </c>
    </row>
    <row r="77" spans="2:8" x14ac:dyDescent="0.2">
      <c r="B77" s="1" t="s">
        <v>117</v>
      </c>
    </row>
    <row r="78" spans="2:8" x14ac:dyDescent="0.2">
      <c r="B78" s="1" t="s">
        <v>118</v>
      </c>
    </row>
    <row r="79" spans="2:8" x14ac:dyDescent="0.2">
      <c r="B79" s="2"/>
    </row>
    <row r="80" spans="2:8" ht="25.5" x14ac:dyDescent="0.2">
      <c r="B80" s="11" t="s">
        <v>119</v>
      </c>
      <c r="C80" s="62" t="s">
        <v>120</v>
      </c>
    </row>
    <row r="81" spans="1:10" x14ac:dyDescent="0.2">
      <c r="B81" s="2"/>
    </row>
    <row r="82" spans="1:10" x14ac:dyDescent="0.2">
      <c r="B82" s="69" t="s">
        <v>121</v>
      </c>
    </row>
    <row r="83" spans="1:10" x14ac:dyDescent="0.2">
      <c r="B83" s="2" t="s">
        <v>122</v>
      </c>
    </row>
    <row r="84" spans="1:10" x14ac:dyDescent="0.2">
      <c r="B84" s="2" t="s">
        <v>2273</v>
      </c>
      <c r="C84" s="64"/>
    </row>
    <row r="85" spans="1:10" x14ac:dyDescent="0.2">
      <c r="B85" s="2" t="s">
        <v>2274</v>
      </c>
      <c r="C85" s="64"/>
    </row>
    <row r="86" spans="1:10" x14ac:dyDescent="0.2">
      <c r="B86" s="2" t="s">
        <v>2275</v>
      </c>
      <c r="C86" s="64"/>
    </row>
    <row r="87" spans="1:10" x14ac:dyDescent="0.2">
      <c r="B87" s="2" t="s">
        <v>2276</v>
      </c>
      <c r="C87" s="64"/>
    </row>
    <row r="88" spans="1:10" x14ac:dyDescent="0.2">
      <c r="B88" s="2" t="s">
        <v>2277</v>
      </c>
      <c r="C88" s="64"/>
    </row>
    <row r="89" spans="1:10" x14ac:dyDescent="0.2">
      <c r="B89" s="2" t="s">
        <v>2278</v>
      </c>
      <c r="C89" s="64"/>
    </row>
    <row r="90" spans="1:10" x14ac:dyDescent="0.2">
      <c r="B90" s="2" t="s">
        <v>2279</v>
      </c>
      <c r="C90" s="64"/>
    </row>
    <row r="91" spans="1:10" x14ac:dyDescent="0.2">
      <c r="B91" s="2" t="s">
        <v>2280</v>
      </c>
      <c r="C91" s="64"/>
    </row>
    <row r="92" spans="1:10" x14ac:dyDescent="0.2">
      <c r="B92" s="2" t="s">
        <v>123</v>
      </c>
      <c r="C92" s="64"/>
    </row>
    <row r="93" spans="1:10" x14ac:dyDescent="0.2">
      <c r="B93" s="2"/>
    </row>
    <row r="94" spans="1:10" s="79" customFormat="1" x14ac:dyDescent="0.2">
      <c r="B94" s="87" t="s">
        <v>1617</v>
      </c>
      <c r="C94" s="85"/>
      <c r="D94" s="84"/>
      <c r="E94" s="84"/>
      <c r="F94" s="83"/>
      <c r="G94" s="83"/>
      <c r="H94" s="83"/>
      <c r="J94" s="80"/>
    </row>
    <row r="95" spans="1:10" s="79" customFormat="1" x14ac:dyDescent="0.2">
      <c r="A95"/>
      <c r="B95"/>
      <c r="C95" s="85"/>
      <c r="D95" s="84"/>
      <c r="E95" s="84"/>
      <c r="F95" s="83"/>
      <c r="G95" s="83"/>
      <c r="H95" s="83"/>
      <c r="J95" s="80"/>
    </row>
    <row r="96" spans="1:10" s="79" customFormat="1" x14ac:dyDescent="0.2">
      <c r="A96"/>
      <c r="B96"/>
      <c r="C96" s="85"/>
      <c r="D96" s="84"/>
      <c r="E96" s="84"/>
      <c r="F96" s="83"/>
      <c r="G96" s="83"/>
      <c r="H96" s="83"/>
      <c r="J96" s="80"/>
    </row>
    <row r="97" spans="1:10" s="79" customFormat="1" x14ac:dyDescent="0.2">
      <c r="A97"/>
      <c r="B97" t="s">
        <v>1616</v>
      </c>
      <c r="C97" s="129">
        <v>117800066.05</v>
      </c>
      <c r="D97" s="84"/>
      <c r="E97" s="84"/>
      <c r="F97" s="83"/>
      <c r="G97" s="83"/>
      <c r="H97" s="83"/>
      <c r="J97" s="80"/>
    </row>
    <row r="98" spans="1:10" s="79" customFormat="1" x14ac:dyDescent="0.2">
      <c r="A98"/>
      <c r="B98"/>
      <c r="C98" s="129"/>
      <c r="D98" s="84"/>
      <c r="E98" s="84"/>
      <c r="F98" s="83"/>
      <c r="G98" s="83"/>
      <c r="H98" s="83"/>
      <c r="J98" s="80"/>
    </row>
    <row r="99" spans="1:10" s="79" customFormat="1" x14ac:dyDescent="0.2">
      <c r="A99"/>
      <c r="B99" t="s">
        <v>1615</v>
      </c>
      <c r="C99" s="129">
        <v>102800066.05</v>
      </c>
      <c r="D99" s="84"/>
      <c r="E99" s="84"/>
      <c r="F99" s="83"/>
      <c r="G99" s="83"/>
      <c r="H99" s="83"/>
      <c r="J99" s="80"/>
    </row>
    <row r="100" spans="1:10" s="79" customFormat="1" x14ac:dyDescent="0.2">
      <c r="A100"/>
      <c r="B100"/>
      <c r="C100" s="129"/>
      <c r="D100" s="84"/>
      <c r="E100" s="84"/>
      <c r="F100" s="83"/>
      <c r="G100" s="83"/>
      <c r="H100" s="83"/>
      <c r="J100" s="80"/>
    </row>
    <row r="101" spans="1:10" s="79" customFormat="1" x14ac:dyDescent="0.2">
      <c r="A101" s="88" t="s">
        <v>1614</v>
      </c>
      <c r="B101" t="s">
        <v>1613</v>
      </c>
      <c r="C101" s="129">
        <v>15000000</v>
      </c>
      <c r="D101" s="84"/>
      <c r="E101" s="84"/>
      <c r="F101" s="83"/>
      <c r="G101" s="83"/>
      <c r="H101" s="83"/>
      <c r="J101" s="80"/>
    </row>
    <row r="102" spans="1:10" s="79" customFormat="1" x14ac:dyDescent="0.2">
      <c r="A102" s="88"/>
      <c r="B102"/>
      <c r="C102" s="129"/>
      <c r="D102" s="84"/>
      <c r="E102" s="84"/>
      <c r="F102" s="83"/>
      <c r="G102" s="83"/>
      <c r="H102" s="83"/>
      <c r="J102" s="80"/>
    </row>
    <row r="103" spans="1:10" s="79" customFormat="1" x14ac:dyDescent="0.2">
      <c r="A103" s="88"/>
      <c r="B103" s="87" t="s">
        <v>1612</v>
      </c>
      <c r="C103" s="130">
        <v>45427916</v>
      </c>
      <c r="D103" s="84"/>
      <c r="E103" s="84"/>
      <c r="F103" s="83"/>
      <c r="G103" s="83"/>
      <c r="H103" s="83"/>
      <c r="J103" s="80"/>
    </row>
    <row r="104" spans="1:10" s="79" customFormat="1" x14ac:dyDescent="0.2">
      <c r="A104" s="88"/>
      <c r="B104"/>
      <c r="C104" s="129"/>
      <c r="D104" s="84"/>
      <c r="E104" s="84"/>
      <c r="F104" s="83"/>
      <c r="G104" s="83"/>
      <c r="H104" s="83"/>
      <c r="J104" s="80"/>
    </row>
    <row r="105" spans="1:10" s="79" customFormat="1" x14ac:dyDescent="0.2">
      <c r="A105" s="88"/>
      <c r="B105" t="s">
        <v>1611</v>
      </c>
      <c r="C105" s="129">
        <v>20635916</v>
      </c>
      <c r="D105" s="84"/>
      <c r="E105" s="84"/>
      <c r="F105" s="83"/>
      <c r="G105" s="83"/>
      <c r="H105" s="83"/>
      <c r="J105" s="80"/>
    </row>
    <row r="106" spans="1:10" s="79" customFormat="1" x14ac:dyDescent="0.2">
      <c r="A106" s="88"/>
      <c r="B106"/>
      <c r="C106" s="129"/>
      <c r="D106" s="84"/>
      <c r="E106" s="84"/>
      <c r="F106" s="83"/>
      <c r="G106" s="83"/>
      <c r="H106" s="83"/>
      <c r="J106" s="80"/>
    </row>
    <row r="107" spans="1:10" s="79" customFormat="1" ht="25.5" x14ac:dyDescent="0.2">
      <c r="A107" s="88"/>
      <c r="B107" s="91" t="s">
        <v>1610</v>
      </c>
      <c r="C107" s="129">
        <v>24792000</v>
      </c>
      <c r="D107" s="84"/>
      <c r="E107" s="84"/>
      <c r="F107" s="83"/>
      <c r="G107" s="83"/>
      <c r="H107" s="83"/>
      <c r="J107" s="80"/>
    </row>
    <row r="108" spans="1:10" s="79" customFormat="1" x14ac:dyDescent="0.2">
      <c r="A108" s="88"/>
      <c r="B108"/>
      <c r="C108" s="129"/>
      <c r="D108" s="84"/>
      <c r="E108" s="84"/>
      <c r="F108" s="83"/>
      <c r="G108" s="83"/>
      <c r="H108" s="83"/>
      <c r="J108" s="80"/>
    </row>
    <row r="109" spans="1:10" s="79" customFormat="1" x14ac:dyDescent="0.2">
      <c r="A109" s="88" t="s">
        <v>1609</v>
      </c>
      <c r="B109" s="87" t="s">
        <v>1608</v>
      </c>
      <c r="C109" s="130">
        <v>45427916</v>
      </c>
      <c r="D109" s="84"/>
      <c r="E109" s="84"/>
      <c r="F109" s="83"/>
      <c r="G109" s="83"/>
      <c r="H109" s="83"/>
      <c r="J109" s="80"/>
    </row>
    <row r="110" spans="1:10" s="79" customFormat="1" x14ac:dyDescent="0.2">
      <c r="A110" s="88"/>
      <c r="B110" s="87"/>
      <c r="C110" s="85"/>
      <c r="D110" s="84"/>
      <c r="E110" s="84"/>
      <c r="F110" s="83"/>
      <c r="G110" s="83"/>
      <c r="H110" s="83"/>
      <c r="J110" s="80"/>
    </row>
    <row r="111" spans="1:10" s="79" customFormat="1" x14ac:dyDescent="0.2">
      <c r="A111" s="88"/>
      <c r="B111" s="87"/>
      <c r="C111" s="85"/>
      <c r="D111" s="84"/>
      <c r="E111" s="84"/>
      <c r="F111" s="83"/>
      <c r="G111" s="83"/>
      <c r="H111" s="83"/>
      <c r="J111" s="80"/>
    </row>
  </sheetData>
  <mergeCells count="4">
    <mergeCell ref="B1:E1"/>
    <mergeCell ref="C3:C7"/>
    <mergeCell ref="D3:D7"/>
    <mergeCell ref="B62:E62"/>
  </mergeCells>
  <hyperlinks>
    <hyperlink ref="A1" location="Index!A1" display="Index" xr:uid="{615B8F77-4C78-4F33-A3EA-EB4E28A10BC5}"/>
    <hyperlink ref="A62" location="Index!A1" display="Index" xr:uid="{EDDB69AA-82C5-46C0-AD63-E075FDAA7EE9}"/>
  </hyperlink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0BB5A-A395-46C8-9B26-EBE76F4F52AA}">
  <dimension ref="A1:H82"/>
  <sheetViews>
    <sheetView workbookViewId="0">
      <selection activeCell="B1" sqref="B1:E1"/>
    </sheetView>
  </sheetViews>
  <sheetFormatPr defaultRowHeight="12.75" x14ac:dyDescent="0.2"/>
  <cols>
    <col min="1" max="1" width="5.42578125" style="1" bestFit="1" customWidth="1"/>
    <col min="2" max="2" width="75.42578125" style="1" bestFit="1" customWidth="1"/>
    <col min="3" max="3" width="25.7109375" style="62" customWidth="1"/>
    <col min="4" max="4" width="25.7109375" style="1" customWidth="1"/>
    <col min="5" max="5" width="14.2851562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75.42578125" style="1" bestFit="1" customWidth="1"/>
    <col min="259" max="259" width="20.7109375" style="1" customWidth="1"/>
    <col min="260" max="260" width="22.42578125" style="1" customWidth="1"/>
    <col min="261" max="261" width="14.28515625" style="1" bestFit="1" customWidth="1"/>
    <col min="262" max="262" width="11.5703125" style="1" bestFit="1" customWidth="1"/>
    <col min="263" max="263" width="18.140625" style="1" bestFit="1" customWidth="1"/>
    <col min="264" max="264" width="9.140625" style="1" bestFit="1"/>
    <col min="265" max="512" width="9.140625" style="1"/>
    <col min="513" max="513" width="5.42578125" style="1" bestFit="1" customWidth="1"/>
    <col min="514" max="514" width="75.42578125" style="1" bestFit="1" customWidth="1"/>
    <col min="515" max="515" width="20.7109375" style="1" customWidth="1"/>
    <col min="516" max="516" width="22.42578125" style="1" customWidth="1"/>
    <col min="517" max="517" width="14.28515625" style="1" bestFit="1" customWidth="1"/>
    <col min="518" max="518" width="11.5703125" style="1" bestFit="1" customWidth="1"/>
    <col min="519" max="519" width="18.140625" style="1" bestFit="1" customWidth="1"/>
    <col min="520" max="520" width="9.140625" style="1" bestFit="1"/>
    <col min="521" max="768" width="9.140625" style="1"/>
    <col min="769" max="769" width="5.42578125" style="1" bestFit="1" customWidth="1"/>
    <col min="770" max="770" width="75.42578125" style="1" bestFit="1" customWidth="1"/>
    <col min="771" max="771" width="20.7109375" style="1" customWidth="1"/>
    <col min="772" max="772" width="22.42578125" style="1" customWidth="1"/>
    <col min="773" max="773" width="14.28515625" style="1" bestFit="1" customWidth="1"/>
    <col min="774" max="774" width="11.5703125" style="1" bestFit="1" customWidth="1"/>
    <col min="775" max="775" width="18.140625" style="1" bestFit="1" customWidth="1"/>
    <col min="776" max="776" width="9.140625" style="1" bestFit="1"/>
    <col min="777" max="1024" width="9.140625" style="1"/>
    <col min="1025" max="1025" width="5.42578125" style="1" bestFit="1" customWidth="1"/>
    <col min="1026" max="1026" width="75.42578125" style="1" bestFit="1" customWidth="1"/>
    <col min="1027" max="1027" width="20.7109375" style="1" customWidth="1"/>
    <col min="1028" max="1028" width="22.42578125" style="1" customWidth="1"/>
    <col min="1029" max="1029" width="14.28515625" style="1" bestFit="1" customWidth="1"/>
    <col min="1030" max="1030" width="11.5703125" style="1" bestFit="1" customWidth="1"/>
    <col min="1031" max="1031" width="18.140625" style="1" bestFit="1" customWidth="1"/>
    <col min="1032" max="1032" width="9.140625" style="1" bestFit="1"/>
    <col min="1033" max="1280" width="9.140625" style="1"/>
    <col min="1281" max="1281" width="5.42578125" style="1" bestFit="1" customWidth="1"/>
    <col min="1282" max="1282" width="75.42578125" style="1" bestFit="1" customWidth="1"/>
    <col min="1283" max="1283" width="20.7109375" style="1" customWidth="1"/>
    <col min="1284" max="1284" width="22.42578125" style="1" customWidth="1"/>
    <col min="1285" max="1285" width="14.28515625" style="1" bestFit="1" customWidth="1"/>
    <col min="1286" max="1286" width="11.5703125" style="1" bestFit="1" customWidth="1"/>
    <col min="1287" max="1287" width="18.140625" style="1" bestFit="1" customWidth="1"/>
    <col min="1288" max="1288" width="9.140625" style="1" bestFit="1"/>
    <col min="1289" max="1536" width="9.140625" style="1"/>
    <col min="1537" max="1537" width="5.42578125" style="1" bestFit="1" customWidth="1"/>
    <col min="1538" max="1538" width="75.42578125" style="1" bestFit="1" customWidth="1"/>
    <col min="1539" max="1539" width="20.7109375" style="1" customWidth="1"/>
    <col min="1540" max="1540" width="22.42578125" style="1" customWidth="1"/>
    <col min="1541" max="1541" width="14.28515625" style="1" bestFit="1" customWidth="1"/>
    <col min="1542" max="1542" width="11.5703125" style="1" bestFit="1" customWidth="1"/>
    <col min="1543" max="1543" width="18.140625" style="1" bestFit="1" customWidth="1"/>
    <col min="1544" max="1544" width="9.140625" style="1" bestFit="1"/>
    <col min="1545" max="1792" width="9.140625" style="1"/>
    <col min="1793" max="1793" width="5.42578125" style="1" bestFit="1" customWidth="1"/>
    <col min="1794" max="1794" width="75.42578125" style="1" bestFit="1" customWidth="1"/>
    <col min="1795" max="1795" width="20.7109375" style="1" customWidth="1"/>
    <col min="1796" max="1796" width="22.42578125" style="1" customWidth="1"/>
    <col min="1797" max="1797" width="14.28515625" style="1" bestFit="1" customWidth="1"/>
    <col min="1798" max="1798" width="11.5703125" style="1" bestFit="1" customWidth="1"/>
    <col min="1799" max="1799" width="18.140625" style="1" bestFit="1" customWidth="1"/>
    <col min="1800" max="1800" width="9.140625" style="1" bestFit="1"/>
    <col min="1801" max="2048" width="9.140625" style="1"/>
    <col min="2049" max="2049" width="5.42578125" style="1" bestFit="1" customWidth="1"/>
    <col min="2050" max="2050" width="75.42578125" style="1" bestFit="1" customWidth="1"/>
    <col min="2051" max="2051" width="20.7109375" style="1" customWidth="1"/>
    <col min="2052" max="2052" width="22.42578125" style="1" customWidth="1"/>
    <col min="2053" max="2053" width="14.28515625" style="1" bestFit="1" customWidth="1"/>
    <col min="2054" max="2054" width="11.5703125" style="1" bestFit="1" customWidth="1"/>
    <col min="2055" max="2055" width="18.140625" style="1" bestFit="1" customWidth="1"/>
    <col min="2056" max="2056" width="9.140625" style="1" bestFit="1"/>
    <col min="2057" max="2304" width="9.140625" style="1"/>
    <col min="2305" max="2305" width="5.42578125" style="1" bestFit="1" customWidth="1"/>
    <col min="2306" max="2306" width="75.42578125" style="1" bestFit="1" customWidth="1"/>
    <col min="2307" max="2307" width="20.7109375" style="1" customWidth="1"/>
    <col min="2308" max="2308" width="22.42578125" style="1" customWidth="1"/>
    <col min="2309" max="2309" width="14.28515625" style="1" bestFit="1" customWidth="1"/>
    <col min="2310" max="2310" width="11.5703125" style="1" bestFit="1" customWidth="1"/>
    <col min="2311" max="2311" width="18.140625" style="1" bestFit="1" customWidth="1"/>
    <col min="2312" max="2312" width="9.140625" style="1" bestFit="1"/>
    <col min="2313" max="2560" width="9.140625" style="1"/>
    <col min="2561" max="2561" width="5.42578125" style="1" bestFit="1" customWidth="1"/>
    <col min="2562" max="2562" width="75.42578125" style="1" bestFit="1" customWidth="1"/>
    <col min="2563" max="2563" width="20.7109375" style="1" customWidth="1"/>
    <col min="2564" max="2564" width="22.42578125" style="1" customWidth="1"/>
    <col min="2565" max="2565" width="14.28515625" style="1" bestFit="1" customWidth="1"/>
    <col min="2566" max="2566" width="11.5703125" style="1" bestFit="1" customWidth="1"/>
    <col min="2567" max="2567" width="18.140625" style="1" bestFit="1" customWidth="1"/>
    <col min="2568" max="2568" width="9.140625" style="1" bestFit="1"/>
    <col min="2569" max="2816" width="9.140625" style="1"/>
    <col min="2817" max="2817" width="5.42578125" style="1" bestFit="1" customWidth="1"/>
    <col min="2818" max="2818" width="75.42578125" style="1" bestFit="1" customWidth="1"/>
    <col min="2819" max="2819" width="20.7109375" style="1" customWidth="1"/>
    <col min="2820" max="2820" width="22.42578125" style="1" customWidth="1"/>
    <col min="2821" max="2821" width="14.28515625" style="1" bestFit="1" customWidth="1"/>
    <col min="2822" max="2822" width="11.5703125" style="1" bestFit="1" customWidth="1"/>
    <col min="2823" max="2823" width="18.140625" style="1" bestFit="1" customWidth="1"/>
    <col min="2824" max="2824" width="9.140625" style="1" bestFit="1"/>
    <col min="2825" max="3072" width="9.140625" style="1"/>
    <col min="3073" max="3073" width="5.42578125" style="1" bestFit="1" customWidth="1"/>
    <col min="3074" max="3074" width="75.42578125" style="1" bestFit="1" customWidth="1"/>
    <col min="3075" max="3075" width="20.7109375" style="1" customWidth="1"/>
    <col min="3076" max="3076" width="22.42578125" style="1" customWidth="1"/>
    <col min="3077" max="3077" width="14.28515625" style="1" bestFit="1" customWidth="1"/>
    <col min="3078" max="3078" width="11.5703125" style="1" bestFit="1" customWidth="1"/>
    <col min="3079" max="3079" width="18.140625" style="1" bestFit="1" customWidth="1"/>
    <col min="3080" max="3080" width="9.140625" style="1" bestFit="1"/>
    <col min="3081" max="3328" width="9.140625" style="1"/>
    <col min="3329" max="3329" width="5.42578125" style="1" bestFit="1" customWidth="1"/>
    <col min="3330" max="3330" width="75.42578125" style="1" bestFit="1" customWidth="1"/>
    <col min="3331" max="3331" width="20.7109375" style="1" customWidth="1"/>
    <col min="3332" max="3332" width="22.42578125" style="1" customWidth="1"/>
    <col min="3333" max="3333" width="14.28515625" style="1" bestFit="1" customWidth="1"/>
    <col min="3334" max="3334" width="11.5703125" style="1" bestFit="1" customWidth="1"/>
    <col min="3335" max="3335" width="18.140625" style="1" bestFit="1" customWidth="1"/>
    <col min="3336" max="3336" width="9.140625" style="1" bestFit="1"/>
    <col min="3337" max="3584" width="9.140625" style="1"/>
    <col min="3585" max="3585" width="5.42578125" style="1" bestFit="1" customWidth="1"/>
    <col min="3586" max="3586" width="75.42578125" style="1" bestFit="1" customWidth="1"/>
    <col min="3587" max="3587" width="20.7109375" style="1" customWidth="1"/>
    <col min="3588" max="3588" width="22.42578125" style="1" customWidth="1"/>
    <col min="3589" max="3589" width="14.28515625" style="1" bestFit="1" customWidth="1"/>
    <col min="3590" max="3590" width="11.5703125" style="1" bestFit="1" customWidth="1"/>
    <col min="3591" max="3591" width="18.140625" style="1" bestFit="1" customWidth="1"/>
    <col min="3592" max="3592" width="9.140625" style="1" bestFit="1"/>
    <col min="3593" max="3840" width="9.140625" style="1"/>
    <col min="3841" max="3841" width="5.42578125" style="1" bestFit="1" customWidth="1"/>
    <col min="3842" max="3842" width="75.42578125" style="1" bestFit="1" customWidth="1"/>
    <col min="3843" max="3843" width="20.7109375" style="1" customWidth="1"/>
    <col min="3844" max="3844" width="22.42578125" style="1" customWidth="1"/>
    <col min="3845" max="3845" width="14.28515625" style="1" bestFit="1" customWidth="1"/>
    <col min="3846" max="3846" width="11.5703125" style="1" bestFit="1" customWidth="1"/>
    <col min="3847" max="3847" width="18.140625" style="1" bestFit="1" customWidth="1"/>
    <col min="3848" max="3848" width="9.140625" style="1" bestFit="1"/>
    <col min="3849" max="4096" width="9.140625" style="1"/>
    <col min="4097" max="4097" width="5.42578125" style="1" bestFit="1" customWidth="1"/>
    <col min="4098" max="4098" width="75.42578125" style="1" bestFit="1" customWidth="1"/>
    <col min="4099" max="4099" width="20.7109375" style="1" customWidth="1"/>
    <col min="4100" max="4100" width="22.42578125" style="1" customWidth="1"/>
    <col min="4101" max="4101" width="14.28515625" style="1" bestFit="1" customWidth="1"/>
    <col min="4102" max="4102" width="11.5703125" style="1" bestFit="1" customWidth="1"/>
    <col min="4103" max="4103" width="18.140625" style="1" bestFit="1" customWidth="1"/>
    <col min="4104" max="4104" width="9.140625" style="1" bestFit="1"/>
    <col min="4105" max="4352" width="9.140625" style="1"/>
    <col min="4353" max="4353" width="5.42578125" style="1" bestFit="1" customWidth="1"/>
    <col min="4354" max="4354" width="75.42578125" style="1" bestFit="1" customWidth="1"/>
    <col min="4355" max="4355" width="20.7109375" style="1" customWidth="1"/>
    <col min="4356" max="4356" width="22.42578125" style="1" customWidth="1"/>
    <col min="4357" max="4357" width="14.28515625" style="1" bestFit="1" customWidth="1"/>
    <col min="4358" max="4358" width="11.5703125" style="1" bestFit="1" customWidth="1"/>
    <col min="4359" max="4359" width="18.140625" style="1" bestFit="1" customWidth="1"/>
    <col min="4360" max="4360" width="9.140625" style="1" bestFit="1"/>
    <col min="4361" max="4608" width="9.140625" style="1"/>
    <col min="4609" max="4609" width="5.42578125" style="1" bestFit="1" customWidth="1"/>
    <col min="4610" max="4610" width="75.42578125" style="1" bestFit="1" customWidth="1"/>
    <col min="4611" max="4611" width="20.7109375" style="1" customWidth="1"/>
    <col min="4612" max="4612" width="22.42578125" style="1" customWidth="1"/>
    <col min="4613" max="4613" width="14.28515625" style="1" bestFit="1" customWidth="1"/>
    <col min="4614" max="4614" width="11.5703125" style="1" bestFit="1" customWidth="1"/>
    <col min="4615" max="4615" width="18.140625" style="1" bestFit="1" customWidth="1"/>
    <col min="4616" max="4616" width="9.140625" style="1" bestFit="1"/>
    <col min="4617" max="4864" width="9.140625" style="1"/>
    <col min="4865" max="4865" width="5.42578125" style="1" bestFit="1" customWidth="1"/>
    <col min="4866" max="4866" width="75.42578125" style="1" bestFit="1" customWidth="1"/>
    <col min="4867" max="4867" width="20.7109375" style="1" customWidth="1"/>
    <col min="4868" max="4868" width="22.42578125" style="1" customWidth="1"/>
    <col min="4869" max="4869" width="14.28515625" style="1" bestFit="1" customWidth="1"/>
    <col min="4870" max="4870" width="11.5703125" style="1" bestFit="1" customWidth="1"/>
    <col min="4871" max="4871" width="18.140625" style="1" bestFit="1" customWidth="1"/>
    <col min="4872" max="4872" width="9.140625" style="1" bestFit="1"/>
    <col min="4873" max="5120" width="9.140625" style="1"/>
    <col min="5121" max="5121" width="5.42578125" style="1" bestFit="1" customWidth="1"/>
    <col min="5122" max="5122" width="75.42578125" style="1" bestFit="1" customWidth="1"/>
    <col min="5123" max="5123" width="20.7109375" style="1" customWidth="1"/>
    <col min="5124" max="5124" width="22.42578125" style="1" customWidth="1"/>
    <col min="5125" max="5125" width="14.28515625" style="1" bestFit="1" customWidth="1"/>
    <col min="5126" max="5126" width="11.5703125" style="1" bestFit="1" customWidth="1"/>
    <col min="5127" max="5127" width="18.140625" style="1" bestFit="1" customWidth="1"/>
    <col min="5128" max="5128" width="9.140625" style="1" bestFit="1"/>
    <col min="5129" max="5376" width="9.140625" style="1"/>
    <col min="5377" max="5377" width="5.42578125" style="1" bestFit="1" customWidth="1"/>
    <col min="5378" max="5378" width="75.42578125" style="1" bestFit="1" customWidth="1"/>
    <col min="5379" max="5379" width="20.7109375" style="1" customWidth="1"/>
    <col min="5380" max="5380" width="22.42578125" style="1" customWidth="1"/>
    <col min="5381" max="5381" width="14.28515625" style="1" bestFit="1" customWidth="1"/>
    <col min="5382" max="5382" width="11.5703125" style="1" bestFit="1" customWidth="1"/>
    <col min="5383" max="5383" width="18.140625" style="1" bestFit="1" customWidth="1"/>
    <col min="5384" max="5384" width="9.140625" style="1" bestFit="1"/>
    <col min="5385" max="5632" width="9.140625" style="1"/>
    <col min="5633" max="5633" width="5.42578125" style="1" bestFit="1" customWidth="1"/>
    <col min="5634" max="5634" width="75.42578125" style="1" bestFit="1" customWidth="1"/>
    <col min="5635" max="5635" width="20.7109375" style="1" customWidth="1"/>
    <col min="5636" max="5636" width="22.42578125" style="1" customWidth="1"/>
    <col min="5637" max="5637" width="14.28515625" style="1" bestFit="1" customWidth="1"/>
    <col min="5638" max="5638" width="11.5703125" style="1" bestFit="1" customWidth="1"/>
    <col min="5639" max="5639" width="18.140625" style="1" bestFit="1" customWidth="1"/>
    <col min="5640" max="5640" width="9.140625" style="1" bestFit="1"/>
    <col min="5641" max="5888" width="9.140625" style="1"/>
    <col min="5889" max="5889" width="5.42578125" style="1" bestFit="1" customWidth="1"/>
    <col min="5890" max="5890" width="75.42578125" style="1" bestFit="1" customWidth="1"/>
    <col min="5891" max="5891" width="20.7109375" style="1" customWidth="1"/>
    <col min="5892" max="5892" width="22.42578125" style="1" customWidth="1"/>
    <col min="5893" max="5893" width="14.28515625" style="1" bestFit="1" customWidth="1"/>
    <col min="5894" max="5894" width="11.5703125" style="1" bestFit="1" customWidth="1"/>
    <col min="5895" max="5895" width="18.140625" style="1" bestFit="1" customWidth="1"/>
    <col min="5896" max="5896" width="9.140625" style="1" bestFit="1"/>
    <col min="5897" max="6144" width="9.140625" style="1"/>
    <col min="6145" max="6145" width="5.42578125" style="1" bestFit="1" customWidth="1"/>
    <col min="6146" max="6146" width="75.42578125" style="1" bestFit="1" customWidth="1"/>
    <col min="6147" max="6147" width="20.7109375" style="1" customWidth="1"/>
    <col min="6148" max="6148" width="22.42578125" style="1" customWidth="1"/>
    <col min="6149" max="6149" width="14.28515625" style="1" bestFit="1" customWidth="1"/>
    <col min="6150" max="6150" width="11.5703125" style="1" bestFit="1" customWidth="1"/>
    <col min="6151" max="6151" width="18.140625" style="1" bestFit="1" customWidth="1"/>
    <col min="6152" max="6152" width="9.140625" style="1" bestFit="1"/>
    <col min="6153" max="6400" width="9.140625" style="1"/>
    <col min="6401" max="6401" width="5.42578125" style="1" bestFit="1" customWidth="1"/>
    <col min="6402" max="6402" width="75.42578125" style="1" bestFit="1" customWidth="1"/>
    <col min="6403" max="6403" width="20.7109375" style="1" customWidth="1"/>
    <col min="6404" max="6404" width="22.42578125" style="1" customWidth="1"/>
    <col min="6405" max="6405" width="14.28515625" style="1" bestFit="1" customWidth="1"/>
    <col min="6406" max="6406" width="11.5703125" style="1" bestFit="1" customWidth="1"/>
    <col min="6407" max="6407" width="18.140625" style="1" bestFit="1" customWidth="1"/>
    <col min="6408" max="6408" width="9.140625" style="1" bestFit="1"/>
    <col min="6409" max="6656" width="9.140625" style="1"/>
    <col min="6657" max="6657" width="5.42578125" style="1" bestFit="1" customWidth="1"/>
    <col min="6658" max="6658" width="75.42578125" style="1" bestFit="1" customWidth="1"/>
    <col min="6659" max="6659" width="20.7109375" style="1" customWidth="1"/>
    <col min="6660" max="6660" width="22.42578125" style="1" customWidth="1"/>
    <col min="6661" max="6661" width="14.28515625" style="1" bestFit="1" customWidth="1"/>
    <col min="6662" max="6662" width="11.5703125" style="1" bestFit="1" customWidth="1"/>
    <col min="6663" max="6663" width="18.140625" style="1" bestFit="1" customWidth="1"/>
    <col min="6664" max="6664" width="9.140625" style="1" bestFit="1"/>
    <col min="6665" max="6912" width="9.140625" style="1"/>
    <col min="6913" max="6913" width="5.42578125" style="1" bestFit="1" customWidth="1"/>
    <col min="6914" max="6914" width="75.42578125" style="1" bestFit="1" customWidth="1"/>
    <col min="6915" max="6915" width="20.7109375" style="1" customWidth="1"/>
    <col min="6916" max="6916" width="22.42578125" style="1" customWidth="1"/>
    <col min="6917" max="6917" width="14.28515625" style="1" bestFit="1" customWidth="1"/>
    <col min="6918" max="6918" width="11.5703125" style="1" bestFit="1" customWidth="1"/>
    <col min="6919" max="6919" width="18.140625" style="1" bestFit="1" customWidth="1"/>
    <col min="6920" max="6920" width="9.140625" style="1" bestFit="1"/>
    <col min="6921" max="7168" width="9.140625" style="1"/>
    <col min="7169" max="7169" width="5.42578125" style="1" bestFit="1" customWidth="1"/>
    <col min="7170" max="7170" width="75.42578125" style="1" bestFit="1" customWidth="1"/>
    <col min="7171" max="7171" width="20.7109375" style="1" customWidth="1"/>
    <col min="7172" max="7172" width="22.42578125" style="1" customWidth="1"/>
    <col min="7173" max="7173" width="14.28515625" style="1" bestFit="1" customWidth="1"/>
    <col min="7174" max="7174" width="11.5703125" style="1" bestFit="1" customWidth="1"/>
    <col min="7175" max="7175" width="18.140625" style="1" bestFit="1" customWidth="1"/>
    <col min="7176" max="7176" width="9.140625" style="1" bestFit="1"/>
    <col min="7177" max="7424" width="9.140625" style="1"/>
    <col min="7425" max="7425" width="5.42578125" style="1" bestFit="1" customWidth="1"/>
    <col min="7426" max="7426" width="75.42578125" style="1" bestFit="1" customWidth="1"/>
    <col min="7427" max="7427" width="20.7109375" style="1" customWidth="1"/>
    <col min="7428" max="7428" width="22.42578125" style="1" customWidth="1"/>
    <col min="7429" max="7429" width="14.28515625" style="1" bestFit="1" customWidth="1"/>
    <col min="7430" max="7430" width="11.5703125" style="1" bestFit="1" customWidth="1"/>
    <col min="7431" max="7431" width="18.140625" style="1" bestFit="1" customWidth="1"/>
    <col min="7432" max="7432" width="9.140625" style="1" bestFit="1"/>
    <col min="7433" max="7680" width="9.140625" style="1"/>
    <col min="7681" max="7681" width="5.42578125" style="1" bestFit="1" customWidth="1"/>
    <col min="7682" max="7682" width="75.42578125" style="1" bestFit="1" customWidth="1"/>
    <col min="7683" max="7683" width="20.7109375" style="1" customWidth="1"/>
    <col min="7684" max="7684" width="22.42578125" style="1" customWidth="1"/>
    <col min="7685" max="7685" width="14.28515625" style="1" bestFit="1" customWidth="1"/>
    <col min="7686" max="7686" width="11.5703125" style="1" bestFit="1" customWidth="1"/>
    <col min="7687" max="7687" width="18.140625" style="1" bestFit="1" customWidth="1"/>
    <col min="7688" max="7688" width="9.140625" style="1" bestFit="1"/>
    <col min="7689" max="7936" width="9.140625" style="1"/>
    <col min="7937" max="7937" width="5.42578125" style="1" bestFit="1" customWidth="1"/>
    <col min="7938" max="7938" width="75.42578125" style="1" bestFit="1" customWidth="1"/>
    <col min="7939" max="7939" width="20.7109375" style="1" customWidth="1"/>
    <col min="7940" max="7940" width="22.42578125" style="1" customWidth="1"/>
    <col min="7941" max="7941" width="14.28515625" style="1" bestFit="1" customWidth="1"/>
    <col min="7942" max="7942" width="11.5703125" style="1" bestFit="1" customWidth="1"/>
    <col min="7943" max="7943" width="18.140625" style="1" bestFit="1" customWidth="1"/>
    <col min="7944" max="7944" width="9.140625" style="1" bestFit="1"/>
    <col min="7945" max="8192" width="9.140625" style="1"/>
    <col min="8193" max="8193" width="5.42578125" style="1" bestFit="1" customWidth="1"/>
    <col min="8194" max="8194" width="75.42578125" style="1" bestFit="1" customWidth="1"/>
    <col min="8195" max="8195" width="20.7109375" style="1" customWidth="1"/>
    <col min="8196" max="8196" width="22.42578125" style="1" customWidth="1"/>
    <col min="8197" max="8197" width="14.28515625" style="1" bestFit="1" customWidth="1"/>
    <col min="8198" max="8198" width="11.5703125" style="1" bestFit="1" customWidth="1"/>
    <col min="8199" max="8199" width="18.140625" style="1" bestFit="1" customWidth="1"/>
    <col min="8200" max="8200" width="9.140625" style="1" bestFit="1"/>
    <col min="8201" max="8448" width="9.140625" style="1"/>
    <col min="8449" max="8449" width="5.42578125" style="1" bestFit="1" customWidth="1"/>
    <col min="8450" max="8450" width="75.42578125" style="1" bestFit="1" customWidth="1"/>
    <col min="8451" max="8451" width="20.7109375" style="1" customWidth="1"/>
    <col min="8452" max="8452" width="22.42578125" style="1" customWidth="1"/>
    <col min="8453" max="8453" width="14.28515625" style="1" bestFit="1" customWidth="1"/>
    <col min="8454" max="8454" width="11.5703125" style="1" bestFit="1" customWidth="1"/>
    <col min="8455" max="8455" width="18.140625" style="1" bestFit="1" customWidth="1"/>
    <col min="8456" max="8456" width="9.140625" style="1" bestFit="1"/>
    <col min="8457" max="8704" width="9.140625" style="1"/>
    <col min="8705" max="8705" width="5.42578125" style="1" bestFit="1" customWidth="1"/>
    <col min="8706" max="8706" width="75.42578125" style="1" bestFit="1" customWidth="1"/>
    <col min="8707" max="8707" width="20.7109375" style="1" customWidth="1"/>
    <col min="8708" max="8708" width="22.42578125" style="1" customWidth="1"/>
    <col min="8709" max="8709" width="14.28515625" style="1" bestFit="1" customWidth="1"/>
    <col min="8710" max="8710" width="11.5703125" style="1" bestFit="1" customWidth="1"/>
    <col min="8711" max="8711" width="18.140625" style="1" bestFit="1" customWidth="1"/>
    <col min="8712" max="8712" width="9.140625" style="1" bestFit="1"/>
    <col min="8713" max="8960" width="9.140625" style="1"/>
    <col min="8961" max="8961" width="5.42578125" style="1" bestFit="1" customWidth="1"/>
    <col min="8962" max="8962" width="75.42578125" style="1" bestFit="1" customWidth="1"/>
    <col min="8963" max="8963" width="20.7109375" style="1" customWidth="1"/>
    <col min="8964" max="8964" width="22.42578125" style="1" customWidth="1"/>
    <col min="8965" max="8965" width="14.28515625" style="1" bestFit="1" customWidth="1"/>
    <col min="8966" max="8966" width="11.5703125" style="1" bestFit="1" customWidth="1"/>
    <col min="8967" max="8967" width="18.140625" style="1" bestFit="1" customWidth="1"/>
    <col min="8968" max="8968" width="9.140625" style="1" bestFit="1"/>
    <col min="8969" max="9216" width="9.140625" style="1"/>
    <col min="9217" max="9217" width="5.42578125" style="1" bestFit="1" customWidth="1"/>
    <col min="9218" max="9218" width="75.42578125" style="1" bestFit="1" customWidth="1"/>
    <col min="9219" max="9219" width="20.7109375" style="1" customWidth="1"/>
    <col min="9220" max="9220" width="22.42578125" style="1" customWidth="1"/>
    <col min="9221" max="9221" width="14.28515625" style="1" bestFit="1" customWidth="1"/>
    <col min="9222" max="9222" width="11.5703125" style="1" bestFit="1" customWidth="1"/>
    <col min="9223" max="9223" width="18.140625" style="1" bestFit="1" customWidth="1"/>
    <col min="9224" max="9224" width="9.140625" style="1" bestFit="1"/>
    <col min="9225" max="9472" width="9.140625" style="1"/>
    <col min="9473" max="9473" width="5.42578125" style="1" bestFit="1" customWidth="1"/>
    <col min="9474" max="9474" width="75.42578125" style="1" bestFit="1" customWidth="1"/>
    <col min="9475" max="9475" width="20.7109375" style="1" customWidth="1"/>
    <col min="9476" max="9476" width="22.42578125" style="1" customWidth="1"/>
    <col min="9477" max="9477" width="14.28515625" style="1" bestFit="1" customWidth="1"/>
    <col min="9478" max="9478" width="11.5703125" style="1" bestFit="1" customWidth="1"/>
    <col min="9479" max="9479" width="18.140625" style="1" bestFit="1" customWidth="1"/>
    <col min="9480" max="9480" width="9.140625" style="1" bestFit="1"/>
    <col min="9481" max="9728" width="9.140625" style="1"/>
    <col min="9729" max="9729" width="5.42578125" style="1" bestFit="1" customWidth="1"/>
    <col min="9730" max="9730" width="75.42578125" style="1" bestFit="1" customWidth="1"/>
    <col min="9731" max="9731" width="20.7109375" style="1" customWidth="1"/>
    <col min="9732" max="9732" width="22.42578125" style="1" customWidth="1"/>
    <col min="9733" max="9733" width="14.28515625" style="1" bestFit="1" customWidth="1"/>
    <col min="9734" max="9734" width="11.5703125" style="1" bestFit="1" customWidth="1"/>
    <col min="9735" max="9735" width="18.140625" style="1" bestFit="1" customWidth="1"/>
    <col min="9736" max="9736" width="9.140625" style="1" bestFit="1"/>
    <col min="9737" max="9984" width="9.140625" style="1"/>
    <col min="9985" max="9985" width="5.42578125" style="1" bestFit="1" customWidth="1"/>
    <col min="9986" max="9986" width="75.42578125" style="1" bestFit="1" customWidth="1"/>
    <col min="9987" max="9987" width="20.7109375" style="1" customWidth="1"/>
    <col min="9988" max="9988" width="22.42578125" style="1" customWidth="1"/>
    <col min="9989" max="9989" width="14.28515625" style="1" bestFit="1" customWidth="1"/>
    <col min="9990" max="9990" width="11.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75.42578125" style="1" bestFit="1" customWidth="1"/>
    <col min="10243" max="10243" width="20.7109375" style="1" customWidth="1"/>
    <col min="10244" max="10244" width="22.42578125" style="1" customWidth="1"/>
    <col min="10245" max="10245" width="14.28515625" style="1" bestFit="1" customWidth="1"/>
    <col min="10246" max="10246" width="11.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75.42578125" style="1" bestFit="1" customWidth="1"/>
    <col min="10499" max="10499" width="20.7109375" style="1" customWidth="1"/>
    <col min="10500" max="10500" width="22.42578125" style="1" customWidth="1"/>
    <col min="10501" max="10501" width="14.28515625" style="1" bestFit="1" customWidth="1"/>
    <col min="10502" max="10502" width="11.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75.42578125" style="1" bestFit="1" customWidth="1"/>
    <col min="10755" max="10755" width="20.7109375" style="1" customWidth="1"/>
    <col min="10756" max="10756" width="22.42578125" style="1" customWidth="1"/>
    <col min="10757" max="10757" width="14.28515625" style="1" bestFit="1" customWidth="1"/>
    <col min="10758" max="10758" width="11.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75.42578125" style="1" bestFit="1" customWidth="1"/>
    <col min="11011" max="11011" width="20.7109375" style="1" customWidth="1"/>
    <col min="11012" max="11012" width="22.42578125" style="1" customWidth="1"/>
    <col min="11013" max="11013" width="14.28515625" style="1" bestFit="1" customWidth="1"/>
    <col min="11014" max="11014" width="11.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75.42578125" style="1" bestFit="1" customWidth="1"/>
    <col min="11267" max="11267" width="20.7109375" style="1" customWidth="1"/>
    <col min="11268" max="11268" width="22.42578125" style="1" customWidth="1"/>
    <col min="11269" max="11269" width="14.28515625" style="1" bestFit="1" customWidth="1"/>
    <col min="11270" max="11270" width="11.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75.42578125" style="1" bestFit="1" customWidth="1"/>
    <col min="11523" max="11523" width="20.7109375" style="1" customWidth="1"/>
    <col min="11524" max="11524" width="22.42578125" style="1" customWidth="1"/>
    <col min="11525" max="11525" width="14.28515625" style="1" bestFit="1" customWidth="1"/>
    <col min="11526" max="11526" width="11.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75.42578125" style="1" bestFit="1" customWidth="1"/>
    <col min="11779" max="11779" width="20.7109375" style="1" customWidth="1"/>
    <col min="11780" max="11780" width="22.42578125" style="1" customWidth="1"/>
    <col min="11781" max="11781" width="14.28515625" style="1" bestFit="1" customWidth="1"/>
    <col min="11782" max="11782" width="11.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75.42578125" style="1" bestFit="1" customWidth="1"/>
    <col min="12035" max="12035" width="20.7109375" style="1" customWidth="1"/>
    <col min="12036" max="12036" width="22.42578125" style="1" customWidth="1"/>
    <col min="12037" max="12037" width="14.28515625" style="1" bestFit="1" customWidth="1"/>
    <col min="12038" max="12038" width="11.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75.42578125" style="1" bestFit="1" customWidth="1"/>
    <col min="12291" max="12291" width="20.7109375" style="1" customWidth="1"/>
    <col min="12292" max="12292" width="22.42578125" style="1" customWidth="1"/>
    <col min="12293" max="12293" width="14.28515625" style="1" bestFit="1" customWidth="1"/>
    <col min="12294" max="12294" width="11.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75.42578125" style="1" bestFit="1" customWidth="1"/>
    <col min="12547" max="12547" width="20.7109375" style="1" customWidth="1"/>
    <col min="12548" max="12548" width="22.42578125" style="1" customWidth="1"/>
    <col min="12549" max="12549" width="14.28515625" style="1" bestFit="1" customWidth="1"/>
    <col min="12550" max="12550" width="11.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75.42578125" style="1" bestFit="1" customWidth="1"/>
    <col min="12803" max="12803" width="20.7109375" style="1" customWidth="1"/>
    <col min="12804" max="12804" width="22.42578125" style="1" customWidth="1"/>
    <col min="12805" max="12805" width="14.28515625" style="1" bestFit="1" customWidth="1"/>
    <col min="12806" max="12806" width="11.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75.42578125" style="1" bestFit="1" customWidth="1"/>
    <col min="13059" max="13059" width="20.7109375" style="1" customWidth="1"/>
    <col min="13060" max="13060" width="22.42578125" style="1" customWidth="1"/>
    <col min="13061" max="13061" width="14.28515625" style="1" bestFit="1" customWidth="1"/>
    <col min="13062" max="13062" width="11.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75.42578125" style="1" bestFit="1" customWidth="1"/>
    <col min="13315" max="13315" width="20.7109375" style="1" customWidth="1"/>
    <col min="13316" max="13316" width="22.42578125" style="1" customWidth="1"/>
    <col min="13317" max="13317" width="14.28515625" style="1" bestFit="1" customWidth="1"/>
    <col min="13318" max="13318" width="11.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75.42578125" style="1" bestFit="1" customWidth="1"/>
    <col min="13571" max="13571" width="20.7109375" style="1" customWidth="1"/>
    <col min="13572" max="13572" width="22.42578125" style="1" customWidth="1"/>
    <col min="13573" max="13573" width="14.28515625" style="1" bestFit="1" customWidth="1"/>
    <col min="13574" max="13574" width="11.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75.42578125" style="1" bestFit="1" customWidth="1"/>
    <col min="13827" max="13827" width="20.7109375" style="1" customWidth="1"/>
    <col min="13828" max="13828" width="22.42578125" style="1" customWidth="1"/>
    <col min="13829" max="13829" width="14.28515625" style="1" bestFit="1" customWidth="1"/>
    <col min="13830" max="13830" width="11.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75.42578125" style="1" bestFit="1" customWidth="1"/>
    <col min="14083" max="14083" width="20.7109375" style="1" customWidth="1"/>
    <col min="14084" max="14084" width="22.42578125" style="1" customWidth="1"/>
    <col min="14085" max="14085" width="14.28515625" style="1" bestFit="1" customWidth="1"/>
    <col min="14086" max="14086" width="11.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75.42578125" style="1" bestFit="1" customWidth="1"/>
    <col min="14339" max="14339" width="20.7109375" style="1" customWidth="1"/>
    <col min="14340" max="14340" width="22.42578125" style="1" customWidth="1"/>
    <col min="14341" max="14341" width="14.28515625" style="1" bestFit="1" customWidth="1"/>
    <col min="14342" max="14342" width="11.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75.42578125" style="1" bestFit="1" customWidth="1"/>
    <col min="14595" max="14595" width="20.7109375" style="1" customWidth="1"/>
    <col min="14596" max="14596" width="22.42578125" style="1" customWidth="1"/>
    <col min="14597" max="14597" width="14.28515625" style="1" bestFit="1" customWidth="1"/>
    <col min="14598" max="14598" width="11.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75.42578125" style="1" bestFit="1" customWidth="1"/>
    <col min="14851" max="14851" width="20.7109375" style="1" customWidth="1"/>
    <col min="14852" max="14852" width="22.42578125" style="1" customWidth="1"/>
    <col min="14853" max="14853" width="14.28515625" style="1" bestFit="1" customWidth="1"/>
    <col min="14854" max="14854" width="11.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75.42578125" style="1" bestFit="1" customWidth="1"/>
    <col min="15107" max="15107" width="20.7109375" style="1" customWidth="1"/>
    <col min="15108" max="15108" width="22.42578125" style="1" customWidth="1"/>
    <col min="15109" max="15109" width="14.28515625" style="1" bestFit="1" customWidth="1"/>
    <col min="15110" max="15110" width="11.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75.42578125" style="1" bestFit="1" customWidth="1"/>
    <col min="15363" max="15363" width="20.7109375" style="1" customWidth="1"/>
    <col min="15364" max="15364" width="22.42578125" style="1" customWidth="1"/>
    <col min="15365" max="15365" width="14.28515625" style="1" bestFit="1" customWidth="1"/>
    <col min="15366" max="15366" width="11.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75.42578125" style="1" bestFit="1" customWidth="1"/>
    <col min="15619" max="15619" width="20.7109375" style="1" customWidth="1"/>
    <col min="15620" max="15620" width="22.42578125" style="1" customWidth="1"/>
    <col min="15621" max="15621" width="14.28515625" style="1" bestFit="1" customWidth="1"/>
    <col min="15622" max="15622" width="11.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75.42578125" style="1" bestFit="1" customWidth="1"/>
    <col min="15875" max="15875" width="20.7109375" style="1" customWidth="1"/>
    <col min="15876" max="15876" width="22.42578125" style="1" customWidth="1"/>
    <col min="15877" max="15877" width="14.28515625" style="1" bestFit="1" customWidth="1"/>
    <col min="15878" max="15878" width="11.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75.42578125" style="1" bestFit="1" customWidth="1"/>
    <col min="16131" max="16131" width="20.7109375" style="1" customWidth="1"/>
    <col min="16132" max="16132" width="22.42578125" style="1" customWidth="1"/>
    <col min="16133" max="16133" width="14.28515625" style="1" bestFit="1" customWidth="1"/>
    <col min="16134" max="16134" width="11.5703125" style="1" bestFit="1" customWidth="1"/>
    <col min="16135" max="16135" width="18.140625" style="1" bestFit="1" customWidth="1"/>
    <col min="16136" max="16136" width="9.140625" style="1" bestFit="1"/>
    <col min="16137" max="16384" width="9.140625" style="1"/>
  </cols>
  <sheetData>
    <row r="1" spans="1:8" x14ac:dyDescent="0.2">
      <c r="A1" s="3" t="s">
        <v>0</v>
      </c>
      <c r="B1" s="410" t="s">
        <v>94</v>
      </c>
      <c r="C1" s="410"/>
      <c r="D1" s="410"/>
      <c r="E1" s="410"/>
    </row>
    <row r="2" spans="1:8" ht="13.5" thickBot="1" x14ac:dyDescent="0.25"/>
    <row r="3" spans="1:8" ht="15" x14ac:dyDescent="0.2">
      <c r="B3" s="47" t="s">
        <v>2163</v>
      </c>
      <c r="C3" s="458"/>
      <c r="D3" s="417"/>
    </row>
    <row r="4" spans="1:8" ht="15" x14ac:dyDescent="0.2">
      <c r="B4" s="49" t="s">
        <v>2164</v>
      </c>
      <c r="C4" s="459"/>
      <c r="D4" s="418"/>
    </row>
    <row r="5" spans="1:8" ht="15" x14ac:dyDescent="0.2">
      <c r="B5" s="50" t="s">
        <v>983</v>
      </c>
      <c r="C5" s="459"/>
      <c r="D5" s="418"/>
    </row>
    <row r="6" spans="1:8" ht="15" x14ac:dyDescent="0.2">
      <c r="B6" s="50" t="s">
        <v>2165</v>
      </c>
      <c r="C6" s="459"/>
      <c r="D6" s="418"/>
    </row>
    <row r="7" spans="1:8" ht="15.75" thickBot="1" x14ac:dyDescent="0.25">
      <c r="B7" s="52" t="s">
        <v>2166</v>
      </c>
      <c r="C7" s="460"/>
      <c r="D7" s="419"/>
    </row>
    <row r="8" spans="1:8" x14ac:dyDescent="0.2">
      <c r="C8" s="64" t="s">
        <v>1631</v>
      </c>
      <c r="D8" s="64" t="s">
        <v>1630</v>
      </c>
    </row>
    <row r="9" spans="1:8" x14ac:dyDescent="0.2">
      <c r="B9" s="1" t="s">
        <v>95</v>
      </c>
    </row>
    <row r="11" spans="1:8" x14ac:dyDescent="0.2">
      <c r="B11" s="6" t="s">
        <v>96</v>
      </c>
      <c r="C11" s="63" t="s">
        <v>97</v>
      </c>
      <c r="D11" s="6" t="s">
        <v>98</v>
      </c>
      <c r="E11" s="6" t="s">
        <v>99</v>
      </c>
      <c r="F11" s="8" t="s">
        <v>100</v>
      </c>
      <c r="G11" s="8" t="s">
        <v>101</v>
      </c>
      <c r="H11" s="8" t="s">
        <v>102</v>
      </c>
    </row>
    <row r="12" spans="1:8" x14ac:dyDescent="0.2">
      <c r="B12" s="2" t="s">
        <v>103</v>
      </c>
    </row>
    <row r="13" spans="1:8" x14ac:dyDescent="0.2">
      <c r="B13" s="2" t="s">
        <v>104</v>
      </c>
    </row>
    <row r="14" spans="1:8" x14ac:dyDescent="0.2">
      <c r="B14" s="2" t="s">
        <v>105</v>
      </c>
    </row>
    <row r="15" spans="1:8" x14ac:dyDescent="0.2">
      <c r="B15" s="1" t="s">
        <v>106</v>
      </c>
      <c r="C15" s="62">
        <v>3.39</v>
      </c>
      <c r="D15" s="1" t="s">
        <v>107</v>
      </c>
      <c r="E15" s="1" t="s">
        <v>108</v>
      </c>
      <c r="F15" s="4">
        <v>40000000</v>
      </c>
      <c r="G15" s="4">
        <v>40214.519999999997</v>
      </c>
      <c r="H15" s="4">
        <v>4.33</v>
      </c>
    </row>
    <row r="16" spans="1:8" x14ac:dyDescent="0.2">
      <c r="B16" s="1" t="s">
        <v>2167</v>
      </c>
      <c r="C16" s="62">
        <v>3.47</v>
      </c>
      <c r="D16" s="1" t="s">
        <v>107</v>
      </c>
      <c r="E16" s="1" t="s">
        <v>2168</v>
      </c>
      <c r="F16" s="4">
        <v>500000</v>
      </c>
      <c r="G16" s="4">
        <v>502.92</v>
      </c>
      <c r="H16" s="4">
        <v>0.05</v>
      </c>
    </row>
    <row r="17" spans="2:8" x14ac:dyDescent="0.2">
      <c r="B17" s="1" t="s">
        <v>2169</v>
      </c>
      <c r="C17" s="62">
        <v>3.4</v>
      </c>
      <c r="D17" s="1" t="s">
        <v>107</v>
      </c>
      <c r="E17" s="1" t="s">
        <v>2170</v>
      </c>
      <c r="F17" s="4">
        <v>500000</v>
      </c>
      <c r="G17" s="4">
        <v>501.39</v>
      </c>
      <c r="H17" s="4">
        <v>0.05</v>
      </c>
    </row>
    <row r="18" spans="2:8" x14ac:dyDescent="0.2">
      <c r="B18" s="2" t="s">
        <v>109</v>
      </c>
      <c r="C18" s="64"/>
      <c r="D18" s="2"/>
      <c r="E18" s="2"/>
      <c r="F18" s="10"/>
      <c r="G18" s="10">
        <f>SUM(G11:G17)</f>
        <v>41218.829999999994</v>
      </c>
      <c r="H18" s="10">
        <f>SUM(H11:H17)</f>
        <v>4.43</v>
      </c>
    </row>
    <row r="19" spans="2:8" x14ac:dyDescent="0.2">
      <c r="B19" s="2" t="s">
        <v>110</v>
      </c>
    </row>
    <row r="20" spans="2:8" x14ac:dyDescent="0.2">
      <c r="B20" s="1" t="s">
        <v>2171</v>
      </c>
      <c r="C20" s="62">
        <v>3.3</v>
      </c>
      <c r="D20" s="1" t="s">
        <v>107</v>
      </c>
      <c r="E20" s="1" t="s">
        <v>2172</v>
      </c>
      <c r="F20" s="4">
        <v>71500000</v>
      </c>
      <c r="G20" s="4">
        <v>71325.899999999994</v>
      </c>
      <c r="H20" s="4">
        <v>7.68</v>
      </c>
    </row>
    <row r="21" spans="2:8" x14ac:dyDescent="0.2">
      <c r="B21" s="1" t="s">
        <v>2173</v>
      </c>
      <c r="C21" s="62">
        <v>3.38</v>
      </c>
      <c r="D21" s="1" t="s">
        <v>107</v>
      </c>
      <c r="E21" s="1" t="s">
        <v>2174</v>
      </c>
      <c r="F21" s="4">
        <v>60000000</v>
      </c>
      <c r="G21" s="4">
        <v>59729.4</v>
      </c>
      <c r="H21" s="4">
        <v>6.43</v>
      </c>
    </row>
    <row r="22" spans="2:8" x14ac:dyDescent="0.2">
      <c r="B22" s="1" t="s">
        <v>2175</v>
      </c>
      <c r="C22" s="62">
        <v>3.4</v>
      </c>
      <c r="D22" s="1" t="s">
        <v>107</v>
      </c>
      <c r="E22" s="1" t="s">
        <v>2176</v>
      </c>
      <c r="F22" s="4">
        <v>53500000</v>
      </c>
      <c r="G22" s="4">
        <v>53158.35</v>
      </c>
      <c r="H22" s="4">
        <v>5.72</v>
      </c>
    </row>
    <row r="23" spans="2:8" x14ac:dyDescent="0.2">
      <c r="B23" s="1" t="s">
        <v>2177</v>
      </c>
      <c r="C23" s="62">
        <v>3.48</v>
      </c>
      <c r="D23" s="1" t="s">
        <v>111</v>
      </c>
      <c r="E23" s="1" t="s">
        <v>2178</v>
      </c>
      <c r="F23" s="4">
        <v>9700</v>
      </c>
      <c r="G23" s="4">
        <v>48160.21</v>
      </c>
      <c r="H23" s="4">
        <v>5.19</v>
      </c>
    </row>
    <row r="24" spans="2:8" x14ac:dyDescent="0.2">
      <c r="B24" s="1" t="s">
        <v>2179</v>
      </c>
      <c r="C24" s="62">
        <v>3.35</v>
      </c>
      <c r="D24" s="1" t="s">
        <v>111</v>
      </c>
      <c r="E24" s="1" t="s">
        <v>2180</v>
      </c>
      <c r="F24" s="4">
        <v>8000</v>
      </c>
      <c r="G24" s="4">
        <v>39952.36</v>
      </c>
      <c r="H24" s="4">
        <v>4.3</v>
      </c>
    </row>
    <row r="25" spans="2:8" x14ac:dyDescent="0.2">
      <c r="B25" s="1" t="s">
        <v>2181</v>
      </c>
      <c r="C25" s="62">
        <v>3.48</v>
      </c>
      <c r="D25" s="1" t="s">
        <v>111</v>
      </c>
      <c r="E25" s="1" t="s">
        <v>2182</v>
      </c>
      <c r="F25" s="4">
        <v>8000</v>
      </c>
      <c r="G25" s="4">
        <v>39935.4</v>
      </c>
      <c r="H25" s="4">
        <v>4.3</v>
      </c>
    </row>
    <row r="26" spans="2:8" x14ac:dyDescent="0.2">
      <c r="B26" s="1" t="s">
        <v>2183</v>
      </c>
      <c r="C26" s="62">
        <v>3.44</v>
      </c>
      <c r="D26" s="1" t="s">
        <v>111</v>
      </c>
      <c r="E26" s="1" t="s">
        <v>2184</v>
      </c>
      <c r="F26" s="4">
        <v>8000</v>
      </c>
      <c r="G26" s="4">
        <v>39909.72</v>
      </c>
      <c r="H26" s="4">
        <v>4.3</v>
      </c>
    </row>
    <row r="27" spans="2:8" x14ac:dyDescent="0.2">
      <c r="B27" s="1" t="s">
        <v>2185</v>
      </c>
      <c r="C27" s="62">
        <v>3.81</v>
      </c>
      <c r="D27" s="1" t="s">
        <v>111</v>
      </c>
      <c r="E27" s="1" t="s">
        <v>2186</v>
      </c>
      <c r="F27" s="4">
        <v>8000</v>
      </c>
      <c r="G27" s="4">
        <v>39804.720000000001</v>
      </c>
      <c r="H27" s="4">
        <v>4.29</v>
      </c>
    </row>
    <row r="28" spans="2:8" x14ac:dyDescent="0.2">
      <c r="B28" s="1" t="s">
        <v>2187</v>
      </c>
      <c r="C28" s="62">
        <v>3.47</v>
      </c>
      <c r="D28" s="1" t="s">
        <v>1972</v>
      </c>
      <c r="E28" s="1" t="s">
        <v>2188</v>
      </c>
      <c r="F28" s="4">
        <v>8000</v>
      </c>
      <c r="G28" s="4">
        <v>39769.72</v>
      </c>
      <c r="H28" s="4">
        <v>4.28</v>
      </c>
    </row>
    <row r="29" spans="2:8" x14ac:dyDescent="0.2">
      <c r="B29" s="1" t="s">
        <v>2189</v>
      </c>
      <c r="C29" s="62">
        <v>4.25</v>
      </c>
      <c r="D29" s="1" t="s">
        <v>111</v>
      </c>
      <c r="E29" s="1" t="s">
        <v>2190</v>
      </c>
      <c r="F29" s="4">
        <v>7000</v>
      </c>
      <c r="G29" s="4">
        <v>34705.019999999997</v>
      </c>
      <c r="H29" s="4">
        <v>3.74</v>
      </c>
    </row>
    <row r="30" spans="2:8" x14ac:dyDescent="0.2">
      <c r="B30" s="1" t="s">
        <v>2191</v>
      </c>
      <c r="C30" s="62">
        <v>3.35</v>
      </c>
      <c r="D30" s="1" t="s">
        <v>107</v>
      </c>
      <c r="E30" s="1" t="s">
        <v>2192</v>
      </c>
      <c r="F30" s="4">
        <v>33500000</v>
      </c>
      <c r="G30" s="4">
        <v>33374.410000000003</v>
      </c>
      <c r="H30" s="4">
        <v>3.59</v>
      </c>
    </row>
    <row r="31" spans="2:8" x14ac:dyDescent="0.2">
      <c r="B31" s="1" t="s">
        <v>2193</v>
      </c>
      <c r="C31" s="62">
        <v>3.48</v>
      </c>
      <c r="D31" s="1" t="s">
        <v>111</v>
      </c>
      <c r="E31" s="1" t="s">
        <v>2194</v>
      </c>
      <c r="F31" s="4">
        <v>6000</v>
      </c>
      <c r="G31" s="4">
        <v>29931.63</v>
      </c>
      <c r="H31" s="4">
        <v>3.22</v>
      </c>
    </row>
    <row r="32" spans="2:8" x14ac:dyDescent="0.2">
      <c r="B32" s="1" t="s">
        <v>2195</v>
      </c>
      <c r="C32" s="62">
        <v>3.4</v>
      </c>
      <c r="D32" s="1" t="s">
        <v>111</v>
      </c>
      <c r="E32" s="1" t="s">
        <v>2196</v>
      </c>
      <c r="F32" s="4">
        <v>5000</v>
      </c>
      <c r="G32" s="4">
        <v>24976.78</v>
      </c>
      <c r="H32" s="4">
        <v>2.69</v>
      </c>
    </row>
    <row r="33" spans="2:8" x14ac:dyDescent="0.2">
      <c r="B33" s="1" t="s">
        <v>2197</v>
      </c>
      <c r="C33" s="62">
        <v>3.43</v>
      </c>
      <c r="D33" s="1" t="s">
        <v>111</v>
      </c>
      <c r="E33" s="1" t="s">
        <v>2198</v>
      </c>
      <c r="F33" s="4">
        <v>5000</v>
      </c>
      <c r="G33" s="4">
        <v>24960.13</v>
      </c>
      <c r="H33" s="4">
        <v>2.69</v>
      </c>
    </row>
    <row r="34" spans="2:8" x14ac:dyDescent="0.2">
      <c r="B34" s="1" t="s">
        <v>2199</v>
      </c>
      <c r="C34" s="62">
        <v>3.39</v>
      </c>
      <c r="D34" s="1" t="s">
        <v>111</v>
      </c>
      <c r="E34" s="1" t="s">
        <v>2200</v>
      </c>
      <c r="F34" s="4">
        <v>5000</v>
      </c>
      <c r="G34" s="4">
        <v>24951.35</v>
      </c>
      <c r="H34" s="4">
        <v>2.69</v>
      </c>
    </row>
    <row r="35" spans="2:8" x14ac:dyDescent="0.2">
      <c r="B35" s="1" t="s">
        <v>2201</v>
      </c>
      <c r="C35" s="62">
        <v>3.48</v>
      </c>
      <c r="D35" s="1" t="s">
        <v>111</v>
      </c>
      <c r="E35" s="1" t="s">
        <v>2202</v>
      </c>
      <c r="F35" s="4">
        <v>5000</v>
      </c>
      <c r="G35" s="4">
        <v>24876.68</v>
      </c>
      <c r="H35" s="4">
        <v>2.68</v>
      </c>
    </row>
    <row r="36" spans="2:8" x14ac:dyDescent="0.2">
      <c r="B36" s="1" t="s">
        <v>2203</v>
      </c>
      <c r="C36" s="62">
        <v>3.5</v>
      </c>
      <c r="D36" s="1" t="s">
        <v>111</v>
      </c>
      <c r="E36" s="1" t="s">
        <v>2204</v>
      </c>
      <c r="F36" s="4">
        <v>5000</v>
      </c>
      <c r="G36" s="4">
        <v>24871.23</v>
      </c>
      <c r="H36" s="4">
        <v>2.68</v>
      </c>
    </row>
    <row r="37" spans="2:8" x14ac:dyDescent="0.2">
      <c r="B37" s="1" t="s">
        <v>2205</v>
      </c>
      <c r="C37" s="62">
        <v>3.43</v>
      </c>
      <c r="D37" s="1" t="s">
        <v>111</v>
      </c>
      <c r="E37" s="1" t="s">
        <v>2206</v>
      </c>
      <c r="F37" s="4">
        <v>3000</v>
      </c>
      <c r="G37" s="4">
        <v>14960.58</v>
      </c>
      <c r="H37" s="4">
        <v>1.61</v>
      </c>
    </row>
    <row r="38" spans="2:8" x14ac:dyDescent="0.2">
      <c r="B38" s="1" t="s">
        <v>2207</v>
      </c>
      <c r="C38" s="62">
        <v>4.8099999999999996</v>
      </c>
      <c r="D38" s="1" t="s">
        <v>111</v>
      </c>
      <c r="E38" s="1" t="s">
        <v>2208</v>
      </c>
      <c r="F38" s="4">
        <v>3000</v>
      </c>
      <c r="G38" s="4">
        <v>14843.69</v>
      </c>
      <c r="H38" s="4">
        <v>1.6</v>
      </c>
    </row>
    <row r="39" spans="2:8" x14ac:dyDescent="0.2">
      <c r="B39" s="1" t="s">
        <v>2209</v>
      </c>
      <c r="C39" s="62">
        <v>3.43</v>
      </c>
      <c r="D39" s="1" t="s">
        <v>111</v>
      </c>
      <c r="E39" s="1" t="s">
        <v>2210</v>
      </c>
      <c r="F39" s="4">
        <v>2600</v>
      </c>
      <c r="G39" s="4">
        <v>12979.27</v>
      </c>
      <c r="H39" s="4">
        <v>1.4</v>
      </c>
    </row>
    <row r="40" spans="2:8" x14ac:dyDescent="0.2">
      <c r="B40" s="1" t="s">
        <v>2211</v>
      </c>
      <c r="C40" s="62">
        <v>3.44</v>
      </c>
      <c r="D40" s="1" t="s">
        <v>111</v>
      </c>
      <c r="E40" s="1" t="s">
        <v>2212</v>
      </c>
      <c r="F40" s="4">
        <v>2500</v>
      </c>
      <c r="G40" s="4">
        <v>12475.35</v>
      </c>
      <c r="H40" s="4">
        <v>1.34</v>
      </c>
    </row>
    <row r="41" spans="2:8" x14ac:dyDescent="0.2">
      <c r="B41" s="1" t="s">
        <v>2213</v>
      </c>
      <c r="C41" s="62">
        <v>3.85</v>
      </c>
      <c r="D41" s="1" t="s">
        <v>111</v>
      </c>
      <c r="E41" s="1" t="s">
        <v>2214</v>
      </c>
      <c r="F41" s="4">
        <v>2500</v>
      </c>
      <c r="G41" s="4">
        <v>12450.16</v>
      </c>
      <c r="H41" s="4">
        <v>1.34</v>
      </c>
    </row>
    <row r="42" spans="2:8" x14ac:dyDescent="0.2">
      <c r="B42" s="1" t="s">
        <v>2215</v>
      </c>
      <c r="C42" s="62">
        <v>3.74</v>
      </c>
      <c r="D42" s="1" t="s">
        <v>111</v>
      </c>
      <c r="E42" s="1" t="s">
        <v>2216</v>
      </c>
      <c r="F42" s="4">
        <v>2100</v>
      </c>
      <c r="G42" s="4">
        <v>10492.47</v>
      </c>
      <c r="H42" s="4">
        <v>1.1299999999999999</v>
      </c>
    </row>
    <row r="43" spans="2:8" x14ac:dyDescent="0.2">
      <c r="B43" s="1" t="s">
        <v>2217</v>
      </c>
      <c r="C43" s="62">
        <v>3.39</v>
      </c>
      <c r="D43" s="1" t="s">
        <v>111</v>
      </c>
      <c r="E43" s="1" t="s">
        <v>2218</v>
      </c>
      <c r="F43" s="4">
        <v>10000</v>
      </c>
      <c r="G43" s="4">
        <v>9980.5400000000009</v>
      </c>
      <c r="H43" s="4">
        <v>1.07</v>
      </c>
    </row>
    <row r="44" spans="2:8" x14ac:dyDescent="0.2">
      <c r="B44" s="1" t="s">
        <v>2219</v>
      </c>
      <c r="C44" s="62">
        <v>3.48</v>
      </c>
      <c r="D44" s="1" t="s">
        <v>111</v>
      </c>
      <c r="E44" s="1" t="s">
        <v>2220</v>
      </c>
      <c r="F44" s="4">
        <v>2000</v>
      </c>
      <c r="G44" s="4">
        <v>9977.2099999999991</v>
      </c>
      <c r="H44" s="4">
        <v>1.07</v>
      </c>
    </row>
    <row r="45" spans="2:8" x14ac:dyDescent="0.2">
      <c r="B45" s="1" t="s">
        <v>2221</v>
      </c>
      <c r="C45" s="62">
        <v>3.9</v>
      </c>
      <c r="D45" s="1" t="s">
        <v>111</v>
      </c>
      <c r="E45" s="1" t="s">
        <v>2222</v>
      </c>
      <c r="F45" s="4">
        <v>2000</v>
      </c>
      <c r="G45" s="4">
        <v>9970.2099999999991</v>
      </c>
      <c r="H45" s="4">
        <v>1.07</v>
      </c>
    </row>
    <row r="46" spans="2:8" x14ac:dyDescent="0.2">
      <c r="B46" s="1" t="s">
        <v>2223</v>
      </c>
      <c r="C46" s="62">
        <v>3.5</v>
      </c>
      <c r="D46" s="1" t="s">
        <v>111</v>
      </c>
      <c r="E46" s="1" t="s">
        <v>2224</v>
      </c>
      <c r="F46" s="4">
        <v>2000</v>
      </c>
      <c r="G46" s="4">
        <v>9942.7900000000009</v>
      </c>
      <c r="H46" s="4">
        <v>1.07</v>
      </c>
    </row>
    <row r="47" spans="2:8" x14ac:dyDescent="0.2">
      <c r="B47" s="1" t="s">
        <v>2225</v>
      </c>
      <c r="C47" s="62">
        <v>3.85</v>
      </c>
      <c r="D47" s="1" t="s">
        <v>111</v>
      </c>
      <c r="E47" s="1" t="s">
        <v>2226</v>
      </c>
      <c r="F47" s="4">
        <v>2000</v>
      </c>
      <c r="G47" s="4">
        <v>9926.7099999999991</v>
      </c>
      <c r="H47" s="4">
        <v>1.07</v>
      </c>
    </row>
    <row r="48" spans="2:8" x14ac:dyDescent="0.2">
      <c r="B48" s="1" t="s">
        <v>2227</v>
      </c>
      <c r="C48" s="62">
        <v>4.25</v>
      </c>
      <c r="D48" s="1" t="s">
        <v>111</v>
      </c>
      <c r="E48" s="1" t="s">
        <v>2228</v>
      </c>
      <c r="F48" s="4">
        <v>2000</v>
      </c>
      <c r="G48" s="4">
        <v>9911.14</v>
      </c>
      <c r="H48" s="4">
        <v>1.07</v>
      </c>
    </row>
    <row r="49" spans="2:8" x14ac:dyDescent="0.2">
      <c r="B49" s="1" t="s">
        <v>2229</v>
      </c>
      <c r="C49" s="62">
        <v>3.69</v>
      </c>
      <c r="D49" s="1" t="s">
        <v>111</v>
      </c>
      <c r="E49" s="1" t="s">
        <v>2230</v>
      </c>
      <c r="F49" s="4">
        <v>1000</v>
      </c>
      <c r="G49" s="4">
        <v>4979.3599999999997</v>
      </c>
      <c r="H49" s="4">
        <v>0.54</v>
      </c>
    </row>
    <row r="50" spans="2:8" x14ac:dyDescent="0.2">
      <c r="B50" s="1" t="s">
        <v>2231</v>
      </c>
      <c r="C50" s="62">
        <v>3.39</v>
      </c>
      <c r="D50" s="1" t="s">
        <v>107</v>
      </c>
      <c r="E50" s="1" t="s">
        <v>2232</v>
      </c>
      <c r="F50" s="4">
        <v>5000000</v>
      </c>
      <c r="G50" s="4">
        <v>4977.8500000000004</v>
      </c>
      <c r="H50" s="4">
        <v>0.54</v>
      </c>
    </row>
    <row r="51" spans="2:8" x14ac:dyDescent="0.2">
      <c r="B51" s="1" t="s">
        <v>2233</v>
      </c>
      <c r="C51" s="62">
        <v>3.92</v>
      </c>
      <c r="D51" s="1" t="s">
        <v>111</v>
      </c>
      <c r="E51" s="1" t="s">
        <v>2234</v>
      </c>
      <c r="F51" s="4">
        <v>1000</v>
      </c>
      <c r="G51" s="4">
        <v>4966.4399999999996</v>
      </c>
      <c r="H51" s="4">
        <v>0.53</v>
      </c>
    </row>
    <row r="52" spans="2:8" x14ac:dyDescent="0.2">
      <c r="B52" s="1" t="s">
        <v>2235</v>
      </c>
      <c r="C52" s="62">
        <v>3.98</v>
      </c>
      <c r="D52" s="1" t="s">
        <v>112</v>
      </c>
      <c r="E52" s="1" t="s">
        <v>2236</v>
      </c>
      <c r="F52" s="4">
        <v>800</v>
      </c>
      <c r="G52" s="4">
        <v>3985.68</v>
      </c>
      <c r="H52" s="4">
        <v>0.43</v>
      </c>
    </row>
    <row r="53" spans="2:8" x14ac:dyDescent="0.2">
      <c r="B53" s="1" t="s">
        <v>2237</v>
      </c>
      <c r="C53" s="62">
        <v>3.48</v>
      </c>
      <c r="D53" s="1" t="s">
        <v>111</v>
      </c>
      <c r="E53" s="1" t="s">
        <v>2238</v>
      </c>
      <c r="F53" s="4">
        <v>500</v>
      </c>
      <c r="G53" s="4">
        <v>2493.59</v>
      </c>
      <c r="H53" s="4">
        <v>0.27</v>
      </c>
    </row>
    <row r="54" spans="2:8" x14ac:dyDescent="0.2">
      <c r="B54" s="1" t="s">
        <v>2239</v>
      </c>
      <c r="C54" s="62">
        <v>3.94</v>
      </c>
      <c r="D54" s="1" t="s">
        <v>111</v>
      </c>
      <c r="E54" s="1" t="s">
        <v>2240</v>
      </c>
      <c r="F54" s="4">
        <v>500</v>
      </c>
      <c r="G54" s="4">
        <v>2486.0500000000002</v>
      </c>
      <c r="H54" s="4">
        <v>0.27</v>
      </c>
    </row>
    <row r="55" spans="2:8" x14ac:dyDescent="0.2">
      <c r="B55" s="2" t="s">
        <v>113</v>
      </c>
      <c r="C55" s="64"/>
      <c r="D55" s="2"/>
      <c r="E55" s="2"/>
      <c r="F55" s="10"/>
      <c r="G55" s="10">
        <f>SUM(G19:G54)</f>
        <v>816192.09999999986</v>
      </c>
      <c r="H55" s="10">
        <f>SUM(H19:H54)</f>
        <v>87.889999999999972</v>
      </c>
    </row>
    <row r="56" spans="2:8" x14ac:dyDescent="0.2">
      <c r="B56" s="2" t="s">
        <v>1822</v>
      </c>
      <c r="C56" s="64"/>
      <c r="D56" s="2"/>
      <c r="E56" s="2"/>
      <c r="F56" s="10"/>
      <c r="G56" s="10">
        <v>60900</v>
      </c>
      <c r="H56" s="10">
        <v>6.56</v>
      </c>
    </row>
    <row r="57" spans="2:8" x14ac:dyDescent="0.2">
      <c r="B57" s="2" t="s">
        <v>1823</v>
      </c>
      <c r="C57" s="64"/>
      <c r="D57" s="2"/>
      <c r="E57" s="2"/>
      <c r="F57" s="10"/>
      <c r="G57" s="10">
        <v>3957.6</v>
      </c>
      <c r="H57" s="10">
        <v>0.43</v>
      </c>
    </row>
    <row r="58" spans="2:8" x14ac:dyDescent="0.2">
      <c r="B58" s="2" t="s">
        <v>114</v>
      </c>
      <c r="C58" s="64"/>
      <c r="D58" s="2"/>
      <c r="E58" s="2"/>
      <c r="F58" s="10"/>
      <c r="G58" s="10">
        <v>922268.53</v>
      </c>
      <c r="H58" s="10">
        <v>99.32</v>
      </c>
    </row>
    <row r="59" spans="2:8" x14ac:dyDescent="0.2">
      <c r="B59" s="2" t="s">
        <v>115</v>
      </c>
      <c r="C59" s="64"/>
      <c r="D59" s="2"/>
      <c r="E59" s="2"/>
      <c r="F59" s="10"/>
      <c r="G59" s="10">
        <v>6368.4059202898989</v>
      </c>
      <c r="H59" s="10">
        <v>0.68000000000000682</v>
      </c>
    </row>
    <row r="60" spans="2:8" x14ac:dyDescent="0.2">
      <c r="B60" s="2" t="s">
        <v>116</v>
      </c>
      <c r="C60" s="64"/>
      <c r="D60" s="2"/>
      <c r="E60" s="2"/>
      <c r="F60" s="10"/>
      <c r="G60" s="10">
        <v>928636.93592028995</v>
      </c>
      <c r="H60" s="10">
        <v>100</v>
      </c>
    </row>
    <row r="61" spans="2:8" x14ac:dyDescent="0.2">
      <c r="B61" s="1" t="s">
        <v>117</v>
      </c>
    </row>
    <row r="62" spans="2:8" x14ac:dyDescent="0.2">
      <c r="B62" s="1" t="s">
        <v>118</v>
      </c>
    </row>
    <row r="64" spans="2:8" ht="25.5" x14ac:dyDescent="0.2">
      <c r="B64" s="11" t="s">
        <v>119</v>
      </c>
      <c r="C64" s="62" t="s">
        <v>120</v>
      </c>
    </row>
    <row r="65" spans="2:4" x14ac:dyDescent="0.2">
      <c r="B65" s="2"/>
    </row>
    <row r="66" spans="2:4" x14ac:dyDescent="0.2">
      <c r="B66" s="2" t="s">
        <v>121</v>
      </c>
    </row>
    <row r="67" spans="2:4" x14ac:dyDescent="0.2">
      <c r="B67" s="2" t="s">
        <v>122</v>
      </c>
    </row>
    <row r="68" spans="2:4" x14ac:dyDescent="0.2">
      <c r="B68" s="2" t="s">
        <v>2241</v>
      </c>
      <c r="C68" s="64"/>
    </row>
    <row r="69" spans="2:4" x14ac:dyDescent="0.2">
      <c r="B69" s="2" t="s">
        <v>2242</v>
      </c>
      <c r="C69" s="64"/>
    </row>
    <row r="70" spans="2:4" x14ac:dyDescent="0.2">
      <c r="B70" s="2" t="s">
        <v>2243</v>
      </c>
      <c r="C70" s="64"/>
    </row>
    <row r="71" spans="2:4" x14ac:dyDescent="0.2">
      <c r="B71" s="2" t="s">
        <v>2244</v>
      </c>
      <c r="C71" s="64"/>
    </row>
    <row r="72" spans="2:4" x14ac:dyDescent="0.2">
      <c r="B72" s="2" t="s">
        <v>2245</v>
      </c>
      <c r="C72" s="64"/>
    </row>
    <row r="73" spans="2:4" x14ac:dyDescent="0.2">
      <c r="B73" s="2" t="s">
        <v>2246</v>
      </c>
      <c r="C73" s="64"/>
    </row>
    <row r="74" spans="2:4" x14ac:dyDescent="0.2">
      <c r="B74" s="2" t="s">
        <v>2247</v>
      </c>
      <c r="C74" s="64"/>
    </row>
    <row r="75" spans="2:4" x14ac:dyDescent="0.2">
      <c r="B75" s="2" t="s">
        <v>2248</v>
      </c>
      <c r="C75" s="64"/>
    </row>
    <row r="76" spans="2:4" x14ac:dyDescent="0.2">
      <c r="B76" s="69" t="s">
        <v>1941</v>
      </c>
      <c r="C76" s="64"/>
    </row>
    <row r="77" spans="2:4" x14ac:dyDescent="0.2">
      <c r="B77" s="69" t="s">
        <v>2249</v>
      </c>
    </row>
    <row r="79" spans="2:4" x14ac:dyDescent="0.2">
      <c r="B79" s="113" t="s">
        <v>2009</v>
      </c>
      <c r="C79" s="114"/>
      <c r="D79" s="115"/>
    </row>
    <row r="80" spans="2:4" ht="30" x14ac:dyDescent="0.2">
      <c r="B80" s="116" t="s">
        <v>2010</v>
      </c>
      <c r="C80" s="117" t="s">
        <v>2011</v>
      </c>
      <c r="D80" s="116" t="s">
        <v>2012</v>
      </c>
    </row>
    <row r="81" spans="2:6" x14ac:dyDescent="0.2">
      <c r="B81" s="118" t="s">
        <v>981</v>
      </c>
      <c r="C81" s="119">
        <v>223</v>
      </c>
      <c r="D81" s="120">
        <v>1.86</v>
      </c>
      <c r="F81" s="128"/>
    </row>
    <row r="82" spans="2:6" x14ac:dyDescent="0.2">
      <c r="B82" s="118" t="s">
        <v>994</v>
      </c>
      <c r="C82" s="124">
        <v>22</v>
      </c>
      <c r="D82" s="120">
        <v>2.08</v>
      </c>
      <c r="F82" s="122"/>
    </row>
  </sheetData>
  <mergeCells count="3">
    <mergeCell ref="B1:E1"/>
    <mergeCell ref="C3:C7"/>
    <mergeCell ref="D3:D7"/>
  </mergeCells>
  <hyperlinks>
    <hyperlink ref="A1" location="Index!A1" display="Index" xr:uid="{FE01846A-F435-43AB-AC89-4B78CFCA2C0E}"/>
  </hyperlinks>
  <pageMargins left="0.7" right="0.7" top="0.75" bottom="0.75" header="0.3" footer="0.3"/>
  <pageSetup paperSize="9"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5C88F-FAC9-4DB0-BBC6-C9F8F6792C76}">
  <dimension ref="A1:I133"/>
  <sheetViews>
    <sheetView workbookViewId="0">
      <selection activeCell="B1" sqref="B1:E1"/>
    </sheetView>
  </sheetViews>
  <sheetFormatPr defaultRowHeight="12.75" x14ac:dyDescent="0.2"/>
  <cols>
    <col min="1" max="1" width="5.42578125" style="1" bestFit="1" customWidth="1"/>
    <col min="2" max="2" width="67" style="1" bestFit="1" customWidth="1"/>
    <col min="3" max="3" width="25.7109375" style="62" customWidth="1"/>
    <col min="4" max="4" width="25.7109375" style="1" customWidth="1"/>
    <col min="5" max="5" width="14.710937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60" width="20.7109375" style="1" customWidth="1"/>
    <col min="261" max="261" width="14.7109375" style="1" bestFit="1" customWidth="1"/>
    <col min="262" max="262" width="11.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6" width="20.7109375" style="1" customWidth="1"/>
    <col min="517" max="517" width="14.7109375" style="1" bestFit="1" customWidth="1"/>
    <col min="518" max="518" width="11.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2" width="20.7109375" style="1" customWidth="1"/>
    <col min="773" max="773" width="14.7109375" style="1" bestFit="1" customWidth="1"/>
    <col min="774" max="774" width="11.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8" width="20.7109375" style="1" customWidth="1"/>
    <col min="1029" max="1029" width="14.7109375" style="1" bestFit="1" customWidth="1"/>
    <col min="1030" max="1030" width="11.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4" width="20.7109375" style="1" customWidth="1"/>
    <col min="1285" max="1285" width="14.7109375" style="1" bestFit="1" customWidth="1"/>
    <col min="1286" max="1286" width="11.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40" width="20.7109375" style="1" customWidth="1"/>
    <col min="1541" max="1541" width="14.7109375" style="1" bestFit="1" customWidth="1"/>
    <col min="1542" max="1542" width="11.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6" width="20.7109375" style="1" customWidth="1"/>
    <col min="1797" max="1797" width="14.7109375" style="1" bestFit="1" customWidth="1"/>
    <col min="1798" max="1798" width="11.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2" width="20.7109375" style="1" customWidth="1"/>
    <col min="2053" max="2053" width="14.7109375" style="1" bestFit="1" customWidth="1"/>
    <col min="2054" max="2054" width="11.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8" width="20.7109375" style="1" customWidth="1"/>
    <col min="2309" max="2309" width="14.7109375" style="1" bestFit="1" customWidth="1"/>
    <col min="2310" max="2310" width="11.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4" width="20.7109375" style="1" customWidth="1"/>
    <col min="2565" max="2565" width="14.7109375" style="1" bestFit="1" customWidth="1"/>
    <col min="2566" max="2566" width="11.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20" width="20.7109375" style="1" customWidth="1"/>
    <col min="2821" max="2821" width="14.7109375" style="1" bestFit="1" customWidth="1"/>
    <col min="2822" max="2822" width="11.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6" width="20.7109375" style="1" customWidth="1"/>
    <col min="3077" max="3077" width="14.7109375" style="1" bestFit="1" customWidth="1"/>
    <col min="3078" max="3078" width="11.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2" width="20.7109375" style="1" customWidth="1"/>
    <col min="3333" max="3333" width="14.7109375" style="1" bestFit="1" customWidth="1"/>
    <col min="3334" max="3334" width="11.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8" width="20.7109375" style="1" customWidth="1"/>
    <col min="3589" max="3589" width="14.7109375" style="1" bestFit="1" customWidth="1"/>
    <col min="3590" max="3590" width="11.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4" width="20.7109375" style="1" customWidth="1"/>
    <col min="3845" max="3845" width="14.7109375" style="1" bestFit="1" customWidth="1"/>
    <col min="3846" max="3846" width="11.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100" width="20.7109375" style="1" customWidth="1"/>
    <col min="4101" max="4101" width="14.7109375" style="1" bestFit="1" customWidth="1"/>
    <col min="4102" max="4102" width="11.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6" width="20.7109375" style="1" customWidth="1"/>
    <col min="4357" max="4357" width="14.7109375" style="1" bestFit="1" customWidth="1"/>
    <col min="4358" max="4358" width="11.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2" width="20.7109375" style="1" customWidth="1"/>
    <col min="4613" max="4613" width="14.7109375" style="1" bestFit="1" customWidth="1"/>
    <col min="4614" max="4614" width="11.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8" width="20.7109375" style="1" customWidth="1"/>
    <col min="4869" max="4869" width="14.7109375" style="1" bestFit="1" customWidth="1"/>
    <col min="4870" max="4870" width="11.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4" width="20.7109375" style="1" customWidth="1"/>
    <col min="5125" max="5125" width="14.7109375" style="1" bestFit="1" customWidth="1"/>
    <col min="5126" max="5126" width="11.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80" width="20.7109375" style="1" customWidth="1"/>
    <col min="5381" max="5381" width="14.7109375" style="1" bestFit="1" customWidth="1"/>
    <col min="5382" max="5382" width="11.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6" width="20.7109375" style="1" customWidth="1"/>
    <col min="5637" max="5637" width="14.7109375" style="1" bestFit="1" customWidth="1"/>
    <col min="5638" max="5638" width="11.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2" width="20.7109375" style="1" customWidth="1"/>
    <col min="5893" max="5893" width="14.7109375" style="1" bestFit="1" customWidth="1"/>
    <col min="5894" max="5894" width="11.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8" width="20.7109375" style="1" customWidth="1"/>
    <col min="6149" max="6149" width="14.7109375" style="1" bestFit="1" customWidth="1"/>
    <col min="6150" max="6150" width="11.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4" width="20.7109375" style="1" customWidth="1"/>
    <col min="6405" max="6405" width="14.7109375" style="1" bestFit="1" customWidth="1"/>
    <col min="6406" max="6406" width="11.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60" width="20.7109375" style="1" customWidth="1"/>
    <col min="6661" max="6661" width="14.7109375" style="1" bestFit="1" customWidth="1"/>
    <col min="6662" max="6662" width="11.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6" width="20.7109375" style="1" customWidth="1"/>
    <col min="6917" max="6917" width="14.7109375" style="1" bestFit="1" customWidth="1"/>
    <col min="6918" max="6918" width="11.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2" width="20.7109375" style="1" customWidth="1"/>
    <col min="7173" max="7173" width="14.7109375" style="1" bestFit="1" customWidth="1"/>
    <col min="7174" max="7174" width="11.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8" width="20.7109375" style="1" customWidth="1"/>
    <col min="7429" max="7429" width="14.7109375" style="1" bestFit="1" customWidth="1"/>
    <col min="7430" max="7430" width="11.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4" width="20.7109375" style="1" customWidth="1"/>
    <col min="7685" max="7685" width="14.7109375" style="1" bestFit="1" customWidth="1"/>
    <col min="7686" max="7686" width="11.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40" width="20.7109375" style="1" customWidth="1"/>
    <col min="7941" max="7941" width="14.7109375" style="1" bestFit="1" customWidth="1"/>
    <col min="7942" max="7942" width="11.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6" width="20.7109375" style="1" customWidth="1"/>
    <col min="8197" max="8197" width="14.7109375" style="1" bestFit="1" customWidth="1"/>
    <col min="8198" max="8198" width="11.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2" width="20.7109375" style="1" customWidth="1"/>
    <col min="8453" max="8453" width="14.7109375" style="1" bestFit="1" customWidth="1"/>
    <col min="8454" max="8454" width="11.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8" width="20.7109375" style="1" customWidth="1"/>
    <col min="8709" max="8709" width="14.7109375" style="1" bestFit="1" customWidth="1"/>
    <col min="8710" max="8710" width="11.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4" width="20.7109375" style="1" customWidth="1"/>
    <col min="8965" max="8965" width="14.7109375" style="1" bestFit="1" customWidth="1"/>
    <col min="8966" max="8966" width="11.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20" width="20.7109375" style="1" customWidth="1"/>
    <col min="9221" max="9221" width="14.7109375" style="1" bestFit="1" customWidth="1"/>
    <col min="9222" max="9222" width="11.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6" width="20.7109375" style="1" customWidth="1"/>
    <col min="9477" max="9477" width="14.7109375" style="1" bestFit="1" customWidth="1"/>
    <col min="9478" max="9478" width="11.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2" width="20.7109375" style="1" customWidth="1"/>
    <col min="9733" max="9733" width="14.7109375" style="1" bestFit="1" customWidth="1"/>
    <col min="9734" max="9734" width="11.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8" width="20.7109375" style="1" customWidth="1"/>
    <col min="9989" max="9989" width="14.7109375" style="1" bestFit="1" customWidth="1"/>
    <col min="9990" max="9990" width="11.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4" width="20.7109375" style="1" customWidth="1"/>
    <col min="10245" max="10245" width="14.7109375" style="1" bestFit="1" customWidth="1"/>
    <col min="10246" max="10246" width="11.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500" width="20.7109375" style="1" customWidth="1"/>
    <col min="10501" max="10501" width="14.7109375" style="1" bestFit="1" customWidth="1"/>
    <col min="10502" max="10502" width="11.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6" width="20.7109375" style="1" customWidth="1"/>
    <col min="10757" max="10757" width="14.7109375" style="1" bestFit="1" customWidth="1"/>
    <col min="10758" max="10758" width="11.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2" width="20.7109375" style="1" customWidth="1"/>
    <col min="11013" max="11013" width="14.7109375" style="1" bestFit="1" customWidth="1"/>
    <col min="11014" max="11014" width="11.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8" width="20.7109375" style="1" customWidth="1"/>
    <col min="11269" max="11269" width="14.7109375" style="1" bestFit="1" customWidth="1"/>
    <col min="11270" max="11270" width="11.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4" width="20.7109375" style="1" customWidth="1"/>
    <col min="11525" max="11525" width="14.7109375" style="1" bestFit="1" customWidth="1"/>
    <col min="11526" max="11526" width="11.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80" width="20.7109375" style="1" customWidth="1"/>
    <col min="11781" max="11781" width="14.7109375" style="1" bestFit="1" customWidth="1"/>
    <col min="11782" max="11782" width="11.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6" width="20.7109375" style="1" customWidth="1"/>
    <col min="12037" max="12037" width="14.7109375" style="1" bestFit="1" customWidth="1"/>
    <col min="12038" max="12038" width="11.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2" width="20.7109375" style="1" customWidth="1"/>
    <col min="12293" max="12293" width="14.7109375" style="1" bestFit="1" customWidth="1"/>
    <col min="12294" max="12294" width="11.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8" width="20.7109375" style="1" customWidth="1"/>
    <col min="12549" max="12549" width="14.7109375" style="1" bestFit="1" customWidth="1"/>
    <col min="12550" max="12550" width="11.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4" width="20.7109375" style="1" customWidth="1"/>
    <col min="12805" max="12805" width="14.7109375" style="1" bestFit="1" customWidth="1"/>
    <col min="12806" max="12806" width="11.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60" width="20.7109375" style="1" customWidth="1"/>
    <col min="13061" max="13061" width="14.7109375" style="1" bestFit="1" customWidth="1"/>
    <col min="13062" max="13062" width="11.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6" width="20.7109375" style="1" customWidth="1"/>
    <col min="13317" max="13317" width="14.7109375" style="1" bestFit="1" customWidth="1"/>
    <col min="13318" max="13318" width="11.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2" width="20.7109375" style="1" customWidth="1"/>
    <col min="13573" max="13573" width="14.7109375" style="1" bestFit="1" customWidth="1"/>
    <col min="13574" max="13574" width="11.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8" width="20.7109375" style="1" customWidth="1"/>
    <col min="13829" max="13829" width="14.7109375" style="1" bestFit="1" customWidth="1"/>
    <col min="13830" max="13830" width="11.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4" width="20.7109375" style="1" customWidth="1"/>
    <col min="14085" max="14085" width="14.7109375" style="1" bestFit="1" customWidth="1"/>
    <col min="14086" max="14086" width="11.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40" width="20.7109375" style="1" customWidth="1"/>
    <col min="14341" max="14341" width="14.7109375" style="1" bestFit="1" customWidth="1"/>
    <col min="14342" max="14342" width="11.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6" width="20.7109375" style="1" customWidth="1"/>
    <col min="14597" max="14597" width="14.7109375" style="1" bestFit="1" customWidth="1"/>
    <col min="14598" max="14598" width="11.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2" width="20.7109375" style="1" customWidth="1"/>
    <col min="14853" max="14853" width="14.7109375" style="1" bestFit="1" customWidth="1"/>
    <col min="14854" max="14854" width="11.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8" width="20.7109375" style="1" customWidth="1"/>
    <col min="15109" max="15109" width="14.7109375" style="1" bestFit="1" customWidth="1"/>
    <col min="15110" max="15110" width="11.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4" width="20.7109375" style="1" customWidth="1"/>
    <col min="15365" max="15365" width="14.7109375" style="1" bestFit="1" customWidth="1"/>
    <col min="15366" max="15366" width="11.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20" width="20.7109375" style="1" customWidth="1"/>
    <col min="15621" max="15621" width="14.7109375" style="1" bestFit="1" customWidth="1"/>
    <col min="15622" max="15622" width="11.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6" width="20.7109375" style="1" customWidth="1"/>
    <col min="15877" max="15877" width="14.7109375" style="1" bestFit="1" customWidth="1"/>
    <col min="15878" max="15878" width="11.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2" width="20.7109375" style="1" customWidth="1"/>
    <col min="16133" max="16133" width="14.7109375" style="1" bestFit="1" customWidth="1"/>
    <col min="16134" max="16134" width="11.5703125" style="1" bestFit="1" customWidth="1"/>
    <col min="16135" max="16135" width="18.140625" style="1" bestFit="1" customWidth="1"/>
    <col min="16136" max="16136" width="9.140625" style="1" bestFit="1"/>
    <col min="16137" max="16384" width="9.140625" style="1"/>
  </cols>
  <sheetData>
    <row r="1" spans="1:8" x14ac:dyDescent="0.2">
      <c r="A1" s="3" t="s">
        <v>0</v>
      </c>
      <c r="B1" s="410" t="s">
        <v>21</v>
      </c>
      <c r="C1" s="410"/>
      <c r="D1" s="410"/>
      <c r="E1" s="410"/>
    </row>
    <row r="2" spans="1:8" ht="13.5" thickBot="1" x14ac:dyDescent="0.25"/>
    <row r="3" spans="1:8" ht="15" x14ac:dyDescent="0.2">
      <c r="B3" s="47" t="s">
        <v>2014</v>
      </c>
      <c r="C3" s="453"/>
      <c r="D3" s="417"/>
    </row>
    <row r="4" spans="1:8" ht="15" x14ac:dyDescent="0.2">
      <c r="B4" s="50" t="s">
        <v>2015</v>
      </c>
      <c r="C4" s="454"/>
      <c r="D4" s="418"/>
    </row>
    <row r="5" spans="1:8" ht="15" x14ac:dyDescent="0.2">
      <c r="B5" s="50"/>
      <c r="C5" s="454"/>
      <c r="D5" s="418"/>
    </row>
    <row r="6" spans="1:8" ht="15" x14ac:dyDescent="0.2">
      <c r="B6" s="50" t="s">
        <v>983</v>
      </c>
      <c r="C6" s="454"/>
      <c r="D6" s="418"/>
    </row>
    <row r="7" spans="1:8" ht="15" x14ac:dyDescent="0.2">
      <c r="B7" s="50" t="s">
        <v>1945</v>
      </c>
      <c r="C7" s="454"/>
      <c r="D7" s="418"/>
    </row>
    <row r="8" spans="1:8" ht="15.75" thickBot="1" x14ac:dyDescent="0.25">
      <c r="B8" s="51" t="s">
        <v>2016</v>
      </c>
      <c r="C8" s="455"/>
      <c r="D8" s="419"/>
    </row>
    <row r="9" spans="1:8" x14ac:dyDescent="0.2">
      <c r="C9" s="64" t="s">
        <v>1631</v>
      </c>
      <c r="D9" s="64" t="s">
        <v>1630</v>
      </c>
    </row>
    <row r="10" spans="1:8" x14ac:dyDescent="0.2">
      <c r="B10" s="1" t="s">
        <v>95</v>
      </c>
    </row>
    <row r="12" spans="1:8" x14ac:dyDescent="0.2">
      <c r="B12" s="6" t="s">
        <v>96</v>
      </c>
      <c r="C12" s="63" t="s">
        <v>97</v>
      </c>
      <c r="D12" s="6" t="s">
        <v>98</v>
      </c>
      <c r="E12" s="6" t="s">
        <v>99</v>
      </c>
      <c r="F12" s="8" t="s">
        <v>100</v>
      </c>
      <c r="G12" s="8" t="s">
        <v>101</v>
      </c>
      <c r="H12" s="8" t="s">
        <v>102</v>
      </c>
    </row>
    <row r="13" spans="1:8" x14ac:dyDescent="0.2">
      <c r="B13" s="2" t="s">
        <v>103</v>
      </c>
    </row>
    <row r="14" spans="1:8" x14ac:dyDescent="0.2">
      <c r="B14" s="2" t="s">
        <v>104</v>
      </c>
    </row>
    <row r="15" spans="1:8" x14ac:dyDescent="0.2">
      <c r="B15" s="2" t="s">
        <v>105</v>
      </c>
    </row>
    <row r="16" spans="1:8" x14ac:dyDescent="0.2">
      <c r="B16" s="1" t="s">
        <v>783</v>
      </c>
      <c r="C16" s="62">
        <v>3.61</v>
      </c>
      <c r="D16" s="1" t="s">
        <v>107</v>
      </c>
      <c r="E16" s="1" t="s">
        <v>784</v>
      </c>
      <c r="F16" s="4">
        <v>72074700</v>
      </c>
      <c r="G16" s="4">
        <v>73271.14</v>
      </c>
      <c r="H16" s="4">
        <v>10.55</v>
      </c>
    </row>
    <row r="17" spans="2:8" x14ac:dyDescent="0.2">
      <c r="B17" s="1" t="s">
        <v>596</v>
      </c>
      <c r="C17" s="62">
        <v>3.7</v>
      </c>
      <c r="D17" s="1" t="s">
        <v>107</v>
      </c>
      <c r="E17" s="1" t="s">
        <v>597</v>
      </c>
      <c r="F17" s="4">
        <v>26500000</v>
      </c>
      <c r="G17" s="4">
        <v>26692.18</v>
      </c>
      <c r="H17" s="4">
        <v>3.84</v>
      </c>
    </row>
    <row r="18" spans="2:8" x14ac:dyDescent="0.2">
      <c r="B18" s="1" t="s">
        <v>694</v>
      </c>
      <c r="C18" s="62">
        <v>3.95</v>
      </c>
      <c r="D18" s="1" t="s">
        <v>107</v>
      </c>
      <c r="E18" s="1" t="s">
        <v>695</v>
      </c>
      <c r="F18" s="4">
        <v>17500000</v>
      </c>
      <c r="G18" s="4">
        <v>18191.25</v>
      </c>
      <c r="H18" s="4">
        <v>2.62</v>
      </c>
    </row>
    <row r="19" spans="2:8" x14ac:dyDescent="0.2">
      <c r="B19" s="1" t="s">
        <v>690</v>
      </c>
      <c r="C19" s="62">
        <v>3.85</v>
      </c>
      <c r="D19" s="1" t="s">
        <v>107</v>
      </c>
      <c r="E19" s="1" t="s">
        <v>691</v>
      </c>
      <c r="F19" s="4">
        <v>10000000</v>
      </c>
      <c r="G19" s="4">
        <v>10291</v>
      </c>
      <c r="H19" s="4">
        <v>1.48</v>
      </c>
    </row>
    <row r="20" spans="2:8" x14ac:dyDescent="0.2">
      <c r="B20" s="1" t="s">
        <v>2017</v>
      </c>
      <c r="C20" s="62">
        <v>3.71</v>
      </c>
      <c r="D20" s="1" t="s">
        <v>107</v>
      </c>
      <c r="E20" s="1" t="s">
        <v>2018</v>
      </c>
      <c r="F20" s="4">
        <v>2400000</v>
      </c>
      <c r="G20" s="4">
        <v>2453.6999999999998</v>
      </c>
      <c r="H20" s="4">
        <v>0.35</v>
      </c>
    </row>
    <row r="21" spans="2:8" x14ac:dyDescent="0.2">
      <c r="B21" s="1" t="s">
        <v>2019</v>
      </c>
      <c r="C21" s="62">
        <v>3.51</v>
      </c>
      <c r="D21" s="1" t="s">
        <v>107</v>
      </c>
      <c r="E21" s="1" t="s">
        <v>2020</v>
      </c>
      <c r="F21" s="4">
        <v>1500000</v>
      </c>
      <c r="G21" s="4">
        <v>1513.05</v>
      </c>
      <c r="H21" s="4">
        <v>0.22</v>
      </c>
    </row>
    <row r="22" spans="2:8" x14ac:dyDescent="0.2">
      <c r="B22" s="1" t="s">
        <v>2021</v>
      </c>
      <c r="C22" s="62">
        <v>3.7</v>
      </c>
      <c r="D22" s="1" t="s">
        <v>107</v>
      </c>
      <c r="E22" s="1" t="s">
        <v>2022</v>
      </c>
      <c r="F22" s="4">
        <v>1100000</v>
      </c>
      <c r="G22" s="4">
        <v>1121.3699999999999</v>
      </c>
      <c r="H22" s="4">
        <v>0.16</v>
      </c>
    </row>
    <row r="23" spans="2:8" x14ac:dyDescent="0.2">
      <c r="B23" s="1" t="s">
        <v>2023</v>
      </c>
      <c r="C23" s="62">
        <v>3.7</v>
      </c>
      <c r="D23" s="1" t="s">
        <v>107</v>
      </c>
      <c r="E23" s="1" t="s">
        <v>2024</v>
      </c>
      <c r="F23" s="4">
        <v>1100000</v>
      </c>
      <c r="G23" s="4">
        <v>1114.9000000000001</v>
      </c>
      <c r="H23" s="4">
        <v>0.16</v>
      </c>
    </row>
    <row r="24" spans="2:8" x14ac:dyDescent="0.2">
      <c r="B24" s="1" t="s">
        <v>2025</v>
      </c>
      <c r="C24" s="62">
        <v>3.71</v>
      </c>
      <c r="D24" s="1" t="s">
        <v>107</v>
      </c>
      <c r="E24" s="1" t="s">
        <v>2026</v>
      </c>
      <c r="F24" s="4">
        <v>1000000</v>
      </c>
      <c r="G24" s="4">
        <v>1022.33</v>
      </c>
      <c r="H24" s="4">
        <v>0.15</v>
      </c>
    </row>
    <row r="25" spans="2:8" x14ac:dyDescent="0.2">
      <c r="B25" s="1" t="s">
        <v>2027</v>
      </c>
      <c r="C25" s="62">
        <v>3.72</v>
      </c>
      <c r="D25" s="1" t="s">
        <v>107</v>
      </c>
      <c r="E25" s="1" t="s">
        <v>2028</v>
      </c>
      <c r="F25" s="4">
        <v>1000000</v>
      </c>
      <c r="G25" s="4">
        <v>1015.42</v>
      </c>
      <c r="H25" s="4">
        <v>0.15</v>
      </c>
    </row>
    <row r="26" spans="2:8" x14ac:dyDescent="0.2">
      <c r="B26" s="1" t="s">
        <v>2029</v>
      </c>
      <c r="C26" s="62">
        <v>3.73</v>
      </c>
      <c r="D26" s="1" t="s">
        <v>107</v>
      </c>
      <c r="E26" s="1" t="s">
        <v>2030</v>
      </c>
      <c r="F26" s="4">
        <v>1000000</v>
      </c>
      <c r="G26" s="4">
        <v>1014.93</v>
      </c>
      <c r="H26" s="4">
        <v>0.15</v>
      </c>
    </row>
    <row r="27" spans="2:8" x14ac:dyDescent="0.2">
      <c r="B27" s="1" t="s">
        <v>2031</v>
      </c>
      <c r="C27" s="62">
        <v>3.48</v>
      </c>
      <c r="D27" s="1" t="s">
        <v>107</v>
      </c>
      <c r="E27" s="1" t="s">
        <v>2032</v>
      </c>
      <c r="F27" s="4">
        <v>1000000</v>
      </c>
      <c r="G27" s="4">
        <v>1005.82</v>
      </c>
      <c r="H27" s="4">
        <v>0.14000000000000001</v>
      </c>
    </row>
    <row r="28" spans="2:8" x14ac:dyDescent="0.2">
      <c r="B28" s="1" t="s">
        <v>2033</v>
      </c>
      <c r="C28" s="62">
        <v>3.75</v>
      </c>
      <c r="D28" s="1" t="s">
        <v>107</v>
      </c>
      <c r="E28" s="1" t="s">
        <v>2034</v>
      </c>
      <c r="F28" s="4">
        <v>681400</v>
      </c>
      <c r="G28" s="4">
        <v>699.77</v>
      </c>
      <c r="H28" s="4">
        <v>0.1</v>
      </c>
    </row>
    <row r="29" spans="2:8" x14ac:dyDescent="0.2">
      <c r="B29" s="1" t="s">
        <v>2035</v>
      </c>
      <c r="C29" s="62">
        <v>3.4</v>
      </c>
      <c r="D29" s="1" t="s">
        <v>107</v>
      </c>
      <c r="E29" s="1" t="s">
        <v>2036</v>
      </c>
      <c r="F29" s="4">
        <v>535000</v>
      </c>
      <c r="G29" s="4">
        <v>536.5</v>
      </c>
      <c r="H29" s="4">
        <v>0.08</v>
      </c>
    </row>
    <row r="30" spans="2:8" x14ac:dyDescent="0.2">
      <c r="B30" s="1" t="s">
        <v>2037</v>
      </c>
      <c r="C30" s="62">
        <v>3.73</v>
      </c>
      <c r="D30" s="1" t="s">
        <v>107</v>
      </c>
      <c r="E30" s="1" t="s">
        <v>2038</v>
      </c>
      <c r="F30" s="4">
        <v>500000</v>
      </c>
      <c r="G30" s="4">
        <v>509.59</v>
      </c>
      <c r="H30" s="4">
        <v>7.0000000000000007E-2</v>
      </c>
    </row>
    <row r="31" spans="2:8" x14ac:dyDescent="0.2">
      <c r="B31" s="1" t="s">
        <v>2039</v>
      </c>
      <c r="C31" s="62">
        <v>3.7</v>
      </c>
      <c r="D31" s="1" t="s">
        <v>107</v>
      </c>
      <c r="E31" s="1" t="s">
        <v>2040</v>
      </c>
      <c r="F31" s="4">
        <v>500000</v>
      </c>
      <c r="G31" s="4">
        <v>508.58</v>
      </c>
      <c r="H31" s="4">
        <v>7.0000000000000007E-2</v>
      </c>
    </row>
    <row r="32" spans="2:8" x14ac:dyDescent="0.2">
      <c r="B32" s="1" t="s">
        <v>2041</v>
      </c>
      <c r="C32" s="62">
        <v>3.72</v>
      </c>
      <c r="D32" s="1" t="s">
        <v>107</v>
      </c>
      <c r="E32" s="1" t="s">
        <v>2042</v>
      </c>
      <c r="F32" s="4">
        <v>500000</v>
      </c>
      <c r="G32" s="4">
        <v>507.68</v>
      </c>
      <c r="H32" s="4">
        <v>7.0000000000000007E-2</v>
      </c>
    </row>
    <row r="33" spans="2:9" x14ac:dyDescent="0.2">
      <c r="B33" s="1" t="s">
        <v>2043</v>
      </c>
      <c r="C33" s="62">
        <v>3.52</v>
      </c>
      <c r="D33" s="1" t="s">
        <v>107</v>
      </c>
      <c r="E33" s="1" t="s">
        <v>2044</v>
      </c>
      <c r="F33" s="4">
        <v>500000</v>
      </c>
      <c r="G33" s="4">
        <v>504.92</v>
      </c>
      <c r="H33" s="4">
        <v>7.0000000000000007E-2</v>
      </c>
    </row>
    <row r="34" spans="2:9" x14ac:dyDescent="0.2">
      <c r="B34" s="1" t="s">
        <v>2045</v>
      </c>
      <c r="C34" s="62">
        <v>3.49</v>
      </c>
      <c r="D34" s="1" t="s">
        <v>107</v>
      </c>
      <c r="E34" s="1" t="s">
        <v>2046</v>
      </c>
      <c r="F34" s="4">
        <v>500000</v>
      </c>
      <c r="G34" s="4">
        <v>503.39</v>
      </c>
      <c r="H34" s="4">
        <v>7.0000000000000007E-2</v>
      </c>
    </row>
    <row r="35" spans="2:9" x14ac:dyDescent="0.2">
      <c r="B35" s="1" t="s">
        <v>2047</v>
      </c>
      <c r="C35" s="62">
        <v>3.47</v>
      </c>
      <c r="D35" s="1" t="s">
        <v>107</v>
      </c>
      <c r="E35" s="1" t="s">
        <v>2048</v>
      </c>
      <c r="F35" s="4">
        <v>500000</v>
      </c>
      <c r="G35" s="4">
        <v>502.91</v>
      </c>
      <c r="H35" s="4">
        <v>7.0000000000000007E-2</v>
      </c>
    </row>
    <row r="36" spans="2:9" x14ac:dyDescent="0.2">
      <c r="B36" s="1" t="s">
        <v>2049</v>
      </c>
      <c r="C36" s="62">
        <v>3.71</v>
      </c>
      <c r="D36" s="1" t="s">
        <v>107</v>
      </c>
      <c r="E36" s="1" t="s">
        <v>2050</v>
      </c>
      <c r="F36" s="4">
        <v>300000</v>
      </c>
      <c r="G36" s="4">
        <v>305.13</v>
      </c>
      <c r="H36" s="4">
        <v>0.04</v>
      </c>
    </row>
    <row r="37" spans="2:9" x14ac:dyDescent="0.2">
      <c r="B37" s="1" t="s">
        <v>2051</v>
      </c>
      <c r="C37" s="62">
        <v>3.74</v>
      </c>
      <c r="D37" s="1" t="s">
        <v>107</v>
      </c>
      <c r="E37" s="1" t="s">
        <v>2052</v>
      </c>
      <c r="F37" s="4">
        <v>118600</v>
      </c>
      <c r="G37" s="4">
        <v>121.81</v>
      </c>
      <c r="H37" s="4">
        <v>0.02</v>
      </c>
    </row>
    <row r="38" spans="2:9" x14ac:dyDescent="0.2">
      <c r="B38" s="1" t="s">
        <v>2053</v>
      </c>
      <c r="C38" s="62">
        <v>4</v>
      </c>
      <c r="D38" s="1" t="s">
        <v>107</v>
      </c>
      <c r="E38" s="1" t="s">
        <v>2054</v>
      </c>
      <c r="F38" s="4">
        <v>100000</v>
      </c>
      <c r="G38" s="4">
        <v>103.01</v>
      </c>
      <c r="H38" s="4">
        <v>0.01</v>
      </c>
    </row>
    <row r="39" spans="2:9" x14ac:dyDescent="0.2">
      <c r="B39" s="1" t="s">
        <v>2055</v>
      </c>
      <c r="C39" s="62">
        <v>3.71</v>
      </c>
      <c r="D39" s="1" t="s">
        <v>107</v>
      </c>
      <c r="E39" s="1" t="s">
        <v>2056</v>
      </c>
      <c r="F39" s="4">
        <v>100000</v>
      </c>
      <c r="G39" s="4">
        <v>102.36</v>
      </c>
      <c r="H39" s="4">
        <v>0.01</v>
      </c>
    </row>
    <row r="40" spans="2:9" x14ac:dyDescent="0.2">
      <c r="B40" s="1" t="s">
        <v>2057</v>
      </c>
      <c r="C40" s="62">
        <v>3.48</v>
      </c>
      <c r="D40" s="1" t="s">
        <v>107</v>
      </c>
      <c r="E40" s="1" t="s">
        <v>2058</v>
      </c>
      <c r="F40" s="4">
        <v>13000</v>
      </c>
      <c r="G40" s="4">
        <v>13.11</v>
      </c>
      <c r="H40" s="4">
        <v>0</v>
      </c>
      <c r="I40" s="1" t="s">
        <v>407</v>
      </c>
    </row>
    <row r="41" spans="2:9" x14ac:dyDescent="0.2">
      <c r="B41" s="2" t="s">
        <v>109</v>
      </c>
      <c r="C41" s="64"/>
      <c r="D41" s="2"/>
      <c r="E41" s="2"/>
      <c r="F41" s="10"/>
      <c r="G41" s="10">
        <f>SUM(G12:G40)</f>
        <v>143625.84999999998</v>
      </c>
      <c r="H41" s="10">
        <f>SUM(H12:H40)</f>
        <v>20.650000000000002</v>
      </c>
    </row>
    <row r="42" spans="2:9" x14ac:dyDescent="0.2">
      <c r="B42" s="2" t="s">
        <v>110</v>
      </c>
    </row>
    <row r="43" spans="2:9" x14ac:dyDescent="0.2">
      <c r="B43" s="1" t="s">
        <v>2059</v>
      </c>
      <c r="C43" s="62">
        <v>3.67</v>
      </c>
      <c r="D43" s="1" t="s">
        <v>1972</v>
      </c>
      <c r="E43" s="1" t="s">
        <v>2060</v>
      </c>
      <c r="F43" s="4">
        <v>9500</v>
      </c>
      <c r="G43" s="4">
        <v>46697.11</v>
      </c>
      <c r="H43" s="4">
        <v>6.72</v>
      </c>
    </row>
    <row r="44" spans="2:9" x14ac:dyDescent="0.2">
      <c r="B44" s="1" t="s">
        <v>2061</v>
      </c>
      <c r="C44" s="62">
        <v>3.67</v>
      </c>
      <c r="D44" s="1" t="s">
        <v>111</v>
      </c>
      <c r="E44" s="1" t="s">
        <v>2062</v>
      </c>
      <c r="F44" s="4">
        <v>5500</v>
      </c>
      <c r="G44" s="4">
        <v>27140.27</v>
      </c>
      <c r="H44" s="4">
        <v>3.91</v>
      </c>
    </row>
    <row r="45" spans="2:9" x14ac:dyDescent="0.2">
      <c r="B45" s="1" t="s">
        <v>1984</v>
      </c>
      <c r="C45" s="62">
        <v>4.03</v>
      </c>
      <c r="D45" s="1" t="s">
        <v>112</v>
      </c>
      <c r="E45" s="1" t="s">
        <v>1985</v>
      </c>
      <c r="F45" s="4">
        <v>5500</v>
      </c>
      <c r="G45" s="4">
        <v>27051.97</v>
      </c>
      <c r="H45" s="4">
        <v>3.9</v>
      </c>
    </row>
    <row r="46" spans="2:9" x14ac:dyDescent="0.2">
      <c r="B46" s="1" t="s">
        <v>2063</v>
      </c>
      <c r="C46" s="62">
        <v>3.52</v>
      </c>
      <c r="D46" s="1" t="s">
        <v>1972</v>
      </c>
      <c r="E46" s="1" t="s">
        <v>2064</v>
      </c>
      <c r="F46" s="4">
        <v>4000</v>
      </c>
      <c r="G46" s="4">
        <v>19873.5</v>
      </c>
      <c r="H46" s="4">
        <v>2.86</v>
      </c>
    </row>
    <row r="47" spans="2:9" x14ac:dyDescent="0.2">
      <c r="B47" s="1" t="s">
        <v>1967</v>
      </c>
      <c r="C47" s="62">
        <v>3.6</v>
      </c>
      <c r="D47" s="1" t="s">
        <v>111</v>
      </c>
      <c r="E47" s="1" t="s">
        <v>1968</v>
      </c>
      <c r="F47" s="4">
        <v>20000</v>
      </c>
      <c r="G47" s="4">
        <v>19767.98</v>
      </c>
      <c r="H47" s="4">
        <v>2.85</v>
      </c>
    </row>
    <row r="48" spans="2:9" x14ac:dyDescent="0.2">
      <c r="B48" s="1" t="s">
        <v>2065</v>
      </c>
      <c r="C48" s="62">
        <v>3.67</v>
      </c>
      <c r="D48" s="1" t="s">
        <v>111</v>
      </c>
      <c r="E48" s="1" t="s">
        <v>2066</v>
      </c>
      <c r="F48" s="4">
        <v>4000</v>
      </c>
      <c r="G48" s="4">
        <v>19742.3</v>
      </c>
      <c r="H48" s="4">
        <v>2.84</v>
      </c>
    </row>
    <row r="49" spans="2:8" x14ac:dyDescent="0.2">
      <c r="B49" s="1" t="s">
        <v>2067</v>
      </c>
      <c r="C49" s="62">
        <v>3.75</v>
      </c>
      <c r="D49" s="1" t="s">
        <v>111</v>
      </c>
      <c r="E49" s="1" t="s">
        <v>2068</v>
      </c>
      <c r="F49" s="4">
        <v>4000</v>
      </c>
      <c r="G49" s="4">
        <v>19664.64</v>
      </c>
      <c r="H49" s="4">
        <v>2.83</v>
      </c>
    </row>
    <row r="50" spans="2:8" x14ac:dyDescent="0.2">
      <c r="B50" s="1" t="s">
        <v>1974</v>
      </c>
      <c r="C50" s="62">
        <v>3.82</v>
      </c>
      <c r="D50" s="1" t="s">
        <v>111</v>
      </c>
      <c r="E50" s="1" t="s">
        <v>1975</v>
      </c>
      <c r="F50" s="4">
        <v>20000</v>
      </c>
      <c r="G50" s="4">
        <v>19660.939999999999</v>
      </c>
      <c r="H50" s="4">
        <v>2.83</v>
      </c>
    </row>
    <row r="51" spans="2:8" x14ac:dyDescent="0.2">
      <c r="B51" s="1" t="s">
        <v>2069</v>
      </c>
      <c r="C51" s="62">
        <v>3.49</v>
      </c>
      <c r="D51" s="1" t="s">
        <v>111</v>
      </c>
      <c r="E51" s="1" t="s">
        <v>2070</v>
      </c>
      <c r="F51" s="4">
        <v>3000</v>
      </c>
      <c r="G51" s="4">
        <v>14873.43</v>
      </c>
      <c r="H51" s="4">
        <v>2.14</v>
      </c>
    </row>
    <row r="52" spans="2:8" x14ac:dyDescent="0.2">
      <c r="B52" s="1" t="s">
        <v>2071</v>
      </c>
      <c r="C52" s="62">
        <v>3.78</v>
      </c>
      <c r="D52" s="1" t="s">
        <v>111</v>
      </c>
      <c r="E52" s="1" t="s">
        <v>2072</v>
      </c>
      <c r="F52" s="4">
        <v>3000</v>
      </c>
      <c r="G52" s="4">
        <v>14823.69</v>
      </c>
      <c r="H52" s="4">
        <v>2.13</v>
      </c>
    </row>
    <row r="53" spans="2:8" x14ac:dyDescent="0.2">
      <c r="B53" s="1" t="s">
        <v>2073</v>
      </c>
      <c r="C53" s="62">
        <v>4.18</v>
      </c>
      <c r="D53" s="1" t="s">
        <v>111</v>
      </c>
      <c r="E53" s="1" t="s">
        <v>2074</v>
      </c>
      <c r="F53" s="4">
        <v>3000</v>
      </c>
      <c r="G53" s="4">
        <v>14535.59</v>
      </c>
      <c r="H53" s="4">
        <v>2.09</v>
      </c>
    </row>
    <row r="54" spans="2:8" x14ac:dyDescent="0.2">
      <c r="B54" s="1" t="s">
        <v>2075</v>
      </c>
      <c r="C54" s="62">
        <v>3.7</v>
      </c>
      <c r="D54" s="1" t="s">
        <v>111</v>
      </c>
      <c r="E54" s="1" t="s">
        <v>2076</v>
      </c>
      <c r="F54" s="4">
        <v>12500</v>
      </c>
      <c r="G54" s="4">
        <v>12354.73</v>
      </c>
      <c r="H54" s="4">
        <v>1.78</v>
      </c>
    </row>
    <row r="55" spans="2:8" x14ac:dyDescent="0.2">
      <c r="B55" s="1" t="s">
        <v>1982</v>
      </c>
      <c r="C55" s="62">
        <v>4.13</v>
      </c>
      <c r="D55" s="1" t="s">
        <v>111</v>
      </c>
      <c r="E55" s="1" t="s">
        <v>1983</v>
      </c>
      <c r="F55" s="4">
        <v>2500</v>
      </c>
      <c r="G55" s="4">
        <v>12334.13</v>
      </c>
      <c r="H55" s="4">
        <v>1.78</v>
      </c>
    </row>
    <row r="56" spans="2:8" x14ac:dyDescent="0.2">
      <c r="B56" s="1" t="s">
        <v>2077</v>
      </c>
      <c r="C56" s="62">
        <v>3.85</v>
      </c>
      <c r="D56" s="1" t="s">
        <v>112</v>
      </c>
      <c r="E56" s="1" t="s">
        <v>2078</v>
      </c>
      <c r="F56" s="4">
        <v>2500</v>
      </c>
      <c r="G56" s="4">
        <v>12309.39</v>
      </c>
      <c r="H56" s="4">
        <v>1.77</v>
      </c>
    </row>
    <row r="57" spans="2:8" x14ac:dyDescent="0.2">
      <c r="B57" s="1" t="s">
        <v>2079</v>
      </c>
      <c r="C57" s="62">
        <v>3.74</v>
      </c>
      <c r="D57" s="1" t="s">
        <v>111</v>
      </c>
      <c r="E57" s="1" t="s">
        <v>2080</v>
      </c>
      <c r="F57" s="4">
        <v>12500</v>
      </c>
      <c r="G57" s="4">
        <v>12279.8</v>
      </c>
      <c r="H57" s="4">
        <v>1.77</v>
      </c>
    </row>
    <row r="58" spans="2:8" x14ac:dyDescent="0.2">
      <c r="B58" s="1" t="s">
        <v>2081</v>
      </c>
      <c r="C58" s="62">
        <v>3.53</v>
      </c>
      <c r="D58" s="1" t="s">
        <v>111</v>
      </c>
      <c r="E58" s="1" t="s">
        <v>2082</v>
      </c>
      <c r="F58" s="4">
        <v>2000</v>
      </c>
      <c r="G58" s="4">
        <v>9923.33</v>
      </c>
      <c r="H58" s="4">
        <v>1.43</v>
      </c>
    </row>
    <row r="59" spans="2:8" x14ac:dyDescent="0.2">
      <c r="B59" s="1" t="s">
        <v>2083</v>
      </c>
      <c r="C59" s="62">
        <v>4.0599999999999996</v>
      </c>
      <c r="D59" s="1" t="s">
        <v>111</v>
      </c>
      <c r="E59" s="1" t="s">
        <v>2084</v>
      </c>
      <c r="F59" s="4">
        <v>2000</v>
      </c>
      <c r="G59" s="4">
        <v>9869.52</v>
      </c>
      <c r="H59" s="4">
        <v>1.42</v>
      </c>
    </row>
    <row r="60" spans="2:8" x14ac:dyDescent="0.2">
      <c r="B60" s="1" t="s">
        <v>1474</v>
      </c>
      <c r="C60" s="62">
        <v>3.95</v>
      </c>
      <c r="D60" s="1" t="s">
        <v>112</v>
      </c>
      <c r="E60" s="1" t="s">
        <v>639</v>
      </c>
      <c r="F60" s="4">
        <v>2000</v>
      </c>
      <c r="G60" s="4">
        <v>9861.27</v>
      </c>
      <c r="H60" s="4">
        <v>1.42</v>
      </c>
    </row>
    <row r="61" spans="2:8" x14ac:dyDescent="0.2">
      <c r="B61" s="1" t="s">
        <v>2085</v>
      </c>
      <c r="C61" s="62">
        <v>3.75</v>
      </c>
      <c r="D61" s="1" t="s">
        <v>111</v>
      </c>
      <c r="E61" s="1" t="s">
        <v>2086</v>
      </c>
      <c r="F61" s="4">
        <v>2000</v>
      </c>
      <c r="G61" s="4">
        <v>9848.23</v>
      </c>
      <c r="H61" s="4">
        <v>1.42</v>
      </c>
    </row>
    <row r="62" spans="2:8" x14ac:dyDescent="0.2">
      <c r="B62" s="1" t="s">
        <v>2087</v>
      </c>
      <c r="C62" s="62">
        <v>3.71</v>
      </c>
      <c r="D62" s="1" t="s">
        <v>111</v>
      </c>
      <c r="E62" s="1" t="s">
        <v>2088</v>
      </c>
      <c r="F62" s="4">
        <v>2000</v>
      </c>
      <c r="G62" s="4">
        <v>9826.06</v>
      </c>
      <c r="H62" s="4">
        <v>1.41</v>
      </c>
    </row>
    <row r="63" spans="2:8" x14ac:dyDescent="0.2">
      <c r="B63" s="1" t="s">
        <v>2089</v>
      </c>
      <c r="C63" s="62">
        <v>3.69</v>
      </c>
      <c r="D63" s="1" t="s">
        <v>112</v>
      </c>
      <c r="E63" s="1" t="s">
        <v>2090</v>
      </c>
      <c r="F63" s="4">
        <v>10000</v>
      </c>
      <c r="G63" s="4">
        <v>9823.4699999999993</v>
      </c>
      <c r="H63" s="4">
        <v>1.41</v>
      </c>
    </row>
    <row r="64" spans="2:8" x14ac:dyDescent="0.2">
      <c r="B64" s="1" t="s">
        <v>2091</v>
      </c>
      <c r="C64" s="62">
        <v>5</v>
      </c>
      <c r="D64" s="1" t="s">
        <v>111</v>
      </c>
      <c r="E64" s="1" t="s">
        <v>2092</v>
      </c>
      <c r="F64" s="4">
        <v>2000</v>
      </c>
      <c r="G64" s="4">
        <v>9802.7999999999993</v>
      </c>
      <c r="H64" s="4">
        <v>1.41</v>
      </c>
    </row>
    <row r="65" spans="2:8" x14ac:dyDescent="0.2">
      <c r="B65" s="1" t="s">
        <v>2093</v>
      </c>
      <c r="C65" s="62">
        <v>4.29</v>
      </c>
      <c r="D65" s="1" t="s">
        <v>111</v>
      </c>
      <c r="E65" s="1" t="s">
        <v>2094</v>
      </c>
      <c r="F65" s="4">
        <v>2000</v>
      </c>
      <c r="G65" s="4">
        <v>9770.33</v>
      </c>
      <c r="H65" s="4">
        <v>1.41</v>
      </c>
    </row>
    <row r="66" spans="2:8" x14ac:dyDescent="0.2">
      <c r="B66" s="1" t="s">
        <v>1475</v>
      </c>
      <c r="C66" s="62">
        <v>4.4800000000000004</v>
      </c>
      <c r="D66" s="1" t="s">
        <v>111</v>
      </c>
      <c r="E66" s="1" t="s">
        <v>330</v>
      </c>
      <c r="F66" s="4">
        <v>2000</v>
      </c>
      <c r="G66" s="4">
        <v>9693.0499999999993</v>
      </c>
      <c r="H66" s="4">
        <v>1.4</v>
      </c>
    </row>
    <row r="67" spans="2:8" x14ac:dyDescent="0.2">
      <c r="B67" s="1" t="s">
        <v>2095</v>
      </c>
      <c r="C67" s="62">
        <v>4.55</v>
      </c>
      <c r="D67" s="1" t="s">
        <v>111</v>
      </c>
      <c r="E67" s="1" t="s">
        <v>2096</v>
      </c>
      <c r="F67" s="4">
        <v>1500</v>
      </c>
      <c r="G67" s="4">
        <v>7419.53</v>
      </c>
      <c r="H67" s="4">
        <v>1.07</v>
      </c>
    </row>
    <row r="68" spans="2:8" x14ac:dyDescent="0.2">
      <c r="B68" s="1" t="s">
        <v>1969</v>
      </c>
      <c r="C68" s="62">
        <v>3.75</v>
      </c>
      <c r="D68" s="1" t="s">
        <v>111</v>
      </c>
      <c r="E68" s="1" t="s">
        <v>1970</v>
      </c>
      <c r="F68" s="4">
        <v>1500</v>
      </c>
      <c r="G68" s="4">
        <v>7375.73</v>
      </c>
      <c r="H68" s="4">
        <v>1.06</v>
      </c>
    </row>
    <row r="69" spans="2:8" x14ac:dyDescent="0.2">
      <c r="B69" s="1" t="s">
        <v>2097</v>
      </c>
      <c r="C69" s="62">
        <v>4.3499999999999996</v>
      </c>
      <c r="D69" s="1" t="s">
        <v>111</v>
      </c>
      <c r="E69" s="1" t="s">
        <v>2098</v>
      </c>
      <c r="F69" s="4">
        <v>1500</v>
      </c>
      <c r="G69" s="4">
        <v>7358.96</v>
      </c>
      <c r="H69" s="4">
        <v>1.06</v>
      </c>
    </row>
    <row r="70" spans="2:8" x14ac:dyDescent="0.2">
      <c r="B70" s="1" t="s">
        <v>1476</v>
      </c>
      <c r="C70" s="62">
        <v>5.29</v>
      </c>
      <c r="D70" s="1" t="s">
        <v>112</v>
      </c>
      <c r="E70" s="1" t="s">
        <v>329</v>
      </c>
      <c r="F70" s="4">
        <v>1500</v>
      </c>
      <c r="G70" s="4">
        <v>7285.65</v>
      </c>
      <c r="H70" s="4">
        <v>1.05</v>
      </c>
    </row>
    <row r="71" spans="2:8" x14ac:dyDescent="0.2">
      <c r="B71" s="1" t="s">
        <v>2099</v>
      </c>
      <c r="C71" s="62">
        <v>4.24</v>
      </c>
      <c r="D71" s="1" t="s">
        <v>111</v>
      </c>
      <c r="E71" s="1" t="s">
        <v>2100</v>
      </c>
      <c r="F71" s="4">
        <v>1100</v>
      </c>
      <c r="G71" s="4">
        <v>5403.34</v>
      </c>
      <c r="H71" s="4">
        <v>0.78</v>
      </c>
    </row>
    <row r="72" spans="2:8" x14ac:dyDescent="0.2">
      <c r="B72" s="1" t="s">
        <v>2101</v>
      </c>
      <c r="C72" s="62">
        <v>3.49</v>
      </c>
      <c r="D72" s="1" t="s">
        <v>111</v>
      </c>
      <c r="E72" s="1" t="s">
        <v>2102</v>
      </c>
      <c r="F72" s="4">
        <v>1000</v>
      </c>
      <c r="G72" s="4">
        <v>4961.58</v>
      </c>
      <c r="H72" s="4">
        <v>0.71</v>
      </c>
    </row>
    <row r="73" spans="2:8" x14ac:dyDescent="0.2">
      <c r="B73" s="1" t="s">
        <v>2103</v>
      </c>
      <c r="C73" s="62">
        <v>3.98</v>
      </c>
      <c r="D73" s="1" t="s">
        <v>111</v>
      </c>
      <c r="E73" s="1" t="s">
        <v>2104</v>
      </c>
      <c r="F73" s="4">
        <v>1000</v>
      </c>
      <c r="G73" s="4">
        <v>4948.21</v>
      </c>
      <c r="H73" s="4">
        <v>0.71</v>
      </c>
    </row>
    <row r="74" spans="2:8" x14ac:dyDescent="0.2">
      <c r="B74" s="1" t="s">
        <v>2105</v>
      </c>
      <c r="C74" s="62">
        <v>3.99</v>
      </c>
      <c r="D74" s="1" t="s">
        <v>111</v>
      </c>
      <c r="E74" s="1" t="s">
        <v>2106</v>
      </c>
      <c r="F74" s="4">
        <v>1000</v>
      </c>
      <c r="G74" s="4">
        <v>4945.3999999999996</v>
      </c>
      <c r="H74" s="4">
        <v>0.71</v>
      </c>
    </row>
    <row r="75" spans="2:8" x14ac:dyDescent="0.2">
      <c r="B75" s="1" t="s">
        <v>2107</v>
      </c>
      <c r="C75" s="62">
        <v>3.93</v>
      </c>
      <c r="D75" s="1" t="s">
        <v>112</v>
      </c>
      <c r="E75" s="1" t="s">
        <v>2108</v>
      </c>
      <c r="F75" s="4">
        <v>1000</v>
      </c>
      <c r="G75" s="4">
        <v>4942.08</v>
      </c>
      <c r="H75" s="4">
        <v>0.71</v>
      </c>
    </row>
    <row r="76" spans="2:8" x14ac:dyDescent="0.2">
      <c r="B76" s="1" t="s">
        <v>2109</v>
      </c>
      <c r="C76" s="62">
        <v>3.98</v>
      </c>
      <c r="D76" s="1" t="s">
        <v>111</v>
      </c>
      <c r="E76" s="1" t="s">
        <v>2110</v>
      </c>
      <c r="F76" s="4">
        <v>1000</v>
      </c>
      <c r="G76" s="4">
        <v>4940.21</v>
      </c>
      <c r="H76" s="4">
        <v>0.71</v>
      </c>
    </row>
    <row r="77" spans="2:8" x14ac:dyDescent="0.2">
      <c r="B77" s="1" t="s">
        <v>2111</v>
      </c>
      <c r="C77" s="62">
        <v>4.29</v>
      </c>
      <c r="D77" s="1" t="s">
        <v>111</v>
      </c>
      <c r="E77" s="1" t="s">
        <v>2112</v>
      </c>
      <c r="F77" s="4">
        <v>1000</v>
      </c>
      <c r="G77" s="4">
        <v>4940.2</v>
      </c>
      <c r="H77" s="4">
        <v>0.71</v>
      </c>
    </row>
    <row r="78" spans="2:8" x14ac:dyDescent="0.2">
      <c r="B78" s="1" t="s">
        <v>2113</v>
      </c>
      <c r="C78" s="62">
        <v>3.66</v>
      </c>
      <c r="D78" s="1" t="s">
        <v>111</v>
      </c>
      <c r="E78" s="1" t="s">
        <v>2114</v>
      </c>
      <c r="F78" s="4">
        <v>5000</v>
      </c>
      <c r="G78" s="4">
        <v>4935.66</v>
      </c>
      <c r="H78" s="4">
        <v>0.71</v>
      </c>
    </row>
    <row r="79" spans="2:8" x14ac:dyDescent="0.2">
      <c r="B79" s="1" t="s">
        <v>2115</v>
      </c>
      <c r="C79" s="62">
        <v>4.1500000000000004</v>
      </c>
      <c r="D79" s="1" t="s">
        <v>111</v>
      </c>
      <c r="E79" s="1" t="s">
        <v>2116</v>
      </c>
      <c r="F79" s="4">
        <v>1000</v>
      </c>
      <c r="G79" s="4">
        <v>4933.25</v>
      </c>
      <c r="H79" s="4">
        <v>0.71</v>
      </c>
    </row>
    <row r="80" spans="2:8" x14ac:dyDescent="0.2">
      <c r="B80" s="1" t="s">
        <v>2117</v>
      </c>
      <c r="C80" s="62">
        <v>4.24</v>
      </c>
      <c r="D80" s="1" t="s">
        <v>112</v>
      </c>
      <c r="E80" s="1" t="s">
        <v>2118</v>
      </c>
      <c r="F80" s="4">
        <v>1000</v>
      </c>
      <c r="G80" s="4">
        <v>4931.91</v>
      </c>
      <c r="H80" s="4">
        <v>0.71</v>
      </c>
    </row>
    <row r="81" spans="2:8" x14ac:dyDescent="0.2">
      <c r="B81" s="1" t="s">
        <v>2119</v>
      </c>
      <c r="C81" s="62">
        <v>3.8</v>
      </c>
      <c r="D81" s="1" t="s">
        <v>111</v>
      </c>
      <c r="E81" s="1" t="s">
        <v>2120</v>
      </c>
      <c r="F81" s="4">
        <v>1000</v>
      </c>
      <c r="G81" s="4">
        <v>4930.2</v>
      </c>
      <c r="H81" s="4">
        <v>0.71</v>
      </c>
    </row>
    <row r="82" spans="2:8" x14ac:dyDescent="0.2">
      <c r="B82" s="1" t="s">
        <v>2121</v>
      </c>
      <c r="C82" s="62">
        <v>4.32</v>
      </c>
      <c r="D82" s="1" t="s">
        <v>111</v>
      </c>
      <c r="E82" s="1" t="s">
        <v>2122</v>
      </c>
      <c r="F82" s="4">
        <v>1000</v>
      </c>
      <c r="G82" s="4">
        <v>4924.8100000000004</v>
      </c>
      <c r="H82" s="4">
        <v>0.71</v>
      </c>
    </row>
    <row r="83" spans="2:8" x14ac:dyDescent="0.2">
      <c r="B83" s="1" t="s">
        <v>2123</v>
      </c>
      <c r="C83" s="62">
        <v>4.0999999999999996</v>
      </c>
      <c r="D83" s="1" t="s">
        <v>111</v>
      </c>
      <c r="E83" s="1" t="s">
        <v>2124</v>
      </c>
      <c r="F83" s="4">
        <v>1000</v>
      </c>
      <c r="G83" s="4">
        <v>4923.1400000000003</v>
      </c>
      <c r="H83" s="4">
        <v>0.71</v>
      </c>
    </row>
    <row r="84" spans="2:8" x14ac:dyDescent="0.2">
      <c r="B84" s="1" t="s">
        <v>2125</v>
      </c>
      <c r="C84" s="62">
        <v>4.5999999999999996</v>
      </c>
      <c r="D84" s="1" t="s">
        <v>111</v>
      </c>
      <c r="E84" s="1" t="s">
        <v>2126</v>
      </c>
      <c r="F84" s="4">
        <v>1000</v>
      </c>
      <c r="G84" s="4">
        <v>4911.49</v>
      </c>
      <c r="H84" s="4">
        <v>0.71</v>
      </c>
    </row>
    <row r="85" spans="2:8" x14ac:dyDescent="0.2">
      <c r="B85" s="1" t="s">
        <v>2127</v>
      </c>
      <c r="C85" s="62">
        <v>4.63</v>
      </c>
      <c r="D85" s="1" t="s">
        <v>111</v>
      </c>
      <c r="E85" s="1" t="s">
        <v>2128</v>
      </c>
      <c r="F85" s="4">
        <v>1000</v>
      </c>
      <c r="G85" s="4">
        <v>4889.72</v>
      </c>
      <c r="H85" s="4">
        <v>0.7</v>
      </c>
    </row>
    <row r="86" spans="2:8" x14ac:dyDescent="0.2">
      <c r="B86" s="1" t="s">
        <v>2129</v>
      </c>
      <c r="C86" s="62">
        <v>4.41</v>
      </c>
      <c r="D86" s="1" t="s">
        <v>111</v>
      </c>
      <c r="E86" s="1" t="s">
        <v>2130</v>
      </c>
      <c r="F86" s="4">
        <v>1000</v>
      </c>
      <c r="G86" s="4">
        <v>4878</v>
      </c>
      <c r="H86" s="4">
        <v>0.7</v>
      </c>
    </row>
    <row r="87" spans="2:8" x14ac:dyDescent="0.2">
      <c r="B87" s="1" t="s">
        <v>1990</v>
      </c>
      <c r="C87" s="62">
        <v>5.36</v>
      </c>
      <c r="D87" s="1" t="s">
        <v>111</v>
      </c>
      <c r="E87" s="1" t="s">
        <v>1991</v>
      </c>
      <c r="F87" s="4">
        <v>1000</v>
      </c>
      <c r="G87" s="4">
        <v>4837.33</v>
      </c>
      <c r="H87" s="4">
        <v>0.7</v>
      </c>
    </row>
    <row r="88" spans="2:8" x14ac:dyDescent="0.2">
      <c r="B88" s="1" t="s">
        <v>1992</v>
      </c>
      <c r="C88" s="62">
        <v>4.13</v>
      </c>
      <c r="D88" s="1" t="s">
        <v>111</v>
      </c>
      <c r="E88" s="1" t="s">
        <v>1993</v>
      </c>
      <c r="F88" s="4">
        <v>900</v>
      </c>
      <c r="G88" s="4">
        <v>4469.1499999999996</v>
      </c>
      <c r="H88" s="4">
        <v>0.64</v>
      </c>
    </row>
    <row r="89" spans="2:8" x14ac:dyDescent="0.2">
      <c r="B89" s="1" t="s">
        <v>2131</v>
      </c>
      <c r="C89" s="62">
        <v>3.51</v>
      </c>
      <c r="D89" s="1" t="s">
        <v>111</v>
      </c>
      <c r="E89" s="1" t="s">
        <v>2132</v>
      </c>
      <c r="F89" s="4">
        <v>2500</v>
      </c>
      <c r="G89" s="4">
        <v>2490.9</v>
      </c>
      <c r="H89" s="4">
        <v>0.36</v>
      </c>
    </row>
    <row r="90" spans="2:8" x14ac:dyDescent="0.2">
      <c r="B90" s="1" t="s">
        <v>2133</v>
      </c>
      <c r="C90" s="62">
        <v>3.78</v>
      </c>
      <c r="D90" s="1" t="s">
        <v>111</v>
      </c>
      <c r="E90" s="1" t="s">
        <v>2134</v>
      </c>
      <c r="F90" s="4">
        <v>2500</v>
      </c>
      <c r="G90" s="4">
        <v>2461.7600000000002</v>
      </c>
      <c r="H90" s="4">
        <v>0.35</v>
      </c>
    </row>
    <row r="91" spans="2:8" x14ac:dyDescent="0.2">
      <c r="B91" s="1" t="s">
        <v>2135</v>
      </c>
      <c r="C91" s="62">
        <v>4.66</v>
      </c>
      <c r="D91" s="1" t="s">
        <v>111</v>
      </c>
      <c r="E91" s="1" t="s">
        <v>2136</v>
      </c>
      <c r="F91" s="4">
        <v>500</v>
      </c>
      <c r="G91" s="4">
        <v>2458.2399999999998</v>
      </c>
      <c r="H91" s="4">
        <v>0.35</v>
      </c>
    </row>
    <row r="92" spans="2:8" x14ac:dyDescent="0.2">
      <c r="B92" s="1" t="s">
        <v>2137</v>
      </c>
      <c r="C92" s="62">
        <v>3.86</v>
      </c>
      <c r="D92" s="1" t="s">
        <v>112</v>
      </c>
      <c r="E92" s="1" t="s">
        <v>2138</v>
      </c>
      <c r="F92" s="4">
        <v>500</v>
      </c>
      <c r="G92" s="4">
        <v>2458.15</v>
      </c>
      <c r="H92" s="4">
        <v>0.35</v>
      </c>
    </row>
    <row r="93" spans="2:8" x14ac:dyDescent="0.2">
      <c r="B93" s="1" t="s">
        <v>2139</v>
      </c>
      <c r="C93" s="62">
        <v>4.6900000000000004</v>
      </c>
      <c r="D93" s="1" t="s">
        <v>111</v>
      </c>
      <c r="E93" s="1" t="s">
        <v>2140</v>
      </c>
      <c r="F93" s="4">
        <v>500</v>
      </c>
      <c r="G93" s="4">
        <v>2450.59</v>
      </c>
      <c r="H93" s="4">
        <v>0.35</v>
      </c>
    </row>
    <row r="94" spans="2:8" x14ac:dyDescent="0.2">
      <c r="B94" s="1" t="s">
        <v>1847</v>
      </c>
      <c r="C94" s="62">
        <v>5</v>
      </c>
      <c r="D94" s="1" t="s">
        <v>111</v>
      </c>
      <c r="E94" s="1" t="s">
        <v>1848</v>
      </c>
      <c r="F94" s="4">
        <v>500</v>
      </c>
      <c r="G94" s="4">
        <v>2449.7199999999998</v>
      </c>
      <c r="H94" s="4">
        <v>0.35</v>
      </c>
    </row>
    <row r="95" spans="2:8" x14ac:dyDescent="0.2">
      <c r="B95" s="1" t="s">
        <v>2141</v>
      </c>
      <c r="C95" s="62">
        <v>5.01</v>
      </c>
      <c r="D95" s="1" t="s">
        <v>111</v>
      </c>
      <c r="E95" s="1" t="s">
        <v>2142</v>
      </c>
      <c r="F95" s="4">
        <v>500</v>
      </c>
      <c r="G95" s="4">
        <v>2445.9499999999998</v>
      </c>
      <c r="H95" s="4">
        <v>0.35</v>
      </c>
    </row>
    <row r="96" spans="2:8" x14ac:dyDescent="0.2">
      <c r="B96" s="1" t="s">
        <v>1994</v>
      </c>
      <c r="C96" s="62">
        <v>5.01</v>
      </c>
      <c r="D96" s="1" t="s">
        <v>111</v>
      </c>
      <c r="E96" s="1" t="s">
        <v>1995</v>
      </c>
      <c r="F96" s="4">
        <v>500</v>
      </c>
      <c r="G96" s="4">
        <v>2445.9499999999998</v>
      </c>
      <c r="H96" s="4">
        <v>0.35</v>
      </c>
    </row>
    <row r="97" spans="2:8" x14ac:dyDescent="0.2">
      <c r="B97" s="1" t="s">
        <v>1820</v>
      </c>
      <c r="C97" s="62">
        <v>3.93</v>
      </c>
      <c r="D97" s="1" t="s">
        <v>111</v>
      </c>
      <c r="E97" s="1" t="s">
        <v>1821</v>
      </c>
      <c r="F97" s="4">
        <v>2500</v>
      </c>
      <c r="G97" s="4">
        <v>2435.75</v>
      </c>
      <c r="H97" s="4">
        <v>0.35</v>
      </c>
    </row>
    <row r="98" spans="2:8" x14ac:dyDescent="0.2">
      <c r="B98" s="1" t="s">
        <v>2143</v>
      </c>
      <c r="C98" s="62">
        <v>4.07</v>
      </c>
      <c r="D98" s="1" t="s">
        <v>111</v>
      </c>
      <c r="E98" s="1" t="s">
        <v>2144</v>
      </c>
      <c r="F98" s="4">
        <v>300</v>
      </c>
      <c r="G98" s="4">
        <v>1491.36</v>
      </c>
      <c r="H98" s="4">
        <v>0.21</v>
      </c>
    </row>
    <row r="99" spans="2:8" x14ac:dyDescent="0.2">
      <c r="B99" s="1" t="s">
        <v>2145</v>
      </c>
      <c r="C99" s="62">
        <v>3.43</v>
      </c>
      <c r="D99" s="1" t="s">
        <v>107</v>
      </c>
      <c r="E99" s="1" t="s">
        <v>2146</v>
      </c>
      <c r="F99" s="4">
        <v>401500</v>
      </c>
      <c r="G99" s="4">
        <v>398.39</v>
      </c>
      <c r="H99" s="4">
        <v>0.06</v>
      </c>
    </row>
    <row r="100" spans="2:8" x14ac:dyDescent="0.2">
      <c r="B100" s="2" t="s">
        <v>113</v>
      </c>
      <c r="C100" s="64"/>
      <c r="D100" s="2"/>
      <c r="E100" s="2"/>
      <c r="F100" s="10"/>
      <c r="G100" s="10">
        <f>SUM(G42:G99)</f>
        <v>523599.84000000026</v>
      </c>
      <c r="H100" s="10">
        <f>SUM(H42:H99)</f>
        <v>75.349999999999923</v>
      </c>
    </row>
    <row r="101" spans="2:8" x14ac:dyDescent="0.2">
      <c r="B101" s="2" t="s">
        <v>1822</v>
      </c>
      <c r="C101" s="64"/>
      <c r="D101" s="2"/>
      <c r="E101" s="2"/>
      <c r="F101" s="10"/>
      <c r="G101" s="10">
        <v>45000</v>
      </c>
      <c r="H101" s="10">
        <v>6.48</v>
      </c>
    </row>
    <row r="102" spans="2:8" x14ac:dyDescent="0.2">
      <c r="B102" s="2" t="s">
        <v>1823</v>
      </c>
      <c r="C102" s="64"/>
      <c r="D102" s="2"/>
      <c r="E102" s="2"/>
      <c r="F102" s="10"/>
      <c r="G102" s="10">
        <v>802.86</v>
      </c>
      <c r="H102" s="10">
        <v>0.12</v>
      </c>
    </row>
    <row r="103" spans="2:8" x14ac:dyDescent="0.2">
      <c r="B103" s="2" t="s">
        <v>114</v>
      </c>
      <c r="C103" s="64"/>
      <c r="D103" s="2"/>
      <c r="E103" s="2"/>
      <c r="F103" s="10"/>
      <c r="G103" s="10">
        <v>713028.54999999993</v>
      </c>
      <c r="H103" s="10">
        <v>102.68</v>
      </c>
    </row>
    <row r="104" spans="2:8" x14ac:dyDescent="0.2">
      <c r="B104" s="2" t="s">
        <v>198</v>
      </c>
      <c r="C104" s="64"/>
      <c r="D104" s="2"/>
      <c r="E104" s="2"/>
      <c r="F104" s="10"/>
      <c r="G104" s="10">
        <v>-18545.253667799887</v>
      </c>
      <c r="H104" s="10">
        <v>-2.6800000000000068</v>
      </c>
    </row>
    <row r="105" spans="2:8" x14ac:dyDescent="0.2">
      <c r="B105" s="2" t="s">
        <v>116</v>
      </c>
      <c r="C105" s="64"/>
      <c r="D105" s="2"/>
      <c r="E105" s="2"/>
      <c r="F105" s="10"/>
      <c r="G105" s="10">
        <v>694483.29633220006</v>
      </c>
      <c r="H105" s="10">
        <v>100</v>
      </c>
    </row>
    <row r="106" spans="2:8" x14ac:dyDescent="0.2">
      <c r="B106" s="1" t="s">
        <v>117</v>
      </c>
    </row>
    <row r="107" spans="2:8" x14ac:dyDescent="0.2">
      <c r="B107" s="1" t="s">
        <v>118</v>
      </c>
    </row>
    <row r="109" spans="2:8" ht="25.5" x14ac:dyDescent="0.2">
      <c r="B109" s="11" t="s">
        <v>119</v>
      </c>
      <c r="C109" s="62" t="s">
        <v>120</v>
      </c>
    </row>
    <row r="110" spans="2:8" x14ac:dyDescent="0.2">
      <c r="B110" s="2"/>
    </row>
    <row r="111" spans="2:8" x14ac:dyDescent="0.2">
      <c r="B111" s="69" t="s">
        <v>2147</v>
      </c>
    </row>
    <row r="112" spans="2:8" x14ac:dyDescent="0.2">
      <c r="B112" s="2" t="s">
        <v>122</v>
      </c>
    </row>
    <row r="113" spans="2:7" x14ac:dyDescent="0.2">
      <c r="B113" s="2" t="s">
        <v>2148</v>
      </c>
      <c r="C113" s="64"/>
    </row>
    <row r="114" spans="2:7" x14ac:dyDescent="0.2">
      <c r="B114" s="2" t="s">
        <v>2149</v>
      </c>
      <c r="C114" s="64"/>
    </row>
    <row r="115" spans="2:7" x14ac:dyDescent="0.2">
      <c r="B115" s="2" t="s">
        <v>2150</v>
      </c>
      <c r="C115" s="64"/>
    </row>
    <row r="116" spans="2:7" x14ac:dyDescent="0.2">
      <c r="B116" s="2" t="s">
        <v>2151</v>
      </c>
      <c r="C116" s="64"/>
    </row>
    <row r="117" spans="2:7" x14ac:dyDescent="0.2">
      <c r="B117" s="2" t="s">
        <v>2152</v>
      </c>
      <c r="C117" s="64"/>
    </row>
    <row r="118" spans="2:7" x14ac:dyDescent="0.2">
      <c r="B118" s="2" t="s">
        <v>2153</v>
      </c>
      <c r="C118" s="64"/>
    </row>
    <row r="119" spans="2:7" x14ac:dyDescent="0.2">
      <c r="B119" s="2" t="s">
        <v>2154</v>
      </c>
      <c r="C119" s="64"/>
    </row>
    <row r="120" spans="2:7" x14ac:dyDescent="0.2">
      <c r="B120" s="2" t="s">
        <v>2155</v>
      </c>
      <c r="C120" s="64"/>
    </row>
    <row r="121" spans="2:7" x14ac:dyDescent="0.2">
      <c r="B121" s="69" t="s">
        <v>1941</v>
      </c>
      <c r="C121" s="64"/>
    </row>
    <row r="122" spans="2:7" x14ac:dyDescent="0.2">
      <c r="B122" s="69" t="s">
        <v>2156</v>
      </c>
    </row>
    <row r="124" spans="2:7" x14ac:dyDescent="0.2">
      <c r="B124" s="69" t="s">
        <v>1092</v>
      </c>
      <c r="C124" s="76"/>
      <c r="D124" s="70"/>
      <c r="E124" s="70"/>
      <c r="F124" s="71"/>
      <c r="G124" s="71"/>
    </row>
    <row r="125" spans="2:7" ht="128.25" x14ac:dyDescent="0.2">
      <c r="B125" s="72" t="s">
        <v>1093</v>
      </c>
      <c r="C125" s="77" t="s">
        <v>1094</v>
      </c>
      <c r="D125" s="73" t="s">
        <v>1095</v>
      </c>
      <c r="E125" s="73" t="s">
        <v>1096</v>
      </c>
      <c r="F125" s="74" t="s">
        <v>2157</v>
      </c>
      <c r="G125" s="71"/>
    </row>
    <row r="126" spans="2:7" x14ac:dyDescent="0.2">
      <c r="B126" s="125" t="s">
        <v>2158</v>
      </c>
      <c r="C126" s="126" t="s">
        <v>2159</v>
      </c>
      <c r="D126" s="127" t="s">
        <v>2160</v>
      </c>
      <c r="E126" s="127" t="s">
        <v>2161</v>
      </c>
      <c r="F126" s="75">
        <v>5000</v>
      </c>
      <c r="G126" s="71" t="s">
        <v>1097</v>
      </c>
    </row>
    <row r="127" spans="2:7" x14ac:dyDescent="0.2">
      <c r="B127" s="70"/>
      <c r="C127" s="76"/>
      <c r="D127" s="70"/>
      <c r="E127" s="70"/>
      <c r="F127" s="71"/>
      <c r="G127" s="71"/>
    </row>
    <row r="128" spans="2:7" x14ac:dyDescent="0.2">
      <c r="B128" s="70" t="s">
        <v>2162</v>
      </c>
      <c r="C128" s="76"/>
      <c r="D128" s="70"/>
      <c r="E128" s="70"/>
      <c r="F128" s="71"/>
      <c r="G128" s="71"/>
    </row>
    <row r="129" spans="2:7" x14ac:dyDescent="0.2">
      <c r="B129" s="70"/>
      <c r="C129" s="76"/>
      <c r="D129" s="70"/>
      <c r="E129" s="70"/>
      <c r="F129" s="71"/>
      <c r="G129" s="71"/>
    </row>
    <row r="131" spans="2:7" x14ac:dyDescent="0.2">
      <c r="B131" s="113" t="s">
        <v>2009</v>
      </c>
      <c r="C131" s="114"/>
      <c r="D131" s="115"/>
    </row>
    <row r="132" spans="2:7" ht="30" x14ac:dyDescent="0.2">
      <c r="B132" s="116" t="s">
        <v>2010</v>
      </c>
      <c r="C132" s="117" t="s">
        <v>2011</v>
      </c>
      <c r="D132" s="116" t="s">
        <v>2012</v>
      </c>
    </row>
    <row r="133" spans="2:7" x14ac:dyDescent="0.2">
      <c r="B133" s="118" t="s">
        <v>981</v>
      </c>
      <c r="C133" s="119">
        <f>6651000000/10000000</f>
        <v>665.1</v>
      </c>
      <c r="D133" s="120">
        <v>5.56</v>
      </c>
      <c r="F133" s="128"/>
    </row>
  </sheetData>
  <mergeCells count="3">
    <mergeCell ref="B1:E1"/>
    <mergeCell ref="C3:C8"/>
    <mergeCell ref="D3:D8"/>
  </mergeCells>
  <hyperlinks>
    <hyperlink ref="A1" location="Index!A1" display="Index" xr:uid="{5187DAF7-6666-4C95-8B89-BC15BED7AB70}"/>
  </hyperlink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9673E-DA15-4B17-8641-AF45DC28CEA0}">
  <dimension ref="A1:H33"/>
  <sheetViews>
    <sheetView workbookViewId="0">
      <selection activeCell="B1" sqref="B1:E1"/>
    </sheetView>
  </sheetViews>
  <sheetFormatPr defaultRowHeight="12.75" x14ac:dyDescent="0.2"/>
  <cols>
    <col min="1" max="1" width="5.42578125" style="1" bestFit="1" customWidth="1"/>
    <col min="2" max="2" width="67" style="1" bestFit="1" customWidth="1"/>
    <col min="3" max="3" width="21.28515625" style="5" customWidth="1"/>
    <col min="4" max="4" width="22.28515625" style="1" customWidth="1"/>
    <col min="5" max="5" width="10.42578125" style="1" bestFit="1" customWidth="1"/>
    <col min="6" max="6" width="10.285156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60" width="20.7109375" style="1" customWidth="1"/>
    <col min="261" max="261" width="10.42578125" style="1" bestFit="1" customWidth="1"/>
    <col min="262" max="262" width="10.285156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6" width="20.7109375" style="1" customWidth="1"/>
    <col min="517" max="517" width="10.42578125" style="1" bestFit="1" customWidth="1"/>
    <col min="518" max="518" width="10.285156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2" width="20.7109375" style="1" customWidth="1"/>
    <col min="773" max="773" width="10.42578125" style="1" bestFit="1" customWidth="1"/>
    <col min="774" max="774" width="10.285156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8" width="20.7109375" style="1" customWidth="1"/>
    <col min="1029" max="1029" width="10.42578125" style="1" bestFit="1" customWidth="1"/>
    <col min="1030" max="1030" width="10.285156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4" width="20.7109375" style="1" customWidth="1"/>
    <col min="1285" max="1285" width="10.42578125" style="1" bestFit="1" customWidth="1"/>
    <col min="1286" max="1286" width="10.285156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40" width="20.7109375" style="1" customWidth="1"/>
    <col min="1541" max="1541" width="10.42578125" style="1" bestFit="1" customWidth="1"/>
    <col min="1542" max="1542" width="10.285156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6" width="20.7109375" style="1" customWidth="1"/>
    <col min="1797" max="1797" width="10.42578125" style="1" bestFit="1" customWidth="1"/>
    <col min="1798" max="1798" width="10.285156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2" width="20.7109375" style="1" customWidth="1"/>
    <col min="2053" max="2053" width="10.42578125" style="1" bestFit="1" customWidth="1"/>
    <col min="2054" max="2054" width="10.285156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8" width="20.7109375" style="1" customWidth="1"/>
    <col min="2309" max="2309" width="10.42578125" style="1" bestFit="1" customWidth="1"/>
    <col min="2310" max="2310" width="10.285156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4" width="20.7109375" style="1" customWidth="1"/>
    <col min="2565" max="2565" width="10.42578125" style="1" bestFit="1" customWidth="1"/>
    <col min="2566" max="2566" width="10.285156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20" width="20.7109375" style="1" customWidth="1"/>
    <col min="2821" max="2821" width="10.42578125" style="1" bestFit="1" customWidth="1"/>
    <col min="2822" max="2822" width="10.285156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6" width="20.7109375" style="1" customWidth="1"/>
    <col min="3077" max="3077" width="10.42578125" style="1" bestFit="1" customWidth="1"/>
    <col min="3078" max="3078" width="10.285156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2" width="20.7109375" style="1" customWidth="1"/>
    <col min="3333" max="3333" width="10.42578125" style="1" bestFit="1" customWidth="1"/>
    <col min="3334" max="3334" width="10.285156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8" width="20.7109375" style="1" customWidth="1"/>
    <col min="3589" max="3589" width="10.42578125" style="1" bestFit="1" customWidth="1"/>
    <col min="3590" max="3590" width="10.285156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4" width="20.7109375" style="1" customWidth="1"/>
    <col min="3845" max="3845" width="10.42578125" style="1" bestFit="1" customWidth="1"/>
    <col min="3846" max="3846" width="10.285156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100" width="20.7109375" style="1" customWidth="1"/>
    <col min="4101" max="4101" width="10.42578125" style="1" bestFit="1" customWidth="1"/>
    <col min="4102" max="4102" width="10.285156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6" width="20.7109375" style="1" customWidth="1"/>
    <col min="4357" max="4357" width="10.42578125" style="1" bestFit="1" customWidth="1"/>
    <col min="4358" max="4358" width="10.285156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2" width="20.7109375" style="1" customWidth="1"/>
    <col min="4613" max="4613" width="10.42578125" style="1" bestFit="1" customWidth="1"/>
    <col min="4614" max="4614" width="10.285156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8" width="20.7109375" style="1" customWidth="1"/>
    <col min="4869" max="4869" width="10.42578125" style="1" bestFit="1" customWidth="1"/>
    <col min="4870" max="4870" width="10.285156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4" width="20.7109375" style="1" customWidth="1"/>
    <col min="5125" max="5125" width="10.42578125" style="1" bestFit="1" customWidth="1"/>
    <col min="5126" max="5126" width="10.285156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80" width="20.7109375" style="1" customWidth="1"/>
    <col min="5381" max="5381" width="10.42578125" style="1" bestFit="1" customWidth="1"/>
    <col min="5382" max="5382" width="10.285156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6" width="20.7109375" style="1" customWidth="1"/>
    <col min="5637" max="5637" width="10.42578125" style="1" bestFit="1" customWidth="1"/>
    <col min="5638" max="5638" width="10.285156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2" width="20.7109375" style="1" customWidth="1"/>
    <col min="5893" max="5893" width="10.42578125" style="1" bestFit="1" customWidth="1"/>
    <col min="5894" max="5894" width="10.285156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8" width="20.7109375" style="1" customWidth="1"/>
    <col min="6149" max="6149" width="10.42578125" style="1" bestFit="1" customWidth="1"/>
    <col min="6150" max="6150" width="10.285156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4" width="20.7109375" style="1" customWidth="1"/>
    <col min="6405" max="6405" width="10.42578125" style="1" bestFit="1" customWidth="1"/>
    <col min="6406" max="6406" width="10.285156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60" width="20.7109375" style="1" customWidth="1"/>
    <col min="6661" max="6661" width="10.42578125" style="1" bestFit="1" customWidth="1"/>
    <col min="6662" max="6662" width="10.285156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6" width="20.7109375" style="1" customWidth="1"/>
    <col min="6917" max="6917" width="10.42578125" style="1" bestFit="1" customWidth="1"/>
    <col min="6918" max="6918" width="10.285156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2" width="20.7109375" style="1" customWidth="1"/>
    <col min="7173" max="7173" width="10.42578125" style="1" bestFit="1" customWidth="1"/>
    <col min="7174" max="7174" width="10.285156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8" width="20.7109375" style="1" customWidth="1"/>
    <col min="7429" max="7429" width="10.42578125" style="1" bestFit="1" customWidth="1"/>
    <col min="7430" max="7430" width="10.285156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4" width="20.7109375" style="1" customWidth="1"/>
    <col min="7685" max="7685" width="10.42578125" style="1" bestFit="1" customWidth="1"/>
    <col min="7686" max="7686" width="10.285156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40" width="20.7109375" style="1" customWidth="1"/>
    <col min="7941" max="7941" width="10.42578125" style="1" bestFit="1" customWidth="1"/>
    <col min="7942" max="7942" width="10.285156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6" width="20.7109375" style="1" customWidth="1"/>
    <col min="8197" max="8197" width="10.42578125" style="1" bestFit="1" customWidth="1"/>
    <col min="8198" max="8198" width="10.285156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2" width="20.7109375" style="1" customWidth="1"/>
    <col min="8453" max="8453" width="10.42578125" style="1" bestFit="1" customWidth="1"/>
    <col min="8454" max="8454" width="10.285156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8" width="20.7109375" style="1" customWidth="1"/>
    <col min="8709" max="8709" width="10.42578125" style="1" bestFit="1" customWidth="1"/>
    <col min="8710" max="8710" width="10.285156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4" width="20.7109375" style="1" customWidth="1"/>
    <col min="8965" max="8965" width="10.42578125" style="1" bestFit="1" customWidth="1"/>
    <col min="8966" max="8966" width="10.285156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20" width="20.7109375" style="1" customWidth="1"/>
    <col min="9221" max="9221" width="10.42578125" style="1" bestFit="1" customWidth="1"/>
    <col min="9222" max="9222" width="10.285156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6" width="20.7109375" style="1" customWidth="1"/>
    <col min="9477" max="9477" width="10.42578125" style="1" bestFit="1" customWidth="1"/>
    <col min="9478" max="9478" width="10.285156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2" width="20.7109375" style="1" customWidth="1"/>
    <col min="9733" max="9733" width="10.42578125" style="1" bestFit="1" customWidth="1"/>
    <col min="9734" max="9734" width="10.285156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8" width="20.7109375" style="1" customWidth="1"/>
    <col min="9989" max="9989" width="10.42578125" style="1" bestFit="1" customWidth="1"/>
    <col min="9990" max="9990" width="10.285156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4" width="20.7109375" style="1" customWidth="1"/>
    <col min="10245" max="10245" width="10.42578125" style="1" bestFit="1" customWidth="1"/>
    <col min="10246" max="10246" width="10.285156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500" width="20.7109375" style="1" customWidth="1"/>
    <col min="10501" max="10501" width="10.42578125" style="1" bestFit="1" customWidth="1"/>
    <col min="10502" max="10502" width="10.285156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6" width="20.7109375" style="1" customWidth="1"/>
    <col min="10757" max="10757" width="10.42578125" style="1" bestFit="1" customWidth="1"/>
    <col min="10758" max="10758" width="10.285156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2" width="20.7109375" style="1" customWidth="1"/>
    <col min="11013" max="11013" width="10.42578125" style="1" bestFit="1" customWidth="1"/>
    <col min="11014" max="11014" width="10.285156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8" width="20.7109375" style="1" customWidth="1"/>
    <col min="11269" max="11269" width="10.42578125" style="1" bestFit="1" customWidth="1"/>
    <col min="11270" max="11270" width="10.285156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4" width="20.7109375" style="1" customWidth="1"/>
    <col min="11525" max="11525" width="10.42578125" style="1" bestFit="1" customWidth="1"/>
    <col min="11526" max="11526" width="10.285156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80" width="20.7109375" style="1" customWidth="1"/>
    <col min="11781" max="11781" width="10.42578125" style="1" bestFit="1" customWidth="1"/>
    <col min="11782" max="11782" width="10.285156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6" width="20.7109375" style="1" customWidth="1"/>
    <col min="12037" max="12037" width="10.42578125" style="1" bestFit="1" customWidth="1"/>
    <col min="12038" max="12038" width="10.285156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2" width="20.7109375" style="1" customWidth="1"/>
    <col min="12293" max="12293" width="10.42578125" style="1" bestFit="1" customWidth="1"/>
    <col min="12294" max="12294" width="10.285156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8" width="20.7109375" style="1" customWidth="1"/>
    <col min="12549" max="12549" width="10.42578125" style="1" bestFit="1" customWidth="1"/>
    <col min="12550" max="12550" width="10.285156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4" width="20.7109375" style="1" customWidth="1"/>
    <col min="12805" max="12805" width="10.42578125" style="1" bestFit="1" customWidth="1"/>
    <col min="12806" max="12806" width="10.285156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60" width="20.7109375" style="1" customWidth="1"/>
    <col min="13061" max="13061" width="10.42578125" style="1" bestFit="1" customWidth="1"/>
    <col min="13062" max="13062" width="10.285156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6" width="20.7109375" style="1" customWidth="1"/>
    <col min="13317" max="13317" width="10.42578125" style="1" bestFit="1" customWidth="1"/>
    <col min="13318" max="13318" width="10.285156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2" width="20.7109375" style="1" customWidth="1"/>
    <col min="13573" max="13573" width="10.42578125" style="1" bestFit="1" customWidth="1"/>
    <col min="13574" max="13574" width="10.285156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8" width="20.7109375" style="1" customWidth="1"/>
    <col min="13829" max="13829" width="10.42578125" style="1" bestFit="1" customWidth="1"/>
    <col min="13830" max="13830" width="10.285156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4" width="20.7109375" style="1" customWidth="1"/>
    <col min="14085" max="14085" width="10.42578125" style="1" bestFit="1" customWidth="1"/>
    <col min="14086" max="14086" width="10.285156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40" width="20.7109375" style="1" customWidth="1"/>
    <col min="14341" max="14341" width="10.42578125" style="1" bestFit="1" customWidth="1"/>
    <col min="14342" max="14342" width="10.285156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6" width="20.7109375" style="1" customWidth="1"/>
    <col min="14597" max="14597" width="10.42578125" style="1" bestFit="1" customWidth="1"/>
    <col min="14598" max="14598" width="10.285156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2" width="20.7109375" style="1" customWidth="1"/>
    <col min="14853" max="14853" width="10.42578125" style="1" bestFit="1" customWidth="1"/>
    <col min="14854" max="14854" width="10.285156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8" width="20.7109375" style="1" customWidth="1"/>
    <col min="15109" max="15109" width="10.42578125" style="1" bestFit="1" customWidth="1"/>
    <col min="15110" max="15110" width="10.285156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4" width="20.7109375" style="1" customWidth="1"/>
    <col min="15365" max="15365" width="10.42578125" style="1" bestFit="1" customWidth="1"/>
    <col min="15366" max="15366" width="10.285156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20" width="20.7109375" style="1" customWidth="1"/>
    <col min="15621" max="15621" width="10.42578125" style="1" bestFit="1" customWidth="1"/>
    <col min="15622" max="15622" width="10.285156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6" width="20.7109375" style="1" customWidth="1"/>
    <col min="15877" max="15877" width="10.42578125" style="1" bestFit="1" customWidth="1"/>
    <col min="15878" max="15878" width="10.285156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2" width="20.7109375" style="1" customWidth="1"/>
    <col min="16133" max="16133" width="10.42578125" style="1" bestFit="1" customWidth="1"/>
    <col min="16134" max="16134" width="10.28515625" style="1" bestFit="1" customWidth="1"/>
    <col min="16135" max="16135" width="18.140625" style="1" bestFit="1" customWidth="1"/>
    <col min="16136" max="16136" width="9.140625" style="1" bestFit="1"/>
    <col min="16137" max="16384" width="9.140625" style="1"/>
  </cols>
  <sheetData>
    <row r="1" spans="1:8" x14ac:dyDescent="0.2">
      <c r="A1" s="3" t="s">
        <v>0</v>
      </c>
      <c r="B1" s="410" t="s">
        <v>23</v>
      </c>
      <c r="C1" s="410"/>
      <c r="D1" s="410"/>
      <c r="E1" s="410"/>
    </row>
    <row r="2" spans="1:8" ht="13.5" thickBot="1" x14ac:dyDescent="0.25"/>
    <row r="3" spans="1:8" ht="15" x14ac:dyDescent="0.2">
      <c r="B3" s="47" t="s">
        <v>1929</v>
      </c>
      <c r="C3" s="453"/>
      <c r="D3" s="417"/>
    </row>
    <row r="4" spans="1:8" ht="15" x14ac:dyDescent="0.2">
      <c r="B4" s="50" t="s">
        <v>1930</v>
      </c>
      <c r="C4" s="454"/>
      <c r="D4" s="418"/>
    </row>
    <row r="5" spans="1:8" ht="15" x14ac:dyDescent="0.2">
      <c r="B5" s="50" t="s">
        <v>983</v>
      </c>
      <c r="C5" s="454"/>
      <c r="D5" s="418"/>
    </row>
    <row r="6" spans="1:8" ht="30" x14ac:dyDescent="0.2">
      <c r="B6" s="50" t="s">
        <v>1931</v>
      </c>
      <c r="C6" s="454"/>
      <c r="D6" s="418"/>
    </row>
    <row r="7" spans="1:8" ht="30.75" thickBot="1" x14ac:dyDescent="0.25">
      <c r="B7" s="51" t="s">
        <v>1932</v>
      </c>
      <c r="C7" s="455"/>
      <c r="D7" s="419"/>
    </row>
    <row r="8" spans="1:8" x14ac:dyDescent="0.2">
      <c r="C8" s="64" t="s">
        <v>1631</v>
      </c>
      <c r="D8" s="64" t="s">
        <v>1630</v>
      </c>
    </row>
    <row r="9" spans="1:8" x14ac:dyDescent="0.2">
      <c r="B9" s="1" t="s">
        <v>95</v>
      </c>
    </row>
    <row r="11" spans="1:8" s="79" customFormat="1" x14ac:dyDescent="0.2">
      <c r="B11" s="94" t="s">
        <v>96</v>
      </c>
      <c r="C11" s="95" t="s">
        <v>97</v>
      </c>
      <c r="D11" s="94" t="s">
        <v>98</v>
      </c>
      <c r="E11" s="94" t="s">
        <v>99</v>
      </c>
      <c r="F11" s="93" t="s">
        <v>100</v>
      </c>
      <c r="G11" s="93" t="s">
        <v>101</v>
      </c>
      <c r="H11" s="93" t="s">
        <v>102</v>
      </c>
    </row>
    <row r="12" spans="1:8" x14ac:dyDescent="0.2">
      <c r="B12" s="2" t="s">
        <v>251</v>
      </c>
      <c r="C12" s="9"/>
      <c r="D12" s="2"/>
      <c r="E12" s="2"/>
      <c r="F12" s="10"/>
      <c r="G12" s="10">
        <v>275000</v>
      </c>
      <c r="H12" s="10">
        <v>76.81</v>
      </c>
    </row>
    <row r="13" spans="1:8" x14ac:dyDescent="0.2">
      <c r="B13" s="2" t="s">
        <v>252</v>
      </c>
      <c r="C13" s="9"/>
      <c r="D13" s="2"/>
      <c r="E13" s="2"/>
      <c r="F13" s="10"/>
      <c r="G13" s="10">
        <v>82246.350000000006</v>
      </c>
      <c r="H13" s="10">
        <v>22.97</v>
      </c>
    </row>
    <row r="14" spans="1:8" x14ac:dyDescent="0.2">
      <c r="B14" s="2" t="s">
        <v>114</v>
      </c>
      <c r="C14" s="9"/>
      <c r="D14" s="2"/>
      <c r="E14" s="2"/>
      <c r="F14" s="10"/>
      <c r="G14" s="10">
        <v>357246.35</v>
      </c>
      <c r="H14" s="10">
        <v>99.78</v>
      </c>
    </row>
    <row r="15" spans="1:8" x14ac:dyDescent="0.2">
      <c r="B15" s="2" t="s">
        <v>115</v>
      </c>
      <c r="C15" s="9"/>
      <c r="D15" s="2"/>
      <c r="E15" s="2"/>
      <c r="F15" s="10"/>
      <c r="G15" s="10">
        <v>760.55012528997031</v>
      </c>
      <c r="H15" s="10">
        <v>0.21999999999999886</v>
      </c>
    </row>
    <row r="16" spans="1:8" x14ac:dyDescent="0.2">
      <c r="B16" s="2" t="s">
        <v>116</v>
      </c>
      <c r="C16" s="9"/>
      <c r="D16" s="2"/>
      <c r="E16" s="2"/>
      <c r="F16" s="10"/>
      <c r="G16" s="10">
        <v>358006.90012528998</v>
      </c>
      <c r="H16" s="10">
        <v>100</v>
      </c>
    </row>
    <row r="17" spans="2:3" x14ac:dyDescent="0.2">
      <c r="B17" s="1" t="s">
        <v>117</v>
      </c>
    </row>
    <row r="18" spans="2:3" x14ac:dyDescent="0.2">
      <c r="B18" s="1" t="s">
        <v>118</v>
      </c>
    </row>
    <row r="20" spans="2:3" ht="25.5" x14ac:dyDescent="0.2">
      <c r="B20" s="11" t="s">
        <v>119</v>
      </c>
      <c r="C20" s="5" t="s">
        <v>120</v>
      </c>
    </row>
    <row r="21" spans="2:3" x14ac:dyDescent="0.2">
      <c r="B21" s="2"/>
    </row>
    <row r="22" spans="2:3" x14ac:dyDescent="0.2">
      <c r="B22" s="2" t="s">
        <v>121</v>
      </c>
    </row>
    <row r="23" spans="2:3" x14ac:dyDescent="0.2">
      <c r="B23" s="2" t="s">
        <v>122</v>
      </c>
    </row>
    <row r="24" spans="2:3" x14ac:dyDescent="0.2">
      <c r="B24" s="2" t="s">
        <v>1933</v>
      </c>
      <c r="C24" s="9"/>
    </row>
    <row r="25" spans="2:3" x14ac:dyDescent="0.2">
      <c r="B25" s="2" t="s">
        <v>1934</v>
      </c>
      <c r="C25" s="9"/>
    </row>
    <row r="26" spans="2:3" x14ac:dyDescent="0.2">
      <c r="B26" s="2" t="s">
        <v>1935</v>
      </c>
      <c r="C26" s="9"/>
    </row>
    <row r="27" spans="2:3" x14ac:dyDescent="0.2">
      <c r="B27" s="2" t="s">
        <v>1936</v>
      </c>
      <c r="C27" s="9"/>
    </row>
    <row r="28" spans="2:3" x14ac:dyDescent="0.2">
      <c r="B28" s="2" t="s">
        <v>1937</v>
      </c>
      <c r="C28" s="9"/>
    </row>
    <row r="29" spans="2:3" x14ac:dyDescent="0.2">
      <c r="B29" s="2" t="s">
        <v>1938</v>
      </c>
      <c r="C29" s="9"/>
    </row>
    <row r="30" spans="2:3" x14ac:dyDescent="0.2">
      <c r="B30" s="2" t="s">
        <v>1939</v>
      </c>
      <c r="C30" s="9"/>
    </row>
    <row r="31" spans="2:3" x14ac:dyDescent="0.2">
      <c r="B31" s="2" t="s">
        <v>1940</v>
      </c>
      <c r="C31" s="9"/>
    </row>
    <row r="32" spans="2:3" x14ac:dyDescent="0.2">
      <c r="B32" s="69" t="s">
        <v>1941</v>
      </c>
      <c r="C32" s="64"/>
    </row>
    <row r="33" spans="2:3" x14ac:dyDescent="0.2">
      <c r="B33" s="69" t="s">
        <v>1942</v>
      </c>
      <c r="C33" s="62"/>
    </row>
  </sheetData>
  <mergeCells count="3">
    <mergeCell ref="B1:E1"/>
    <mergeCell ref="C3:C7"/>
    <mergeCell ref="D3:D7"/>
  </mergeCells>
  <hyperlinks>
    <hyperlink ref="A1" location="Index!A1" display="Index" xr:uid="{8A316D40-52D4-47D0-9245-8E181AFAC47B}"/>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CCE7B-36FB-4C8C-BA66-5145AF047446}">
  <dimension ref="A1:H82"/>
  <sheetViews>
    <sheetView workbookViewId="0">
      <selection activeCell="B1" sqref="B1:E1"/>
    </sheetView>
  </sheetViews>
  <sheetFormatPr defaultRowHeight="12.75" x14ac:dyDescent="0.2"/>
  <cols>
    <col min="1" max="1" width="5.42578125" style="1" bestFit="1" customWidth="1"/>
    <col min="2" max="2" width="67" style="1" bestFit="1" customWidth="1"/>
    <col min="3" max="3" width="25.7109375" style="62" customWidth="1"/>
    <col min="4" max="4" width="25.7109375" style="1" customWidth="1"/>
    <col min="5" max="5" width="14.285156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60" width="20.7109375" style="1" customWidth="1"/>
    <col min="261" max="261" width="14.285156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6" width="20.7109375" style="1" customWidth="1"/>
    <col min="517" max="517" width="14.285156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2" width="20.7109375" style="1" customWidth="1"/>
    <col min="773" max="773" width="14.285156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8" width="20.7109375" style="1" customWidth="1"/>
    <col min="1029" max="1029" width="14.285156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4" width="20.7109375" style="1" customWidth="1"/>
    <col min="1285" max="1285" width="14.285156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40" width="20.7109375" style="1" customWidth="1"/>
    <col min="1541" max="1541" width="14.285156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6" width="20.7109375" style="1" customWidth="1"/>
    <col min="1797" max="1797" width="14.285156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2" width="20.7109375" style="1" customWidth="1"/>
    <col min="2053" max="2053" width="14.285156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8" width="20.7109375" style="1" customWidth="1"/>
    <col min="2309" max="2309" width="14.285156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4" width="20.7109375" style="1" customWidth="1"/>
    <col min="2565" max="2565" width="14.285156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20" width="20.7109375" style="1" customWidth="1"/>
    <col min="2821" max="2821" width="14.285156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6" width="20.7109375" style="1" customWidth="1"/>
    <col min="3077" max="3077" width="14.285156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2" width="20.7109375" style="1" customWidth="1"/>
    <col min="3333" max="3333" width="14.285156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8" width="20.7109375" style="1" customWidth="1"/>
    <col min="3589" max="3589" width="14.285156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4" width="20.7109375" style="1" customWidth="1"/>
    <col min="3845" max="3845" width="14.285156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100" width="20.7109375" style="1" customWidth="1"/>
    <col min="4101" max="4101" width="14.285156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6" width="20.7109375" style="1" customWidth="1"/>
    <col min="4357" max="4357" width="14.285156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2" width="20.7109375" style="1" customWidth="1"/>
    <col min="4613" max="4613" width="14.285156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8" width="20.7109375" style="1" customWidth="1"/>
    <col min="4869" max="4869" width="14.285156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4" width="20.7109375" style="1" customWidth="1"/>
    <col min="5125" max="5125" width="14.285156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80" width="20.7109375" style="1" customWidth="1"/>
    <col min="5381" max="5381" width="14.285156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6" width="20.7109375" style="1" customWidth="1"/>
    <col min="5637" max="5637" width="14.285156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2" width="20.7109375" style="1" customWidth="1"/>
    <col min="5893" max="5893" width="14.285156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8" width="20.7109375" style="1" customWidth="1"/>
    <col min="6149" max="6149" width="14.285156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4" width="20.7109375" style="1" customWidth="1"/>
    <col min="6405" max="6405" width="14.285156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60" width="20.7109375" style="1" customWidth="1"/>
    <col min="6661" max="6661" width="14.285156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6" width="20.7109375" style="1" customWidth="1"/>
    <col min="6917" max="6917" width="14.285156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2" width="20.7109375" style="1" customWidth="1"/>
    <col min="7173" max="7173" width="14.285156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8" width="20.7109375" style="1" customWidth="1"/>
    <col min="7429" max="7429" width="14.285156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4" width="20.7109375" style="1" customWidth="1"/>
    <col min="7685" max="7685" width="14.285156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40" width="20.7109375" style="1" customWidth="1"/>
    <col min="7941" max="7941" width="14.285156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6" width="20.7109375" style="1" customWidth="1"/>
    <col min="8197" max="8197" width="14.285156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2" width="20.7109375" style="1" customWidth="1"/>
    <col min="8453" max="8453" width="14.285156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8" width="20.7109375" style="1" customWidth="1"/>
    <col min="8709" max="8709" width="14.285156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4" width="20.7109375" style="1" customWidth="1"/>
    <col min="8965" max="8965" width="14.285156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20" width="20.7109375" style="1" customWidth="1"/>
    <col min="9221" max="9221" width="14.285156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6" width="20.7109375" style="1" customWidth="1"/>
    <col min="9477" max="9477" width="14.285156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2" width="20.7109375" style="1" customWidth="1"/>
    <col min="9733" max="9733" width="14.285156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8" width="20.7109375" style="1" customWidth="1"/>
    <col min="9989" max="9989" width="14.285156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4" width="20.7109375" style="1" customWidth="1"/>
    <col min="10245" max="10245" width="14.285156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500" width="20.7109375" style="1" customWidth="1"/>
    <col min="10501" max="10501" width="14.285156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6" width="20.7109375" style="1" customWidth="1"/>
    <col min="10757" max="10757" width="14.285156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2" width="20.7109375" style="1" customWidth="1"/>
    <col min="11013" max="11013" width="14.285156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8" width="20.7109375" style="1" customWidth="1"/>
    <col min="11269" max="11269" width="14.285156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4" width="20.7109375" style="1" customWidth="1"/>
    <col min="11525" max="11525" width="14.285156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80" width="20.7109375" style="1" customWidth="1"/>
    <col min="11781" max="11781" width="14.285156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6" width="20.7109375" style="1" customWidth="1"/>
    <col min="12037" max="12037" width="14.285156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2" width="20.7109375" style="1" customWidth="1"/>
    <col min="12293" max="12293" width="14.285156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8" width="20.7109375" style="1" customWidth="1"/>
    <col min="12549" max="12549" width="14.285156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4" width="20.7109375" style="1" customWidth="1"/>
    <col min="12805" max="12805" width="14.285156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60" width="20.7109375" style="1" customWidth="1"/>
    <col min="13061" max="13061" width="14.285156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6" width="20.7109375" style="1" customWidth="1"/>
    <col min="13317" max="13317" width="14.285156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2" width="20.7109375" style="1" customWidth="1"/>
    <col min="13573" max="13573" width="14.285156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8" width="20.7109375" style="1" customWidth="1"/>
    <col min="13829" max="13829" width="14.285156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4" width="20.7109375" style="1" customWidth="1"/>
    <col min="14085" max="14085" width="14.285156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40" width="20.7109375" style="1" customWidth="1"/>
    <col min="14341" max="14341" width="14.285156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6" width="20.7109375" style="1" customWidth="1"/>
    <col min="14597" max="14597" width="14.285156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2" width="20.7109375" style="1" customWidth="1"/>
    <col min="14853" max="14853" width="14.285156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8" width="20.7109375" style="1" customWidth="1"/>
    <col min="15109" max="15109" width="14.285156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4" width="20.7109375" style="1" customWidth="1"/>
    <col min="15365" max="15365" width="14.285156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20" width="20.7109375" style="1" customWidth="1"/>
    <col min="15621" max="15621" width="14.285156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6" width="20.7109375" style="1" customWidth="1"/>
    <col min="15877" max="15877" width="14.285156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2" width="20.7109375" style="1" customWidth="1"/>
    <col min="16133" max="16133" width="14.285156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8" x14ac:dyDescent="0.2">
      <c r="A1" s="3" t="s">
        <v>0</v>
      </c>
      <c r="B1" s="410" t="s">
        <v>30</v>
      </c>
      <c r="C1" s="410"/>
      <c r="D1" s="410"/>
      <c r="E1" s="410"/>
    </row>
    <row r="2" spans="1:8" ht="13.5" thickBot="1" x14ac:dyDescent="0.25"/>
    <row r="3" spans="1:8" ht="15" x14ac:dyDescent="0.2">
      <c r="B3" s="47" t="s">
        <v>1943</v>
      </c>
      <c r="C3" s="453"/>
      <c r="D3" s="417"/>
    </row>
    <row r="4" spans="1:8" ht="45" x14ac:dyDescent="0.2">
      <c r="B4" s="50" t="s">
        <v>1944</v>
      </c>
      <c r="C4" s="454"/>
      <c r="D4" s="418"/>
    </row>
    <row r="5" spans="1:8" ht="15" x14ac:dyDescent="0.2">
      <c r="B5" s="50" t="s">
        <v>983</v>
      </c>
      <c r="C5" s="454"/>
      <c r="D5" s="418"/>
    </row>
    <row r="6" spans="1:8" ht="15" x14ac:dyDescent="0.2">
      <c r="B6" s="50" t="s">
        <v>1945</v>
      </c>
      <c r="C6" s="454"/>
      <c r="D6" s="418"/>
    </row>
    <row r="7" spans="1:8" ht="30.75" thickBot="1" x14ac:dyDescent="0.25">
      <c r="B7" s="51" t="s">
        <v>1946</v>
      </c>
      <c r="C7" s="455"/>
      <c r="D7" s="419"/>
    </row>
    <row r="8" spans="1:8" x14ac:dyDescent="0.2">
      <c r="C8" s="64" t="s">
        <v>1631</v>
      </c>
      <c r="D8" s="64" t="s">
        <v>1630</v>
      </c>
    </row>
    <row r="9" spans="1:8" x14ac:dyDescent="0.2">
      <c r="B9" s="1" t="s">
        <v>95</v>
      </c>
    </row>
    <row r="11" spans="1:8" x14ac:dyDescent="0.2">
      <c r="B11" s="6" t="s">
        <v>96</v>
      </c>
      <c r="C11" s="63" t="s">
        <v>97</v>
      </c>
      <c r="D11" s="6" t="s">
        <v>98</v>
      </c>
      <c r="E11" s="6" t="s">
        <v>99</v>
      </c>
      <c r="F11" s="8" t="s">
        <v>100</v>
      </c>
      <c r="G11" s="8" t="s">
        <v>101</v>
      </c>
      <c r="H11" s="8" t="s">
        <v>102</v>
      </c>
    </row>
    <row r="12" spans="1:8" x14ac:dyDescent="0.2">
      <c r="B12" s="2" t="s">
        <v>103</v>
      </c>
    </row>
    <row r="13" spans="1:8" x14ac:dyDescent="0.2">
      <c r="B13" s="2" t="s">
        <v>104</v>
      </c>
    </row>
    <row r="14" spans="1:8" x14ac:dyDescent="0.2">
      <c r="B14" s="2" t="s">
        <v>390</v>
      </c>
    </row>
    <row r="15" spans="1:8" x14ac:dyDescent="0.2">
      <c r="B15" s="1" t="s">
        <v>1947</v>
      </c>
      <c r="C15" s="62">
        <v>4.26</v>
      </c>
      <c r="D15" s="1" t="s">
        <v>305</v>
      </c>
      <c r="E15" s="1" t="s">
        <v>1948</v>
      </c>
      <c r="F15" s="4">
        <v>500</v>
      </c>
      <c r="G15" s="4">
        <v>5012.38</v>
      </c>
      <c r="H15" s="4">
        <v>4.82</v>
      </c>
    </row>
    <row r="16" spans="1:8" x14ac:dyDescent="0.2">
      <c r="B16" s="1" t="s">
        <v>1949</v>
      </c>
      <c r="C16" s="62">
        <v>3.55</v>
      </c>
      <c r="D16" s="1" t="s">
        <v>305</v>
      </c>
      <c r="E16" s="1" t="s">
        <v>1950</v>
      </c>
      <c r="F16" s="4">
        <v>400</v>
      </c>
      <c r="G16" s="4">
        <v>4030.89</v>
      </c>
      <c r="H16" s="4">
        <v>3.88</v>
      </c>
    </row>
    <row r="17" spans="2:8" x14ac:dyDescent="0.2">
      <c r="B17" s="1" t="s">
        <v>1951</v>
      </c>
      <c r="C17" s="62">
        <v>4.45</v>
      </c>
      <c r="D17" s="1" t="s">
        <v>305</v>
      </c>
      <c r="E17" s="1" t="s">
        <v>1952</v>
      </c>
      <c r="F17" s="4">
        <v>250</v>
      </c>
      <c r="G17" s="4">
        <v>2557.39</v>
      </c>
      <c r="H17" s="4">
        <v>2.46</v>
      </c>
    </row>
    <row r="18" spans="2:8" x14ac:dyDescent="0.2">
      <c r="B18" s="1" t="s">
        <v>1676</v>
      </c>
      <c r="C18" s="62">
        <v>3.8</v>
      </c>
      <c r="D18" s="1" t="s">
        <v>305</v>
      </c>
      <c r="E18" s="1" t="s">
        <v>1677</v>
      </c>
      <c r="F18" s="4">
        <v>250</v>
      </c>
      <c r="G18" s="4">
        <v>2546.0100000000002</v>
      </c>
      <c r="H18" s="4">
        <v>2.4500000000000002</v>
      </c>
    </row>
    <row r="19" spans="2:8" x14ac:dyDescent="0.2">
      <c r="B19" s="1" t="s">
        <v>1953</v>
      </c>
      <c r="C19" s="62">
        <v>4.38</v>
      </c>
      <c r="D19" s="1" t="s">
        <v>311</v>
      </c>
      <c r="E19" s="1" t="s">
        <v>1954</v>
      </c>
      <c r="F19" s="4">
        <v>250</v>
      </c>
      <c r="G19" s="4">
        <v>2545.1999999999998</v>
      </c>
      <c r="H19" s="4">
        <v>2.4500000000000002</v>
      </c>
    </row>
    <row r="20" spans="2:8" x14ac:dyDescent="0.2">
      <c r="B20" s="1" t="s">
        <v>1955</v>
      </c>
      <c r="C20" s="62">
        <v>3.61</v>
      </c>
      <c r="D20" s="1" t="s">
        <v>305</v>
      </c>
      <c r="E20" s="1" t="s">
        <v>1956</v>
      </c>
      <c r="F20" s="4">
        <v>250</v>
      </c>
      <c r="G20" s="4">
        <v>2519.9899999999998</v>
      </c>
      <c r="H20" s="4">
        <v>2.42</v>
      </c>
    </row>
    <row r="21" spans="2:8" x14ac:dyDescent="0.2">
      <c r="B21" s="1" t="s">
        <v>1380</v>
      </c>
      <c r="C21" s="62">
        <v>3.61</v>
      </c>
      <c r="D21" s="1" t="s">
        <v>305</v>
      </c>
      <c r="E21" s="1" t="s">
        <v>901</v>
      </c>
      <c r="F21" s="4">
        <v>250</v>
      </c>
      <c r="G21" s="4">
        <v>2515.94</v>
      </c>
      <c r="H21" s="4">
        <v>2.42</v>
      </c>
    </row>
    <row r="22" spans="2:8" x14ac:dyDescent="0.2">
      <c r="B22" s="1" t="s">
        <v>1720</v>
      </c>
      <c r="C22" s="62">
        <v>6.66</v>
      </c>
      <c r="D22" s="1" t="s">
        <v>311</v>
      </c>
      <c r="E22" s="1" t="s">
        <v>1721</v>
      </c>
      <c r="F22" s="4">
        <v>250</v>
      </c>
      <c r="G22" s="4">
        <v>2503.13</v>
      </c>
      <c r="H22" s="4">
        <v>2.41</v>
      </c>
    </row>
    <row r="23" spans="2:8" x14ac:dyDescent="0.2">
      <c r="B23" s="1" t="s">
        <v>1416</v>
      </c>
      <c r="C23" s="62">
        <v>3.98</v>
      </c>
      <c r="D23" s="1" t="s">
        <v>305</v>
      </c>
      <c r="E23" s="1" t="s">
        <v>810</v>
      </c>
      <c r="F23" s="4">
        <v>250</v>
      </c>
      <c r="G23" s="4">
        <v>2501.4299999999998</v>
      </c>
      <c r="H23" s="4">
        <v>2.4</v>
      </c>
    </row>
    <row r="24" spans="2:8" x14ac:dyDescent="0.2">
      <c r="B24" s="1" t="s">
        <v>1408</v>
      </c>
      <c r="C24" s="62">
        <v>5.15</v>
      </c>
      <c r="D24" s="1" t="s">
        <v>313</v>
      </c>
      <c r="E24" s="1" t="s">
        <v>796</v>
      </c>
      <c r="F24" s="4">
        <v>200</v>
      </c>
      <c r="G24" s="4">
        <v>2050.81</v>
      </c>
      <c r="H24" s="4">
        <v>1.97</v>
      </c>
    </row>
    <row r="25" spans="2:8" x14ac:dyDescent="0.2">
      <c r="B25" s="1" t="s">
        <v>1407</v>
      </c>
      <c r="C25" s="62">
        <v>5.39</v>
      </c>
      <c r="D25" s="1" t="s">
        <v>311</v>
      </c>
      <c r="E25" s="1" t="s">
        <v>795</v>
      </c>
      <c r="F25" s="4">
        <v>200</v>
      </c>
      <c r="G25" s="4">
        <v>2038.82</v>
      </c>
      <c r="H25" s="4">
        <v>1.96</v>
      </c>
    </row>
    <row r="26" spans="2:8" x14ac:dyDescent="0.2">
      <c r="B26" s="1" t="s">
        <v>1957</v>
      </c>
      <c r="C26" s="62">
        <v>3.76</v>
      </c>
      <c r="D26" s="1" t="s">
        <v>305</v>
      </c>
      <c r="E26" s="1" t="s">
        <v>1958</v>
      </c>
      <c r="F26" s="4">
        <v>50</v>
      </c>
      <c r="G26" s="4">
        <v>506.23</v>
      </c>
      <c r="H26" s="4">
        <v>0.49</v>
      </c>
    </row>
    <row r="27" spans="2:8" x14ac:dyDescent="0.2">
      <c r="B27" s="1" t="s">
        <v>1959</v>
      </c>
      <c r="C27" s="62">
        <v>3.55</v>
      </c>
      <c r="D27" s="1" t="s">
        <v>305</v>
      </c>
      <c r="E27" s="1" t="s">
        <v>1960</v>
      </c>
      <c r="F27" s="4">
        <v>50</v>
      </c>
      <c r="G27" s="4">
        <v>502.3</v>
      </c>
      <c r="H27" s="4">
        <v>0.48</v>
      </c>
    </row>
    <row r="28" spans="2:8" x14ac:dyDescent="0.2">
      <c r="B28" s="1" t="s">
        <v>1961</v>
      </c>
      <c r="C28" s="62">
        <v>3.57</v>
      </c>
      <c r="D28" s="1" t="s">
        <v>305</v>
      </c>
      <c r="E28" s="1" t="s">
        <v>1962</v>
      </c>
      <c r="F28" s="4">
        <v>18</v>
      </c>
      <c r="G28" s="4">
        <v>181.49</v>
      </c>
      <c r="H28" s="4">
        <v>0.17</v>
      </c>
    </row>
    <row r="29" spans="2:8" x14ac:dyDescent="0.2">
      <c r="B29" s="2" t="s">
        <v>325</v>
      </c>
      <c r="C29" s="64"/>
      <c r="D29" s="2"/>
      <c r="E29" s="2"/>
      <c r="F29" s="10"/>
      <c r="G29" s="10">
        <f>SUM(G11:G28)</f>
        <v>32012.010000000002</v>
      </c>
      <c r="H29" s="10">
        <f>SUM(H11:H28)</f>
        <v>30.779999999999998</v>
      </c>
    </row>
    <row r="30" spans="2:8" x14ac:dyDescent="0.2">
      <c r="B30" s="2" t="s">
        <v>110</v>
      </c>
    </row>
    <row r="31" spans="2:8" x14ac:dyDescent="0.2">
      <c r="B31" s="1" t="s">
        <v>918</v>
      </c>
      <c r="C31" s="62">
        <v>3.23</v>
      </c>
      <c r="D31" s="1" t="s">
        <v>107</v>
      </c>
      <c r="E31" s="1" t="s">
        <v>919</v>
      </c>
      <c r="F31" s="4">
        <v>7500000</v>
      </c>
      <c r="G31" s="4">
        <v>7491.37</v>
      </c>
      <c r="H31" s="4">
        <v>7.2</v>
      </c>
    </row>
    <row r="32" spans="2:8" x14ac:dyDescent="0.2">
      <c r="B32" s="1" t="s">
        <v>1963</v>
      </c>
      <c r="C32" s="62">
        <v>3.44</v>
      </c>
      <c r="D32" s="1" t="s">
        <v>107</v>
      </c>
      <c r="E32" s="1" t="s">
        <v>1964</v>
      </c>
      <c r="F32" s="4">
        <v>5000000</v>
      </c>
      <c r="G32" s="4">
        <v>4958</v>
      </c>
      <c r="H32" s="4">
        <v>4.7699999999999996</v>
      </c>
    </row>
    <row r="33" spans="2:8" x14ac:dyDescent="0.2">
      <c r="B33" s="1" t="s">
        <v>1965</v>
      </c>
      <c r="C33" s="62">
        <v>3.51</v>
      </c>
      <c r="D33" s="1" t="s">
        <v>111</v>
      </c>
      <c r="E33" s="1" t="s">
        <v>1966</v>
      </c>
      <c r="F33" s="4">
        <v>1000</v>
      </c>
      <c r="G33" s="4">
        <v>4956.63</v>
      </c>
      <c r="H33" s="4">
        <v>4.7699999999999996</v>
      </c>
    </row>
    <row r="34" spans="2:8" x14ac:dyDescent="0.2">
      <c r="B34" s="1" t="s">
        <v>1967</v>
      </c>
      <c r="C34" s="62">
        <v>3.6</v>
      </c>
      <c r="D34" s="1" t="s">
        <v>111</v>
      </c>
      <c r="E34" s="1" t="s">
        <v>1968</v>
      </c>
      <c r="F34" s="4">
        <v>5000</v>
      </c>
      <c r="G34" s="4">
        <v>4942</v>
      </c>
      <c r="H34" s="4">
        <v>4.75</v>
      </c>
    </row>
    <row r="35" spans="2:8" x14ac:dyDescent="0.2">
      <c r="B35" s="1" t="s">
        <v>1969</v>
      </c>
      <c r="C35" s="62">
        <v>3.75</v>
      </c>
      <c r="D35" s="1" t="s">
        <v>111</v>
      </c>
      <c r="E35" s="1" t="s">
        <v>1970</v>
      </c>
      <c r="F35" s="4">
        <v>1000</v>
      </c>
      <c r="G35" s="4">
        <v>4917.1499999999996</v>
      </c>
      <c r="H35" s="4">
        <v>4.7300000000000004</v>
      </c>
    </row>
    <row r="36" spans="2:8" x14ac:dyDescent="0.2">
      <c r="B36" s="1" t="s">
        <v>1971</v>
      </c>
      <c r="C36" s="62">
        <v>3.7</v>
      </c>
      <c r="D36" s="1" t="s">
        <v>1972</v>
      </c>
      <c r="E36" s="1" t="s">
        <v>1973</v>
      </c>
      <c r="F36" s="4">
        <v>5000</v>
      </c>
      <c r="G36" s="4">
        <v>4916.28</v>
      </c>
      <c r="H36" s="4">
        <v>4.7300000000000004</v>
      </c>
    </row>
    <row r="37" spans="2:8" x14ac:dyDescent="0.2">
      <c r="B37" s="1" t="s">
        <v>1974</v>
      </c>
      <c r="C37" s="62">
        <v>3.82</v>
      </c>
      <c r="D37" s="1" t="s">
        <v>111</v>
      </c>
      <c r="E37" s="1" t="s">
        <v>1975</v>
      </c>
      <c r="F37" s="4">
        <v>5000</v>
      </c>
      <c r="G37" s="4">
        <v>4915.24</v>
      </c>
      <c r="H37" s="4">
        <v>4.7300000000000004</v>
      </c>
    </row>
    <row r="38" spans="2:8" x14ac:dyDescent="0.2">
      <c r="B38" s="1" t="s">
        <v>1976</v>
      </c>
      <c r="C38" s="62">
        <v>3.62</v>
      </c>
      <c r="D38" s="1" t="s">
        <v>111</v>
      </c>
      <c r="E38" s="1" t="s">
        <v>1977</v>
      </c>
      <c r="F38" s="4">
        <v>500</v>
      </c>
      <c r="G38" s="4">
        <v>2493.08</v>
      </c>
      <c r="H38" s="4">
        <v>2.4</v>
      </c>
    </row>
    <row r="39" spans="2:8" x14ac:dyDescent="0.2">
      <c r="B39" s="1" t="s">
        <v>1978</v>
      </c>
      <c r="C39" s="62">
        <v>3.43</v>
      </c>
      <c r="D39" s="1" t="s">
        <v>111</v>
      </c>
      <c r="E39" s="1" t="s">
        <v>1979</v>
      </c>
      <c r="F39" s="4">
        <v>2500</v>
      </c>
      <c r="G39" s="4">
        <v>2487.38</v>
      </c>
      <c r="H39" s="4">
        <v>2.39</v>
      </c>
    </row>
    <row r="40" spans="2:8" x14ac:dyDescent="0.2">
      <c r="B40" s="1" t="s">
        <v>1980</v>
      </c>
      <c r="C40" s="62">
        <v>3.94</v>
      </c>
      <c r="D40" s="1" t="s">
        <v>111</v>
      </c>
      <c r="E40" s="1" t="s">
        <v>1981</v>
      </c>
      <c r="F40" s="4">
        <v>500</v>
      </c>
      <c r="G40" s="4">
        <v>2482.0500000000002</v>
      </c>
      <c r="H40" s="4">
        <v>2.39</v>
      </c>
    </row>
    <row r="41" spans="2:8" x14ac:dyDescent="0.2">
      <c r="B41" s="1" t="s">
        <v>1982</v>
      </c>
      <c r="C41" s="62">
        <v>4.13</v>
      </c>
      <c r="D41" s="1" t="s">
        <v>111</v>
      </c>
      <c r="E41" s="1" t="s">
        <v>1983</v>
      </c>
      <c r="F41" s="4">
        <v>500</v>
      </c>
      <c r="G41" s="4">
        <v>2466.83</v>
      </c>
      <c r="H41" s="4">
        <v>2.37</v>
      </c>
    </row>
    <row r="42" spans="2:8" x14ac:dyDescent="0.2">
      <c r="B42" s="1" t="s">
        <v>1431</v>
      </c>
      <c r="C42" s="62">
        <v>3.78</v>
      </c>
      <c r="D42" s="1" t="s">
        <v>111</v>
      </c>
      <c r="E42" s="1" t="s">
        <v>834</v>
      </c>
      <c r="F42" s="4">
        <v>2500</v>
      </c>
      <c r="G42" s="4">
        <v>2465.0300000000002</v>
      </c>
      <c r="H42" s="4">
        <v>2.37</v>
      </c>
    </row>
    <row r="43" spans="2:8" x14ac:dyDescent="0.2">
      <c r="B43" s="1" t="s">
        <v>1984</v>
      </c>
      <c r="C43" s="62">
        <v>4.03</v>
      </c>
      <c r="D43" s="1" t="s">
        <v>112</v>
      </c>
      <c r="E43" s="1" t="s">
        <v>1985</v>
      </c>
      <c r="F43" s="4">
        <v>500</v>
      </c>
      <c r="G43" s="4">
        <v>2459.27</v>
      </c>
      <c r="H43" s="4">
        <v>2.36</v>
      </c>
    </row>
    <row r="44" spans="2:8" x14ac:dyDescent="0.2">
      <c r="B44" s="1" t="s">
        <v>1986</v>
      </c>
      <c r="C44" s="62">
        <v>3.92</v>
      </c>
      <c r="D44" s="1" t="s">
        <v>111</v>
      </c>
      <c r="E44" s="1" t="s">
        <v>1987</v>
      </c>
      <c r="F44" s="4">
        <v>500</v>
      </c>
      <c r="G44" s="4">
        <v>2445.12</v>
      </c>
      <c r="H44" s="4">
        <v>2.35</v>
      </c>
    </row>
    <row r="45" spans="2:8" x14ac:dyDescent="0.2">
      <c r="B45" s="1" t="s">
        <v>1476</v>
      </c>
      <c r="C45" s="62">
        <v>5.29</v>
      </c>
      <c r="D45" s="1" t="s">
        <v>112</v>
      </c>
      <c r="E45" s="1" t="s">
        <v>329</v>
      </c>
      <c r="F45" s="4">
        <v>500</v>
      </c>
      <c r="G45" s="4">
        <v>2428.5500000000002</v>
      </c>
      <c r="H45" s="4">
        <v>2.33</v>
      </c>
    </row>
    <row r="46" spans="2:8" x14ac:dyDescent="0.2">
      <c r="B46" s="1" t="s">
        <v>1988</v>
      </c>
      <c r="C46" s="62">
        <v>4.78</v>
      </c>
      <c r="D46" s="1" t="s">
        <v>111</v>
      </c>
      <c r="E46" s="1" t="s">
        <v>1989</v>
      </c>
      <c r="F46" s="4">
        <v>500</v>
      </c>
      <c r="G46" s="4">
        <v>2409.4899999999998</v>
      </c>
      <c r="H46" s="4">
        <v>2.3199999999999998</v>
      </c>
    </row>
    <row r="47" spans="2:8" x14ac:dyDescent="0.2">
      <c r="B47" s="1" t="s">
        <v>1990</v>
      </c>
      <c r="C47" s="62">
        <v>5.36</v>
      </c>
      <c r="D47" s="1" t="s">
        <v>111</v>
      </c>
      <c r="E47" s="1" t="s">
        <v>1991</v>
      </c>
      <c r="F47" s="4">
        <v>400</v>
      </c>
      <c r="G47" s="4">
        <v>1934.93</v>
      </c>
      <c r="H47" s="4">
        <v>1.86</v>
      </c>
    </row>
    <row r="48" spans="2:8" x14ac:dyDescent="0.2">
      <c r="B48" s="1" t="s">
        <v>1992</v>
      </c>
      <c r="C48" s="62">
        <v>4.13</v>
      </c>
      <c r="D48" s="1" t="s">
        <v>111</v>
      </c>
      <c r="E48" s="1" t="s">
        <v>1993</v>
      </c>
      <c r="F48" s="4">
        <v>300</v>
      </c>
      <c r="G48" s="4">
        <v>1489.72</v>
      </c>
      <c r="H48" s="4">
        <v>1.43</v>
      </c>
    </row>
    <row r="49" spans="2:8" x14ac:dyDescent="0.2">
      <c r="B49" s="1" t="s">
        <v>1994</v>
      </c>
      <c r="C49" s="62">
        <v>5.01</v>
      </c>
      <c r="D49" s="1" t="s">
        <v>111</v>
      </c>
      <c r="E49" s="1" t="s">
        <v>1995</v>
      </c>
      <c r="F49" s="4">
        <v>300</v>
      </c>
      <c r="G49" s="4">
        <v>1467.57</v>
      </c>
      <c r="H49" s="4">
        <v>1.41</v>
      </c>
    </row>
    <row r="50" spans="2:8" x14ac:dyDescent="0.2">
      <c r="B50" s="2" t="s">
        <v>113</v>
      </c>
      <c r="C50" s="64"/>
      <c r="D50" s="2"/>
      <c r="E50" s="2"/>
      <c r="F50" s="10"/>
      <c r="G50" s="10">
        <f>SUM(G30:G49)</f>
        <v>64125.69</v>
      </c>
      <c r="H50" s="10">
        <f>SUM(H30:H49)</f>
        <v>61.659999999999989</v>
      </c>
    </row>
    <row r="51" spans="2:8" x14ac:dyDescent="0.2">
      <c r="B51" s="2" t="s">
        <v>332</v>
      </c>
      <c r="C51" s="64"/>
      <c r="D51" s="2"/>
      <c r="E51" s="2"/>
      <c r="F51" s="10"/>
      <c r="G51" s="10">
        <v>19669.830000000002</v>
      </c>
      <c r="H51" s="10">
        <v>18.91</v>
      </c>
    </row>
    <row r="52" spans="2:8" x14ac:dyDescent="0.2">
      <c r="B52" s="2" t="s">
        <v>114</v>
      </c>
      <c r="C52" s="64"/>
      <c r="D52" s="2"/>
      <c r="E52" s="2"/>
      <c r="F52" s="10"/>
      <c r="G52" s="10">
        <v>115807.53</v>
      </c>
      <c r="H52" s="10">
        <v>111.34</v>
      </c>
    </row>
    <row r="53" spans="2:8" x14ac:dyDescent="0.2">
      <c r="B53" s="2" t="s">
        <v>198</v>
      </c>
      <c r="C53" s="64"/>
      <c r="D53" s="2"/>
      <c r="E53" s="2"/>
      <c r="F53" s="10"/>
      <c r="G53" s="10">
        <v>-11790.830580530004</v>
      </c>
      <c r="H53" s="10">
        <v>-11.340000000000003</v>
      </c>
    </row>
    <row r="54" spans="2:8" x14ac:dyDescent="0.2">
      <c r="B54" s="2" t="s">
        <v>116</v>
      </c>
      <c r="C54" s="64"/>
      <c r="D54" s="2"/>
      <c r="E54" s="2"/>
      <c r="F54" s="10"/>
      <c r="G54" s="10">
        <v>104016.69941946999</v>
      </c>
      <c r="H54" s="10">
        <v>100</v>
      </c>
    </row>
    <row r="55" spans="2:8" x14ac:dyDescent="0.2">
      <c r="B55" s="1" t="s">
        <v>117</v>
      </c>
    </row>
    <row r="56" spans="2:8" x14ac:dyDescent="0.2">
      <c r="B56" s="1" t="s">
        <v>118</v>
      </c>
    </row>
    <row r="58" spans="2:8" ht="25.5" x14ac:dyDescent="0.2">
      <c r="B58" s="11" t="s">
        <v>119</v>
      </c>
      <c r="C58" s="62" t="s">
        <v>120</v>
      </c>
    </row>
    <row r="59" spans="2:8" x14ac:dyDescent="0.2">
      <c r="B59" s="2"/>
    </row>
    <row r="60" spans="2:8" x14ac:dyDescent="0.2">
      <c r="B60" s="2" t="s">
        <v>121</v>
      </c>
    </row>
    <row r="61" spans="2:8" x14ac:dyDescent="0.2">
      <c r="B61" s="2" t="s">
        <v>122</v>
      </c>
    </row>
    <row r="62" spans="2:8" x14ac:dyDescent="0.2">
      <c r="B62" s="2" t="s">
        <v>1996</v>
      </c>
      <c r="C62" s="64"/>
    </row>
    <row r="63" spans="2:8" x14ac:dyDescent="0.2">
      <c r="B63" s="2" t="s">
        <v>1997</v>
      </c>
      <c r="C63" s="64"/>
    </row>
    <row r="64" spans="2:8" x14ac:dyDescent="0.2">
      <c r="B64" s="2" t="s">
        <v>1998</v>
      </c>
      <c r="C64" s="64"/>
    </row>
    <row r="65" spans="2:8" x14ac:dyDescent="0.2">
      <c r="B65" s="2" t="s">
        <v>1999</v>
      </c>
      <c r="C65" s="64"/>
    </row>
    <row r="66" spans="2:8" x14ac:dyDescent="0.2">
      <c r="B66" s="2" t="s">
        <v>2000</v>
      </c>
      <c r="C66" s="64"/>
    </row>
    <row r="67" spans="2:8" x14ac:dyDescent="0.2">
      <c r="B67" s="2" t="s">
        <v>2001</v>
      </c>
      <c r="C67" s="64"/>
    </row>
    <row r="68" spans="2:8" x14ac:dyDescent="0.2">
      <c r="B68" s="2" t="s">
        <v>2002</v>
      </c>
      <c r="C68" s="64"/>
    </row>
    <row r="69" spans="2:8" x14ac:dyDescent="0.2">
      <c r="B69" s="2" t="s">
        <v>2003</v>
      </c>
      <c r="C69" s="64"/>
    </row>
    <row r="70" spans="2:8" x14ac:dyDescent="0.2">
      <c r="B70" s="2" t="s">
        <v>2004</v>
      </c>
      <c r="C70" s="64"/>
    </row>
    <row r="71" spans="2:8" x14ac:dyDescent="0.2">
      <c r="B71" s="2" t="s">
        <v>2005</v>
      </c>
      <c r="C71" s="64"/>
    </row>
    <row r="72" spans="2:8" x14ac:dyDescent="0.2">
      <c r="B72" s="2" t="s">
        <v>2006</v>
      </c>
      <c r="C72" s="64"/>
    </row>
    <row r="73" spans="2:8" x14ac:dyDescent="0.2">
      <c r="B73" s="2" t="s">
        <v>2007</v>
      </c>
      <c r="C73" s="64"/>
    </row>
    <row r="74" spans="2:8" x14ac:dyDescent="0.2">
      <c r="B74" s="69" t="s">
        <v>1941</v>
      </c>
      <c r="C74" s="64"/>
    </row>
    <row r="75" spans="2:8" x14ac:dyDescent="0.2">
      <c r="B75" s="69" t="s">
        <v>2008</v>
      </c>
    </row>
    <row r="77" spans="2:8" x14ac:dyDescent="0.2">
      <c r="B77" s="113" t="s">
        <v>2009</v>
      </c>
      <c r="C77" s="114"/>
      <c r="D77" s="115"/>
    </row>
    <row r="78" spans="2:8" ht="30" x14ac:dyDescent="0.2">
      <c r="B78" s="116" t="s">
        <v>2010</v>
      </c>
      <c r="C78" s="117" t="s">
        <v>2011</v>
      </c>
      <c r="D78" s="116" t="s">
        <v>2012</v>
      </c>
    </row>
    <row r="79" spans="2:8" s="121" customFormat="1" x14ac:dyDescent="0.2">
      <c r="B79" s="118" t="s">
        <v>981</v>
      </c>
      <c r="C79" s="119">
        <v>100</v>
      </c>
      <c r="D79" s="120">
        <v>0.84</v>
      </c>
      <c r="F79" s="122"/>
      <c r="G79" s="123"/>
      <c r="H79" s="123"/>
    </row>
    <row r="80" spans="2:8" x14ac:dyDescent="0.2">
      <c r="B80" s="118" t="s">
        <v>998</v>
      </c>
      <c r="C80" s="119">
        <v>50</v>
      </c>
      <c r="D80" s="12">
        <v>1.45</v>
      </c>
    </row>
    <row r="81" spans="2:4" x14ac:dyDescent="0.2">
      <c r="B81" s="118" t="s">
        <v>2013</v>
      </c>
      <c r="C81" s="124">
        <v>50</v>
      </c>
      <c r="D81" s="12">
        <v>1.57</v>
      </c>
    </row>
    <row r="82" spans="2:4" x14ac:dyDescent="0.2">
      <c r="B82" s="118" t="s">
        <v>986</v>
      </c>
      <c r="C82" s="124">
        <v>90</v>
      </c>
      <c r="D82" s="12">
        <v>2.4900000000000002</v>
      </c>
    </row>
  </sheetData>
  <mergeCells count="3">
    <mergeCell ref="B1:E1"/>
    <mergeCell ref="C3:C7"/>
    <mergeCell ref="D3:D7"/>
  </mergeCells>
  <hyperlinks>
    <hyperlink ref="A1" location="Index!A1" display="Index" xr:uid="{9F981425-5EB9-444F-8463-4C791A800913}"/>
  </hyperlinks>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DAB82-0912-4DAD-A596-F2404EE193C8}">
  <dimension ref="A1:H56"/>
  <sheetViews>
    <sheetView workbookViewId="0">
      <selection activeCell="B1" sqref="B1:E1"/>
    </sheetView>
  </sheetViews>
  <sheetFormatPr defaultRowHeight="12.75" x14ac:dyDescent="0.2"/>
  <cols>
    <col min="1" max="1" width="5.42578125" style="1" bestFit="1" customWidth="1"/>
    <col min="2" max="2" width="67" style="1" bestFit="1" customWidth="1"/>
    <col min="3" max="3" width="20.7109375" style="62" customWidth="1"/>
    <col min="4" max="4" width="22.42578125" style="1" customWidth="1"/>
    <col min="5" max="5" width="14.5703125" style="1" bestFit="1" customWidth="1"/>
    <col min="6" max="6" width="10.285156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60" width="20.7109375" style="1" customWidth="1"/>
    <col min="261" max="261" width="14.5703125" style="1" bestFit="1" customWidth="1"/>
    <col min="262" max="262" width="10.285156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6" width="20.7109375" style="1" customWidth="1"/>
    <col min="517" max="517" width="14.5703125" style="1" bestFit="1" customWidth="1"/>
    <col min="518" max="518" width="10.285156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2" width="20.7109375" style="1" customWidth="1"/>
    <col min="773" max="773" width="14.5703125" style="1" bestFit="1" customWidth="1"/>
    <col min="774" max="774" width="10.285156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8" width="20.7109375" style="1" customWidth="1"/>
    <col min="1029" max="1029" width="14.5703125" style="1" bestFit="1" customWidth="1"/>
    <col min="1030" max="1030" width="10.285156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4" width="20.7109375" style="1" customWidth="1"/>
    <col min="1285" max="1285" width="14.5703125" style="1" bestFit="1" customWidth="1"/>
    <col min="1286" max="1286" width="10.285156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40" width="20.7109375" style="1" customWidth="1"/>
    <col min="1541" max="1541" width="14.5703125" style="1" bestFit="1" customWidth="1"/>
    <col min="1542" max="1542" width="10.285156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6" width="20.7109375" style="1" customWidth="1"/>
    <col min="1797" max="1797" width="14.5703125" style="1" bestFit="1" customWidth="1"/>
    <col min="1798" max="1798" width="10.285156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2" width="20.7109375" style="1" customWidth="1"/>
    <col min="2053" max="2053" width="14.5703125" style="1" bestFit="1" customWidth="1"/>
    <col min="2054" max="2054" width="10.285156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8" width="20.7109375" style="1" customWidth="1"/>
    <col min="2309" max="2309" width="14.5703125" style="1" bestFit="1" customWidth="1"/>
    <col min="2310" max="2310" width="10.285156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4" width="20.7109375" style="1" customWidth="1"/>
    <col min="2565" max="2565" width="14.5703125" style="1" bestFit="1" customWidth="1"/>
    <col min="2566" max="2566" width="10.285156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20" width="20.7109375" style="1" customWidth="1"/>
    <col min="2821" max="2821" width="14.5703125" style="1" bestFit="1" customWidth="1"/>
    <col min="2822" max="2822" width="10.285156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6" width="20.7109375" style="1" customWidth="1"/>
    <col min="3077" max="3077" width="14.5703125" style="1" bestFit="1" customWidth="1"/>
    <col min="3078" max="3078" width="10.285156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2" width="20.7109375" style="1" customWidth="1"/>
    <col min="3333" max="3333" width="14.5703125" style="1" bestFit="1" customWidth="1"/>
    <col min="3334" max="3334" width="10.285156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8" width="20.7109375" style="1" customWidth="1"/>
    <col min="3589" max="3589" width="14.5703125" style="1" bestFit="1" customWidth="1"/>
    <col min="3590" max="3590" width="10.285156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4" width="20.7109375" style="1" customWidth="1"/>
    <col min="3845" max="3845" width="14.5703125" style="1" bestFit="1" customWidth="1"/>
    <col min="3846" max="3846" width="10.285156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100" width="20.7109375" style="1" customWidth="1"/>
    <col min="4101" max="4101" width="14.5703125" style="1" bestFit="1" customWidth="1"/>
    <col min="4102" max="4102" width="10.285156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6" width="20.7109375" style="1" customWidth="1"/>
    <col min="4357" max="4357" width="14.5703125" style="1" bestFit="1" customWidth="1"/>
    <col min="4358" max="4358" width="10.285156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2" width="20.7109375" style="1" customWidth="1"/>
    <col min="4613" max="4613" width="14.5703125" style="1" bestFit="1" customWidth="1"/>
    <col min="4614" max="4614" width="10.285156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8" width="20.7109375" style="1" customWidth="1"/>
    <col min="4869" max="4869" width="14.5703125" style="1" bestFit="1" customWidth="1"/>
    <col min="4870" max="4870" width="10.285156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4" width="20.7109375" style="1" customWidth="1"/>
    <col min="5125" max="5125" width="14.5703125" style="1" bestFit="1" customWidth="1"/>
    <col min="5126" max="5126" width="10.285156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80" width="20.7109375" style="1" customWidth="1"/>
    <col min="5381" max="5381" width="14.5703125" style="1" bestFit="1" customWidth="1"/>
    <col min="5382" max="5382" width="10.285156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6" width="20.7109375" style="1" customWidth="1"/>
    <col min="5637" max="5637" width="14.5703125" style="1" bestFit="1" customWidth="1"/>
    <col min="5638" max="5638" width="10.285156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2" width="20.7109375" style="1" customWidth="1"/>
    <col min="5893" max="5893" width="14.5703125" style="1" bestFit="1" customWidth="1"/>
    <col min="5894" max="5894" width="10.285156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8" width="20.7109375" style="1" customWidth="1"/>
    <col min="6149" max="6149" width="14.5703125" style="1" bestFit="1" customWidth="1"/>
    <col min="6150" max="6150" width="10.285156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4" width="20.7109375" style="1" customWidth="1"/>
    <col min="6405" max="6405" width="14.5703125" style="1" bestFit="1" customWidth="1"/>
    <col min="6406" max="6406" width="10.285156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60" width="20.7109375" style="1" customWidth="1"/>
    <col min="6661" max="6661" width="14.5703125" style="1" bestFit="1" customWidth="1"/>
    <col min="6662" max="6662" width="10.285156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6" width="20.7109375" style="1" customWidth="1"/>
    <col min="6917" max="6917" width="14.5703125" style="1" bestFit="1" customWidth="1"/>
    <col min="6918" max="6918" width="10.285156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2" width="20.7109375" style="1" customWidth="1"/>
    <col min="7173" max="7173" width="14.5703125" style="1" bestFit="1" customWidth="1"/>
    <col min="7174" max="7174" width="10.285156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8" width="20.7109375" style="1" customWidth="1"/>
    <col min="7429" max="7429" width="14.5703125" style="1" bestFit="1" customWidth="1"/>
    <col min="7430" max="7430" width="10.285156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4" width="20.7109375" style="1" customWidth="1"/>
    <col min="7685" max="7685" width="14.5703125" style="1" bestFit="1" customWidth="1"/>
    <col min="7686" max="7686" width="10.285156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40" width="20.7109375" style="1" customWidth="1"/>
    <col min="7941" max="7941" width="14.5703125" style="1" bestFit="1" customWidth="1"/>
    <col min="7942" max="7942" width="10.285156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6" width="20.7109375" style="1" customWidth="1"/>
    <col min="8197" max="8197" width="14.5703125" style="1" bestFit="1" customWidth="1"/>
    <col min="8198" max="8198" width="10.285156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2" width="20.7109375" style="1" customWidth="1"/>
    <col min="8453" max="8453" width="14.5703125" style="1" bestFit="1" customWidth="1"/>
    <col min="8454" max="8454" width="10.285156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8" width="20.7109375" style="1" customWidth="1"/>
    <col min="8709" max="8709" width="14.5703125" style="1" bestFit="1" customWidth="1"/>
    <col min="8710" max="8710" width="10.285156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4" width="20.7109375" style="1" customWidth="1"/>
    <col min="8965" max="8965" width="14.5703125" style="1" bestFit="1" customWidth="1"/>
    <col min="8966" max="8966" width="10.285156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20" width="20.7109375" style="1" customWidth="1"/>
    <col min="9221" max="9221" width="14.5703125" style="1" bestFit="1" customWidth="1"/>
    <col min="9222" max="9222" width="10.285156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6" width="20.7109375" style="1" customWidth="1"/>
    <col min="9477" max="9477" width="14.5703125" style="1" bestFit="1" customWidth="1"/>
    <col min="9478" max="9478" width="10.285156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2" width="20.7109375" style="1" customWidth="1"/>
    <col min="9733" max="9733" width="14.5703125" style="1" bestFit="1" customWidth="1"/>
    <col min="9734" max="9734" width="10.285156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8" width="20.7109375" style="1" customWidth="1"/>
    <col min="9989" max="9989" width="14.5703125" style="1" bestFit="1" customWidth="1"/>
    <col min="9990" max="9990" width="10.285156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4" width="20.7109375" style="1" customWidth="1"/>
    <col min="10245" max="10245" width="14.5703125" style="1" bestFit="1" customWidth="1"/>
    <col min="10246" max="10246" width="10.285156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500" width="20.7109375" style="1" customWidth="1"/>
    <col min="10501" max="10501" width="14.5703125" style="1" bestFit="1" customWidth="1"/>
    <col min="10502" max="10502" width="10.285156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6" width="20.7109375" style="1" customWidth="1"/>
    <col min="10757" max="10757" width="14.5703125" style="1" bestFit="1" customWidth="1"/>
    <col min="10758" max="10758" width="10.285156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2" width="20.7109375" style="1" customWidth="1"/>
    <col min="11013" max="11013" width="14.5703125" style="1" bestFit="1" customWidth="1"/>
    <col min="11014" max="11014" width="10.285156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8" width="20.7109375" style="1" customWidth="1"/>
    <col min="11269" max="11269" width="14.5703125" style="1" bestFit="1" customWidth="1"/>
    <col min="11270" max="11270" width="10.285156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4" width="20.7109375" style="1" customWidth="1"/>
    <col min="11525" max="11525" width="14.5703125" style="1" bestFit="1" customWidth="1"/>
    <col min="11526" max="11526" width="10.285156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80" width="20.7109375" style="1" customWidth="1"/>
    <col min="11781" max="11781" width="14.5703125" style="1" bestFit="1" customWidth="1"/>
    <col min="11782" max="11782" width="10.285156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6" width="20.7109375" style="1" customWidth="1"/>
    <col min="12037" max="12037" width="14.5703125" style="1" bestFit="1" customWidth="1"/>
    <col min="12038" max="12038" width="10.285156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2" width="20.7109375" style="1" customWidth="1"/>
    <col min="12293" max="12293" width="14.5703125" style="1" bestFit="1" customWidth="1"/>
    <col min="12294" max="12294" width="10.285156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8" width="20.7109375" style="1" customWidth="1"/>
    <col min="12549" max="12549" width="14.5703125" style="1" bestFit="1" customWidth="1"/>
    <col min="12550" max="12550" width="10.285156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4" width="20.7109375" style="1" customWidth="1"/>
    <col min="12805" max="12805" width="14.5703125" style="1" bestFit="1" customWidth="1"/>
    <col min="12806" max="12806" width="10.285156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60" width="20.7109375" style="1" customWidth="1"/>
    <col min="13061" max="13061" width="14.5703125" style="1" bestFit="1" customWidth="1"/>
    <col min="13062" max="13062" width="10.285156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6" width="20.7109375" style="1" customWidth="1"/>
    <col min="13317" max="13317" width="14.5703125" style="1" bestFit="1" customWidth="1"/>
    <col min="13318" max="13318" width="10.285156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2" width="20.7109375" style="1" customWidth="1"/>
    <col min="13573" max="13573" width="14.5703125" style="1" bestFit="1" customWidth="1"/>
    <col min="13574" max="13574" width="10.285156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8" width="20.7109375" style="1" customWidth="1"/>
    <col min="13829" max="13829" width="14.5703125" style="1" bestFit="1" customWidth="1"/>
    <col min="13830" max="13830" width="10.285156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4" width="20.7109375" style="1" customWidth="1"/>
    <col min="14085" max="14085" width="14.5703125" style="1" bestFit="1" customWidth="1"/>
    <col min="14086" max="14086" width="10.285156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40" width="20.7109375" style="1" customWidth="1"/>
    <col min="14341" max="14341" width="14.5703125" style="1" bestFit="1" customWidth="1"/>
    <col min="14342" max="14342" width="10.285156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6" width="20.7109375" style="1" customWidth="1"/>
    <col min="14597" max="14597" width="14.5703125" style="1" bestFit="1" customWidth="1"/>
    <col min="14598" max="14598" width="10.285156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2" width="20.7109375" style="1" customWidth="1"/>
    <col min="14853" max="14853" width="14.5703125" style="1" bestFit="1" customWidth="1"/>
    <col min="14854" max="14854" width="10.285156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8" width="20.7109375" style="1" customWidth="1"/>
    <col min="15109" max="15109" width="14.5703125" style="1" bestFit="1" customWidth="1"/>
    <col min="15110" max="15110" width="10.285156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4" width="20.7109375" style="1" customWidth="1"/>
    <col min="15365" max="15365" width="14.5703125" style="1" bestFit="1" customWidth="1"/>
    <col min="15366" max="15366" width="10.285156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20" width="20.7109375" style="1" customWidth="1"/>
    <col min="15621" max="15621" width="14.5703125" style="1" bestFit="1" customWidth="1"/>
    <col min="15622" max="15622" width="10.285156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6" width="20.7109375" style="1" customWidth="1"/>
    <col min="15877" max="15877" width="14.5703125" style="1" bestFit="1" customWidth="1"/>
    <col min="15878" max="15878" width="10.285156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2" width="20.7109375" style="1" customWidth="1"/>
    <col min="16133" max="16133" width="14.5703125" style="1" bestFit="1" customWidth="1"/>
    <col min="16134" max="16134" width="10.28515625" style="1" bestFit="1" customWidth="1"/>
    <col min="16135" max="16135" width="18.140625" style="1" bestFit="1" customWidth="1"/>
    <col min="16136" max="16136" width="9.140625" style="1" bestFit="1"/>
    <col min="16137" max="16384" width="9.140625" style="1"/>
  </cols>
  <sheetData>
    <row r="1" spans="1:8" x14ac:dyDescent="0.2">
      <c r="A1" s="3" t="s">
        <v>0</v>
      </c>
      <c r="B1" s="410" t="s">
        <v>18</v>
      </c>
      <c r="C1" s="410"/>
      <c r="D1" s="410"/>
      <c r="E1" s="410"/>
    </row>
    <row r="2" spans="1:8" ht="13.5" thickBot="1" x14ac:dyDescent="0.25"/>
    <row r="3" spans="1:8" ht="15" x14ac:dyDescent="0.2">
      <c r="B3" s="47" t="s">
        <v>1892</v>
      </c>
      <c r="C3" s="411"/>
      <c r="D3" s="417"/>
    </row>
    <row r="4" spans="1:8" ht="45" x14ac:dyDescent="0.2">
      <c r="B4" s="50" t="s">
        <v>1893</v>
      </c>
      <c r="C4" s="412"/>
      <c r="D4" s="418"/>
    </row>
    <row r="5" spans="1:8" ht="15" x14ac:dyDescent="0.2">
      <c r="B5" s="50" t="s">
        <v>983</v>
      </c>
      <c r="C5" s="412"/>
      <c r="D5" s="418"/>
    </row>
    <row r="6" spans="1:8" ht="15" x14ac:dyDescent="0.2">
      <c r="B6" s="50" t="s">
        <v>1894</v>
      </c>
      <c r="C6" s="412"/>
      <c r="D6" s="418"/>
    </row>
    <row r="7" spans="1:8" ht="30.75" thickBot="1" x14ac:dyDescent="0.25">
      <c r="B7" s="51" t="s">
        <v>1895</v>
      </c>
      <c r="C7" s="413"/>
      <c r="D7" s="419"/>
    </row>
    <row r="8" spans="1:8" x14ac:dyDescent="0.2">
      <c r="C8" s="64" t="s">
        <v>1631</v>
      </c>
      <c r="D8" s="64" t="s">
        <v>1630</v>
      </c>
    </row>
    <row r="9" spans="1:8" x14ac:dyDescent="0.2">
      <c r="B9" s="1" t="s">
        <v>95</v>
      </c>
    </row>
    <row r="11" spans="1:8" x14ac:dyDescent="0.2">
      <c r="B11" s="6" t="s">
        <v>96</v>
      </c>
      <c r="C11" s="63" t="s">
        <v>97</v>
      </c>
      <c r="D11" s="6" t="s">
        <v>98</v>
      </c>
      <c r="E11" s="6" t="s">
        <v>99</v>
      </c>
      <c r="F11" s="8" t="s">
        <v>100</v>
      </c>
      <c r="G11" s="8" t="s">
        <v>101</v>
      </c>
      <c r="H11" s="8" t="s">
        <v>102</v>
      </c>
    </row>
    <row r="12" spans="1:8" x14ac:dyDescent="0.2">
      <c r="B12" s="2" t="s">
        <v>103</v>
      </c>
    </row>
    <row r="13" spans="1:8" x14ac:dyDescent="0.2">
      <c r="B13" s="2" t="s">
        <v>104</v>
      </c>
    </row>
    <row r="14" spans="1:8" x14ac:dyDescent="0.2">
      <c r="B14" s="2" t="s">
        <v>105</v>
      </c>
    </row>
    <row r="15" spans="1:8" x14ac:dyDescent="0.2">
      <c r="B15" s="1" t="s">
        <v>300</v>
      </c>
      <c r="C15" s="62">
        <v>6.22</v>
      </c>
      <c r="D15" s="1" t="s">
        <v>107</v>
      </c>
      <c r="E15" s="1" t="s">
        <v>301</v>
      </c>
      <c r="F15" s="4">
        <v>500000</v>
      </c>
      <c r="G15" s="4">
        <v>495.7</v>
      </c>
      <c r="H15" s="4">
        <v>8.9600000000000009</v>
      </c>
    </row>
    <row r="16" spans="1:8" x14ac:dyDescent="0.2">
      <c r="B16" s="1" t="s">
        <v>1896</v>
      </c>
      <c r="C16" s="62">
        <v>5.39</v>
      </c>
      <c r="D16" s="1" t="s">
        <v>107</v>
      </c>
      <c r="E16" s="1" t="s">
        <v>1897</v>
      </c>
      <c r="F16" s="4">
        <v>500000</v>
      </c>
      <c r="G16" s="4">
        <v>495.67</v>
      </c>
      <c r="H16" s="4">
        <v>8.9600000000000009</v>
      </c>
    </row>
    <row r="17" spans="2:8" x14ac:dyDescent="0.2">
      <c r="B17" s="1" t="s">
        <v>1898</v>
      </c>
      <c r="C17" s="62">
        <v>6.86</v>
      </c>
      <c r="D17" s="1" t="s">
        <v>107</v>
      </c>
      <c r="E17" s="1" t="s">
        <v>1899</v>
      </c>
      <c r="F17" s="4">
        <v>71000</v>
      </c>
      <c r="G17" s="4">
        <v>77.569999999999993</v>
      </c>
      <c r="H17" s="4">
        <v>1.4</v>
      </c>
    </row>
    <row r="18" spans="2:8" x14ac:dyDescent="0.2">
      <c r="B18" s="1" t="s">
        <v>696</v>
      </c>
      <c r="C18" s="62">
        <v>4.03</v>
      </c>
      <c r="D18" s="1" t="s">
        <v>107</v>
      </c>
      <c r="E18" s="1" t="s">
        <v>697</v>
      </c>
      <c r="F18" s="4">
        <v>2100</v>
      </c>
      <c r="G18" s="4">
        <v>2.17</v>
      </c>
      <c r="H18" s="4">
        <v>0.04</v>
      </c>
    </row>
    <row r="19" spans="2:8" x14ac:dyDescent="0.2">
      <c r="B19" s="2" t="s">
        <v>109</v>
      </c>
      <c r="C19" s="64"/>
      <c r="D19" s="2"/>
      <c r="E19" s="2"/>
      <c r="F19" s="10"/>
      <c r="G19" s="10">
        <f>SUM(G11:G18)</f>
        <v>1071.1100000000001</v>
      </c>
      <c r="H19" s="10">
        <f>SUM(H11:H18)</f>
        <v>19.36</v>
      </c>
    </row>
    <row r="20" spans="2:8" x14ac:dyDescent="0.2">
      <c r="B20" s="2" t="s">
        <v>304</v>
      </c>
    </row>
    <row r="21" spans="2:8" x14ac:dyDescent="0.2">
      <c r="B21" s="1" t="s">
        <v>1900</v>
      </c>
      <c r="C21" s="62">
        <v>6.93</v>
      </c>
      <c r="D21" s="1" t="s">
        <v>305</v>
      </c>
      <c r="E21" s="1" t="s">
        <v>1901</v>
      </c>
      <c r="F21" s="4">
        <v>50</v>
      </c>
      <c r="G21" s="4">
        <v>561.30999999999995</v>
      </c>
      <c r="H21" s="4">
        <v>10.15</v>
      </c>
    </row>
    <row r="22" spans="2:8" x14ac:dyDescent="0.2">
      <c r="B22" s="1" t="s">
        <v>1902</v>
      </c>
      <c r="C22" s="62">
        <v>6.56</v>
      </c>
      <c r="D22" s="1" t="s">
        <v>305</v>
      </c>
      <c r="E22" s="1" t="s">
        <v>1903</v>
      </c>
      <c r="F22" s="4">
        <v>50</v>
      </c>
      <c r="G22" s="4">
        <v>557.14</v>
      </c>
      <c r="H22" s="4">
        <v>10.07</v>
      </c>
    </row>
    <row r="23" spans="2:8" x14ac:dyDescent="0.2">
      <c r="B23" s="1" t="s">
        <v>1904</v>
      </c>
      <c r="C23" s="62">
        <v>6.55</v>
      </c>
      <c r="D23" s="1" t="s">
        <v>305</v>
      </c>
      <c r="E23" s="1" t="s">
        <v>1905</v>
      </c>
      <c r="F23" s="4">
        <v>50</v>
      </c>
      <c r="G23" s="4">
        <v>522.74</v>
      </c>
      <c r="H23" s="4">
        <v>9.4499999999999993</v>
      </c>
    </row>
    <row r="24" spans="2:8" x14ac:dyDescent="0.2">
      <c r="B24" s="1" t="s">
        <v>1906</v>
      </c>
      <c r="C24" s="62">
        <v>6.76</v>
      </c>
      <c r="D24" s="1" t="s">
        <v>305</v>
      </c>
      <c r="E24" s="1" t="s">
        <v>1907</v>
      </c>
      <c r="F24" s="4">
        <v>50</v>
      </c>
      <c r="G24" s="4">
        <v>518.42999999999995</v>
      </c>
      <c r="H24" s="4">
        <v>9.3699999999999992</v>
      </c>
    </row>
    <row r="25" spans="2:8" x14ac:dyDescent="0.2">
      <c r="B25" s="1" t="s">
        <v>1908</v>
      </c>
      <c r="C25" s="62">
        <v>6.97</v>
      </c>
      <c r="D25" s="1" t="s">
        <v>305</v>
      </c>
      <c r="E25" s="1" t="s">
        <v>1909</v>
      </c>
      <c r="F25" s="4">
        <v>50</v>
      </c>
      <c r="G25" s="4">
        <v>518.01</v>
      </c>
      <c r="H25" s="4">
        <v>9.36</v>
      </c>
    </row>
    <row r="26" spans="2:8" x14ac:dyDescent="0.2">
      <c r="B26" s="1" t="s">
        <v>1910</v>
      </c>
      <c r="C26" s="62">
        <v>6.9</v>
      </c>
      <c r="D26" s="1" t="s">
        <v>305</v>
      </c>
      <c r="E26" s="1" t="s">
        <v>1911</v>
      </c>
      <c r="F26" s="4">
        <v>50</v>
      </c>
      <c r="G26" s="4">
        <v>497.51</v>
      </c>
      <c r="H26" s="4">
        <v>8.99</v>
      </c>
    </row>
    <row r="27" spans="2:8" x14ac:dyDescent="0.2">
      <c r="B27" s="1" t="s">
        <v>1912</v>
      </c>
      <c r="C27" s="62">
        <v>6.9</v>
      </c>
      <c r="D27" s="1" t="s">
        <v>305</v>
      </c>
      <c r="E27" s="1" t="s">
        <v>1913</v>
      </c>
      <c r="F27" s="4">
        <v>30</v>
      </c>
      <c r="G27" s="4">
        <v>330.56</v>
      </c>
      <c r="H27" s="4">
        <v>5.98</v>
      </c>
    </row>
    <row r="28" spans="2:8" x14ac:dyDescent="0.2">
      <c r="B28" s="2" t="s">
        <v>325</v>
      </c>
      <c r="C28" s="64"/>
      <c r="D28" s="2"/>
      <c r="E28" s="2"/>
      <c r="F28" s="10"/>
      <c r="G28" s="10">
        <f>SUM(G20:G27)</f>
        <v>3505.7000000000003</v>
      </c>
      <c r="H28" s="10">
        <f>SUM(H20:H27)</f>
        <v>63.370000000000005</v>
      </c>
    </row>
    <row r="29" spans="2:8" x14ac:dyDescent="0.2">
      <c r="B29" s="2" t="s">
        <v>326</v>
      </c>
    </row>
    <row r="30" spans="2:8" x14ac:dyDescent="0.2">
      <c r="B30" s="1" t="s">
        <v>1914</v>
      </c>
      <c r="C30" s="62">
        <v>5.7050000000000001</v>
      </c>
      <c r="D30" s="1" t="s">
        <v>305</v>
      </c>
      <c r="E30" s="1" t="s">
        <v>1915</v>
      </c>
      <c r="F30" s="4">
        <v>50</v>
      </c>
      <c r="G30" s="4">
        <v>519.55999999999995</v>
      </c>
      <c r="H30" s="4">
        <v>9.39</v>
      </c>
    </row>
    <row r="31" spans="2:8" x14ac:dyDescent="0.2">
      <c r="B31" s="2" t="s">
        <v>328</v>
      </c>
      <c r="C31" s="64"/>
      <c r="D31" s="2"/>
      <c r="E31" s="2"/>
      <c r="F31" s="10"/>
      <c r="G31" s="10">
        <f>SUM(G29:G30)</f>
        <v>519.55999999999995</v>
      </c>
      <c r="H31" s="10">
        <f>SUM(H29:H30)</f>
        <v>9.39</v>
      </c>
    </row>
    <row r="32" spans="2:8" x14ac:dyDescent="0.2">
      <c r="B32" s="2" t="s">
        <v>252</v>
      </c>
      <c r="C32" s="64"/>
      <c r="D32" s="2"/>
      <c r="E32" s="2"/>
      <c r="F32" s="10"/>
      <c r="G32" s="10">
        <v>457.62</v>
      </c>
      <c r="H32" s="10">
        <v>8.27</v>
      </c>
    </row>
    <row r="33" spans="2:8" x14ac:dyDescent="0.2">
      <c r="B33" s="2" t="s">
        <v>114</v>
      </c>
      <c r="C33" s="64"/>
      <c r="D33" s="2"/>
      <c r="E33" s="2"/>
      <c r="F33" s="10"/>
      <c r="G33" s="10">
        <v>5553.99</v>
      </c>
      <c r="H33" s="10">
        <v>100.4</v>
      </c>
    </row>
    <row r="34" spans="2:8" x14ac:dyDescent="0.2">
      <c r="B34" s="2" t="s">
        <v>198</v>
      </c>
      <c r="C34" s="64"/>
      <c r="D34" s="2"/>
      <c r="E34" s="2"/>
      <c r="F34" s="10"/>
      <c r="G34" s="10">
        <v>-22.027067479999573</v>
      </c>
      <c r="H34" s="10">
        <v>-0.40000000000000568</v>
      </c>
    </row>
    <row r="35" spans="2:8" x14ac:dyDescent="0.2">
      <c r="B35" s="2" t="s">
        <v>116</v>
      </c>
      <c r="C35" s="64"/>
      <c r="D35" s="2"/>
      <c r="E35" s="2"/>
      <c r="F35" s="10"/>
      <c r="G35" s="10">
        <v>5531.9629325200003</v>
      </c>
      <c r="H35" s="10">
        <v>100</v>
      </c>
    </row>
    <row r="36" spans="2:8" x14ac:dyDescent="0.2">
      <c r="B36" s="1" t="s">
        <v>117</v>
      </c>
    </row>
    <row r="37" spans="2:8" x14ac:dyDescent="0.2">
      <c r="B37" s="1" t="s">
        <v>118</v>
      </c>
    </row>
    <row r="39" spans="2:8" ht="25.5" x14ac:dyDescent="0.2">
      <c r="B39" s="11" t="s">
        <v>119</v>
      </c>
      <c r="C39" s="62" t="s">
        <v>120</v>
      </c>
    </row>
    <row r="40" spans="2:8" x14ac:dyDescent="0.2">
      <c r="B40" s="2"/>
    </row>
    <row r="41" spans="2:8" x14ac:dyDescent="0.2">
      <c r="B41" s="2" t="s">
        <v>121</v>
      </c>
    </row>
    <row r="42" spans="2:8" x14ac:dyDescent="0.2">
      <c r="B42" s="2" t="s">
        <v>122</v>
      </c>
    </row>
    <row r="43" spans="2:8" x14ac:dyDescent="0.2">
      <c r="B43" s="2" t="s">
        <v>1916</v>
      </c>
      <c r="C43" s="64"/>
    </row>
    <row r="44" spans="2:8" x14ac:dyDescent="0.2">
      <c r="B44" s="2" t="s">
        <v>1917</v>
      </c>
      <c r="C44" s="64"/>
    </row>
    <row r="45" spans="2:8" x14ac:dyDescent="0.2">
      <c r="B45" s="2" t="s">
        <v>1918</v>
      </c>
      <c r="C45" s="64"/>
    </row>
    <row r="46" spans="2:8" x14ac:dyDescent="0.2">
      <c r="B46" s="2" t="s">
        <v>1919</v>
      </c>
      <c r="C46" s="64"/>
    </row>
    <row r="47" spans="2:8" x14ac:dyDescent="0.2">
      <c r="B47" s="2" t="s">
        <v>1920</v>
      </c>
      <c r="C47" s="64"/>
    </row>
    <row r="48" spans="2:8" x14ac:dyDescent="0.2">
      <c r="B48" s="2" t="s">
        <v>1921</v>
      </c>
      <c r="C48" s="64"/>
    </row>
    <row r="49" spans="2:3" x14ac:dyDescent="0.2">
      <c r="B49" s="2" t="s">
        <v>1922</v>
      </c>
      <c r="C49" s="64"/>
    </row>
    <row r="50" spans="2:3" x14ac:dyDescent="0.2">
      <c r="B50" s="2" t="s">
        <v>1923</v>
      </c>
      <c r="C50" s="64"/>
    </row>
    <row r="51" spans="2:3" x14ac:dyDescent="0.2">
      <c r="B51" s="2" t="s">
        <v>1924</v>
      </c>
      <c r="C51" s="64"/>
    </row>
    <row r="52" spans="2:3" x14ac:dyDescent="0.2">
      <c r="B52" s="2" t="s">
        <v>1925</v>
      </c>
      <c r="C52" s="64"/>
    </row>
    <row r="53" spans="2:3" x14ac:dyDescent="0.2">
      <c r="B53" s="2" t="s">
        <v>1926</v>
      </c>
      <c r="C53" s="64"/>
    </row>
    <row r="54" spans="2:3" x14ac:dyDescent="0.2">
      <c r="B54" s="2" t="s">
        <v>1927</v>
      </c>
      <c r="C54" s="64"/>
    </row>
    <row r="55" spans="2:3" x14ac:dyDescent="0.2">
      <c r="B55" s="2" t="s">
        <v>123</v>
      </c>
      <c r="C55" s="64"/>
    </row>
    <row r="56" spans="2:3" x14ac:dyDescent="0.2">
      <c r="B56" s="69" t="s">
        <v>1928</v>
      </c>
    </row>
  </sheetData>
  <mergeCells count="3">
    <mergeCell ref="B1:E1"/>
    <mergeCell ref="C3:C7"/>
    <mergeCell ref="D3:D7"/>
  </mergeCells>
  <hyperlinks>
    <hyperlink ref="A1" location="Index!A1" display="Index" xr:uid="{5D02FAB0-17F8-4C4A-BAB2-99FB200F473E}"/>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0B05F-922C-4BB1-9806-986F6C125DEB}">
  <dimension ref="A1:H54"/>
  <sheetViews>
    <sheetView workbookViewId="0">
      <selection activeCell="B1" sqref="B1:E1"/>
    </sheetView>
  </sheetViews>
  <sheetFormatPr defaultRowHeight="12.75" x14ac:dyDescent="0.2"/>
  <cols>
    <col min="1" max="1" width="5.42578125" style="1" bestFit="1" customWidth="1"/>
    <col min="2" max="2" width="67" style="1" bestFit="1" customWidth="1"/>
    <col min="3" max="3" width="25.7109375" style="62" customWidth="1"/>
    <col min="4" max="4" width="25.7109375" style="1" customWidth="1"/>
    <col min="5" max="5" width="12.710937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60" width="20.7109375" style="1" customWidth="1"/>
    <col min="261" max="261" width="12.710937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6" width="20.7109375" style="1" customWidth="1"/>
    <col min="517" max="517" width="12.710937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2" width="20.7109375" style="1" customWidth="1"/>
    <col min="773" max="773" width="12.710937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8" width="20.7109375" style="1" customWidth="1"/>
    <col min="1029" max="1029" width="12.710937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4" width="20.7109375" style="1" customWidth="1"/>
    <col min="1285" max="1285" width="12.710937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40" width="20.7109375" style="1" customWidth="1"/>
    <col min="1541" max="1541" width="12.710937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6" width="20.7109375" style="1" customWidth="1"/>
    <col min="1797" max="1797" width="12.710937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2" width="20.7109375" style="1" customWidth="1"/>
    <col min="2053" max="2053" width="12.710937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8" width="20.7109375" style="1" customWidth="1"/>
    <col min="2309" max="2309" width="12.710937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4" width="20.7109375" style="1" customWidth="1"/>
    <col min="2565" max="2565" width="12.710937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20" width="20.7109375" style="1" customWidth="1"/>
    <col min="2821" max="2821" width="12.710937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6" width="20.7109375" style="1" customWidth="1"/>
    <col min="3077" max="3077" width="12.710937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2" width="20.7109375" style="1" customWidth="1"/>
    <col min="3333" max="3333" width="12.710937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8" width="20.7109375" style="1" customWidth="1"/>
    <col min="3589" max="3589" width="12.710937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4" width="20.7109375" style="1" customWidth="1"/>
    <col min="3845" max="3845" width="12.710937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100" width="20.7109375" style="1" customWidth="1"/>
    <col min="4101" max="4101" width="12.710937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6" width="20.7109375" style="1" customWidth="1"/>
    <col min="4357" max="4357" width="12.710937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2" width="20.7109375" style="1" customWidth="1"/>
    <col min="4613" max="4613" width="12.710937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8" width="20.7109375" style="1" customWidth="1"/>
    <col min="4869" max="4869" width="12.710937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4" width="20.7109375" style="1" customWidth="1"/>
    <col min="5125" max="5125" width="12.710937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80" width="20.7109375" style="1" customWidth="1"/>
    <col min="5381" max="5381" width="12.710937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6" width="20.7109375" style="1" customWidth="1"/>
    <col min="5637" max="5637" width="12.710937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2" width="20.7109375" style="1" customWidth="1"/>
    <col min="5893" max="5893" width="12.710937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8" width="20.7109375" style="1" customWidth="1"/>
    <col min="6149" max="6149" width="12.710937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4" width="20.7109375" style="1" customWidth="1"/>
    <col min="6405" max="6405" width="12.710937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60" width="20.7109375" style="1" customWidth="1"/>
    <col min="6661" max="6661" width="12.710937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6" width="20.7109375" style="1" customWidth="1"/>
    <col min="6917" max="6917" width="12.710937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2" width="20.7109375" style="1" customWidth="1"/>
    <col min="7173" max="7173" width="12.710937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8" width="20.7109375" style="1" customWidth="1"/>
    <col min="7429" max="7429" width="12.710937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4" width="20.7109375" style="1" customWidth="1"/>
    <col min="7685" max="7685" width="12.710937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40" width="20.7109375" style="1" customWidth="1"/>
    <col min="7941" max="7941" width="12.710937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6" width="20.7109375" style="1" customWidth="1"/>
    <col min="8197" max="8197" width="12.710937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2" width="20.7109375" style="1" customWidth="1"/>
    <col min="8453" max="8453" width="12.710937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8" width="20.7109375" style="1" customWidth="1"/>
    <col min="8709" max="8709" width="12.710937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4" width="20.7109375" style="1" customWidth="1"/>
    <col min="8965" max="8965" width="12.710937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20" width="20.7109375" style="1" customWidth="1"/>
    <col min="9221" max="9221" width="12.710937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6" width="20.7109375" style="1" customWidth="1"/>
    <col min="9477" max="9477" width="12.710937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2" width="20.7109375" style="1" customWidth="1"/>
    <col min="9733" max="9733" width="12.710937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8" width="20.7109375" style="1" customWidth="1"/>
    <col min="9989" max="9989" width="12.710937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4" width="20.7109375" style="1" customWidth="1"/>
    <col min="10245" max="10245" width="12.710937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500" width="20.7109375" style="1" customWidth="1"/>
    <col min="10501" max="10501" width="12.710937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6" width="20.7109375" style="1" customWidth="1"/>
    <col min="10757" max="10757" width="12.710937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2" width="20.7109375" style="1" customWidth="1"/>
    <col min="11013" max="11013" width="12.710937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8" width="20.7109375" style="1" customWidth="1"/>
    <col min="11269" max="11269" width="12.710937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4" width="20.7109375" style="1" customWidth="1"/>
    <col min="11525" max="11525" width="12.710937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80" width="20.7109375" style="1" customWidth="1"/>
    <col min="11781" max="11781" width="12.710937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6" width="20.7109375" style="1" customWidth="1"/>
    <col min="12037" max="12037" width="12.710937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2" width="20.7109375" style="1" customWidth="1"/>
    <col min="12293" max="12293" width="12.710937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8" width="20.7109375" style="1" customWidth="1"/>
    <col min="12549" max="12549" width="12.710937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4" width="20.7109375" style="1" customWidth="1"/>
    <col min="12805" max="12805" width="12.710937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60" width="20.7109375" style="1" customWidth="1"/>
    <col min="13061" max="13061" width="12.710937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6" width="20.7109375" style="1" customWidth="1"/>
    <col min="13317" max="13317" width="12.710937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2" width="20.7109375" style="1" customWidth="1"/>
    <col min="13573" max="13573" width="12.710937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8" width="20.7109375" style="1" customWidth="1"/>
    <col min="13829" max="13829" width="12.710937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4" width="20.7109375" style="1" customWidth="1"/>
    <col min="14085" max="14085" width="12.710937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40" width="20.7109375" style="1" customWidth="1"/>
    <col min="14341" max="14341" width="12.710937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6" width="20.7109375" style="1" customWidth="1"/>
    <col min="14597" max="14597" width="12.710937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2" width="20.7109375" style="1" customWidth="1"/>
    <col min="14853" max="14853" width="12.710937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8" width="20.7109375" style="1" customWidth="1"/>
    <col min="15109" max="15109" width="12.710937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4" width="20.7109375" style="1" customWidth="1"/>
    <col min="15365" max="15365" width="12.710937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20" width="20.7109375" style="1" customWidth="1"/>
    <col min="15621" max="15621" width="12.710937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6" width="20.7109375" style="1" customWidth="1"/>
    <col min="15877" max="15877" width="12.710937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2" width="20.7109375" style="1" customWidth="1"/>
    <col min="16133" max="16133" width="12.710937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8" x14ac:dyDescent="0.2">
      <c r="A1" s="3" t="s">
        <v>0</v>
      </c>
      <c r="B1" s="410" t="s">
        <v>16</v>
      </c>
      <c r="C1" s="410"/>
      <c r="D1" s="410"/>
      <c r="E1" s="410"/>
    </row>
    <row r="2" spans="1:8" ht="13.5" thickBot="1" x14ac:dyDescent="0.25"/>
    <row r="3" spans="1:8" ht="15" x14ac:dyDescent="0.2">
      <c r="B3" s="47" t="s">
        <v>1858</v>
      </c>
      <c r="C3" s="453"/>
      <c r="D3" s="417"/>
    </row>
    <row r="4" spans="1:8" ht="30" x14ac:dyDescent="0.2">
      <c r="B4" s="50" t="s">
        <v>1859</v>
      </c>
      <c r="C4" s="454"/>
      <c r="D4" s="418"/>
    </row>
    <row r="5" spans="1:8" ht="15" x14ac:dyDescent="0.2">
      <c r="B5" s="50" t="s">
        <v>983</v>
      </c>
      <c r="C5" s="454"/>
      <c r="D5" s="418"/>
    </row>
    <row r="6" spans="1:8" ht="15" x14ac:dyDescent="0.2">
      <c r="B6" s="50" t="s">
        <v>1860</v>
      </c>
      <c r="C6" s="454"/>
      <c r="D6" s="418"/>
    </row>
    <row r="7" spans="1:8" ht="15.75" thickBot="1" x14ac:dyDescent="0.25">
      <c r="B7" s="51" t="s">
        <v>1861</v>
      </c>
      <c r="C7" s="455"/>
      <c r="D7" s="419"/>
    </row>
    <row r="8" spans="1:8" x14ac:dyDescent="0.2">
      <c r="C8" s="64" t="s">
        <v>1631</v>
      </c>
      <c r="D8" s="64" t="s">
        <v>1630</v>
      </c>
    </row>
    <row r="9" spans="1:8" x14ac:dyDescent="0.2">
      <c r="B9" s="1" t="s">
        <v>95</v>
      </c>
    </row>
    <row r="11" spans="1:8" x14ac:dyDescent="0.2">
      <c r="B11" s="6" t="s">
        <v>96</v>
      </c>
      <c r="C11" s="63" t="s">
        <v>97</v>
      </c>
      <c r="D11" s="6" t="s">
        <v>98</v>
      </c>
      <c r="E11" s="6" t="s">
        <v>99</v>
      </c>
      <c r="F11" s="8" t="s">
        <v>100</v>
      </c>
      <c r="G11" s="8" t="s">
        <v>101</v>
      </c>
      <c r="H11" s="8" t="s">
        <v>102</v>
      </c>
    </row>
    <row r="12" spans="1:8" x14ac:dyDescent="0.2">
      <c r="B12" s="2" t="s">
        <v>103</v>
      </c>
    </row>
    <row r="13" spans="1:8" x14ac:dyDescent="0.2">
      <c r="B13" s="2" t="s">
        <v>104</v>
      </c>
    </row>
    <row r="14" spans="1:8" x14ac:dyDescent="0.2">
      <c r="B14" s="2" t="s">
        <v>105</v>
      </c>
    </row>
    <row r="15" spans="1:8" x14ac:dyDescent="0.2">
      <c r="B15" s="1" t="s">
        <v>781</v>
      </c>
      <c r="C15" s="62">
        <v>5.66</v>
      </c>
      <c r="D15" s="1" t="s">
        <v>107</v>
      </c>
      <c r="E15" s="1" t="s">
        <v>782</v>
      </c>
      <c r="F15" s="4">
        <v>7000000</v>
      </c>
      <c r="G15" s="4">
        <v>6990.55</v>
      </c>
      <c r="H15" s="4">
        <v>35.159999999999997</v>
      </c>
    </row>
    <row r="16" spans="1:8" x14ac:dyDescent="0.2">
      <c r="B16" s="1" t="s">
        <v>598</v>
      </c>
      <c r="C16" s="62">
        <v>6.72</v>
      </c>
      <c r="D16" s="1" t="s">
        <v>107</v>
      </c>
      <c r="E16" s="1" t="s">
        <v>599</v>
      </c>
      <c r="F16" s="4">
        <v>5500000</v>
      </c>
      <c r="G16" s="4">
        <v>5458.8</v>
      </c>
      <c r="H16" s="4">
        <v>27.45</v>
      </c>
    </row>
    <row r="17" spans="2:8" x14ac:dyDescent="0.2">
      <c r="B17" s="1" t="s">
        <v>1862</v>
      </c>
      <c r="C17" s="62">
        <v>6.34</v>
      </c>
      <c r="D17" s="1" t="s">
        <v>107</v>
      </c>
      <c r="E17" s="1" t="s">
        <v>1863</v>
      </c>
      <c r="F17" s="4">
        <v>2800000</v>
      </c>
      <c r="G17" s="4">
        <v>2868.61</v>
      </c>
      <c r="H17" s="4">
        <v>14.43</v>
      </c>
    </row>
    <row r="18" spans="2:8" x14ac:dyDescent="0.2">
      <c r="B18" s="1" t="s">
        <v>1864</v>
      </c>
      <c r="C18" s="62">
        <v>6.69</v>
      </c>
      <c r="D18" s="1" t="s">
        <v>107</v>
      </c>
      <c r="E18" s="1" t="s">
        <v>1865</v>
      </c>
      <c r="F18" s="4">
        <v>1000000</v>
      </c>
      <c r="G18" s="4">
        <v>997.98</v>
      </c>
      <c r="H18" s="4">
        <v>5.0199999999999996</v>
      </c>
    </row>
    <row r="19" spans="2:8" x14ac:dyDescent="0.2">
      <c r="B19" s="1" t="s">
        <v>1866</v>
      </c>
      <c r="C19" s="62">
        <v>4.8600000000000003</v>
      </c>
      <c r="D19" s="1" t="s">
        <v>107</v>
      </c>
      <c r="E19" s="1" t="s">
        <v>1867</v>
      </c>
      <c r="F19" s="4">
        <v>500000</v>
      </c>
      <c r="G19" s="4">
        <v>545.34</v>
      </c>
      <c r="H19" s="4">
        <v>2.74</v>
      </c>
    </row>
    <row r="20" spans="2:8" x14ac:dyDescent="0.2">
      <c r="B20" s="1" t="s">
        <v>1868</v>
      </c>
      <c r="C20" s="62">
        <v>5.62</v>
      </c>
      <c r="D20" s="1" t="s">
        <v>107</v>
      </c>
      <c r="E20" s="1" t="s">
        <v>1869</v>
      </c>
      <c r="F20" s="4">
        <v>500000</v>
      </c>
      <c r="G20" s="4">
        <v>536.99</v>
      </c>
      <c r="H20" s="4">
        <v>2.7</v>
      </c>
    </row>
    <row r="21" spans="2:8" x14ac:dyDescent="0.2">
      <c r="B21" s="1" t="s">
        <v>1870</v>
      </c>
      <c r="C21" s="62">
        <v>4.8499999999999996</v>
      </c>
      <c r="D21" s="1" t="s">
        <v>107</v>
      </c>
      <c r="E21" s="1" t="s">
        <v>1871</v>
      </c>
      <c r="F21" s="4">
        <v>217000</v>
      </c>
      <c r="G21" s="4">
        <v>237.04</v>
      </c>
      <c r="H21" s="4">
        <v>1.19</v>
      </c>
    </row>
    <row r="22" spans="2:8" x14ac:dyDescent="0.2">
      <c r="B22" s="1" t="s">
        <v>1872</v>
      </c>
      <c r="C22" s="62">
        <v>5.12</v>
      </c>
      <c r="D22" s="1" t="s">
        <v>107</v>
      </c>
      <c r="E22" s="1" t="s">
        <v>1873</v>
      </c>
      <c r="F22" s="4">
        <v>190000</v>
      </c>
      <c r="G22" s="4">
        <v>209.73</v>
      </c>
      <c r="H22" s="4">
        <v>1.05</v>
      </c>
    </row>
    <row r="23" spans="2:8" x14ac:dyDescent="0.2">
      <c r="B23" s="1" t="s">
        <v>789</v>
      </c>
      <c r="C23" s="62">
        <v>4.53</v>
      </c>
      <c r="D23" s="1" t="s">
        <v>107</v>
      </c>
      <c r="E23" s="1" t="s">
        <v>790</v>
      </c>
      <c r="F23" s="4">
        <v>195000</v>
      </c>
      <c r="G23" s="4">
        <v>205.6</v>
      </c>
      <c r="H23" s="4">
        <v>1.03</v>
      </c>
    </row>
    <row r="24" spans="2:8" x14ac:dyDescent="0.2">
      <c r="B24" s="1" t="s">
        <v>449</v>
      </c>
      <c r="C24" s="62">
        <v>6.2</v>
      </c>
      <c r="D24" s="1" t="s">
        <v>107</v>
      </c>
      <c r="E24" s="1" t="s">
        <v>450</v>
      </c>
      <c r="F24" s="4">
        <v>160900</v>
      </c>
      <c r="G24" s="4">
        <v>156.19</v>
      </c>
      <c r="H24" s="4">
        <v>0.79</v>
      </c>
    </row>
    <row r="25" spans="2:8" x14ac:dyDescent="0.2">
      <c r="B25" s="1" t="s">
        <v>1874</v>
      </c>
      <c r="C25" s="62">
        <v>5.12</v>
      </c>
      <c r="D25" s="1" t="s">
        <v>107</v>
      </c>
      <c r="E25" s="1" t="s">
        <v>1710</v>
      </c>
      <c r="F25" s="4">
        <v>86000</v>
      </c>
      <c r="G25" s="4">
        <v>94.97</v>
      </c>
      <c r="H25" s="4">
        <v>0.48</v>
      </c>
    </row>
    <row r="26" spans="2:8" x14ac:dyDescent="0.2">
      <c r="B26" s="1" t="s">
        <v>300</v>
      </c>
      <c r="C26" s="62">
        <v>6.22</v>
      </c>
      <c r="D26" s="1" t="s">
        <v>107</v>
      </c>
      <c r="E26" s="1" t="s">
        <v>301</v>
      </c>
      <c r="F26" s="4">
        <v>63000</v>
      </c>
      <c r="G26" s="4">
        <v>62.46</v>
      </c>
      <c r="H26" s="4">
        <v>0.31</v>
      </c>
    </row>
    <row r="27" spans="2:8" x14ac:dyDescent="0.2">
      <c r="B27" s="1" t="s">
        <v>1875</v>
      </c>
      <c r="C27" s="62">
        <v>5.0999999999999996</v>
      </c>
      <c r="D27" s="1" t="s">
        <v>107</v>
      </c>
      <c r="E27" s="1" t="s">
        <v>1876</v>
      </c>
      <c r="F27" s="4">
        <v>53000</v>
      </c>
      <c r="G27" s="4">
        <v>58.36</v>
      </c>
      <c r="H27" s="4">
        <v>0.28999999999999998</v>
      </c>
    </row>
    <row r="28" spans="2:8" x14ac:dyDescent="0.2">
      <c r="B28" s="1" t="s">
        <v>1877</v>
      </c>
      <c r="C28" s="62">
        <v>5.9</v>
      </c>
      <c r="D28" s="1" t="s">
        <v>107</v>
      </c>
      <c r="E28" s="1" t="s">
        <v>1878</v>
      </c>
      <c r="F28" s="4">
        <v>36000</v>
      </c>
      <c r="G28" s="4">
        <v>39.82</v>
      </c>
      <c r="H28" s="4">
        <v>0.2</v>
      </c>
    </row>
    <row r="29" spans="2:8" x14ac:dyDescent="0.2">
      <c r="B29" s="2" t="s">
        <v>109</v>
      </c>
      <c r="C29" s="64"/>
      <c r="D29" s="2"/>
      <c r="E29" s="2"/>
      <c r="F29" s="10"/>
      <c r="G29" s="10">
        <f>SUM(G11:G28)</f>
        <v>18462.439999999999</v>
      </c>
      <c r="H29" s="10">
        <f>SUM(H11:H28)</f>
        <v>92.84</v>
      </c>
    </row>
    <row r="30" spans="2:8" x14ac:dyDescent="0.2">
      <c r="B30" s="2" t="s">
        <v>252</v>
      </c>
      <c r="C30" s="64"/>
      <c r="D30" s="2"/>
      <c r="E30" s="2"/>
      <c r="F30" s="10"/>
      <c r="G30" s="10">
        <v>781.6</v>
      </c>
      <c r="H30" s="10">
        <v>3.93</v>
      </c>
    </row>
    <row r="31" spans="2:8" x14ac:dyDescent="0.2">
      <c r="B31" s="2" t="s">
        <v>114</v>
      </c>
      <c r="C31" s="64"/>
      <c r="D31" s="2"/>
      <c r="E31" s="2"/>
      <c r="F31" s="10"/>
      <c r="G31" s="10">
        <v>19244.039999999997</v>
      </c>
      <c r="H31" s="10">
        <v>96.78</v>
      </c>
    </row>
    <row r="32" spans="2:8" x14ac:dyDescent="0.2">
      <c r="B32" s="2" t="s">
        <v>115</v>
      </c>
      <c r="C32" s="64"/>
      <c r="D32" s="2"/>
      <c r="E32" s="2"/>
      <c r="F32" s="10"/>
      <c r="G32" s="10">
        <v>640.43626840000286</v>
      </c>
      <c r="H32" s="10">
        <v>3.2199999999999989</v>
      </c>
    </row>
    <row r="33" spans="2:8" x14ac:dyDescent="0.2">
      <c r="B33" s="2" t="s">
        <v>116</v>
      </c>
      <c r="C33" s="64"/>
      <c r="D33" s="2"/>
      <c r="E33" s="2"/>
      <c r="F33" s="10"/>
      <c r="G33" s="10">
        <v>19884.476268400002</v>
      </c>
      <c r="H33" s="10">
        <v>100</v>
      </c>
    </row>
    <row r="34" spans="2:8" x14ac:dyDescent="0.2">
      <c r="B34" s="1" t="s">
        <v>117</v>
      </c>
    </row>
    <row r="35" spans="2:8" x14ac:dyDescent="0.2">
      <c r="B35" s="1" t="s">
        <v>118</v>
      </c>
    </row>
    <row r="37" spans="2:8" ht="25.5" x14ac:dyDescent="0.2">
      <c r="B37" s="11" t="s">
        <v>119</v>
      </c>
      <c r="C37" s="62" t="s">
        <v>120</v>
      </c>
    </row>
    <row r="38" spans="2:8" x14ac:dyDescent="0.2">
      <c r="B38" s="2"/>
    </row>
    <row r="39" spans="2:8" x14ac:dyDescent="0.2">
      <c r="B39" s="2" t="s">
        <v>121</v>
      </c>
    </row>
    <row r="40" spans="2:8" x14ac:dyDescent="0.2">
      <c r="B40" s="2" t="s">
        <v>122</v>
      </c>
    </row>
    <row r="41" spans="2:8" x14ac:dyDescent="0.2">
      <c r="B41" s="2" t="s">
        <v>1879</v>
      </c>
      <c r="C41" s="64"/>
    </row>
    <row r="42" spans="2:8" x14ac:dyDescent="0.2">
      <c r="B42" s="2" t="s">
        <v>1880</v>
      </c>
      <c r="C42" s="64"/>
    </row>
    <row r="43" spans="2:8" x14ac:dyDescent="0.2">
      <c r="B43" s="2" t="s">
        <v>1881</v>
      </c>
      <c r="C43" s="64"/>
    </row>
    <row r="44" spans="2:8" x14ac:dyDescent="0.2">
      <c r="B44" s="2" t="s">
        <v>1882</v>
      </c>
      <c r="C44" s="64"/>
    </row>
    <row r="45" spans="2:8" x14ac:dyDescent="0.2">
      <c r="B45" s="2" t="s">
        <v>1883</v>
      </c>
      <c r="C45" s="64"/>
    </row>
    <row r="46" spans="2:8" x14ac:dyDescent="0.2">
      <c r="B46" s="2" t="s">
        <v>1884</v>
      </c>
      <c r="C46" s="64"/>
    </row>
    <row r="47" spans="2:8" x14ac:dyDescent="0.2">
      <c r="B47" s="2" t="s">
        <v>1885</v>
      </c>
      <c r="C47" s="64"/>
    </row>
    <row r="48" spans="2:8" x14ac:dyDescent="0.2">
      <c r="B48" s="2" t="s">
        <v>1886</v>
      </c>
      <c r="C48" s="64"/>
    </row>
    <row r="49" spans="2:3" x14ac:dyDescent="0.2">
      <c r="B49" s="2" t="s">
        <v>1887</v>
      </c>
      <c r="C49" s="64"/>
    </row>
    <row r="50" spans="2:3" x14ac:dyDescent="0.2">
      <c r="B50" s="2" t="s">
        <v>1888</v>
      </c>
      <c r="C50" s="64"/>
    </row>
    <row r="51" spans="2:3" x14ac:dyDescent="0.2">
      <c r="B51" s="2" t="s">
        <v>1889</v>
      </c>
      <c r="C51" s="64"/>
    </row>
    <row r="52" spans="2:3" x14ac:dyDescent="0.2">
      <c r="B52" s="2" t="s">
        <v>1890</v>
      </c>
      <c r="C52" s="64"/>
    </row>
    <row r="53" spans="2:3" x14ac:dyDescent="0.2">
      <c r="B53" s="2" t="s">
        <v>123</v>
      </c>
      <c r="C53" s="64"/>
    </row>
    <row r="54" spans="2:3" x14ac:dyDescent="0.2">
      <c r="B54" s="69" t="s">
        <v>1891</v>
      </c>
    </row>
  </sheetData>
  <mergeCells count="3">
    <mergeCell ref="B1:E1"/>
    <mergeCell ref="C3:C7"/>
    <mergeCell ref="D3:D7"/>
  </mergeCells>
  <hyperlinks>
    <hyperlink ref="A1" location="Index!A1" display="Index" xr:uid="{4804FD53-2AD5-4EB7-93A0-D1418F0240D6}"/>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99751-CE14-4B09-9A07-BF31A814797E}">
  <dimension ref="A1:H55"/>
  <sheetViews>
    <sheetView workbookViewId="0">
      <selection activeCell="B1" sqref="B1:E1"/>
    </sheetView>
  </sheetViews>
  <sheetFormatPr defaultRowHeight="12.75" x14ac:dyDescent="0.2"/>
  <cols>
    <col min="1" max="1" width="5.42578125" style="1" bestFit="1" customWidth="1"/>
    <col min="2" max="2" width="67" style="1" bestFit="1" customWidth="1"/>
    <col min="3" max="3" width="25.7109375" style="62" customWidth="1"/>
    <col min="4" max="4" width="25.7109375" style="1" customWidth="1"/>
    <col min="5" max="5" width="14.1406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60" width="20.7109375" style="1" customWidth="1"/>
    <col min="261" max="261" width="14.1406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6" width="20.7109375" style="1" customWidth="1"/>
    <col min="517" max="517" width="14.1406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2" width="20.7109375" style="1" customWidth="1"/>
    <col min="773" max="773" width="14.1406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8" width="20.7109375" style="1" customWidth="1"/>
    <col min="1029" max="1029" width="14.1406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4" width="20.7109375" style="1" customWidth="1"/>
    <col min="1285" max="1285" width="14.1406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40" width="20.7109375" style="1" customWidth="1"/>
    <col min="1541" max="1541" width="14.1406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6" width="20.7109375" style="1" customWidth="1"/>
    <col min="1797" max="1797" width="14.1406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2" width="20.7109375" style="1" customWidth="1"/>
    <col min="2053" max="2053" width="14.1406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8" width="20.7109375" style="1" customWidth="1"/>
    <col min="2309" max="2309" width="14.1406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4" width="20.7109375" style="1" customWidth="1"/>
    <col min="2565" max="2565" width="14.1406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20" width="20.7109375" style="1" customWidth="1"/>
    <col min="2821" max="2821" width="14.1406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6" width="20.7109375" style="1" customWidth="1"/>
    <col min="3077" max="3077" width="14.1406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2" width="20.7109375" style="1" customWidth="1"/>
    <col min="3333" max="3333" width="14.1406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8" width="20.7109375" style="1" customWidth="1"/>
    <col min="3589" max="3589" width="14.1406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4" width="20.7109375" style="1" customWidth="1"/>
    <col min="3845" max="3845" width="14.1406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100" width="20.7109375" style="1" customWidth="1"/>
    <col min="4101" max="4101" width="14.1406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6" width="20.7109375" style="1" customWidth="1"/>
    <col min="4357" max="4357" width="14.1406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2" width="20.7109375" style="1" customWidth="1"/>
    <col min="4613" max="4613" width="14.1406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8" width="20.7109375" style="1" customWidth="1"/>
    <col min="4869" max="4869" width="14.1406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4" width="20.7109375" style="1" customWidth="1"/>
    <col min="5125" max="5125" width="14.1406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80" width="20.7109375" style="1" customWidth="1"/>
    <col min="5381" max="5381" width="14.1406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6" width="20.7109375" style="1" customWidth="1"/>
    <col min="5637" max="5637" width="14.1406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2" width="20.7109375" style="1" customWidth="1"/>
    <col min="5893" max="5893" width="14.1406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8" width="20.7109375" style="1" customWidth="1"/>
    <col min="6149" max="6149" width="14.1406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4" width="20.7109375" style="1" customWidth="1"/>
    <col min="6405" max="6405" width="14.1406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60" width="20.7109375" style="1" customWidth="1"/>
    <col min="6661" max="6661" width="14.1406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6" width="20.7109375" style="1" customWidth="1"/>
    <col min="6917" max="6917" width="14.1406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2" width="20.7109375" style="1" customWidth="1"/>
    <col min="7173" max="7173" width="14.1406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8" width="20.7109375" style="1" customWidth="1"/>
    <col min="7429" max="7429" width="14.1406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4" width="20.7109375" style="1" customWidth="1"/>
    <col min="7685" max="7685" width="14.1406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40" width="20.7109375" style="1" customWidth="1"/>
    <col min="7941" max="7941" width="14.1406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6" width="20.7109375" style="1" customWidth="1"/>
    <col min="8197" max="8197" width="14.1406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2" width="20.7109375" style="1" customWidth="1"/>
    <col min="8453" max="8453" width="14.1406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8" width="20.7109375" style="1" customWidth="1"/>
    <col min="8709" max="8709" width="14.1406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4" width="20.7109375" style="1" customWidth="1"/>
    <col min="8965" max="8965" width="14.1406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20" width="20.7109375" style="1" customWidth="1"/>
    <col min="9221" max="9221" width="14.1406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6" width="20.7109375" style="1" customWidth="1"/>
    <col min="9477" max="9477" width="14.1406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2" width="20.7109375" style="1" customWidth="1"/>
    <col min="9733" max="9733" width="14.1406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8" width="20.7109375" style="1" customWidth="1"/>
    <col min="9989" max="9989" width="14.1406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4" width="20.7109375" style="1" customWidth="1"/>
    <col min="10245" max="10245" width="14.1406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500" width="20.7109375" style="1" customWidth="1"/>
    <col min="10501" max="10501" width="14.1406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6" width="20.7109375" style="1" customWidth="1"/>
    <col min="10757" max="10757" width="14.1406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2" width="20.7109375" style="1" customWidth="1"/>
    <col min="11013" max="11013" width="14.1406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8" width="20.7109375" style="1" customWidth="1"/>
    <col min="11269" max="11269" width="14.1406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4" width="20.7109375" style="1" customWidth="1"/>
    <col min="11525" max="11525" width="14.1406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80" width="20.7109375" style="1" customWidth="1"/>
    <col min="11781" max="11781" width="14.1406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6" width="20.7109375" style="1" customWidth="1"/>
    <col min="12037" max="12037" width="14.1406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2" width="20.7109375" style="1" customWidth="1"/>
    <col min="12293" max="12293" width="14.1406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8" width="20.7109375" style="1" customWidth="1"/>
    <col min="12549" max="12549" width="14.1406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4" width="20.7109375" style="1" customWidth="1"/>
    <col min="12805" max="12805" width="14.1406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60" width="20.7109375" style="1" customWidth="1"/>
    <col min="13061" max="13061" width="14.1406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6" width="20.7109375" style="1" customWidth="1"/>
    <col min="13317" max="13317" width="14.1406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2" width="20.7109375" style="1" customWidth="1"/>
    <col min="13573" max="13573" width="14.1406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8" width="20.7109375" style="1" customWidth="1"/>
    <col min="13829" max="13829" width="14.1406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4" width="20.7109375" style="1" customWidth="1"/>
    <col min="14085" max="14085" width="14.1406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40" width="20.7109375" style="1" customWidth="1"/>
    <col min="14341" max="14341" width="14.1406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6" width="20.7109375" style="1" customWidth="1"/>
    <col min="14597" max="14597" width="14.1406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2" width="20.7109375" style="1" customWidth="1"/>
    <col min="14853" max="14853" width="14.1406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8" width="20.7109375" style="1" customWidth="1"/>
    <col min="15109" max="15109" width="14.1406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4" width="20.7109375" style="1" customWidth="1"/>
    <col min="15365" max="15365" width="14.1406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20" width="20.7109375" style="1" customWidth="1"/>
    <col min="15621" max="15621" width="14.1406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6" width="20.7109375" style="1" customWidth="1"/>
    <col min="15877" max="15877" width="14.1406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2" width="20.7109375" style="1" customWidth="1"/>
    <col min="16133" max="16133" width="14.1406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8" x14ac:dyDescent="0.2">
      <c r="A1" s="3" t="s">
        <v>0</v>
      </c>
      <c r="B1" s="410" t="s">
        <v>8</v>
      </c>
      <c r="C1" s="410"/>
      <c r="D1" s="410"/>
      <c r="E1" s="410"/>
    </row>
    <row r="2" spans="1:8" ht="13.5" thickBot="1" x14ac:dyDescent="0.25"/>
    <row r="3" spans="1:8" ht="15" x14ac:dyDescent="0.2">
      <c r="B3" s="47" t="s">
        <v>1833</v>
      </c>
      <c r="C3" s="453"/>
      <c r="D3" s="417"/>
    </row>
    <row r="4" spans="1:8" ht="15" x14ac:dyDescent="0.2">
      <c r="B4" s="50" t="s">
        <v>1834</v>
      </c>
      <c r="C4" s="454"/>
      <c r="D4" s="418"/>
    </row>
    <row r="5" spans="1:8" ht="15" x14ac:dyDescent="0.2">
      <c r="B5" s="50" t="s">
        <v>983</v>
      </c>
      <c r="C5" s="454"/>
      <c r="D5" s="418"/>
    </row>
    <row r="6" spans="1:8" ht="15" x14ac:dyDescent="0.2">
      <c r="B6" s="50" t="s">
        <v>1835</v>
      </c>
      <c r="C6" s="454"/>
      <c r="D6" s="418"/>
    </row>
    <row r="7" spans="1:8" ht="30.75" thickBot="1" x14ac:dyDescent="0.25">
      <c r="B7" s="51" t="s">
        <v>1836</v>
      </c>
      <c r="C7" s="455"/>
      <c r="D7" s="419"/>
    </row>
    <row r="8" spans="1:8" x14ac:dyDescent="0.2">
      <c r="C8" s="64" t="s">
        <v>1631</v>
      </c>
      <c r="D8" s="64" t="s">
        <v>1630</v>
      </c>
    </row>
    <row r="9" spans="1:8" x14ac:dyDescent="0.2">
      <c r="B9" s="1" t="s">
        <v>95</v>
      </c>
    </row>
    <row r="11" spans="1:8" x14ac:dyDescent="0.2">
      <c r="B11" s="6" t="s">
        <v>96</v>
      </c>
      <c r="C11" s="63" t="s">
        <v>97</v>
      </c>
      <c r="D11" s="6" t="s">
        <v>98</v>
      </c>
      <c r="E11" s="6" t="s">
        <v>99</v>
      </c>
      <c r="F11" s="8" t="s">
        <v>100</v>
      </c>
      <c r="G11" s="8" t="s">
        <v>101</v>
      </c>
      <c r="H11" s="8" t="s">
        <v>102</v>
      </c>
    </row>
    <row r="12" spans="1:8" x14ac:dyDescent="0.2">
      <c r="B12" s="2" t="s">
        <v>103</v>
      </c>
    </row>
    <row r="13" spans="1:8" x14ac:dyDescent="0.2">
      <c r="B13" s="2" t="s">
        <v>104</v>
      </c>
    </row>
    <row r="14" spans="1:8" x14ac:dyDescent="0.2">
      <c r="B14" s="2" t="s">
        <v>105</v>
      </c>
    </row>
    <row r="15" spans="1:8" x14ac:dyDescent="0.2">
      <c r="B15" s="1" t="s">
        <v>785</v>
      </c>
      <c r="C15" s="62">
        <v>4.4400000000000004</v>
      </c>
      <c r="D15" s="1" t="s">
        <v>107</v>
      </c>
      <c r="E15" s="1" t="s">
        <v>786</v>
      </c>
      <c r="F15" s="4">
        <v>2500000</v>
      </c>
      <c r="G15" s="4">
        <v>2605.9499999999998</v>
      </c>
      <c r="H15" s="4">
        <v>12.05</v>
      </c>
    </row>
    <row r="16" spans="1:8" x14ac:dyDescent="0.2">
      <c r="B16" s="1" t="s">
        <v>692</v>
      </c>
      <c r="C16" s="62">
        <v>4.41</v>
      </c>
      <c r="D16" s="1" t="s">
        <v>107</v>
      </c>
      <c r="E16" s="1" t="s">
        <v>693</v>
      </c>
      <c r="F16" s="4">
        <v>11400</v>
      </c>
      <c r="G16" s="4">
        <v>11.9</v>
      </c>
      <c r="H16" s="4">
        <v>0.06</v>
      </c>
    </row>
    <row r="17" spans="2:8" x14ac:dyDescent="0.2">
      <c r="B17" s="2" t="s">
        <v>109</v>
      </c>
      <c r="C17" s="64"/>
      <c r="D17" s="2"/>
      <c r="E17" s="2"/>
      <c r="F17" s="10"/>
      <c r="G17" s="10">
        <f>SUM(G11:G16)</f>
        <v>2617.85</v>
      </c>
      <c r="H17" s="10">
        <f>SUM(H11:H16)</f>
        <v>12.110000000000001</v>
      </c>
    </row>
    <row r="18" spans="2:8" x14ac:dyDescent="0.2">
      <c r="B18" s="2" t="s">
        <v>304</v>
      </c>
    </row>
    <row r="19" spans="2:8" x14ac:dyDescent="0.2">
      <c r="B19" s="1" t="s">
        <v>1410</v>
      </c>
      <c r="C19" s="62">
        <v>4.83</v>
      </c>
      <c r="D19" s="1" t="s">
        <v>305</v>
      </c>
      <c r="E19" s="1" t="s">
        <v>622</v>
      </c>
      <c r="F19" s="4">
        <v>200</v>
      </c>
      <c r="G19" s="4">
        <v>2032.01</v>
      </c>
      <c r="H19" s="4">
        <v>9.4</v>
      </c>
    </row>
    <row r="20" spans="2:8" x14ac:dyDescent="0.2">
      <c r="B20" s="1" t="s">
        <v>817</v>
      </c>
      <c r="C20" s="62">
        <v>4.72</v>
      </c>
      <c r="D20" s="1" t="s">
        <v>305</v>
      </c>
      <c r="E20" s="1" t="s">
        <v>818</v>
      </c>
      <c r="F20" s="4">
        <v>150</v>
      </c>
      <c r="G20" s="4">
        <v>1550.33</v>
      </c>
      <c r="H20" s="4">
        <v>7.17</v>
      </c>
    </row>
    <row r="21" spans="2:8" x14ac:dyDescent="0.2">
      <c r="B21" s="1" t="s">
        <v>1407</v>
      </c>
      <c r="C21" s="62">
        <v>5.39</v>
      </c>
      <c r="D21" s="1" t="s">
        <v>311</v>
      </c>
      <c r="E21" s="1" t="s">
        <v>795</v>
      </c>
      <c r="F21" s="4">
        <v>150</v>
      </c>
      <c r="G21" s="4">
        <v>1529.12</v>
      </c>
      <c r="H21" s="4">
        <v>7.07</v>
      </c>
    </row>
    <row r="22" spans="2:8" x14ac:dyDescent="0.2">
      <c r="B22" s="1" t="s">
        <v>1421</v>
      </c>
      <c r="C22" s="62">
        <v>5.66</v>
      </c>
      <c r="D22" s="1" t="s">
        <v>311</v>
      </c>
      <c r="E22" s="1" t="s">
        <v>821</v>
      </c>
      <c r="F22" s="4">
        <v>150</v>
      </c>
      <c r="G22" s="4">
        <v>1510.27</v>
      </c>
      <c r="H22" s="4">
        <v>6.99</v>
      </c>
    </row>
    <row r="23" spans="2:8" x14ac:dyDescent="0.2">
      <c r="B23" s="1" t="s">
        <v>1837</v>
      </c>
      <c r="C23" s="62">
        <v>5.0199999999999996</v>
      </c>
      <c r="D23" s="1" t="s">
        <v>305</v>
      </c>
      <c r="E23" s="1" t="s">
        <v>1838</v>
      </c>
      <c r="F23" s="4">
        <v>150</v>
      </c>
      <c r="G23" s="4">
        <v>1498.28</v>
      </c>
      <c r="H23" s="4">
        <v>6.93</v>
      </c>
    </row>
    <row r="24" spans="2:8" x14ac:dyDescent="0.2">
      <c r="B24" s="1" t="s">
        <v>1419</v>
      </c>
      <c r="C24" s="62">
        <v>4.5999999999999996</v>
      </c>
      <c r="D24" s="1" t="s">
        <v>305</v>
      </c>
      <c r="E24" s="1" t="s">
        <v>813</v>
      </c>
      <c r="F24" s="4">
        <v>100</v>
      </c>
      <c r="G24" s="4">
        <v>1036.27</v>
      </c>
      <c r="H24" s="4">
        <v>4.79</v>
      </c>
    </row>
    <row r="25" spans="2:8" x14ac:dyDescent="0.2">
      <c r="B25" s="1" t="s">
        <v>1839</v>
      </c>
      <c r="C25" s="62">
        <v>4.8</v>
      </c>
      <c r="D25" s="1" t="s">
        <v>305</v>
      </c>
      <c r="E25" s="1" t="s">
        <v>1840</v>
      </c>
      <c r="F25" s="4">
        <v>100</v>
      </c>
      <c r="G25" s="4">
        <v>1034.22</v>
      </c>
      <c r="H25" s="4">
        <v>4.78</v>
      </c>
    </row>
    <row r="26" spans="2:8" x14ac:dyDescent="0.2">
      <c r="B26" s="1" t="s">
        <v>1841</v>
      </c>
      <c r="C26" s="62">
        <v>4.78</v>
      </c>
      <c r="D26" s="1" t="s">
        <v>305</v>
      </c>
      <c r="E26" s="1" t="s">
        <v>1842</v>
      </c>
      <c r="F26" s="4">
        <v>100</v>
      </c>
      <c r="G26" s="4">
        <v>1029.58</v>
      </c>
      <c r="H26" s="4">
        <v>4.76</v>
      </c>
    </row>
    <row r="27" spans="2:8" x14ac:dyDescent="0.2">
      <c r="B27" s="1" t="s">
        <v>1439</v>
      </c>
      <c r="C27" s="62">
        <v>5.45</v>
      </c>
      <c r="D27" s="1" t="s">
        <v>305</v>
      </c>
      <c r="E27" s="1" t="s">
        <v>618</v>
      </c>
      <c r="F27" s="4">
        <v>60</v>
      </c>
      <c r="G27" s="4">
        <v>665.94</v>
      </c>
      <c r="H27" s="4">
        <v>3.08</v>
      </c>
    </row>
    <row r="28" spans="2:8" x14ac:dyDescent="0.2">
      <c r="B28" s="1" t="s">
        <v>1465</v>
      </c>
      <c r="C28" s="62">
        <v>5.79</v>
      </c>
      <c r="D28" s="1" t="s">
        <v>317</v>
      </c>
      <c r="E28" s="1" t="s">
        <v>318</v>
      </c>
      <c r="F28" s="4">
        <v>250</v>
      </c>
      <c r="G28" s="4">
        <v>525.07000000000005</v>
      </c>
      <c r="H28" s="4">
        <v>2.4300000000000002</v>
      </c>
    </row>
    <row r="29" spans="2:8" x14ac:dyDescent="0.2">
      <c r="B29" s="1" t="s">
        <v>1843</v>
      </c>
      <c r="C29" s="62">
        <v>4.33</v>
      </c>
      <c r="D29" s="1" t="s">
        <v>305</v>
      </c>
      <c r="E29" s="1" t="s">
        <v>1844</v>
      </c>
      <c r="F29" s="4">
        <v>9</v>
      </c>
      <c r="G29" s="4">
        <v>92.02</v>
      </c>
      <c r="H29" s="4">
        <v>0.43</v>
      </c>
    </row>
    <row r="30" spans="2:8" x14ac:dyDescent="0.2">
      <c r="B30" s="1" t="s">
        <v>1845</v>
      </c>
      <c r="C30" s="62">
        <v>5.78</v>
      </c>
      <c r="D30" s="1" t="s">
        <v>305</v>
      </c>
      <c r="E30" s="1" t="s">
        <v>1846</v>
      </c>
      <c r="F30" s="4">
        <v>1</v>
      </c>
      <c r="G30" s="4">
        <v>10.55</v>
      </c>
      <c r="H30" s="4">
        <v>0.05</v>
      </c>
    </row>
    <row r="31" spans="2:8" x14ac:dyDescent="0.2">
      <c r="B31" s="2" t="s">
        <v>325</v>
      </c>
      <c r="C31" s="64"/>
      <c r="D31" s="2"/>
      <c r="E31" s="2"/>
      <c r="F31" s="10"/>
      <c r="G31" s="10">
        <f>SUM(G18:G30)</f>
        <v>12513.659999999998</v>
      </c>
      <c r="H31" s="10">
        <f>SUM(H18:H30)</f>
        <v>57.879999999999995</v>
      </c>
    </row>
    <row r="32" spans="2:8" x14ac:dyDescent="0.2">
      <c r="B32" s="2" t="s">
        <v>110</v>
      </c>
    </row>
    <row r="33" spans="2:8" x14ac:dyDescent="0.2">
      <c r="B33" s="1" t="s">
        <v>1847</v>
      </c>
      <c r="C33" s="62">
        <v>5</v>
      </c>
      <c r="D33" s="1" t="s">
        <v>111</v>
      </c>
      <c r="E33" s="1" t="s">
        <v>1848</v>
      </c>
      <c r="F33" s="4">
        <v>300</v>
      </c>
      <c r="G33" s="4">
        <v>1469.83</v>
      </c>
      <c r="H33" s="4">
        <v>6.8</v>
      </c>
    </row>
    <row r="34" spans="2:8" x14ac:dyDescent="0.2">
      <c r="B34" s="2" t="s">
        <v>113</v>
      </c>
      <c r="C34" s="64"/>
      <c r="D34" s="2"/>
      <c r="E34" s="2"/>
      <c r="F34" s="10"/>
      <c r="G34" s="10">
        <f>SUM(G32:G33)</f>
        <v>1469.83</v>
      </c>
      <c r="H34" s="10">
        <f>SUM(H32:H33)</f>
        <v>6.8</v>
      </c>
    </row>
    <row r="35" spans="2:8" x14ac:dyDescent="0.2">
      <c r="B35" s="2" t="s">
        <v>332</v>
      </c>
      <c r="C35" s="64"/>
      <c r="D35" s="2"/>
      <c r="E35" s="2"/>
      <c r="F35" s="10"/>
      <c r="G35" s="10">
        <v>4564.04</v>
      </c>
      <c r="H35" s="10">
        <v>21.11</v>
      </c>
    </row>
    <row r="36" spans="2:8" x14ac:dyDescent="0.2">
      <c r="B36" s="2" t="s">
        <v>114</v>
      </c>
      <c r="C36" s="64"/>
      <c r="D36" s="2"/>
      <c r="E36" s="2"/>
      <c r="F36" s="10"/>
      <c r="G36" s="10">
        <v>21165.38</v>
      </c>
      <c r="H36" s="10">
        <v>97.9</v>
      </c>
    </row>
    <row r="37" spans="2:8" x14ac:dyDescent="0.2">
      <c r="B37" s="2" t="s">
        <v>115</v>
      </c>
      <c r="C37" s="64"/>
      <c r="D37" s="2"/>
      <c r="E37" s="2"/>
      <c r="F37" s="10"/>
      <c r="G37" s="10">
        <v>453.92807700999856</v>
      </c>
      <c r="H37" s="10">
        <v>2.0999999999999943</v>
      </c>
    </row>
    <row r="38" spans="2:8" x14ac:dyDescent="0.2">
      <c r="B38" s="2" t="s">
        <v>116</v>
      </c>
      <c r="C38" s="64"/>
      <c r="D38" s="2"/>
      <c r="E38" s="2"/>
      <c r="F38" s="10"/>
      <c r="G38" s="10">
        <v>21619.308077009999</v>
      </c>
      <c r="H38" s="10">
        <v>100</v>
      </c>
    </row>
    <row r="39" spans="2:8" x14ac:dyDescent="0.2">
      <c r="B39" s="1" t="s">
        <v>117</v>
      </c>
    </row>
    <row r="40" spans="2:8" x14ac:dyDescent="0.2">
      <c r="B40" s="1" t="s">
        <v>118</v>
      </c>
    </row>
    <row r="42" spans="2:8" ht="25.5" x14ac:dyDescent="0.2">
      <c r="B42" s="11" t="s">
        <v>119</v>
      </c>
      <c r="C42" s="62" t="s">
        <v>120</v>
      </c>
    </row>
    <row r="43" spans="2:8" x14ac:dyDescent="0.2">
      <c r="B43" s="2"/>
    </row>
    <row r="44" spans="2:8" x14ac:dyDescent="0.2">
      <c r="B44" s="2" t="s">
        <v>121</v>
      </c>
    </row>
    <row r="45" spans="2:8" x14ac:dyDescent="0.2">
      <c r="B45" s="2" t="s">
        <v>122</v>
      </c>
    </row>
    <row r="46" spans="2:8" x14ac:dyDescent="0.2">
      <c r="B46" s="2" t="s">
        <v>1849</v>
      </c>
      <c r="C46" s="64"/>
    </row>
    <row r="47" spans="2:8" x14ac:dyDescent="0.2">
      <c r="B47" s="2" t="s">
        <v>1850</v>
      </c>
      <c r="C47" s="64"/>
    </row>
    <row r="48" spans="2:8" x14ac:dyDescent="0.2">
      <c r="B48" s="2" t="s">
        <v>1851</v>
      </c>
      <c r="C48" s="64"/>
    </row>
    <row r="49" spans="2:3" x14ac:dyDescent="0.2">
      <c r="B49" s="2" t="s">
        <v>1852</v>
      </c>
      <c r="C49" s="64"/>
    </row>
    <row r="50" spans="2:3" x14ac:dyDescent="0.2">
      <c r="B50" s="2" t="s">
        <v>1853</v>
      </c>
      <c r="C50" s="64"/>
    </row>
    <row r="51" spans="2:3" x14ac:dyDescent="0.2">
      <c r="B51" s="2" t="s">
        <v>1854</v>
      </c>
      <c r="C51" s="64"/>
    </row>
    <row r="52" spans="2:3" x14ac:dyDescent="0.2">
      <c r="B52" s="2" t="s">
        <v>1855</v>
      </c>
      <c r="C52" s="64"/>
    </row>
    <row r="53" spans="2:3" x14ac:dyDescent="0.2">
      <c r="B53" s="2" t="s">
        <v>1856</v>
      </c>
      <c r="C53" s="64"/>
    </row>
    <row r="54" spans="2:3" x14ac:dyDescent="0.2">
      <c r="B54" s="2" t="s">
        <v>123</v>
      </c>
      <c r="C54" s="64"/>
    </row>
    <row r="55" spans="2:3" x14ac:dyDescent="0.2">
      <c r="B55" s="69" t="s">
        <v>1857</v>
      </c>
    </row>
  </sheetData>
  <mergeCells count="3">
    <mergeCell ref="B1:E1"/>
    <mergeCell ref="C3:C7"/>
    <mergeCell ref="D3:D7"/>
  </mergeCells>
  <hyperlinks>
    <hyperlink ref="A1" location="Index!A1" display="Index" xr:uid="{7C2E2E29-3B35-4139-9FDD-F9C22BA28D6B}"/>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E60BC-761E-46AB-AB7E-40146EBA2C9B}">
  <dimension ref="A1:H76"/>
  <sheetViews>
    <sheetView workbookViewId="0">
      <selection activeCell="B1" sqref="B1:E1"/>
    </sheetView>
  </sheetViews>
  <sheetFormatPr defaultRowHeight="12.75" x14ac:dyDescent="0.2"/>
  <cols>
    <col min="1" max="1" width="5.42578125" style="1" bestFit="1" customWidth="1"/>
    <col min="2" max="2" width="73.7109375" style="1" bestFit="1" customWidth="1"/>
    <col min="3" max="3" width="25.7109375" style="62" customWidth="1"/>
    <col min="4" max="4" width="25.7109375" style="1" customWidth="1"/>
    <col min="5" max="5" width="14.285156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73.7109375" style="1" bestFit="1" customWidth="1"/>
    <col min="259" max="260" width="20.7109375" style="1" customWidth="1"/>
    <col min="261" max="261" width="14.285156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73.7109375" style="1" bestFit="1" customWidth="1"/>
    <col min="515" max="516" width="20.7109375" style="1" customWidth="1"/>
    <col min="517" max="517" width="14.285156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73.7109375" style="1" bestFit="1" customWidth="1"/>
    <col min="771" max="772" width="20.7109375" style="1" customWidth="1"/>
    <col min="773" max="773" width="14.285156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73.7109375" style="1" bestFit="1" customWidth="1"/>
    <col min="1027" max="1028" width="20.7109375" style="1" customWidth="1"/>
    <col min="1029" max="1029" width="14.285156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73.7109375" style="1" bestFit="1" customWidth="1"/>
    <col min="1283" max="1284" width="20.7109375" style="1" customWidth="1"/>
    <col min="1285" max="1285" width="14.285156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73.7109375" style="1" bestFit="1" customWidth="1"/>
    <col min="1539" max="1540" width="20.7109375" style="1" customWidth="1"/>
    <col min="1541" max="1541" width="14.285156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73.7109375" style="1" bestFit="1" customWidth="1"/>
    <col min="1795" max="1796" width="20.7109375" style="1" customWidth="1"/>
    <col min="1797" max="1797" width="14.285156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73.7109375" style="1" bestFit="1" customWidth="1"/>
    <col min="2051" max="2052" width="20.7109375" style="1" customWidth="1"/>
    <col min="2053" max="2053" width="14.285156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73.7109375" style="1" bestFit="1" customWidth="1"/>
    <col min="2307" max="2308" width="20.7109375" style="1" customWidth="1"/>
    <col min="2309" max="2309" width="14.285156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73.7109375" style="1" bestFit="1" customWidth="1"/>
    <col min="2563" max="2564" width="20.7109375" style="1" customWidth="1"/>
    <col min="2565" max="2565" width="14.285156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73.7109375" style="1" bestFit="1" customWidth="1"/>
    <col min="2819" max="2820" width="20.7109375" style="1" customWidth="1"/>
    <col min="2821" max="2821" width="14.285156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73.7109375" style="1" bestFit="1" customWidth="1"/>
    <col min="3075" max="3076" width="20.7109375" style="1" customWidth="1"/>
    <col min="3077" max="3077" width="14.285156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73.7109375" style="1" bestFit="1" customWidth="1"/>
    <col min="3331" max="3332" width="20.7109375" style="1" customWidth="1"/>
    <col min="3333" max="3333" width="14.285156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73.7109375" style="1" bestFit="1" customWidth="1"/>
    <col min="3587" max="3588" width="20.7109375" style="1" customWidth="1"/>
    <col min="3589" max="3589" width="14.285156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73.7109375" style="1" bestFit="1" customWidth="1"/>
    <col min="3843" max="3844" width="20.7109375" style="1" customWidth="1"/>
    <col min="3845" max="3845" width="14.285156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73.7109375" style="1" bestFit="1" customWidth="1"/>
    <col min="4099" max="4100" width="20.7109375" style="1" customWidth="1"/>
    <col min="4101" max="4101" width="14.285156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73.7109375" style="1" bestFit="1" customWidth="1"/>
    <col min="4355" max="4356" width="20.7109375" style="1" customWidth="1"/>
    <col min="4357" max="4357" width="14.285156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73.7109375" style="1" bestFit="1" customWidth="1"/>
    <col min="4611" max="4612" width="20.7109375" style="1" customWidth="1"/>
    <col min="4613" max="4613" width="14.285156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73.7109375" style="1" bestFit="1" customWidth="1"/>
    <col min="4867" max="4868" width="20.7109375" style="1" customWidth="1"/>
    <col min="4869" max="4869" width="14.285156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73.7109375" style="1" bestFit="1" customWidth="1"/>
    <col min="5123" max="5124" width="20.7109375" style="1" customWidth="1"/>
    <col min="5125" max="5125" width="14.285156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73.7109375" style="1" bestFit="1" customWidth="1"/>
    <col min="5379" max="5380" width="20.7109375" style="1" customWidth="1"/>
    <col min="5381" max="5381" width="14.285156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73.7109375" style="1" bestFit="1" customWidth="1"/>
    <col min="5635" max="5636" width="20.7109375" style="1" customWidth="1"/>
    <col min="5637" max="5637" width="14.285156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73.7109375" style="1" bestFit="1" customWidth="1"/>
    <col min="5891" max="5892" width="20.7109375" style="1" customWidth="1"/>
    <col min="5893" max="5893" width="14.285156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73.7109375" style="1" bestFit="1" customWidth="1"/>
    <col min="6147" max="6148" width="20.7109375" style="1" customWidth="1"/>
    <col min="6149" max="6149" width="14.285156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73.7109375" style="1" bestFit="1" customWidth="1"/>
    <col min="6403" max="6404" width="20.7109375" style="1" customWidth="1"/>
    <col min="6405" max="6405" width="14.285156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73.7109375" style="1" bestFit="1" customWidth="1"/>
    <col min="6659" max="6660" width="20.7109375" style="1" customWidth="1"/>
    <col min="6661" max="6661" width="14.285156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73.7109375" style="1" bestFit="1" customWidth="1"/>
    <col min="6915" max="6916" width="20.7109375" style="1" customWidth="1"/>
    <col min="6917" max="6917" width="14.285156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73.7109375" style="1" bestFit="1" customWidth="1"/>
    <col min="7171" max="7172" width="20.7109375" style="1" customWidth="1"/>
    <col min="7173" max="7173" width="14.285156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73.7109375" style="1" bestFit="1" customWidth="1"/>
    <col min="7427" max="7428" width="20.7109375" style="1" customWidth="1"/>
    <col min="7429" max="7429" width="14.285156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73.7109375" style="1" bestFit="1" customWidth="1"/>
    <col min="7683" max="7684" width="20.7109375" style="1" customWidth="1"/>
    <col min="7685" max="7685" width="14.285156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73.7109375" style="1" bestFit="1" customWidth="1"/>
    <col min="7939" max="7940" width="20.7109375" style="1" customWidth="1"/>
    <col min="7941" max="7941" width="14.285156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73.7109375" style="1" bestFit="1" customWidth="1"/>
    <col min="8195" max="8196" width="20.7109375" style="1" customWidth="1"/>
    <col min="8197" max="8197" width="14.285156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73.7109375" style="1" bestFit="1" customWidth="1"/>
    <col min="8451" max="8452" width="20.7109375" style="1" customWidth="1"/>
    <col min="8453" max="8453" width="14.285156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73.7109375" style="1" bestFit="1" customWidth="1"/>
    <col min="8707" max="8708" width="20.7109375" style="1" customWidth="1"/>
    <col min="8709" max="8709" width="14.285156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73.7109375" style="1" bestFit="1" customWidth="1"/>
    <col min="8963" max="8964" width="20.7109375" style="1" customWidth="1"/>
    <col min="8965" max="8965" width="14.285156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73.7109375" style="1" bestFit="1" customWidth="1"/>
    <col min="9219" max="9220" width="20.7109375" style="1" customWidth="1"/>
    <col min="9221" max="9221" width="14.285156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73.7109375" style="1" bestFit="1" customWidth="1"/>
    <col min="9475" max="9476" width="20.7109375" style="1" customWidth="1"/>
    <col min="9477" max="9477" width="14.285156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73.7109375" style="1" bestFit="1" customWidth="1"/>
    <col min="9731" max="9732" width="20.7109375" style="1" customWidth="1"/>
    <col min="9733" max="9733" width="14.285156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73.7109375" style="1" bestFit="1" customWidth="1"/>
    <col min="9987" max="9988" width="20.7109375" style="1" customWidth="1"/>
    <col min="9989" max="9989" width="14.285156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73.7109375" style="1" bestFit="1" customWidth="1"/>
    <col min="10243" max="10244" width="20.7109375" style="1" customWidth="1"/>
    <col min="10245" max="10245" width="14.285156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73.7109375" style="1" bestFit="1" customWidth="1"/>
    <col min="10499" max="10500" width="20.7109375" style="1" customWidth="1"/>
    <col min="10501" max="10501" width="14.285156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73.7109375" style="1" bestFit="1" customWidth="1"/>
    <col min="10755" max="10756" width="20.7109375" style="1" customWidth="1"/>
    <col min="10757" max="10757" width="14.285156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73.7109375" style="1" bestFit="1" customWidth="1"/>
    <col min="11011" max="11012" width="20.7109375" style="1" customWidth="1"/>
    <col min="11013" max="11013" width="14.285156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73.7109375" style="1" bestFit="1" customWidth="1"/>
    <col min="11267" max="11268" width="20.7109375" style="1" customWidth="1"/>
    <col min="11269" max="11269" width="14.285156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73.7109375" style="1" bestFit="1" customWidth="1"/>
    <col min="11523" max="11524" width="20.7109375" style="1" customWidth="1"/>
    <col min="11525" max="11525" width="14.285156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73.7109375" style="1" bestFit="1" customWidth="1"/>
    <col min="11779" max="11780" width="20.7109375" style="1" customWidth="1"/>
    <col min="11781" max="11781" width="14.285156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73.7109375" style="1" bestFit="1" customWidth="1"/>
    <col min="12035" max="12036" width="20.7109375" style="1" customWidth="1"/>
    <col min="12037" max="12037" width="14.285156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73.7109375" style="1" bestFit="1" customWidth="1"/>
    <col min="12291" max="12292" width="20.7109375" style="1" customWidth="1"/>
    <col min="12293" max="12293" width="14.285156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73.7109375" style="1" bestFit="1" customWidth="1"/>
    <col min="12547" max="12548" width="20.7109375" style="1" customWidth="1"/>
    <col min="12549" max="12549" width="14.285156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73.7109375" style="1" bestFit="1" customWidth="1"/>
    <col min="12803" max="12804" width="20.7109375" style="1" customWidth="1"/>
    <col min="12805" max="12805" width="14.285156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73.7109375" style="1" bestFit="1" customWidth="1"/>
    <col min="13059" max="13060" width="20.7109375" style="1" customWidth="1"/>
    <col min="13061" max="13061" width="14.285156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73.7109375" style="1" bestFit="1" customWidth="1"/>
    <col min="13315" max="13316" width="20.7109375" style="1" customWidth="1"/>
    <col min="13317" max="13317" width="14.285156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73.7109375" style="1" bestFit="1" customWidth="1"/>
    <col min="13571" max="13572" width="20.7109375" style="1" customWidth="1"/>
    <col min="13573" max="13573" width="14.285156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73.7109375" style="1" bestFit="1" customWidth="1"/>
    <col min="13827" max="13828" width="20.7109375" style="1" customWidth="1"/>
    <col min="13829" max="13829" width="14.285156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73.7109375" style="1" bestFit="1" customWidth="1"/>
    <col min="14083" max="14084" width="20.7109375" style="1" customWidth="1"/>
    <col min="14085" max="14085" width="14.285156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73.7109375" style="1" bestFit="1" customWidth="1"/>
    <col min="14339" max="14340" width="20.7109375" style="1" customWidth="1"/>
    <col min="14341" max="14341" width="14.285156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73.7109375" style="1" bestFit="1" customWidth="1"/>
    <col min="14595" max="14596" width="20.7109375" style="1" customWidth="1"/>
    <col min="14597" max="14597" width="14.285156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73.7109375" style="1" bestFit="1" customWidth="1"/>
    <col min="14851" max="14852" width="20.7109375" style="1" customWidth="1"/>
    <col min="14853" max="14853" width="14.285156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73.7109375" style="1" bestFit="1" customWidth="1"/>
    <col min="15107" max="15108" width="20.7109375" style="1" customWidth="1"/>
    <col min="15109" max="15109" width="14.285156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73.7109375" style="1" bestFit="1" customWidth="1"/>
    <col min="15363" max="15364" width="20.7109375" style="1" customWidth="1"/>
    <col min="15365" max="15365" width="14.285156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73.7109375" style="1" bestFit="1" customWidth="1"/>
    <col min="15619" max="15620" width="20.7109375" style="1" customWidth="1"/>
    <col min="15621" max="15621" width="14.285156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73.7109375" style="1" bestFit="1" customWidth="1"/>
    <col min="15875" max="15876" width="20.7109375" style="1" customWidth="1"/>
    <col min="15877" max="15877" width="14.285156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73.7109375" style="1" bestFit="1" customWidth="1"/>
    <col min="16131" max="16132" width="20.7109375" style="1" customWidth="1"/>
    <col min="16133" max="16133" width="14.285156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8" x14ac:dyDescent="0.2">
      <c r="A1" s="3" t="s">
        <v>0</v>
      </c>
      <c r="B1" s="410" t="s">
        <v>6</v>
      </c>
      <c r="C1" s="410"/>
      <c r="D1" s="410"/>
      <c r="E1" s="410"/>
    </row>
    <row r="2" spans="1:8" ht="13.5" thickBot="1" x14ac:dyDescent="0.25"/>
    <row r="3" spans="1:8" ht="15" x14ac:dyDescent="0.2">
      <c r="B3" s="47" t="s">
        <v>1764</v>
      </c>
      <c r="C3" s="411"/>
      <c r="D3" s="417"/>
    </row>
    <row r="4" spans="1:8" ht="45" x14ac:dyDescent="0.2">
      <c r="B4" s="50" t="s">
        <v>1765</v>
      </c>
      <c r="C4" s="412"/>
      <c r="D4" s="418"/>
    </row>
    <row r="5" spans="1:8" ht="15" x14ac:dyDescent="0.2">
      <c r="B5" s="50" t="s">
        <v>983</v>
      </c>
      <c r="C5" s="412"/>
      <c r="D5" s="418"/>
    </row>
    <row r="6" spans="1:8" ht="15" x14ac:dyDescent="0.2">
      <c r="B6" s="50" t="s">
        <v>1766</v>
      </c>
      <c r="C6" s="412"/>
      <c r="D6" s="418"/>
    </row>
    <row r="7" spans="1:8" ht="30.75" thickBot="1" x14ac:dyDescent="0.25">
      <c r="B7" s="51" t="s">
        <v>1767</v>
      </c>
      <c r="C7" s="413"/>
      <c r="D7" s="419"/>
    </row>
    <row r="8" spans="1:8" x14ac:dyDescent="0.2">
      <c r="C8" s="64" t="s">
        <v>1631</v>
      </c>
      <c r="D8" s="64" t="s">
        <v>1630</v>
      </c>
    </row>
    <row r="9" spans="1:8" x14ac:dyDescent="0.2">
      <c r="B9" s="1" t="s">
        <v>95</v>
      </c>
    </row>
    <row r="11" spans="1:8" x14ac:dyDescent="0.2">
      <c r="B11" s="6" t="s">
        <v>96</v>
      </c>
      <c r="C11" s="63" t="s">
        <v>97</v>
      </c>
      <c r="D11" s="6" t="s">
        <v>98</v>
      </c>
      <c r="E11" s="6" t="s">
        <v>99</v>
      </c>
      <c r="F11" s="8" t="s">
        <v>100</v>
      </c>
      <c r="G11" s="8" t="s">
        <v>101</v>
      </c>
      <c r="H11" s="8" t="s">
        <v>102</v>
      </c>
    </row>
    <row r="12" spans="1:8" x14ac:dyDescent="0.2">
      <c r="B12" s="2" t="s">
        <v>103</v>
      </c>
    </row>
    <row r="13" spans="1:8" x14ac:dyDescent="0.2">
      <c r="B13" s="2" t="s">
        <v>104</v>
      </c>
    </row>
    <row r="14" spans="1:8" x14ac:dyDescent="0.2">
      <c r="B14" s="2" t="s">
        <v>105</v>
      </c>
    </row>
    <row r="15" spans="1:8" x14ac:dyDescent="0.2">
      <c r="B15" s="1" t="s">
        <v>787</v>
      </c>
      <c r="C15" s="62">
        <v>5.31</v>
      </c>
      <c r="D15" s="1" t="s">
        <v>107</v>
      </c>
      <c r="E15" s="1" t="s">
        <v>788</v>
      </c>
      <c r="F15" s="4">
        <v>5000000</v>
      </c>
      <c r="G15" s="4">
        <v>4983.87</v>
      </c>
      <c r="H15" s="4">
        <v>10.08</v>
      </c>
    </row>
    <row r="16" spans="1:8" x14ac:dyDescent="0.2">
      <c r="B16" s="1" t="s">
        <v>781</v>
      </c>
      <c r="C16" s="62">
        <v>5.66</v>
      </c>
      <c r="D16" s="1" t="s">
        <v>107</v>
      </c>
      <c r="E16" s="1" t="s">
        <v>782</v>
      </c>
      <c r="F16" s="4">
        <v>1500000</v>
      </c>
      <c r="G16" s="4">
        <v>1497.98</v>
      </c>
      <c r="H16" s="4">
        <v>3.03</v>
      </c>
    </row>
    <row r="17" spans="2:8" x14ac:dyDescent="0.2">
      <c r="B17" s="1" t="s">
        <v>1768</v>
      </c>
      <c r="C17" s="62">
        <v>4.63</v>
      </c>
      <c r="D17" s="1" t="s">
        <v>107</v>
      </c>
      <c r="E17" s="1" t="s">
        <v>1769</v>
      </c>
      <c r="F17" s="4">
        <v>500000</v>
      </c>
      <c r="G17" s="4">
        <v>525.95000000000005</v>
      </c>
      <c r="H17" s="4">
        <v>1.06</v>
      </c>
    </row>
    <row r="18" spans="2:8" x14ac:dyDescent="0.2">
      <c r="B18" s="1" t="s">
        <v>1770</v>
      </c>
      <c r="C18" s="62">
        <v>4.1900000000000004</v>
      </c>
      <c r="D18" s="1" t="s">
        <v>107</v>
      </c>
      <c r="E18" s="1" t="s">
        <v>1771</v>
      </c>
      <c r="F18" s="4">
        <v>368000</v>
      </c>
      <c r="G18" s="4">
        <v>383.67</v>
      </c>
      <c r="H18" s="4">
        <v>0.78</v>
      </c>
    </row>
    <row r="19" spans="2:8" x14ac:dyDescent="0.2">
      <c r="B19" s="1" t="s">
        <v>1772</v>
      </c>
      <c r="C19" s="62">
        <v>4.5</v>
      </c>
      <c r="D19" s="1" t="s">
        <v>107</v>
      </c>
      <c r="E19" s="1" t="s">
        <v>1773</v>
      </c>
      <c r="F19" s="4">
        <v>341400</v>
      </c>
      <c r="G19" s="4">
        <v>358.89</v>
      </c>
      <c r="H19" s="4">
        <v>0.73</v>
      </c>
    </row>
    <row r="20" spans="2:8" x14ac:dyDescent="0.2">
      <c r="B20" s="1" t="s">
        <v>1774</v>
      </c>
      <c r="C20" s="62">
        <v>5.73</v>
      </c>
      <c r="D20" s="1" t="s">
        <v>107</v>
      </c>
      <c r="E20" s="1" t="s">
        <v>1775</v>
      </c>
      <c r="F20" s="4">
        <v>280000</v>
      </c>
      <c r="G20" s="4">
        <v>304.26</v>
      </c>
      <c r="H20" s="4">
        <v>0.62</v>
      </c>
    </row>
    <row r="21" spans="2:8" x14ac:dyDescent="0.2">
      <c r="B21" s="1" t="s">
        <v>1776</v>
      </c>
      <c r="C21" s="62">
        <v>4.83</v>
      </c>
      <c r="D21" s="1" t="s">
        <v>107</v>
      </c>
      <c r="E21" s="1" t="s">
        <v>1777</v>
      </c>
      <c r="F21" s="4">
        <v>200000</v>
      </c>
      <c r="G21" s="4">
        <v>216.82</v>
      </c>
      <c r="H21" s="4">
        <v>0.44</v>
      </c>
    </row>
    <row r="22" spans="2:8" x14ac:dyDescent="0.2">
      <c r="B22" s="1" t="s">
        <v>1778</v>
      </c>
      <c r="C22" s="62">
        <v>4.13</v>
      </c>
      <c r="D22" s="1" t="s">
        <v>107</v>
      </c>
      <c r="E22" s="1" t="s">
        <v>1779</v>
      </c>
      <c r="F22" s="4">
        <v>200000</v>
      </c>
      <c r="G22" s="4">
        <v>209.53</v>
      </c>
      <c r="H22" s="4">
        <v>0.42</v>
      </c>
    </row>
    <row r="23" spans="2:8" x14ac:dyDescent="0.2">
      <c r="B23" s="1" t="s">
        <v>1780</v>
      </c>
      <c r="C23" s="62">
        <v>4.49</v>
      </c>
      <c r="D23" s="1" t="s">
        <v>107</v>
      </c>
      <c r="E23" s="1" t="s">
        <v>1781</v>
      </c>
      <c r="F23" s="4">
        <v>115300</v>
      </c>
      <c r="G23" s="4">
        <v>115.82</v>
      </c>
      <c r="H23" s="4">
        <v>0.23</v>
      </c>
    </row>
    <row r="24" spans="2:8" x14ac:dyDescent="0.2">
      <c r="B24" s="1" t="s">
        <v>1782</v>
      </c>
      <c r="C24" s="62">
        <v>5.75</v>
      </c>
      <c r="D24" s="1" t="s">
        <v>107</v>
      </c>
      <c r="E24" s="1" t="s">
        <v>1783</v>
      </c>
      <c r="F24" s="4">
        <v>85000</v>
      </c>
      <c r="G24" s="4">
        <v>92.71</v>
      </c>
      <c r="H24" s="4">
        <v>0.19</v>
      </c>
    </row>
    <row r="25" spans="2:8" x14ac:dyDescent="0.2">
      <c r="B25" s="1" t="s">
        <v>1784</v>
      </c>
      <c r="C25" s="62">
        <v>5.09</v>
      </c>
      <c r="D25" s="1" t="s">
        <v>107</v>
      </c>
      <c r="E25" s="1" t="s">
        <v>1785</v>
      </c>
      <c r="F25" s="4">
        <v>50000</v>
      </c>
      <c r="G25" s="4">
        <v>54.69</v>
      </c>
      <c r="H25" s="4">
        <v>0.11</v>
      </c>
    </row>
    <row r="26" spans="2:8" x14ac:dyDescent="0.2">
      <c r="B26" s="1" t="s">
        <v>1786</v>
      </c>
      <c r="C26" s="62">
        <v>5.18</v>
      </c>
      <c r="D26" s="1" t="s">
        <v>107</v>
      </c>
      <c r="E26" s="1" t="s">
        <v>1787</v>
      </c>
      <c r="F26" s="4">
        <v>50000</v>
      </c>
      <c r="G26" s="4">
        <v>53.84</v>
      </c>
      <c r="H26" s="4">
        <v>0.11</v>
      </c>
    </row>
    <row r="27" spans="2:8" x14ac:dyDescent="0.2">
      <c r="B27" s="1" t="s">
        <v>1788</v>
      </c>
      <c r="C27" s="62">
        <v>5.73</v>
      </c>
      <c r="D27" s="1" t="s">
        <v>107</v>
      </c>
      <c r="E27" s="1" t="s">
        <v>1789</v>
      </c>
      <c r="F27" s="4">
        <v>41300</v>
      </c>
      <c r="G27" s="4">
        <v>44.66</v>
      </c>
      <c r="H27" s="4">
        <v>0.09</v>
      </c>
    </row>
    <row r="28" spans="2:8" x14ac:dyDescent="0.2">
      <c r="B28" s="1" t="s">
        <v>1790</v>
      </c>
      <c r="C28" s="62">
        <v>4.5999999999999996</v>
      </c>
      <c r="D28" s="1" t="s">
        <v>107</v>
      </c>
      <c r="E28" s="1" t="s">
        <v>1791</v>
      </c>
      <c r="F28" s="4">
        <v>38300</v>
      </c>
      <c r="G28" s="4">
        <v>40.39</v>
      </c>
      <c r="H28" s="4">
        <v>0.08</v>
      </c>
    </row>
    <row r="29" spans="2:8" x14ac:dyDescent="0.2">
      <c r="B29" s="1" t="s">
        <v>1792</v>
      </c>
      <c r="C29" s="62">
        <v>5.07</v>
      </c>
      <c r="D29" s="1" t="s">
        <v>107</v>
      </c>
      <c r="E29" s="1" t="s">
        <v>1793</v>
      </c>
      <c r="F29" s="4">
        <v>31000</v>
      </c>
      <c r="G29" s="4">
        <v>34.049999999999997</v>
      </c>
      <c r="H29" s="4">
        <v>7.0000000000000007E-2</v>
      </c>
    </row>
    <row r="30" spans="2:8" x14ac:dyDescent="0.2">
      <c r="B30" s="1" t="s">
        <v>1794</v>
      </c>
      <c r="C30" s="62">
        <v>5.21</v>
      </c>
      <c r="D30" s="1" t="s">
        <v>107</v>
      </c>
      <c r="E30" s="1" t="s">
        <v>1795</v>
      </c>
      <c r="F30" s="4">
        <v>10000</v>
      </c>
      <c r="G30" s="4">
        <v>10.69</v>
      </c>
      <c r="H30" s="4">
        <v>0.02</v>
      </c>
    </row>
    <row r="31" spans="2:8" x14ac:dyDescent="0.2">
      <c r="B31" s="2" t="s">
        <v>109</v>
      </c>
      <c r="C31" s="64"/>
      <c r="D31" s="2"/>
      <c r="E31" s="2"/>
      <c r="F31" s="10"/>
      <c r="G31" s="10">
        <f>SUM(G11:G30)</f>
        <v>8927.82</v>
      </c>
      <c r="H31" s="10">
        <f>SUM(H11:H30)</f>
        <v>18.060000000000002</v>
      </c>
    </row>
    <row r="32" spans="2:8" x14ac:dyDescent="0.2">
      <c r="B32" s="2" t="s">
        <v>304</v>
      </c>
    </row>
    <row r="33" spans="2:8" x14ac:dyDescent="0.2">
      <c r="B33" s="1" t="s">
        <v>827</v>
      </c>
      <c r="C33" s="62">
        <v>4.67</v>
      </c>
      <c r="D33" s="1" t="s">
        <v>305</v>
      </c>
      <c r="E33" s="1" t="s">
        <v>828</v>
      </c>
      <c r="F33" s="4">
        <v>400</v>
      </c>
      <c r="G33" s="4">
        <v>4046.42</v>
      </c>
      <c r="H33" s="4">
        <v>8.18</v>
      </c>
    </row>
    <row r="34" spans="2:8" x14ac:dyDescent="0.2">
      <c r="B34" s="1" t="s">
        <v>1409</v>
      </c>
      <c r="C34" s="62">
        <v>4.5999999999999996</v>
      </c>
      <c r="D34" s="1" t="s">
        <v>305</v>
      </c>
      <c r="E34" s="1" t="s">
        <v>797</v>
      </c>
      <c r="F34" s="4">
        <v>300</v>
      </c>
      <c r="G34" s="4">
        <v>3080.09</v>
      </c>
      <c r="H34" s="4">
        <v>6.23</v>
      </c>
    </row>
    <row r="35" spans="2:8" x14ac:dyDescent="0.2">
      <c r="B35" s="1" t="s">
        <v>1796</v>
      </c>
      <c r="C35" s="62">
        <v>6.25</v>
      </c>
      <c r="D35" s="1" t="s">
        <v>305</v>
      </c>
      <c r="E35" s="1" t="s">
        <v>1797</v>
      </c>
      <c r="F35" s="4">
        <v>280</v>
      </c>
      <c r="G35" s="4">
        <v>2797.93</v>
      </c>
      <c r="H35" s="4">
        <v>5.66</v>
      </c>
    </row>
    <row r="36" spans="2:8" x14ac:dyDescent="0.2">
      <c r="B36" s="1" t="s">
        <v>315</v>
      </c>
      <c r="C36" s="62">
        <v>5.53</v>
      </c>
      <c r="D36" s="1" t="s">
        <v>305</v>
      </c>
      <c r="E36" s="1" t="s">
        <v>316</v>
      </c>
      <c r="F36" s="4">
        <v>250</v>
      </c>
      <c r="G36" s="4">
        <v>2632.06</v>
      </c>
      <c r="H36" s="4">
        <v>5.32</v>
      </c>
    </row>
    <row r="37" spans="2:8" x14ac:dyDescent="0.2">
      <c r="B37" s="1" t="s">
        <v>1798</v>
      </c>
      <c r="C37" s="62">
        <v>4.76</v>
      </c>
      <c r="D37" s="1" t="s">
        <v>305</v>
      </c>
      <c r="E37" s="1" t="s">
        <v>1799</v>
      </c>
      <c r="F37" s="4">
        <v>250</v>
      </c>
      <c r="G37" s="4">
        <v>2583.58</v>
      </c>
      <c r="H37" s="4">
        <v>5.23</v>
      </c>
    </row>
    <row r="38" spans="2:8" x14ac:dyDescent="0.2">
      <c r="B38" s="1" t="s">
        <v>1800</v>
      </c>
      <c r="C38" s="62">
        <v>4.6100000000000003</v>
      </c>
      <c r="D38" s="1" t="s">
        <v>305</v>
      </c>
      <c r="E38" s="1" t="s">
        <v>1801</v>
      </c>
      <c r="F38" s="4">
        <v>250</v>
      </c>
      <c r="G38" s="4">
        <v>2569.73</v>
      </c>
      <c r="H38" s="4">
        <v>5.2</v>
      </c>
    </row>
    <row r="39" spans="2:8" x14ac:dyDescent="0.2">
      <c r="B39" s="1" t="s">
        <v>1802</v>
      </c>
      <c r="C39" s="62">
        <v>4.13</v>
      </c>
      <c r="D39" s="1" t="s">
        <v>317</v>
      </c>
      <c r="E39" s="1" t="s">
        <v>1803</v>
      </c>
      <c r="F39" s="4">
        <v>250</v>
      </c>
      <c r="G39" s="4">
        <v>2563.64</v>
      </c>
      <c r="H39" s="4">
        <v>5.19</v>
      </c>
    </row>
    <row r="40" spans="2:8" x14ac:dyDescent="0.2">
      <c r="B40" s="1" t="s">
        <v>1804</v>
      </c>
      <c r="C40" s="62">
        <v>4.66</v>
      </c>
      <c r="D40" s="1" t="s">
        <v>305</v>
      </c>
      <c r="E40" s="1" t="s">
        <v>1805</v>
      </c>
      <c r="F40" s="4">
        <v>250</v>
      </c>
      <c r="G40" s="4">
        <v>2555.91</v>
      </c>
      <c r="H40" s="4">
        <v>5.17</v>
      </c>
    </row>
    <row r="41" spans="2:8" x14ac:dyDescent="0.2">
      <c r="B41" s="1" t="s">
        <v>808</v>
      </c>
      <c r="C41" s="62">
        <v>5.09</v>
      </c>
      <c r="D41" s="1" t="s">
        <v>305</v>
      </c>
      <c r="E41" s="1" t="s">
        <v>809</v>
      </c>
      <c r="F41" s="4">
        <v>250</v>
      </c>
      <c r="G41" s="4">
        <v>2501.98</v>
      </c>
      <c r="H41" s="4">
        <v>5.0599999999999996</v>
      </c>
    </row>
    <row r="42" spans="2:8" x14ac:dyDescent="0.2">
      <c r="B42" s="1" t="s">
        <v>1446</v>
      </c>
      <c r="C42" s="62">
        <v>6.43</v>
      </c>
      <c r="D42" s="1" t="s">
        <v>305</v>
      </c>
      <c r="E42" s="1" t="s">
        <v>308</v>
      </c>
      <c r="F42" s="4">
        <v>250</v>
      </c>
      <c r="G42" s="4">
        <v>2501.14</v>
      </c>
      <c r="H42" s="4">
        <v>5.0599999999999996</v>
      </c>
    </row>
    <row r="43" spans="2:8" x14ac:dyDescent="0.2">
      <c r="B43" s="1" t="s">
        <v>1806</v>
      </c>
      <c r="C43" s="62">
        <v>6.76</v>
      </c>
      <c r="D43" s="1" t="s">
        <v>1807</v>
      </c>
      <c r="E43" s="1" t="s">
        <v>1808</v>
      </c>
      <c r="F43" s="4">
        <v>210</v>
      </c>
      <c r="G43" s="4">
        <v>2178.4899999999998</v>
      </c>
      <c r="H43" s="4">
        <v>4.41</v>
      </c>
    </row>
    <row r="44" spans="2:8" x14ac:dyDescent="0.2">
      <c r="B44" s="1" t="s">
        <v>1809</v>
      </c>
      <c r="C44" s="62">
        <v>5.04</v>
      </c>
      <c r="D44" s="1" t="s">
        <v>317</v>
      </c>
      <c r="E44" s="1" t="s">
        <v>1810</v>
      </c>
      <c r="F44" s="4">
        <v>100</v>
      </c>
      <c r="G44" s="4">
        <v>993.95</v>
      </c>
      <c r="H44" s="4">
        <v>2.0099999999999998</v>
      </c>
    </row>
    <row r="45" spans="2:8" x14ac:dyDescent="0.2">
      <c r="B45" s="1" t="s">
        <v>1811</v>
      </c>
      <c r="C45" s="62">
        <v>9.01</v>
      </c>
      <c r="D45" s="1" t="s">
        <v>1812</v>
      </c>
      <c r="E45" s="1" t="s">
        <v>1813</v>
      </c>
      <c r="F45" s="4">
        <v>90</v>
      </c>
      <c r="G45" s="4">
        <v>910.49</v>
      </c>
      <c r="H45" s="4">
        <v>1.84</v>
      </c>
    </row>
    <row r="46" spans="2:8" x14ac:dyDescent="0.2">
      <c r="B46" s="1" t="s">
        <v>1814</v>
      </c>
      <c r="C46" s="62">
        <v>5.39</v>
      </c>
      <c r="D46" s="1" t="s">
        <v>305</v>
      </c>
      <c r="E46" s="1" t="s">
        <v>1815</v>
      </c>
      <c r="F46" s="4">
        <v>4000000</v>
      </c>
      <c r="G46" s="4">
        <v>537.33000000000004</v>
      </c>
      <c r="H46" s="4">
        <v>1.0900000000000001</v>
      </c>
    </row>
    <row r="47" spans="2:8" x14ac:dyDescent="0.2">
      <c r="B47" s="1" t="s">
        <v>1465</v>
      </c>
      <c r="C47" s="62">
        <v>5.79</v>
      </c>
      <c r="D47" s="1" t="s">
        <v>317</v>
      </c>
      <c r="E47" s="1" t="s">
        <v>318</v>
      </c>
      <c r="F47" s="4">
        <v>250</v>
      </c>
      <c r="G47" s="4">
        <v>525.07000000000005</v>
      </c>
      <c r="H47" s="4">
        <v>1.06</v>
      </c>
    </row>
    <row r="48" spans="2:8" x14ac:dyDescent="0.2">
      <c r="B48" s="1" t="s">
        <v>1424</v>
      </c>
      <c r="C48" s="62">
        <v>6.22</v>
      </c>
      <c r="D48" s="1" t="s">
        <v>317</v>
      </c>
      <c r="E48" s="1" t="s">
        <v>823</v>
      </c>
      <c r="F48" s="4">
        <v>250</v>
      </c>
      <c r="G48" s="4">
        <v>523.21</v>
      </c>
      <c r="H48" s="4">
        <v>1.06</v>
      </c>
    </row>
    <row r="49" spans="2:8" x14ac:dyDescent="0.2">
      <c r="B49" s="1" t="s">
        <v>1816</v>
      </c>
      <c r="C49" s="62">
        <v>4.3899999999999997</v>
      </c>
      <c r="D49" s="1" t="s">
        <v>305</v>
      </c>
      <c r="E49" s="1" t="s">
        <v>1817</v>
      </c>
      <c r="F49" s="4">
        <v>50</v>
      </c>
      <c r="G49" s="4">
        <v>513.92999999999995</v>
      </c>
      <c r="H49" s="4">
        <v>1.04</v>
      </c>
    </row>
    <row r="50" spans="2:8" x14ac:dyDescent="0.2">
      <c r="B50" s="1" t="s">
        <v>1818</v>
      </c>
      <c r="C50" s="62">
        <v>8.43</v>
      </c>
      <c r="D50" s="1" t="s">
        <v>311</v>
      </c>
      <c r="E50" s="1" t="s">
        <v>1819</v>
      </c>
      <c r="F50" s="4">
        <v>8</v>
      </c>
      <c r="G50" s="4">
        <v>82.18</v>
      </c>
      <c r="H50" s="4">
        <v>0.17</v>
      </c>
    </row>
    <row r="51" spans="2:8" x14ac:dyDescent="0.2">
      <c r="B51" s="2" t="s">
        <v>325</v>
      </c>
      <c r="C51" s="64"/>
      <c r="D51" s="2"/>
      <c r="E51" s="2"/>
      <c r="F51" s="10"/>
      <c r="G51" s="10">
        <f>SUM(G32:G50)</f>
        <v>34097.130000000005</v>
      </c>
      <c r="H51" s="10">
        <f>SUM(H32:H50)</f>
        <v>68.980000000000018</v>
      </c>
    </row>
    <row r="52" spans="2:8" x14ac:dyDescent="0.2">
      <c r="B52" s="2" t="s">
        <v>110</v>
      </c>
    </row>
    <row r="53" spans="2:8" x14ac:dyDescent="0.2">
      <c r="B53" s="1" t="s">
        <v>1820</v>
      </c>
      <c r="C53" s="62">
        <v>3.93</v>
      </c>
      <c r="D53" s="1" t="s">
        <v>111</v>
      </c>
      <c r="E53" s="1" t="s">
        <v>1821</v>
      </c>
      <c r="F53" s="4">
        <v>5000</v>
      </c>
      <c r="G53" s="4">
        <v>4871.5</v>
      </c>
      <c r="H53" s="4">
        <v>9.85</v>
      </c>
    </row>
    <row r="54" spans="2:8" x14ac:dyDescent="0.2">
      <c r="B54" s="2" t="s">
        <v>113</v>
      </c>
      <c r="C54" s="64"/>
      <c r="D54" s="2"/>
      <c r="E54" s="2"/>
      <c r="F54" s="10"/>
      <c r="G54" s="10">
        <f>SUM(G52:G53)</f>
        <v>4871.5</v>
      </c>
      <c r="H54" s="10">
        <f>SUM(H52:H53)</f>
        <v>9.85</v>
      </c>
    </row>
    <row r="55" spans="2:8" x14ac:dyDescent="0.2">
      <c r="B55" s="2" t="s">
        <v>1822</v>
      </c>
      <c r="C55" s="64"/>
      <c r="D55" s="2"/>
      <c r="E55" s="2"/>
      <c r="F55" s="10"/>
      <c r="G55" s="10">
        <v>2400</v>
      </c>
      <c r="H55" s="10">
        <v>4.8499999999999996</v>
      </c>
    </row>
    <row r="56" spans="2:8" x14ac:dyDescent="0.2">
      <c r="B56" s="2" t="s">
        <v>1823</v>
      </c>
      <c r="C56" s="64"/>
      <c r="D56" s="2"/>
      <c r="E56" s="2"/>
      <c r="F56" s="10"/>
      <c r="G56" s="10">
        <v>57.71</v>
      </c>
      <c r="H56" s="10">
        <v>0.12</v>
      </c>
    </row>
    <row r="57" spans="2:8" x14ac:dyDescent="0.2">
      <c r="B57" s="2" t="s">
        <v>114</v>
      </c>
      <c r="C57" s="64"/>
      <c r="D57" s="2"/>
      <c r="E57" s="2"/>
      <c r="F57" s="10"/>
      <c r="G57" s="10">
        <v>50354.159999999996</v>
      </c>
      <c r="H57" s="10">
        <v>101.85</v>
      </c>
    </row>
    <row r="58" spans="2:8" x14ac:dyDescent="0.2">
      <c r="B58" s="2" t="s">
        <v>198</v>
      </c>
      <c r="C58" s="64"/>
      <c r="D58" s="2"/>
      <c r="E58" s="2"/>
      <c r="F58" s="10"/>
      <c r="G58" s="10">
        <v>-915.20337889999882</v>
      </c>
      <c r="H58" s="10">
        <v>-1.8499999999999943</v>
      </c>
    </row>
    <row r="59" spans="2:8" x14ac:dyDescent="0.2">
      <c r="B59" s="2" t="s">
        <v>116</v>
      </c>
      <c r="C59" s="64"/>
      <c r="D59" s="2"/>
      <c r="E59" s="2"/>
      <c r="F59" s="10"/>
      <c r="G59" s="10">
        <v>49438.956621099998</v>
      </c>
      <c r="H59" s="10">
        <v>100</v>
      </c>
    </row>
    <row r="60" spans="2:8" x14ac:dyDescent="0.2">
      <c r="B60" s="1" t="s">
        <v>117</v>
      </c>
    </row>
    <row r="61" spans="2:8" x14ac:dyDescent="0.2">
      <c r="B61" s="1" t="s">
        <v>118</v>
      </c>
    </row>
    <row r="63" spans="2:8" ht="25.5" x14ac:dyDescent="0.2">
      <c r="B63" s="11" t="s">
        <v>119</v>
      </c>
      <c r="C63" s="62" t="s">
        <v>120</v>
      </c>
    </row>
    <row r="64" spans="2:8" x14ac:dyDescent="0.2">
      <c r="B64" s="2"/>
    </row>
    <row r="65" spans="2:3" x14ac:dyDescent="0.2">
      <c r="B65" s="2" t="s">
        <v>121</v>
      </c>
    </row>
    <row r="66" spans="2:3" x14ac:dyDescent="0.2">
      <c r="B66" s="2" t="s">
        <v>122</v>
      </c>
    </row>
    <row r="67" spans="2:3" x14ac:dyDescent="0.2">
      <c r="B67" s="2" t="s">
        <v>1824</v>
      </c>
      <c r="C67" s="64"/>
    </row>
    <row r="68" spans="2:3" x14ac:dyDescent="0.2">
      <c r="B68" s="2" t="s">
        <v>1825</v>
      </c>
      <c r="C68" s="64"/>
    </row>
    <row r="69" spans="2:3" x14ac:dyDescent="0.2">
      <c r="B69" s="2" t="s">
        <v>1826</v>
      </c>
      <c r="C69" s="64"/>
    </row>
    <row r="70" spans="2:3" x14ac:dyDescent="0.2">
      <c r="B70" s="2" t="s">
        <v>1827</v>
      </c>
      <c r="C70" s="64"/>
    </row>
    <row r="71" spans="2:3" x14ac:dyDescent="0.2">
      <c r="B71" s="2" t="s">
        <v>1828</v>
      </c>
      <c r="C71" s="64"/>
    </row>
    <row r="72" spans="2:3" x14ac:dyDescent="0.2">
      <c r="B72" s="2" t="s">
        <v>1829</v>
      </c>
      <c r="C72" s="64"/>
    </row>
    <row r="73" spans="2:3" x14ac:dyDescent="0.2">
      <c r="B73" s="2" t="s">
        <v>1830</v>
      </c>
      <c r="C73" s="64"/>
    </row>
    <row r="74" spans="2:3" x14ac:dyDescent="0.2">
      <c r="B74" s="2" t="s">
        <v>1831</v>
      </c>
      <c r="C74" s="64"/>
    </row>
    <row r="75" spans="2:3" x14ac:dyDescent="0.2">
      <c r="B75" s="2" t="s">
        <v>123</v>
      </c>
      <c r="C75" s="64"/>
    </row>
    <row r="76" spans="2:3" x14ac:dyDescent="0.2">
      <c r="B76" s="69" t="s">
        <v>1832</v>
      </c>
    </row>
  </sheetData>
  <mergeCells count="3">
    <mergeCell ref="B1:E1"/>
    <mergeCell ref="C3:C7"/>
    <mergeCell ref="D3:D7"/>
  </mergeCells>
  <hyperlinks>
    <hyperlink ref="A1" location="Index!A1" display="Index" xr:uid="{071618A6-3157-40D9-9273-36ABEA17F46B}"/>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2D13D-521C-49B0-9AA5-4D1F70BBAC06}">
  <dimension ref="A1:I91"/>
  <sheetViews>
    <sheetView workbookViewId="0">
      <selection activeCell="B1" sqref="B1:E1"/>
    </sheetView>
  </sheetViews>
  <sheetFormatPr defaultRowHeight="12.75" x14ac:dyDescent="0.2"/>
  <cols>
    <col min="1" max="1" width="5.42578125" style="1" bestFit="1" customWidth="1"/>
    <col min="2" max="2" width="74.85546875" style="1" customWidth="1"/>
    <col min="3" max="3" width="25.7109375" style="62" customWidth="1"/>
    <col min="4" max="4" width="25.7109375" style="1" customWidth="1"/>
    <col min="5" max="5" width="14.8554687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70.28515625" style="1" customWidth="1"/>
    <col min="259" max="260" width="20.7109375" style="1" customWidth="1"/>
    <col min="261" max="261" width="14.85546875" style="1" bestFit="1" customWidth="1"/>
    <col min="262" max="262" width="11.5703125" style="1" bestFit="1" customWidth="1"/>
    <col min="263" max="263" width="18.140625" style="1" bestFit="1" customWidth="1"/>
    <col min="264" max="264" width="9.140625" style="1" bestFit="1"/>
    <col min="265" max="512" width="9.140625" style="1"/>
    <col min="513" max="513" width="5.42578125" style="1" bestFit="1" customWidth="1"/>
    <col min="514" max="514" width="70.28515625" style="1" customWidth="1"/>
    <col min="515" max="516" width="20.7109375" style="1" customWidth="1"/>
    <col min="517" max="517" width="14.85546875" style="1" bestFit="1" customWidth="1"/>
    <col min="518" max="518" width="11.5703125" style="1" bestFit="1" customWidth="1"/>
    <col min="519" max="519" width="18.140625" style="1" bestFit="1" customWidth="1"/>
    <col min="520" max="520" width="9.140625" style="1" bestFit="1"/>
    <col min="521" max="768" width="9.140625" style="1"/>
    <col min="769" max="769" width="5.42578125" style="1" bestFit="1" customWidth="1"/>
    <col min="770" max="770" width="70.28515625" style="1" customWidth="1"/>
    <col min="771" max="772" width="20.7109375" style="1" customWidth="1"/>
    <col min="773" max="773" width="14.85546875" style="1" bestFit="1" customWidth="1"/>
    <col min="774" max="774" width="11.5703125" style="1" bestFit="1" customWidth="1"/>
    <col min="775" max="775" width="18.140625" style="1" bestFit="1" customWidth="1"/>
    <col min="776" max="776" width="9.140625" style="1" bestFit="1"/>
    <col min="777" max="1024" width="9.140625" style="1"/>
    <col min="1025" max="1025" width="5.42578125" style="1" bestFit="1" customWidth="1"/>
    <col min="1026" max="1026" width="70.28515625" style="1" customWidth="1"/>
    <col min="1027" max="1028" width="20.7109375" style="1" customWidth="1"/>
    <col min="1029" max="1029" width="14.85546875" style="1" bestFit="1" customWidth="1"/>
    <col min="1030" max="1030" width="11.5703125" style="1" bestFit="1" customWidth="1"/>
    <col min="1031" max="1031" width="18.140625" style="1" bestFit="1" customWidth="1"/>
    <col min="1032" max="1032" width="9.140625" style="1" bestFit="1"/>
    <col min="1033" max="1280" width="9.140625" style="1"/>
    <col min="1281" max="1281" width="5.42578125" style="1" bestFit="1" customWidth="1"/>
    <col min="1282" max="1282" width="70.28515625" style="1" customWidth="1"/>
    <col min="1283" max="1284" width="20.7109375" style="1" customWidth="1"/>
    <col min="1285" max="1285" width="14.85546875" style="1" bestFit="1" customWidth="1"/>
    <col min="1286" max="1286" width="11.5703125" style="1" bestFit="1" customWidth="1"/>
    <col min="1287" max="1287" width="18.140625" style="1" bestFit="1" customWidth="1"/>
    <col min="1288" max="1288" width="9.140625" style="1" bestFit="1"/>
    <col min="1289" max="1536" width="9.140625" style="1"/>
    <col min="1537" max="1537" width="5.42578125" style="1" bestFit="1" customWidth="1"/>
    <col min="1538" max="1538" width="70.28515625" style="1" customWidth="1"/>
    <col min="1539" max="1540" width="20.7109375" style="1" customWidth="1"/>
    <col min="1541" max="1541" width="14.85546875" style="1" bestFit="1" customWidth="1"/>
    <col min="1542" max="1542" width="11.5703125" style="1" bestFit="1" customWidth="1"/>
    <col min="1543" max="1543" width="18.140625" style="1" bestFit="1" customWidth="1"/>
    <col min="1544" max="1544" width="9.140625" style="1" bestFit="1"/>
    <col min="1545" max="1792" width="9.140625" style="1"/>
    <col min="1793" max="1793" width="5.42578125" style="1" bestFit="1" customWidth="1"/>
    <col min="1794" max="1794" width="70.28515625" style="1" customWidth="1"/>
    <col min="1795" max="1796" width="20.7109375" style="1" customWidth="1"/>
    <col min="1797" max="1797" width="14.85546875" style="1" bestFit="1" customWidth="1"/>
    <col min="1798" max="1798" width="11.5703125" style="1" bestFit="1" customWidth="1"/>
    <col min="1799" max="1799" width="18.140625" style="1" bestFit="1" customWidth="1"/>
    <col min="1800" max="1800" width="9.140625" style="1" bestFit="1"/>
    <col min="1801" max="2048" width="9.140625" style="1"/>
    <col min="2049" max="2049" width="5.42578125" style="1" bestFit="1" customWidth="1"/>
    <col min="2050" max="2050" width="70.28515625" style="1" customWidth="1"/>
    <col min="2051" max="2052" width="20.7109375" style="1" customWidth="1"/>
    <col min="2053" max="2053" width="14.85546875" style="1" bestFit="1" customWidth="1"/>
    <col min="2054" max="2054" width="11.5703125" style="1" bestFit="1" customWidth="1"/>
    <col min="2055" max="2055" width="18.140625" style="1" bestFit="1" customWidth="1"/>
    <col min="2056" max="2056" width="9.140625" style="1" bestFit="1"/>
    <col min="2057" max="2304" width="9.140625" style="1"/>
    <col min="2305" max="2305" width="5.42578125" style="1" bestFit="1" customWidth="1"/>
    <col min="2306" max="2306" width="70.28515625" style="1" customWidth="1"/>
    <col min="2307" max="2308" width="20.7109375" style="1" customWidth="1"/>
    <col min="2309" max="2309" width="14.85546875" style="1" bestFit="1" customWidth="1"/>
    <col min="2310" max="2310" width="11.5703125" style="1" bestFit="1" customWidth="1"/>
    <col min="2311" max="2311" width="18.140625" style="1" bestFit="1" customWidth="1"/>
    <col min="2312" max="2312" width="9.140625" style="1" bestFit="1"/>
    <col min="2313" max="2560" width="9.140625" style="1"/>
    <col min="2561" max="2561" width="5.42578125" style="1" bestFit="1" customWidth="1"/>
    <col min="2562" max="2562" width="70.28515625" style="1" customWidth="1"/>
    <col min="2563" max="2564" width="20.7109375" style="1" customWidth="1"/>
    <col min="2565" max="2565" width="14.85546875" style="1" bestFit="1" customWidth="1"/>
    <col min="2566" max="2566" width="11.5703125" style="1" bestFit="1" customWidth="1"/>
    <col min="2567" max="2567" width="18.140625" style="1" bestFit="1" customWidth="1"/>
    <col min="2568" max="2568" width="9.140625" style="1" bestFit="1"/>
    <col min="2569" max="2816" width="9.140625" style="1"/>
    <col min="2817" max="2817" width="5.42578125" style="1" bestFit="1" customWidth="1"/>
    <col min="2818" max="2818" width="70.28515625" style="1" customWidth="1"/>
    <col min="2819" max="2820" width="20.7109375" style="1" customWidth="1"/>
    <col min="2821" max="2821" width="14.85546875" style="1" bestFit="1" customWidth="1"/>
    <col min="2822" max="2822" width="11.5703125" style="1" bestFit="1" customWidth="1"/>
    <col min="2823" max="2823" width="18.140625" style="1" bestFit="1" customWidth="1"/>
    <col min="2824" max="2824" width="9.140625" style="1" bestFit="1"/>
    <col min="2825" max="3072" width="9.140625" style="1"/>
    <col min="3073" max="3073" width="5.42578125" style="1" bestFit="1" customWidth="1"/>
    <col min="3074" max="3074" width="70.28515625" style="1" customWidth="1"/>
    <col min="3075" max="3076" width="20.7109375" style="1" customWidth="1"/>
    <col min="3077" max="3077" width="14.85546875" style="1" bestFit="1" customWidth="1"/>
    <col min="3078" max="3078" width="11.5703125" style="1" bestFit="1" customWidth="1"/>
    <col min="3079" max="3079" width="18.140625" style="1" bestFit="1" customWidth="1"/>
    <col min="3080" max="3080" width="9.140625" style="1" bestFit="1"/>
    <col min="3081" max="3328" width="9.140625" style="1"/>
    <col min="3329" max="3329" width="5.42578125" style="1" bestFit="1" customWidth="1"/>
    <col min="3330" max="3330" width="70.28515625" style="1" customWidth="1"/>
    <col min="3331" max="3332" width="20.7109375" style="1" customWidth="1"/>
    <col min="3333" max="3333" width="14.85546875" style="1" bestFit="1" customWidth="1"/>
    <col min="3334" max="3334" width="11.5703125" style="1" bestFit="1" customWidth="1"/>
    <col min="3335" max="3335" width="18.140625" style="1" bestFit="1" customWidth="1"/>
    <col min="3336" max="3336" width="9.140625" style="1" bestFit="1"/>
    <col min="3337" max="3584" width="9.140625" style="1"/>
    <col min="3585" max="3585" width="5.42578125" style="1" bestFit="1" customWidth="1"/>
    <col min="3586" max="3586" width="70.28515625" style="1" customWidth="1"/>
    <col min="3587" max="3588" width="20.7109375" style="1" customWidth="1"/>
    <col min="3589" max="3589" width="14.85546875" style="1" bestFit="1" customWidth="1"/>
    <col min="3590" max="3590" width="11.5703125" style="1" bestFit="1" customWidth="1"/>
    <col min="3591" max="3591" width="18.140625" style="1" bestFit="1" customWidth="1"/>
    <col min="3592" max="3592" width="9.140625" style="1" bestFit="1"/>
    <col min="3593" max="3840" width="9.140625" style="1"/>
    <col min="3841" max="3841" width="5.42578125" style="1" bestFit="1" customWidth="1"/>
    <col min="3842" max="3842" width="70.28515625" style="1" customWidth="1"/>
    <col min="3843" max="3844" width="20.7109375" style="1" customWidth="1"/>
    <col min="3845" max="3845" width="14.85546875" style="1" bestFit="1" customWidth="1"/>
    <col min="3846" max="3846" width="11.5703125" style="1" bestFit="1" customWidth="1"/>
    <col min="3847" max="3847" width="18.140625" style="1" bestFit="1" customWidth="1"/>
    <col min="3848" max="3848" width="9.140625" style="1" bestFit="1"/>
    <col min="3849" max="4096" width="9.140625" style="1"/>
    <col min="4097" max="4097" width="5.42578125" style="1" bestFit="1" customWidth="1"/>
    <col min="4098" max="4098" width="70.28515625" style="1" customWidth="1"/>
    <col min="4099" max="4100" width="20.7109375" style="1" customWidth="1"/>
    <col min="4101" max="4101" width="14.85546875" style="1" bestFit="1" customWidth="1"/>
    <col min="4102" max="4102" width="11.5703125" style="1" bestFit="1" customWidth="1"/>
    <col min="4103" max="4103" width="18.140625" style="1" bestFit="1" customWidth="1"/>
    <col min="4104" max="4104" width="9.140625" style="1" bestFit="1"/>
    <col min="4105" max="4352" width="9.140625" style="1"/>
    <col min="4353" max="4353" width="5.42578125" style="1" bestFit="1" customWidth="1"/>
    <col min="4354" max="4354" width="70.28515625" style="1" customWidth="1"/>
    <col min="4355" max="4356" width="20.7109375" style="1" customWidth="1"/>
    <col min="4357" max="4357" width="14.85546875" style="1" bestFit="1" customWidth="1"/>
    <col min="4358" max="4358" width="11.5703125" style="1" bestFit="1" customWidth="1"/>
    <col min="4359" max="4359" width="18.140625" style="1" bestFit="1" customWidth="1"/>
    <col min="4360" max="4360" width="9.140625" style="1" bestFit="1"/>
    <col min="4361" max="4608" width="9.140625" style="1"/>
    <col min="4609" max="4609" width="5.42578125" style="1" bestFit="1" customWidth="1"/>
    <col min="4610" max="4610" width="70.28515625" style="1" customWidth="1"/>
    <col min="4611" max="4612" width="20.7109375" style="1" customWidth="1"/>
    <col min="4613" max="4613" width="14.85546875" style="1" bestFit="1" customWidth="1"/>
    <col min="4614" max="4614" width="11.5703125" style="1" bestFit="1" customWidth="1"/>
    <col min="4615" max="4615" width="18.140625" style="1" bestFit="1" customWidth="1"/>
    <col min="4616" max="4616" width="9.140625" style="1" bestFit="1"/>
    <col min="4617" max="4864" width="9.140625" style="1"/>
    <col min="4865" max="4865" width="5.42578125" style="1" bestFit="1" customWidth="1"/>
    <col min="4866" max="4866" width="70.28515625" style="1" customWidth="1"/>
    <col min="4867" max="4868" width="20.7109375" style="1" customWidth="1"/>
    <col min="4869" max="4869" width="14.85546875" style="1" bestFit="1" customWidth="1"/>
    <col min="4870" max="4870" width="11.5703125" style="1" bestFit="1" customWidth="1"/>
    <col min="4871" max="4871" width="18.140625" style="1" bestFit="1" customWidth="1"/>
    <col min="4872" max="4872" width="9.140625" style="1" bestFit="1"/>
    <col min="4873" max="5120" width="9.140625" style="1"/>
    <col min="5121" max="5121" width="5.42578125" style="1" bestFit="1" customWidth="1"/>
    <col min="5122" max="5122" width="70.28515625" style="1" customWidth="1"/>
    <col min="5123" max="5124" width="20.7109375" style="1" customWidth="1"/>
    <col min="5125" max="5125" width="14.85546875" style="1" bestFit="1" customWidth="1"/>
    <col min="5126" max="5126" width="11.5703125" style="1" bestFit="1" customWidth="1"/>
    <col min="5127" max="5127" width="18.140625" style="1" bestFit="1" customWidth="1"/>
    <col min="5128" max="5128" width="9.140625" style="1" bestFit="1"/>
    <col min="5129" max="5376" width="9.140625" style="1"/>
    <col min="5377" max="5377" width="5.42578125" style="1" bestFit="1" customWidth="1"/>
    <col min="5378" max="5378" width="70.28515625" style="1" customWidth="1"/>
    <col min="5379" max="5380" width="20.7109375" style="1" customWidth="1"/>
    <col min="5381" max="5381" width="14.85546875" style="1" bestFit="1" customWidth="1"/>
    <col min="5382" max="5382" width="11.5703125" style="1" bestFit="1" customWidth="1"/>
    <col min="5383" max="5383" width="18.140625" style="1" bestFit="1" customWidth="1"/>
    <col min="5384" max="5384" width="9.140625" style="1" bestFit="1"/>
    <col min="5385" max="5632" width="9.140625" style="1"/>
    <col min="5633" max="5633" width="5.42578125" style="1" bestFit="1" customWidth="1"/>
    <col min="5634" max="5634" width="70.28515625" style="1" customWidth="1"/>
    <col min="5635" max="5636" width="20.7109375" style="1" customWidth="1"/>
    <col min="5637" max="5637" width="14.85546875" style="1" bestFit="1" customWidth="1"/>
    <col min="5638" max="5638" width="11.5703125" style="1" bestFit="1" customWidth="1"/>
    <col min="5639" max="5639" width="18.140625" style="1" bestFit="1" customWidth="1"/>
    <col min="5640" max="5640" width="9.140625" style="1" bestFit="1"/>
    <col min="5641" max="5888" width="9.140625" style="1"/>
    <col min="5889" max="5889" width="5.42578125" style="1" bestFit="1" customWidth="1"/>
    <col min="5890" max="5890" width="70.28515625" style="1" customWidth="1"/>
    <col min="5891" max="5892" width="20.7109375" style="1" customWidth="1"/>
    <col min="5893" max="5893" width="14.85546875" style="1" bestFit="1" customWidth="1"/>
    <col min="5894" max="5894" width="11.5703125" style="1" bestFit="1" customWidth="1"/>
    <col min="5895" max="5895" width="18.140625" style="1" bestFit="1" customWidth="1"/>
    <col min="5896" max="5896" width="9.140625" style="1" bestFit="1"/>
    <col min="5897" max="6144" width="9.140625" style="1"/>
    <col min="6145" max="6145" width="5.42578125" style="1" bestFit="1" customWidth="1"/>
    <col min="6146" max="6146" width="70.28515625" style="1" customWidth="1"/>
    <col min="6147" max="6148" width="20.7109375" style="1" customWidth="1"/>
    <col min="6149" max="6149" width="14.85546875" style="1" bestFit="1" customWidth="1"/>
    <col min="6150" max="6150" width="11.5703125" style="1" bestFit="1" customWidth="1"/>
    <col min="6151" max="6151" width="18.140625" style="1" bestFit="1" customWidth="1"/>
    <col min="6152" max="6152" width="9.140625" style="1" bestFit="1"/>
    <col min="6153" max="6400" width="9.140625" style="1"/>
    <col min="6401" max="6401" width="5.42578125" style="1" bestFit="1" customWidth="1"/>
    <col min="6402" max="6402" width="70.28515625" style="1" customWidth="1"/>
    <col min="6403" max="6404" width="20.7109375" style="1" customWidth="1"/>
    <col min="6405" max="6405" width="14.85546875" style="1" bestFit="1" customWidth="1"/>
    <col min="6406" max="6406" width="11.5703125" style="1" bestFit="1" customWidth="1"/>
    <col min="6407" max="6407" width="18.140625" style="1" bestFit="1" customWidth="1"/>
    <col min="6408" max="6408" width="9.140625" style="1" bestFit="1"/>
    <col min="6409" max="6656" width="9.140625" style="1"/>
    <col min="6657" max="6657" width="5.42578125" style="1" bestFit="1" customWidth="1"/>
    <col min="6658" max="6658" width="70.28515625" style="1" customWidth="1"/>
    <col min="6659" max="6660" width="20.7109375" style="1" customWidth="1"/>
    <col min="6661" max="6661" width="14.85546875" style="1" bestFit="1" customWidth="1"/>
    <col min="6662" max="6662" width="11.5703125" style="1" bestFit="1" customWidth="1"/>
    <col min="6663" max="6663" width="18.140625" style="1" bestFit="1" customWidth="1"/>
    <col min="6664" max="6664" width="9.140625" style="1" bestFit="1"/>
    <col min="6665" max="6912" width="9.140625" style="1"/>
    <col min="6913" max="6913" width="5.42578125" style="1" bestFit="1" customWidth="1"/>
    <col min="6914" max="6914" width="70.28515625" style="1" customWidth="1"/>
    <col min="6915" max="6916" width="20.7109375" style="1" customWidth="1"/>
    <col min="6917" max="6917" width="14.85546875" style="1" bestFit="1" customWidth="1"/>
    <col min="6918" max="6918" width="11.5703125" style="1" bestFit="1" customWidth="1"/>
    <col min="6919" max="6919" width="18.140625" style="1" bestFit="1" customWidth="1"/>
    <col min="6920" max="6920" width="9.140625" style="1" bestFit="1"/>
    <col min="6921" max="7168" width="9.140625" style="1"/>
    <col min="7169" max="7169" width="5.42578125" style="1" bestFit="1" customWidth="1"/>
    <col min="7170" max="7170" width="70.28515625" style="1" customWidth="1"/>
    <col min="7171" max="7172" width="20.7109375" style="1" customWidth="1"/>
    <col min="7173" max="7173" width="14.85546875" style="1" bestFit="1" customWidth="1"/>
    <col min="7174" max="7174" width="11.5703125" style="1" bestFit="1" customWidth="1"/>
    <col min="7175" max="7175" width="18.140625" style="1" bestFit="1" customWidth="1"/>
    <col min="7176" max="7176" width="9.140625" style="1" bestFit="1"/>
    <col min="7177" max="7424" width="9.140625" style="1"/>
    <col min="7425" max="7425" width="5.42578125" style="1" bestFit="1" customWidth="1"/>
    <col min="7426" max="7426" width="70.28515625" style="1" customWidth="1"/>
    <col min="7427" max="7428" width="20.7109375" style="1" customWidth="1"/>
    <col min="7429" max="7429" width="14.85546875" style="1" bestFit="1" customWidth="1"/>
    <col min="7430" max="7430" width="11.5703125" style="1" bestFit="1" customWidth="1"/>
    <col min="7431" max="7431" width="18.140625" style="1" bestFit="1" customWidth="1"/>
    <col min="7432" max="7432" width="9.140625" style="1" bestFit="1"/>
    <col min="7433" max="7680" width="9.140625" style="1"/>
    <col min="7681" max="7681" width="5.42578125" style="1" bestFit="1" customWidth="1"/>
    <col min="7682" max="7682" width="70.28515625" style="1" customWidth="1"/>
    <col min="7683" max="7684" width="20.7109375" style="1" customWidth="1"/>
    <col min="7685" max="7685" width="14.85546875" style="1" bestFit="1" customWidth="1"/>
    <col min="7686" max="7686" width="11.5703125" style="1" bestFit="1" customWidth="1"/>
    <col min="7687" max="7687" width="18.140625" style="1" bestFit="1" customWidth="1"/>
    <col min="7688" max="7688" width="9.140625" style="1" bestFit="1"/>
    <col min="7689" max="7936" width="9.140625" style="1"/>
    <col min="7937" max="7937" width="5.42578125" style="1" bestFit="1" customWidth="1"/>
    <col min="7938" max="7938" width="70.28515625" style="1" customWidth="1"/>
    <col min="7939" max="7940" width="20.7109375" style="1" customWidth="1"/>
    <col min="7941" max="7941" width="14.85546875" style="1" bestFit="1" customWidth="1"/>
    <col min="7942" max="7942" width="11.5703125" style="1" bestFit="1" customWidth="1"/>
    <col min="7943" max="7943" width="18.140625" style="1" bestFit="1" customWidth="1"/>
    <col min="7944" max="7944" width="9.140625" style="1" bestFit="1"/>
    <col min="7945" max="8192" width="9.140625" style="1"/>
    <col min="8193" max="8193" width="5.42578125" style="1" bestFit="1" customWidth="1"/>
    <col min="8194" max="8194" width="70.28515625" style="1" customWidth="1"/>
    <col min="8195" max="8196" width="20.7109375" style="1" customWidth="1"/>
    <col min="8197" max="8197" width="14.85546875" style="1" bestFit="1" customWidth="1"/>
    <col min="8198" max="8198" width="11.5703125" style="1" bestFit="1" customWidth="1"/>
    <col min="8199" max="8199" width="18.140625" style="1" bestFit="1" customWidth="1"/>
    <col min="8200" max="8200" width="9.140625" style="1" bestFit="1"/>
    <col min="8201" max="8448" width="9.140625" style="1"/>
    <col min="8449" max="8449" width="5.42578125" style="1" bestFit="1" customWidth="1"/>
    <col min="8450" max="8450" width="70.28515625" style="1" customWidth="1"/>
    <col min="8451" max="8452" width="20.7109375" style="1" customWidth="1"/>
    <col min="8453" max="8453" width="14.85546875" style="1" bestFit="1" customWidth="1"/>
    <col min="8454" max="8454" width="11.5703125" style="1" bestFit="1" customWidth="1"/>
    <col min="8455" max="8455" width="18.140625" style="1" bestFit="1" customWidth="1"/>
    <col min="8456" max="8456" width="9.140625" style="1" bestFit="1"/>
    <col min="8457" max="8704" width="9.140625" style="1"/>
    <col min="8705" max="8705" width="5.42578125" style="1" bestFit="1" customWidth="1"/>
    <col min="8706" max="8706" width="70.28515625" style="1" customWidth="1"/>
    <col min="8707" max="8708" width="20.7109375" style="1" customWidth="1"/>
    <col min="8709" max="8709" width="14.85546875" style="1" bestFit="1" customWidth="1"/>
    <col min="8710" max="8710" width="11.5703125" style="1" bestFit="1" customWidth="1"/>
    <col min="8711" max="8711" width="18.140625" style="1" bestFit="1" customWidth="1"/>
    <col min="8712" max="8712" width="9.140625" style="1" bestFit="1"/>
    <col min="8713" max="8960" width="9.140625" style="1"/>
    <col min="8961" max="8961" width="5.42578125" style="1" bestFit="1" customWidth="1"/>
    <col min="8962" max="8962" width="70.28515625" style="1" customWidth="1"/>
    <col min="8963" max="8964" width="20.7109375" style="1" customWidth="1"/>
    <col min="8965" max="8965" width="14.85546875" style="1" bestFit="1" customWidth="1"/>
    <col min="8966" max="8966" width="11.5703125" style="1" bestFit="1" customWidth="1"/>
    <col min="8967" max="8967" width="18.140625" style="1" bestFit="1" customWidth="1"/>
    <col min="8968" max="8968" width="9.140625" style="1" bestFit="1"/>
    <col min="8969" max="9216" width="9.140625" style="1"/>
    <col min="9217" max="9217" width="5.42578125" style="1" bestFit="1" customWidth="1"/>
    <col min="9218" max="9218" width="70.28515625" style="1" customWidth="1"/>
    <col min="9219" max="9220" width="20.7109375" style="1" customWidth="1"/>
    <col min="9221" max="9221" width="14.85546875" style="1" bestFit="1" customWidth="1"/>
    <col min="9222" max="9222" width="11.5703125" style="1" bestFit="1" customWidth="1"/>
    <col min="9223" max="9223" width="18.140625" style="1" bestFit="1" customWidth="1"/>
    <col min="9224" max="9224" width="9.140625" style="1" bestFit="1"/>
    <col min="9225" max="9472" width="9.140625" style="1"/>
    <col min="9473" max="9473" width="5.42578125" style="1" bestFit="1" customWidth="1"/>
    <col min="9474" max="9474" width="70.28515625" style="1" customWidth="1"/>
    <col min="9475" max="9476" width="20.7109375" style="1" customWidth="1"/>
    <col min="9477" max="9477" width="14.85546875" style="1" bestFit="1" customWidth="1"/>
    <col min="9478" max="9478" width="11.5703125" style="1" bestFit="1" customWidth="1"/>
    <col min="9479" max="9479" width="18.140625" style="1" bestFit="1" customWidth="1"/>
    <col min="9480" max="9480" width="9.140625" style="1" bestFit="1"/>
    <col min="9481" max="9728" width="9.140625" style="1"/>
    <col min="9729" max="9729" width="5.42578125" style="1" bestFit="1" customWidth="1"/>
    <col min="9730" max="9730" width="70.28515625" style="1" customWidth="1"/>
    <col min="9731" max="9732" width="20.7109375" style="1" customWidth="1"/>
    <col min="9733" max="9733" width="14.85546875" style="1" bestFit="1" customWidth="1"/>
    <col min="9734" max="9734" width="11.5703125" style="1" bestFit="1" customWidth="1"/>
    <col min="9735" max="9735" width="18.140625" style="1" bestFit="1" customWidth="1"/>
    <col min="9736" max="9736" width="9.140625" style="1" bestFit="1"/>
    <col min="9737" max="9984" width="9.140625" style="1"/>
    <col min="9985" max="9985" width="5.42578125" style="1" bestFit="1" customWidth="1"/>
    <col min="9986" max="9986" width="70.28515625" style="1" customWidth="1"/>
    <col min="9987" max="9988" width="20.7109375" style="1" customWidth="1"/>
    <col min="9989" max="9989" width="14.85546875" style="1" bestFit="1" customWidth="1"/>
    <col min="9990" max="9990" width="11.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70.28515625" style="1" customWidth="1"/>
    <col min="10243" max="10244" width="20.7109375" style="1" customWidth="1"/>
    <col min="10245" max="10245" width="14.85546875" style="1" bestFit="1" customWidth="1"/>
    <col min="10246" max="10246" width="11.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70.28515625" style="1" customWidth="1"/>
    <col min="10499" max="10500" width="20.7109375" style="1" customWidth="1"/>
    <col min="10501" max="10501" width="14.85546875" style="1" bestFit="1" customWidth="1"/>
    <col min="10502" max="10502" width="11.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70.28515625" style="1" customWidth="1"/>
    <col min="10755" max="10756" width="20.7109375" style="1" customWidth="1"/>
    <col min="10757" max="10757" width="14.85546875" style="1" bestFit="1" customWidth="1"/>
    <col min="10758" max="10758" width="11.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70.28515625" style="1" customWidth="1"/>
    <col min="11011" max="11012" width="20.7109375" style="1" customWidth="1"/>
    <col min="11013" max="11013" width="14.85546875" style="1" bestFit="1" customWidth="1"/>
    <col min="11014" max="11014" width="11.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70.28515625" style="1" customWidth="1"/>
    <col min="11267" max="11268" width="20.7109375" style="1" customWidth="1"/>
    <col min="11269" max="11269" width="14.85546875" style="1" bestFit="1" customWidth="1"/>
    <col min="11270" max="11270" width="11.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70.28515625" style="1" customWidth="1"/>
    <col min="11523" max="11524" width="20.7109375" style="1" customWidth="1"/>
    <col min="11525" max="11525" width="14.85546875" style="1" bestFit="1" customWidth="1"/>
    <col min="11526" max="11526" width="11.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70.28515625" style="1" customWidth="1"/>
    <col min="11779" max="11780" width="20.7109375" style="1" customWidth="1"/>
    <col min="11781" max="11781" width="14.85546875" style="1" bestFit="1" customWidth="1"/>
    <col min="11782" max="11782" width="11.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70.28515625" style="1" customWidth="1"/>
    <col min="12035" max="12036" width="20.7109375" style="1" customWidth="1"/>
    <col min="12037" max="12037" width="14.85546875" style="1" bestFit="1" customWidth="1"/>
    <col min="12038" max="12038" width="11.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70.28515625" style="1" customWidth="1"/>
    <col min="12291" max="12292" width="20.7109375" style="1" customWidth="1"/>
    <col min="12293" max="12293" width="14.85546875" style="1" bestFit="1" customWidth="1"/>
    <col min="12294" max="12294" width="11.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70.28515625" style="1" customWidth="1"/>
    <col min="12547" max="12548" width="20.7109375" style="1" customWidth="1"/>
    <col min="12549" max="12549" width="14.85546875" style="1" bestFit="1" customWidth="1"/>
    <col min="12550" max="12550" width="11.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70.28515625" style="1" customWidth="1"/>
    <col min="12803" max="12804" width="20.7109375" style="1" customWidth="1"/>
    <col min="12805" max="12805" width="14.85546875" style="1" bestFit="1" customWidth="1"/>
    <col min="12806" max="12806" width="11.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70.28515625" style="1" customWidth="1"/>
    <col min="13059" max="13060" width="20.7109375" style="1" customWidth="1"/>
    <col min="13061" max="13061" width="14.85546875" style="1" bestFit="1" customWidth="1"/>
    <col min="13062" max="13062" width="11.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70.28515625" style="1" customWidth="1"/>
    <col min="13315" max="13316" width="20.7109375" style="1" customWidth="1"/>
    <col min="13317" max="13317" width="14.85546875" style="1" bestFit="1" customWidth="1"/>
    <col min="13318" max="13318" width="11.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70.28515625" style="1" customWidth="1"/>
    <col min="13571" max="13572" width="20.7109375" style="1" customWidth="1"/>
    <col min="13573" max="13573" width="14.85546875" style="1" bestFit="1" customWidth="1"/>
    <col min="13574" max="13574" width="11.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70.28515625" style="1" customWidth="1"/>
    <col min="13827" max="13828" width="20.7109375" style="1" customWidth="1"/>
    <col min="13829" max="13829" width="14.85546875" style="1" bestFit="1" customWidth="1"/>
    <col min="13830" max="13830" width="11.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70.28515625" style="1" customWidth="1"/>
    <col min="14083" max="14084" width="20.7109375" style="1" customWidth="1"/>
    <col min="14085" max="14085" width="14.85546875" style="1" bestFit="1" customWidth="1"/>
    <col min="14086" max="14086" width="11.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70.28515625" style="1" customWidth="1"/>
    <col min="14339" max="14340" width="20.7109375" style="1" customWidth="1"/>
    <col min="14341" max="14341" width="14.85546875" style="1" bestFit="1" customWidth="1"/>
    <col min="14342" max="14342" width="11.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70.28515625" style="1" customWidth="1"/>
    <col min="14595" max="14596" width="20.7109375" style="1" customWidth="1"/>
    <col min="14597" max="14597" width="14.85546875" style="1" bestFit="1" customWidth="1"/>
    <col min="14598" max="14598" width="11.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70.28515625" style="1" customWidth="1"/>
    <col min="14851" max="14852" width="20.7109375" style="1" customWidth="1"/>
    <col min="14853" max="14853" width="14.85546875" style="1" bestFit="1" customWidth="1"/>
    <col min="14854" max="14854" width="11.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70.28515625" style="1" customWidth="1"/>
    <col min="15107" max="15108" width="20.7109375" style="1" customWidth="1"/>
    <col min="15109" max="15109" width="14.85546875" style="1" bestFit="1" customWidth="1"/>
    <col min="15110" max="15110" width="11.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70.28515625" style="1" customWidth="1"/>
    <col min="15363" max="15364" width="20.7109375" style="1" customWidth="1"/>
    <col min="15365" max="15365" width="14.85546875" style="1" bestFit="1" customWidth="1"/>
    <col min="15366" max="15366" width="11.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70.28515625" style="1" customWidth="1"/>
    <col min="15619" max="15620" width="20.7109375" style="1" customWidth="1"/>
    <col min="15621" max="15621" width="14.85546875" style="1" bestFit="1" customWidth="1"/>
    <col min="15622" max="15622" width="11.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70.28515625" style="1" customWidth="1"/>
    <col min="15875" max="15876" width="20.7109375" style="1" customWidth="1"/>
    <col min="15877" max="15877" width="14.85546875" style="1" bestFit="1" customWidth="1"/>
    <col min="15878" max="15878" width="11.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70.28515625" style="1" customWidth="1"/>
    <col min="16131" max="16132" width="20.7109375" style="1" customWidth="1"/>
    <col min="16133" max="16133" width="14.85546875" style="1" bestFit="1" customWidth="1"/>
    <col min="16134" max="16134" width="11.5703125" style="1" bestFit="1" customWidth="1"/>
    <col min="16135" max="16135" width="18.140625" style="1" bestFit="1" customWidth="1"/>
    <col min="16136" max="16136" width="9.140625" style="1" bestFit="1"/>
    <col min="16137" max="16384" width="9.140625" style="1"/>
  </cols>
  <sheetData>
    <row r="1" spans="1:8" x14ac:dyDescent="0.2">
      <c r="A1" s="3" t="s">
        <v>0</v>
      </c>
      <c r="B1" s="410" t="s">
        <v>14</v>
      </c>
      <c r="C1" s="410"/>
      <c r="D1" s="410"/>
      <c r="E1" s="410"/>
    </row>
    <row r="2" spans="1:8" ht="13.5" thickBot="1" x14ac:dyDescent="0.25"/>
    <row r="3" spans="1:8" ht="15" x14ac:dyDescent="0.2">
      <c r="B3" s="103" t="s">
        <v>1699</v>
      </c>
      <c r="C3" s="465"/>
      <c r="D3" s="417"/>
    </row>
    <row r="4" spans="1:8" ht="45" x14ac:dyDescent="0.2">
      <c r="B4" s="104" t="s">
        <v>1700</v>
      </c>
      <c r="C4" s="466"/>
      <c r="D4" s="418"/>
    </row>
    <row r="5" spans="1:8" ht="15" x14ac:dyDescent="0.2">
      <c r="B5" s="104" t="s">
        <v>1701</v>
      </c>
      <c r="C5" s="466"/>
      <c r="D5" s="418"/>
    </row>
    <row r="6" spans="1:8" ht="45.75" thickBot="1" x14ac:dyDescent="0.25">
      <c r="B6" s="105" t="s">
        <v>1702</v>
      </c>
      <c r="C6" s="467"/>
      <c r="D6" s="419"/>
    </row>
    <row r="7" spans="1:8" x14ac:dyDescent="0.2">
      <c r="C7" s="64" t="s">
        <v>1631</v>
      </c>
      <c r="D7" s="64" t="s">
        <v>1630</v>
      </c>
    </row>
    <row r="8" spans="1:8" x14ac:dyDescent="0.2">
      <c r="B8" s="1" t="s">
        <v>95</v>
      </c>
    </row>
    <row r="10" spans="1:8" x14ac:dyDescent="0.2">
      <c r="B10" s="6" t="s">
        <v>96</v>
      </c>
      <c r="C10" s="63" t="s">
        <v>97</v>
      </c>
      <c r="D10" s="6" t="s">
        <v>98</v>
      </c>
      <c r="E10" s="6" t="s">
        <v>99</v>
      </c>
      <c r="F10" s="8" t="s">
        <v>100</v>
      </c>
      <c r="G10" s="8" t="s">
        <v>101</v>
      </c>
      <c r="H10" s="8" t="s">
        <v>102</v>
      </c>
    </row>
    <row r="11" spans="1:8" x14ac:dyDescent="0.2">
      <c r="B11" s="2" t="s">
        <v>103</v>
      </c>
    </row>
    <row r="12" spans="1:8" x14ac:dyDescent="0.2">
      <c r="B12" s="2" t="s">
        <v>104</v>
      </c>
    </row>
    <row r="13" spans="1:8" x14ac:dyDescent="0.2">
      <c r="B13" s="2" t="s">
        <v>105</v>
      </c>
    </row>
    <row r="14" spans="1:8" x14ac:dyDescent="0.2">
      <c r="B14" s="1" t="s">
        <v>1703</v>
      </c>
      <c r="C14" s="62">
        <v>3.82</v>
      </c>
      <c r="D14" s="1" t="s">
        <v>107</v>
      </c>
      <c r="E14" s="1" t="s">
        <v>1704</v>
      </c>
      <c r="F14" s="4">
        <v>10000000</v>
      </c>
      <c r="G14" s="4">
        <v>9897</v>
      </c>
      <c r="H14" s="4">
        <v>17.62</v>
      </c>
    </row>
    <row r="15" spans="1:8" x14ac:dyDescent="0.2">
      <c r="B15" s="1" t="s">
        <v>696</v>
      </c>
      <c r="C15" s="62">
        <v>4.03</v>
      </c>
      <c r="D15" s="1" t="s">
        <v>107</v>
      </c>
      <c r="E15" s="1" t="s">
        <v>697</v>
      </c>
      <c r="F15" s="4">
        <v>4000000</v>
      </c>
      <c r="G15" s="4">
        <v>4131.8</v>
      </c>
      <c r="H15" s="4">
        <v>7.35</v>
      </c>
    </row>
    <row r="16" spans="1:8" x14ac:dyDescent="0.2">
      <c r="B16" s="1" t="s">
        <v>1705</v>
      </c>
      <c r="C16" s="62">
        <v>4.47</v>
      </c>
      <c r="D16" s="1" t="s">
        <v>107</v>
      </c>
      <c r="E16" s="1" t="s">
        <v>1706</v>
      </c>
      <c r="F16" s="4">
        <v>2500000</v>
      </c>
      <c r="G16" s="4">
        <v>2545.64</v>
      </c>
      <c r="H16" s="4">
        <v>4.53</v>
      </c>
    </row>
    <row r="17" spans="2:8" x14ac:dyDescent="0.2">
      <c r="B17" s="1" t="s">
        <v>1707</v>
      </c>
      <c r="C17" s="62">
        <v>4.32</v>
      </c>
      <c r="D17" s="1" t="s">
        <v>107</v>
      </c>
      <c r="E17" s="1" t="s">
        <v>1708</v>
      </c>
      <c r="F17" s="4">
        <v>2500000</v>
      </c>
      <c r="G17" s="4">
        <v>2527.5</v>
      </c>
      <c r="H17" s="4">
        <v>4.5</v>
      </c>
    </row>
    <row r="18" spans="2:8" x14ac:dyDescent="0.2">
      <c r="B18" s="1" t="s">
        <v>1709</v>
      </c>
      <c r="C18" s="62">
        <v>5.12</v>
      </c>
      <c r="D18" s="1" t="s">
        <v>107</v>
      </c>
      <c r="E18" s="1" t="s">
        <v>1710</v>
      </c>
      <c r="F18" s="4">
        <v>1000000</v>
      </c>
      <c r="G18" s="4">
        <v>1104.27</v>
      </c>
      <c r="H18" s="4">
        <v>1.97</v>
      </c>
    </row>
    <row r="19" spans="2:8" x14ac:dyDescent="0.2">
      <c r="B19" s="1" t="s">
        <v>883</v>
      </c>
      <c r="C19" s="62">
        <v>3.69</v>
      </c>
      <c r="D19" s="1" t="s">
        <v>107</v>
      </c>
      <c r="E19" s="1" t="s">
        <v>884</v>
      </c>
      <c r="F19" s="4">
        <v>500000</v>
      </c>
      <c r="G19" s="4">
        <v>514.09</v>
      </c>
      <c r="H19" s="4">
        <v>0.92</v>
      </c>
    </row>
    <row r="20" spans="2:8" x14ac:dyDescent="0.2">
      <c r="B20" s="2" t="s">
        <v>109</v>
      </c>
      <c r="C20" s="64"/>
      <c r="D20" s="2"/>
      <c r="E20" s="2"/>
      <c r="F20" s="10"/>
      <c r="G20" s="10">
        <f>SUM(G14:G19)</f>
        <v>20720.3</v>
      </c>
      <c r="H20" s="10">
        <f>SUM(H14:H19)</f>
        <v>36.89</v>
      </c>
    </row>
    <row r="21" spans="2:8" x14ac:dyDescent="0.2">
      <c r="B21" s="2" t="s">
        <v>304</v>
      </c>
    </row>
    <row r="22" spans="2:8" x14ac:dyDescent="0.2">
      <c r="B22" s="1" t="s">
        <v>814</v>
      </c>
      <c r="C22" s="62">
        <v>5.2</v>
      </c>
      <c r="D22" s="1" t="s">
        <v>305</v>
      </c>
      <c r="E22" s="1" t="s">
        <v>815</v>
      </c>
      <c r="F22" s="4">
        <v>450</v>
      </c>
      <c r="G22" s="4">
        <v>4509.9799999999996</v>
      </c>
      <c r="H22" s="4">
        <v>8.0299999999999994</v>
      </c>
    </row>
    <row r="23" spans="2:8" x14ac:dyDescent="0.2">
      <c r="B23" s="1" t="s">
        <v>1414</v>
      </c>
      <c r="C23" s="62">
        <v>6.57</v>
      </c>
      <c r="D23" s="1" t="s">
        <v>624</v>
      </c>
      <c r="E23" s="1" t="s">
        <v>625</v>
      </c>
      <c r="F23" s="4">
        <v>340</v>
      </c>
      <c r="G23" s="4">
        <v>3425.67</v>
      </c>
      <c r="H23" s="4">
        <v>6.1</v>
      </c>
    </row>
    <row r="24" spans="2:8" x14ac:dyDescent="0.2">
      <c r="B24" s="1" t="s">
        <v>1711</v>
      </c>
      <c r="C24" s="62">
        <v>4.5999999999999996</v>
      </c>
      <c r="D24" s="1" t="s">
        <v>305</v>
      </c>
      <c r="E24" s="1" t="s">
        <v>1712</v>
      </c>
      <c r="F24" s="4">
        <v>300</v>
      </c>
      <c r="G24" s="4">
        <v>3001.56</v>
      </c>
      <c r="H24" s="4">
        <v>5.34</v>
      </c>
    </row>
    <row r="25" spans="2:8" x14ac:dyDescent="0.2">
      <c r="B25" s="1" t="s">
        <v>1713</v>
      </c>
      <c r="C25" s="62">
        <v>4.8</v>
      </c>
      <c r="D25" s="1" t="s">
        <v>305</v>
      </c>
      <c r="E25" s="1" t="s">
        <v>1714</v>
      </c>
      <c r="F25" s="4">
        <v>250</v>
      </c>
      <c r="G25" s="4">
        <v>2584.35</v>
      </c>
      <c r="H25" s="4">
        <v>4.5999999999999996</v>
      </c>
    </row>
    <row r="26" spans="2:8" x14ac:dyDescent="0.2">
      <c r="B26" s="1" t="s">
        <v>1715</v>
      </c>
      <c r="C26" s="62">
        <v>5.0999999999999996</v>
      </c>
      <c r="D26" s="1" t="s">
        <v>311</v>
      </c>
      <c r="E26" s="1" t="s">
        <v>807</v>
      </c>
      <c r="F26" s="4">
        <v>250</v>
      </c>
      <c r="G26" s="4">
        <v>2509.4</v>
      </c>
      <c r="H26" s="4">
        <v>4.47</v>
      </c>
    </row>
    <row r="27" spans="2:8" x14ac:dyDescent="0.2">
      <c r="B27" s="1" t="s">
        <v>1716</v>
      </c>
      <c r="C27" s="62">
        <v>5.82</v>
      </c>
      <c r="D27" s="1" t="s">
        <v>305</v>
      </c>
      <c r="E27" s="1" t="s">
        <v>1717</v>
      </c>
      <c r="F27" s="4">
        <v>250</v>
      </c>
      <c r="G27" s="4">
        <v>2502.3000000000002</v>
      </c>
      <c r="H27" s="4">
        <v>4.45</v>
      </c>
    </row>
    <row r="28" spans="2:8" x14ac:dyDescent="0.2">
      <c r="B28" s="1" t="s">
        <v>1718</v>
      </c>
      <c r="C28" s="62">
        <v>5.28</v>
      </c>
      <c r="D28" s="1" t="s">
        <v>305</v>
      </c>
      <c r="E28" s="1" t="s">
        <v>1719</v>
      </c>
      <c r="F28" s="4">
        <v>250</v>
      </c>
      <c r="G28" s="4">
        <v>2499.0500000000002</v>
      </c>
      <c r="H28" s="4">
        <v>4.45</v>
      </c>
    </row>
    <row r="29" spans="2:8" x14ac:dyDescent="0.2">
      <c r="B29" s="1" t="s">
        <v>1720</v>
      </c>
      <c r="C29" s="62">
        <v>6.66</v>
      </c>
      <c r="D29" s="1" t="s">
        <v>311</v>
      </c>
      <c r="E29" s="1" t="s">
        <v>1721</v>
      </c>
      <c r="F29" s="4">
        <v>200</v>
      </c>
      <c r="G29" s="4">
        <v>2002.5</v>
      </c>
      <c r="H29" s="4">
        <v>3.56</v>
      </c>
    </row>
    <row r="30" spans="2:8" x14ac:dyDescent="0.2">
      <c r="B30" s="1" t="s">
        <v>1722</v>
      </c>
      <c r="C30" s="62">
        <v>5.56</v>
      </c>
      <c r="D30" s="1" t="s">
        <v>305</v>
      </c>
      <c r="E30" s="1" t="s">
        <v>1723</v>
      </c>
      <c r="F30" s="4">
        <v>150</v>
      </c>
      <c r="G30" s="4">
        <v>1501.02</v>
      </c>
      <c r="H30" s="4">
        <v>2.67</v>
      </c>
    </row>
    <row r="31" spans="2:8" x14ac:dyDescent="0.2">
      <c r="B31" s="1" t="s">
        <v>1724</v>
      </c>
      <c r="C31" s="62">
        <v>6.44</v>
      </c>
      <c r="D31" s="1" t="s">
        <v>311</v>
      </c>
      <c r="E31" s="1" t="s">
        <v>1725</v>
      </c>
      <c r="F31" s="4">
        <v>150</v>
      </c>
      <c r="G31" s="4">
        <v>1495.27</v>
      </c>
      <c r="H31" s="4">
        <v>2.66</v>
      </c>
    </row>
    <row r="32" spans="2:8" x14ac:dyDescent="0.2">
      <c r="B32" s="1" t="s">
        <v>1726</v>
      </c>
      <c r="C32" s="62">
        <v>6.56</v>
      </c>
      <c r="D32" s="1" t="s">
        <v>305</v>
      </c>
      <c r="E32" s="1" t="s">
        <v>309</v>
      </c>
      <c r="F32" s="4">
        <v>150</v>
      </c>
      <c r="G32" s="4">
        <v>1483.87</v>
      </c>
      <c r="H32" s="4">
        <v>2.64</v>
      </c>
    </row>
    <row r="33" spans="2:8" x14ac:dyDescent="0.2">
      <c r="B33" s="1" t="s">
        <v>1727</v>
      </c>
      <c r="C33" s="62">
        <v>5.41</v>
      </c>
      <c r="D33" s="1" t="s">
        <v>305</v>
      </c>
      <c r="E33" s="1" t="s">
        <v>1728</v>
      </c>
      <c r="F33" s="4">
        <v>100000</v>
      </c>
      <c r="G33" s="4">
        <v>1064.1600000000001</v>
      </c>
      <c r="H33" s="4">
        <v>1.89</v>
      </c>
    </row>
    <row r="34" spans="2:8" x14ac:dyDescent="0.2">
      <c r="B34" s="1" t="s">
        <v>1729</v>
      </c>
      <c r="C34" s="62">
        <v>5.83</v>
      </c>
      <c r="D34" s="1" t="s">
        <v>311</v>
      </c>
      <c r="E34" s="1" t="s">
        <v>1730</v>
      </c>
      <c r="F34" s="4">
        <v>50000</v>
      </c>
      <c r="G34" s="4">
        <v>506.01</v>
      </c>
      <c r="H34" s="4">
        <v>0.9</v>
      </c>
    </row>
    <row r="35" spans="2:8" x14ac:dyDescent="0.2">
      <c r="B35" s="2" t="s">
        <v>325</v>
      </c>
      <c r="C35" s="64"/>
      <c r="D35" s="2"/>
      <c r="E35" s="2"/>
      <c r="F35" s="10"/>
      <c r="G35" s="10">
        <f>SUM(G22:G34)</f>
        <v>29085.139999999996</v>
      </c>
      <c r="H35" s="10">
        <f>SUM(H22:H34)</f>
        <v>51.760000000000012</v>
      </c>
    </row>
    <row r="36" spans="2:8" x14ac:dyDescent="0.2">
      <c r="B36" s="2" t="s">
        <v>252</v>
      </c>
      <c r="C36" s="64"/>
      <c r="D36" s="2"/>
      <c r="E36" s="2"/>
      <c r="F36" s="10"/>
      <c r="G36" s="10">
        <v>8168.3</v>
      </c>
      <c r="H36" s="10">
        <v>14.54</v>
      </c>
    </row>
    <row r="37" spans="2:8" x14ac:dyDescent="0.2">
      <c r="B37" s="2" t="s">
        <v>114</v>
      </c>
      <c r="C37" s="64"/>
      <c r="D37" s="2"/>
      <c r="E37" s="2"/>
      <c r="F37" s="10"/>
      <c r="G37" s="10">
        <f>+G20+G35+G36</f>
        <v>57973.74</v>
      </c>
      <c r="H37" s="10">
        <f>+H20+H35+H36</f>
        <v>103.19</v>
      </c>
    </row>
    <row r="38" spans="2:8" x14ac:dyDescent="0.2">
      <c r="B38" s="2" t="s">
        <v>198</v>
      </c>
      <c r="C38" s="64"/>
      <c r="D38" s="2"/>
      <c r="E38" s="2"/>
      <c r="F38" s="10"/>
      <c r="G38" s="10">
        <f>+G39-G37</f>
        <v>-1796.0189334999959</v>
      </c>
      <c r="H38" s="10">
        <f>+H39-H37</f>
        <v>-3.1899999999999977</v>
      </c>
    </row>
    <row r="39" spans="2:8" x14ac:dyDescent="0.2">
      <c r="B39" s="2" t="s">
        <v>116</v>
      </c>
      <c r="C39" s="64"/>
      <c r="D39" s="2"/>
      <c r="E39" s="2"/>
      <c r="F39" s="10"/>
      <c r="G39" s="10">
        <v>56177.721066500002</v>
      </c>
      <c r="H39" s="10">
        <v>100</v>
      </c>
    </row>
    <row r="40" spans="2:8" x14ac:dyDescent="0.2">
      <c r="B40" s="1" t="s">
        <v>117</v>
      </c>
    </row>
    <row r="41" spans="2:8" x14ac:dyDescent="0.2">
      <c r="B41" s="1" t="s">
        <v>118</v>
      </c>
    </row>
    <row r="43" spans="2:8" x14ac:dyDescent="0.2">
      <c r="B43" s="2" t="s">
        <v>1731</v>
      </c>
    </row>
    <row r="44" spans="2:8" ht="25.5" x14ac:dyDescent="0.2">
      <c r="B44" s="11" t="s">
        <v>119</v>
      </c>
      <c r="C44" s="62" t="s">
        <v>120</v>
      </c>
    </row>
    <row r="45" spans="2:8" x14ac:dyDescent="0.2">
      <c r="B45" s="2"/>
    </row>
    <row r="46" spans="2:8" x14ac:dyDescent="0.2">
      <c r="B46" s="2" t="s">
        <v>121</v>
      </c>
    </row>
    <row r="47" spans="2:8" x14ac:dyDescent="0.2">
      <c r="B47" s="2" t="s">
        <v>122</v>
      </c>
    </row>
    <row r="48" spans="2:8" x14ac:dyDescent="0.2">
      <c r="B48" s="2" t="s">
        <v>1732</v>
      </c>
      <c r="C48" s="64"/>
    </row>
    <row r="49" spans="2:9" x14ac:dyDescent="0.2">
      <c r="B49" s="2" t="s">
        <v>1733</v>
      </c>
      <c r="C49" s="64"/>
    </row>
    <row r="50" spans="2:9" x14ac:dyDescent="0.2">
      <c r="B50" s="2" t="s">
        <v>1734</v>
      </c>
      <c r="C50" s="64"/>
    </row>
    <row r="51" spans="2:9" x14ac:dyDescent="0.2">
      <c r="B51" s="2" t="s">
        <v>1735</v>
      </c>
      <c r="C51" s="64"/>
    </row>
    <row r="52" spans="2:9" x14ac:dyDescent="0.2">
      <c r="B52" s="2" t="s">
        <v>1736</v>
      </c>
      <c r="C52" s="64"/>
    </row>
    <row r="53" spans="2:9" x14ac:dyDescent="0.2">
      <c r="B53" s="2" t="s">
        <v>1737</v>
      </c>
      <c r="C53" s="64"/>
    </row>
    <row r="54" spans="2:9" x14ac:dyDescent="0.2">
      <c r="B54" s="2" t="s">
        <v>1738</v>
      </c>
      <c r="C54" s="64"/>
    </row>
    <row r="55" spans="2:9" x14ac:dyDescent="0.2">
      <c r="B55" s="2" t="s">
        <v>1739</v>
      </c>
      <c r="C55" s="64"/>
    </row>
    <row r="56" spans="2:9" x14ac:dyDescent="0.2">
      <c r="B56" s="2" t="s">
        <v>123</v>
      </c>
      <c r="C56" s="64"/>
    </row>
    <row r="57" spans="2:9" x14ac:dyDescent="0.2">
      <c r="B57" s="69" t="s">
        <v>1740</v>
      </c>
    </row>
    <row r="59" spans="2:9" ht="15" x14ac:dyDescent="0.25">
      <c r="B59" s="106" t="s">
        <v>1741</v>
      </c>
    </row>
    <row r="61" spans="2:9" x14ac:dyDescent="0.2">
      <c r="B61" s="69" t="s">
        <v>1742</v>
      </c>
    </row>
    <row r="62" spans="2:9" x14ac:dyDescent="0.2">
      <c r="B62" s="468" t="s">
        <v>1743</v>
      </c>
      <c r="C62" s="470" t="s">
        <v>1744</v>
      </c>
      <c r="D62" s="470"/>
      <c r="E62" s="462" t="s">
        <v>1745</v>
      </c>
      <c r="F62" s="462" t="s">
        <v>1746</v>
      </c>
      <c r="I62" s="4"/>
    </row>
    <row r="63" spans="2:9" ht="16.5" customHeight="1" x14ac:dyDescent="0.2">
      <c r="B63" s="469"/>
      <c r="C63" s="470"/>
      <c r="D63" s="470"/>
      <c r="E63" s="463"/>
      <c r="F63" s="463"/>
      <c r="I63" s="107"/>
    </row>
    <row r="64" spans="2:9" ht="15" x14ac:dyDescent="0.25">
      <c r="B64" s="108" t="s">
        <v>1747</v>
      </c>
      <c r="C64" s="464" t="s">
        <v>1748</v>
      </c>
      <c r="D64" s="464"/>
      <c r="E64" s="109">
        <v>-100000000</v>
      </c>
      <c r="F64" s="110">
        <v>-1.7789999999999999</v>
      </c>
      <c r="G64" s="111"/>
      <c r="I64" s="111"/>
    </row>
    <row r="65" spans="2:9" ht="15" x14ac:dyDescent="0.25">
      <c r="B65" s="108" t="s">
        <v>1749</v>
      </c>
      <c r="C65" s="464" t="s">
        <v>1748</v>
      </c>
      <c r="D65" s="464"/>
      <c r="E65" s="109">
        <v>-150000000</v>
      </c>
      <c r="F65" s="110">
        <v>-2.6671</v>
      </c>
      <c r="G65" s="111"/>
      <c r="I65" s="111"/>
    </row>
    <row r="66" spans="2:9" ht="15" x14ac:dyDescent="0.25">
      <c r="B66" s="108" t="s">
        <v>1750</v>
      </c>
      <c r="C66" s="464" t="s">
        <v>1748</v>
      </c>
      <c r="D66" s="464"/>
      <c r="E66" s="109">
        <v>-250000000</v>
      </c>
      <c r="F66" s="110">
        <v>-4.4463999999999997</v>
      </c>
      <c r="G66" s="111"/>
    </row>
    <row r="67" spans="2:9" ht="15" x14ac:dyDescent="0.25">
      <c r="B67" s="108" t="s">
        <v>1751</v>
      </c>
      <c r="C67" s="464" t="s">
        <v>1748</v>
      </c>
      <c r="D67" s="464"/>
      <c r="E67" s="109">
        <v>-250000000</v>
      </c>
      <c r="F67" s="110">
        <v>-4.4473000000000003</v>
      </c>
      <c r="G67" s="111"/>
    </row>
    <row r="68" spans="2:9" ht="15" x14ac:dyDescent="0.25">
      <c r="B68" s="108" t="s">
        <v>1752</v>
      </c>
      <c r="C68" s="464" t="s">
        <v>1748</v>
      </c>
      <c r="D68" s="464"/>
      <c r="E68" s="109">
        <v>-150000000</v>
      </c>
      <c r="F68" s="110">
        <v>-2.6669999999999998</v>
      </c>
      <c r="G68" s="111"/>
    </row>
    <row r="69" spans="2:9" ht="15" x14ac:dyDescent="0.25">
      <c r="B69" s="108" t="s">
        <v>1753</v>
      </c>
      <c r="C69" s="464" t="s">
        <v>1748</v>
      </c>
      <c r="D69" s="464"/>
      <c r="E69" s="109">
        <v>-50000000</v>
      </c>
      <c r="F69" s="110">
        <v>-0.88990000000000002</v>
      </c>
      <c r="G69" s="111"/>
    </row>
    <row r="70" spans="2:9" ht="15" x14ac:dyDescent="0.25">
      <c r="B70" s="108" t="s">
        <v>1754</v>
      </c>
      <c r="C70" s="464" t="s">
        <v>1748</v>
      </c>
      <c r="D70" s="464"/>
      <c r="E70" s="109">
        <v>-100000000</v>
      </c>
      <c r="F70" s="110">
        <v>-1.7786999999999999</v>
      </c>
      <c r="G70" s="111"/>
    </row>
    <row r="71" spans="2:9" ht="15" x14ac:dyDescent="0.25">
      <c r="B71" s="108" t="s">
        <v>1755</v>
      </c>
      <c r="C71" s="464" t="s">
        <v>1748</v>
      </c>
      <c r="D71" s="464"/>
      <c r="E71" s="109">
        <v>-250000000</v>
      </c>
      <c r="F71" s="110">
        <v>-4.4432</v>
      </c>
      <c r="G71" s="111"/>
    </row>
    <row r="72" spans="2:9" ht="15" x14ac:dyDescent="0.25">
      <c r="B72" s="389"/>
      <c r="C72" s="390"/>
      <c r="D72" s="390"/>
      <c r="E72" s="391"/>
      <c r="F72" s="392"/>
      <c r="G72" s="111"/>
    </row>
    <row r="75" spans="2:9" ht="50.1" customHeight="1" x14ac:dyDescent="0.2">
      <c r="B75" s="461" t="s">
        <v>1756</v>
      </c>
      <c r="C75" s="461"/>
      <c r="D75" s="461"/>
      <c r="E75" s="461"/>
      <c r="F75" s="461"/>
      <c r="G75" s="112"/>
    </row>
    <row r="76" spans="2:9" x14ac:dyDescent="0.2">
      <c r="B76" s="2"/>
      <c r="C76" s="64"/>
      <c r="D76" s="2"/>
      <c r="E76" s="2"/>
      <c r="F76" s="10"/>
      <c r="G76" s="112"/>
    </row>
    <row r="77" spans="2:9" ht="50.1" customHeight="1" x14ac:dyDescent="0.2">
      <c r="B77" s="461" t="s">
        <v>1757</v>
      </c>
      <c r="C77" s="461"/>
      <c r="D77" s="461"/>
      <c r="E77" s="461"/>
      <c r="F77" s="461"/>
      <c r="G77" s="112"/>
    </row>
    <row r="78" spans="2:9" x14ac:dyDescent="0.2">
      <c r="B78" s="2"/>
      <c r="C78" s="64"/>
      <c r="D78" s="2"/>
      <c r="E78" s="2"/>
      <c r="F78" s="10"/>
      <c r="G78" s="112"/>
    </row>
    <row r="79" spans="2:9" ht="50.1" customHeight="1" x14ac:dyDescent="0.2">
      <c r="B79" s="461" t="s">
        <v>1758</v>
      </c>
      <c r="C79" s="461"/>
      <c r="D79" s="461"/>
      <c r="E79" s="461"/>
      <c r="F79" s="461"/>
      <c r="G79" s="112"/>
    </row>
    <row r="80" spans="2:9" x14ac:dyDescent="0.2">
      <c r="B80" s="2"/>
      <c r="C80" s="64"/>
      <c r="D80" s="2"/>
      <c r="E80" s="2"/>
      <c r="F80" s="10"/>
      <c r="G80" s="112"/>
    </row>
    <row r="81" spans="2:7" ht="50.1" customHeight="1" x14ac:dyDescent="0.2">
      <c r="B81" s="461" t="s">
        <v>1759</v>
      </c>
      <c r="C81" s="461"/>
      <c r="D81" s="461"/>
      <c r="E81" s="461"/>
      <c r="F81" s="461"/>
      <c r="G81" s="112"/>
    </row>
    <row r="82" spans="2:7" x14ac:dyDescent="0.2">
      <c r="B82" s="2"/>
      <c r="C82" s="64"/>
      <c r="D82" s="2"/>
      <c r="E82" s="2"/>
      <c r="F82" s="10"/>
      <c r="G82" s="112"/>
    </row>
    <row r="83" spans="2:7" ht="50.1" customHeight="1" x14ac:dyDescent="0.2">
      <c r="B83" s="461" t="s">
        <v>1760</v>
      </c>
      <c r="C83" s="461"/>
      <c r="D83" s="461"/>
      <c r="E83" s="461"/>
      <c r="F83" s="461"/>
      <c r="G83" s="112"/>
    </row>
    <row r="84" spans="2:7" x14ac:dyDescent="0.2">
      <c r="B84" s="2"/>
      <c r="C84" s="64"/>
      <c r="D84" s="2"/>
      <c r="E84" s="2"/>
      <c r="F84" s="10"/>
      <c r="G84" s="112"/>
    </row>
    <row r="85" spans="2:7" ht="50.1" customHeight="1" x14ac:dyDescent="0.2">
      <c r="B85" s="461" t="s">
        <v>1761</v>
      </c>
      <c r="C85" s="461"/>
      <c r="D85" s="461"/>
      <c r="E85" s="461"/>
      <c r="F85" s="461"/>
      <c r="G85" s="112"/>
    </row>
    <row r="86" spans="2:7" x14ac:dyDescent="0.2">
      <c r="B86" s="2"/>
      <c r="C86" s="64"/>
      <c r="D86" s="2"/>
      <c r="E86" s="2"/>
      <c r="F86" s="10"/>
      <c r="G86" s="112"/>
    </row>
    <row r="87" spans="2:7" ht="50.1" customHeight="1" x14ac:dyDescent="0.2">
      <c r="B87" s="461" t="s">
        <v>1762</v>
      </c>
      <c r="C87" s="461"/>
      <c r="D87" s="461"/>
      <c r="E87" s="461"/>
      <c r="F87" s="461"/>
      <c r="G87" s="112"/>
    </row>
    <row r="88" spans="2:7" x14ac:dyDescent="0.2">
      <c r="B88" s="2"/>
      <c r="C88" s="64"/>
      <c r="D88" s="2"/>
      <c r="E88" s="2"/>
      <c r="F88" s="10"/>
      <c r="G88" s="112"/>
    </row>
    <row r="89" spans="2:7" ht="50.1" customHeight="1" x14ac:dyDescent="0.2">
      <c r="B89" s="461" t="s">
        <v>1763</v>
      </c>
      <c r="C89" s="461"/>
      <c r="D89" s="461"/>
      <c r="E89" s="461"/>
      <c r="F89" s="461"/>
      <c r="G89" s="112"/>
    </row>
    <row r="90" spans="2:7" ht="15.75" customHeight="1" x14ac:dyDescent="0.2">
      <c r="B90" s="393"/>
      <c r="C90" s="393"/>
      <c r="D90" s="393"/>
      <c r="E90" s="393"/>
      <c r="F90" s="393"/>
      <c r="G90" s="112"/>
    </row>
    <row r="91" spans="2:7" x14ac:dyDescent="0.2">
      <c r="B91" s="2"/>
      <c r="C91" s="64"/>
      <c r="D91" s="2"/>
      <c r="E91" s="2"/>
      <c r="F91" s="10"/>
      <c r="G91" s="112"/>
    </row>
  </sheetData>
  <mergeCells count="23">
    <mergeCell ref="B1:E1"/>
    <mergeCell ref="C3:C6"/>
    <mergeCell ref="D3:D6"/>
    <mergeCell ref="B62:B63"/>
    <mergeCell ref="C62:D63"/>
    <mergeCell ref="E62:E63"/>
    <mergeCell ref="B79:F79"/>
    <mergeCell ref="F62:F63"/>
    <mergeCell ref="C64:D64"/>
    <mergeCell ref="C65:D65"/>
    <mergeCell ref="C66:D66"/>
    <mergeCell ref="C67:D67"/>
    <mergeCell ref="C68:D68"/>
    <mergeCell ref="C69:D69"/>
    <mergeCell ref="C70:D70"/>
    <mergeCell ref="C71:D71"/>
    <mergeCell ref="B75:F75"/>
    <mergeCell ref="B77:F77"/>
    <mergeCell ref="B81:F81"/>
    <mergeCell ref="B83:F83"/>
    <mergeCell ref="B85:F85"/>
    <mergeCell ref="B87:F87"/>
    <mergeCell ref="B89:F89"/>
  </mergeCells>
  <hyperlinks>
    <hyperlink ref="A1" location="Index!A1" display="Index" xr:uid="{B566FEF9-BFB8-4ED7-AFC7-49BEA7F83CA6}"/>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C5D1E-C376-4CF2-AE1F-7D1C20B89DBA}">
  <dimension ref="A1:H50"/>
  <sheetViews>
    <sheetView workbookViewId="0">
      <selection activeCell="B1" sqref="B1:E1"/>
    </sheetView>
  </sheetViews>
  <sheetFormatPr defaultRowHeight="12.75" x14ac:dyDescent="0.2"/>
  <cols>
    <col min="1" max="1" width="5.42578125" style="1" bestFit="1" customWidth="1"/>
    <col min="2" max="2" width="73.7109375" style="1" bestFit="1" customWidth="1"/>
    <col min="3" max="3" width="25.7109375" style="62" customWidth="1"/>
    <col min="4" max="4" width="25.7109375" style="1" customWidth="1"/>
    <col min="5" max="5" width="14.2851562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73.7109375" style="1" bestFit="1" customWidth="1"/>
    <col min="259" max="260" width="20.7109375" style="1" customWidth="1"/>
    <col min="261" max="261" width="14.28515625" style="1" bestFit="1" customWidth="1"/>
    <col min="262" max="262" width="10.28515625" style="1" bestFit="1" customWidth="1"/>
    <col min="263" max="263" width="18.140625" style="1" bestFit="1" customWidth="1"/>
    <col min="264" max="512" width="9.140625" style="1"/>
    <col min="513" max="513" width="5.42578125" style="1" bestFit="1" customWidth="1"/>
    <col min="514" max="514" width="73.7109375" style="1" bestFit="1" customWidth="1"/>
    <col min="515" max="516" width="20.7109375" style="1" customWidth="1"/>
    <col min="517" max="517" width="14.28515625" style="1" bestFit="1" customWidth="1"/>
    <col min="518" max="518" width="10.28515625" style="1" bestFit="1" customWidth="1"/>
    <col min="519" max="519" width="18.140625" style="1" bestFit="1" customWidth="1"/>
    <col min="520" max="768" width="9.140625" style="1"/>
    <col min="769" max="769" width="5.42578125" style="1" bestFit="1" customWidth="1"/>
    <col min="770" max="770" width="73.7109375" style="1" bestFit="1" customWidth="1"/>
    <col min="771" max="772" width="20.7109375" style="1" customWidth="1"/>
    <col min="773" max="773" width="14.2851562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73.7109375" style="1" bestFit="1" customWidth="1"/>
    <col min="1027" max="1028" width="20.7109375" style="1" customWidth="1"/>
    <col min="1029" max="1029" width="14.2851562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73.7109375" style="1" bestFit="1" customWidth="1"/>
    <col min="1283" max="1284" width="20.7109375" style="1" customWidth="1"/>
    <col min="1285" max="1285" width="14.2851562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73.7109375" style="1" bestFit="1" customWidth="1"/>
    <col min="1539" max="1540" width="20.7109375" style="1" customWidth="1"/>
    <col min="1541" max="1541" width="14.2851562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73.7109375" style="1" bestFit="1" customWidth="1"/>
    <col min="1795" max="1796" width="20.7109375" style="1" customWidth="1"/>
    <col min="1797" max="1797" width="14.2851562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73.7109375" style="1" bestFit="1" customWidth="1"/>
    <col min="2051" max="2052" width="20.7109375" style="1" customWidth="1"/>
    <col min="2053" max="2053" width="14.2851562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73.7109375" style="1" bestFit="1" customWidth="1"/>
    <col min="2307" max="2308" width="20.7109375" style="1" customWidth="1"/>
    <col min="2309" max="2309" width="14.2851562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73.7109375" style="1" bestFit="1" customWidth="1"/>
    <col min="2563" max="2564" width="20.7109375" style="1" customWidth="1"/>
    <col min="2565" max="2565" width="14.2851562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73.7109375" style="1" bestFit="1" customWidth="1"/>
    <col min="2819" max="2820" width="20.7109375" style="1" customWidth="1"/>
    <col min="2821" max="2821" width="14.2851562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73.7109375" style="1" bestFit="1" customWidth="1"/>
    <col min="3075" max="3076" width="20.7109375" style="1" customWidth="1"/>
    <col min="3077" max="3077" width="14.2851562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73.7109375" style="1" bestFit="1" customWidth="1"/>
    <col min="3331" max="3332" width="20.7109375" style="1" customWidth="1"/>
    <col min="3333" max="3333" width="14.2851562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73.7109375" style="1" bestFit="1" customWidth="1"/>
    <col min="3587" max="3588" width="20.7109375" style="1" customWidth="1"/>
    <col min="3589" max="3589" width="14.2851562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73.7109375" style="1" bestFit="1" customWidth="1"/>
    <col min="3843" max="3844" width="20.7109375" style="1" customWidth="1"/>
    <col min="3845" max="3845" width="14.2851562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73.7109375" style="1" bestFit="1" customWidth="1"/>
    <col min="4099" max="4100" width="20.7109375" style="1" customWidth="1"/>
    <col min="4101" max="4101" width="14.2851562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73.7109375" style="1" bestFit="1" customWidth="1"/>
    <col min="4355" max="4356" width="20.7109375" style="1" customWidth="1"/>
    <col min="4357" max="4357" width="14.2851562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73.7109375" style="1" bestFit="1" customWidth="1"/>
    <col min="4611" max="4612" width="20.7109375" style="1" customWidth="1"/>
    <col min="4613" max="4613" width="14.2851562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73.7109375" style="1" bestFit="1" customWidth="1"/>
    <col min="4867" max="4868" width="20.7109375" style="1" customWidth="1"/>
    <col min="4869" max="4869" width="14.2851562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73.7109375" style="1" bestFit="1" customWidth="1"/>
    <col min="5123" max="5124" width="20.7109375" style="1" customWidth="1"/>
    <col min="5125" max="5125" width="14.2851562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73.7109375" style="1" bestFit="1" customWidth="1"/>
    <col min="5379" max="5380" width="20.7109375" style="1" customWidth="1"/>
    <col min="5381" max="5381" width="14.2851562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73.7109375" style="1" bestFit="1" customWidth="1"/>
    <col min="5635" max="5636" width="20.7109375" style="1" customWidth="1"/>
    <col min="5637" max="5637" width="14.2851562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73.7109375" style="1" bestFit="1" customWidth="1"/>
    <col min="5891" max="5892" width="20.7109375" style="1" customWidth="1"/>
    <col min="5893" max="5893" width="14.2851562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73.7109375" style="1" bestFit="1" customWidth="1"/>
    <col min="6147" max="6148" width="20.7109375" style="1" customWidth="1"/>
    <col min="6149" max="6149" width="14.2851562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73.7109375" style="1" bestFit="1" customWidth="1"/>
    <col min="6403" max="6404" width="20.7109375" style="1" customWidth="1"/>
    <col min="6405" max="6405" width="14.2851562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73.7109375" style="1" bestFit="1" customWidth="1"/>
    <col min="6659" max="6660" width="20.7109375" style="1" customWidth="1"/>
    <col min="6661" max="6661" width="14.2851562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73.7109375" style="1" bestFit="1" customWidth="1"/>
    <col min="6915" max="6916" width="20.7109375" style="1" customWidth="1"/>
    <col min="6917" max="6917" width="14.2851562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73.7109375" style="1" bestFit="1" customWidth="1"/>
    <col min="7171" max="7172" width="20.7109375" style="1" customWidth="1"/>
    <col min="7173" max="7173" width="14.2851562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73.7109375" style="1" bestFit="1" customWidth="1"/>
    <col min="7427" max="7428" width="20.7109375" style="1" customWidth="1"/>
    <col min="7429" max="7429" width="14.2851562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73.7109375" style="1" bestFit="1" customWidth="1"/>
    <col min="7683" max="7684" width="20.7109375" style="1" customWidth="1"/>
    <col min="7685" max="7685" width="14.2851562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73.7109375" style="1" bestFit="1" customWidth="1"/>
    <col min="7939" max="7940" width="20.7109375" style="1" customWidth="1"/>
    <col min="7941" max="7941" width="14.2851562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73.7109375" style="1" bestFit="1" customWidth="1"/>
    <col min="8195" max="8196" width="20.7109375" style="1" customWidth="1"/>
    <col min="8197" max="8197" width="14.2851562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73.7109375" style="1" bestFit="1" customWidth="1"/>
    <col min="8451" max="8452" width="20.7109375" style="1" customWidth="1"/>
    <col min="8453" max="8453" width="14.2851562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73.7109375" style="1" bestFit="1" customWidth="1"/>
    <col min="8707" max="8708" width="20.7109375" style="1" customWidth="1"/>
    <col min="8709" max="8709" width="14.2851562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73.7109375" style="1" bestFit="1" customWidth="1"/>
    <col min="8963" max="8964" width="20.7109375" style="1" customWidth="1"/>
    <col min="8965" max="8965" width="14.2851562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73.7109375" style="1" bestFit="1" customWidth="1"/>
    <col min="9219" max="9220" width="20.7109375" style="1" customWidth="1"/>
    <col min="9221" max="9221" width="14.2851562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73.7109375" style="1" bestFit="1" customWidth="1"/>
    <col min="9475" max="9476" width="20.7109375" style="1" customWidth="1"/>
    <col min="9477" max="9477" width="14.2851562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73.7109375" style="1" bestFit="1" customWidth="1"/>
    <col min="9731" max="9732" width="20.7109375" style="1" customWidth="1"/>
    <col min="9733" max="9733" width="14.2851562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73.7109375" style="1" bestFit="1" customWidth="1"/>
    <col min="9987" max="9988" width="20.7109375" style="1" customWidth="1"/>
    <col min="9989" max="9989" width="14.2851562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73.7109375" style="1" bestFit="1" customWidth="1"/>
    <col min="10243" max="10244" width="20.7109375" style="1" customWidth="1"/>
    <col min="10245" max="10245" width="14.2851562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73.7109375" style="1" bestFit="1" customWidth="1"/>
    <col min="10499" max="10500" width="20.7109375" style="1" customWidth="1"/>
    <col min="10501" max="10501" width="14.2851562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73.7109375" style="1" bestFit="1" customWidth="1"/>
    <col min="10755" max="10756" width="20.7109375" style="1" customWidth="1"/>
    <col min="10757" max="10757" width="14.2851562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73.7109375" style="1" bestFit="1" customWidth="1"/>
    <col min="11011" max="11012" width="20.7109375" style="1" customWidth="1"/>
    <col min="11013" max="11013" width="14.2851562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73.7109375" style="1" bestFit="1" customWidth="1"/>
    <col min="11267" max="11268" width="20.7109375" style="1" customWidth="1"/>
    <col min="11269" max="11269" width="14.2851562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73.7109375" style="1" bestFit="1" customWidth="1"/>
    <col min="11523" max="11524" width="20.7109375" style="1" customWidth="1"/>
    <col min="11525" max="11525" width="14.2851562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73.7109375" style="1" bestFit="1" customWidth="1"/>
    <col min="11779" max="11780" width="20.7109375" style="1" customWidth="1"/>
    <col min="11781" max="11781" width="14.2851562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73.7109375" style="1" bestFit="1" customWidth="1"/>
    <col min="12035" max="12036" width="20.7109375" style="1" customWidth="1"/>
    <col min="12037" max="12037" width="14.2851562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73.7109375" style="1" bestFit="1" customWidth="1"/>
    <col min="12291" max="12292" width="20.7109375" style="1" customWidth="1"/>
    <col min="12293" max="12293" width="14.2851562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73.7109375" style="1" bestFit="1" customWidth="1"/>
    <col min="12547" max="12548" width="20.7109375" style="1" customWidth="1"/>
    <col min="12549" max="12549" width="14.2851562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73.7109375" style="1" bestFit="1" customWidth="1"/>
    <col min="12803" max="12804" width="20.7109375" style="1" customWidth="1"/>
    <col min="12805" max="12805" width="14.2851562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73.7109375" style="1" bestFit="1" customWidth="1"/>
    <col min="13059" max="13060" width="20.7109375" style="1" customWidth="1"/>
    <col min="13061" max="13061" width="14.2851562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73.7109375" style="1" bestFit="1" customWidth="1"/>
    <col min="13315" max="13316" width="20.7109375" style="1" customWidth="1"/>
    <col min="13317" max="13317" width="14.2851562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73.7109375" style="1" bestFit="1" customWidth="1"/>
    <col min="13571" max="13572" width="20.7109375" style="1" customWidth="1"/>
    <col min="13573" max="13573" width="14.2851562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73.7109375" style="1" bestFit="1" customWidth="1"/>
    <col min="13827" max="13828" width="20.7109375" style="1" customWidth="1"/>
    <col min="13829" max="13829" width="14.2851562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73.7109375" style="1" bestFit="1" customWidth="1"/>
    <col min="14083" max="14084" width="20.7109375" style="1" customWidth="1"/>
    <col min="14085" max="14085" width="14.2851562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73.7109375" style="1" bestFit="1" customWidth="1"/>
    <col min="14339" max="14340" width="20.7109375" style="1" customWidth="1"/>
    <col min="14341" max="14341" width="14.2851562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73.7109375" style="1" bestFit="1" customWidth="1"/>
    <col min="14595" max="14596" width="20.7109375" style="1" customWidth="1"/>
    <col min="14597" max="14597" width="14.2851562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73.7109375" style="1" bestFit="1" customWidth="1"/>
    <col min="14851" max="14852" width="20.7109375" style="1" customWidth="1"/>
    <col min="14853" max="14853" width="14.2851562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73.7109375" style="1" bestFit="1" customWidth="1"/>
    <col min="15107" max="15108" width="20.7109375" style="1" customWidth="1"/>
    <col min="15109" max="15109" width="14.2851562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73.7109375" style="1" bestFit="1" customWidth="1"/>
    <col min="15363" max="15364" width="20.7109375" style="1" customWidth="1"/>
    <col min="15365" max="15365" width="14.2851562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73.7109375" style="1" bestFit="1" customWidth="1"/>
    <col min="15619" max="15620" width="20.7109375" style="1" customWidth="1"/>
    <col min="15621" max="15621" width="14.2851562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73.7109375" style="1" bestFit="1" customWidth="1"/>
    <col min="15875" max="15876" width="20.7109375" style="1" customWidth="1"/>
    <col min="15877" max="15877" width="14.2851562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73.7109375" style="1" bestFit="1" customWidth="1"/>
    <col min="16131" max="16132" width="20.7109375" style="1" customWidth="1"/>
    <col min="16133" max="16133" width="14.28515625" style="1" bestFit="1" customWidth="1"/>
    <col min="16134" max="16134" width="10.28515625" style="1" bestFit="1" customWidth="1"/>
    <col min="16135" max="16135" width="18.140625" style="1" bestFit="1" customWidth="1"/>
    <col min="16136" max="16384" width="9.140625" style="1"/>
  </cols>
  <sheetData>
    <row r="1" spans="1:8" x14ac:dyDescent="0.2">
      <c r="A1" s="3" t="s">
        <v>0</v>
      </c>
      <c r="B1" s="410" t="s">
        <v>1668</v>
      </c>
      <c r="C1" s="410"/>
      <c r="D1" s="410"/>
      <c r="E1" s="410"/>
    </row>
    <row r="2" spans="1:8" ht="13.5" thickBot="1" x14ac:dyDescent="0.25"/>
    <row r="3" spans="1:8" ht="15" x14ac:dyDescent="0.2">
      <c r="B3" s="47" t="s">
        <v>1669</v>
      </c>
      <c r="C3" s="453"/>
      <c r="D3" s="417"/>
    </row>
    <row r="4" spans="1:8" ht="15" x14ac:dyDescent="0.2">
      <c r="B4" s="49" t="s">
        <v>1634</v>
      </c>
      <c r="C4" s="454"/>
      <c r="D4" s="418"/>
    </row>
    <row r="5" spans="1:8" ht="15" x14ac:dyDescent="0.2">
      <c r="B5" s="50" t="s">
        <v>983</v>
      </c>
      <c r="C5" s="454"/>
      <c r="D5" s="418"/>
    </row>
    <row r="6" spans="1:8" ht="15" x14ac:dyDescent="0.2">
      <c r="B6" s="50" t="s">
        <v>1633</v>
      </c>
      <c r="C6" s="454"/>
      <c r="D6" s="418"/>
    </row>
    <row r="7" spans="1:8" ht="15.75" thickBot="1" x14ac:dyDescent="0.25">
      <c r="B7" s="52" t="s">
        <v>1632</v>
      </c>
      <c r="C7" s="455"/>
      <c r="D7" s="419"/>
    </row>
    <row r="8" spans="1:8" x14ac:dyDescent="0.2">
      <c r="C8" s="64" t="s">
        <v>1631</v>
      </c>
      <c r="D8" s="64" t="s">
        <v>1630</v>
      </c>
    </row>
    <row r="9" spans="1:8" x14ac:dyDescent="0.2">
      <c r="B9" s="1" t="s">
        <v>95</v>
      </c>
    </row>
    <row r="11" spans="1:8" x14ac:dyDescent="0.2">
      <c r="B11" s="6" t="s">
        <v>96</v>
      </c>
      <c r="C11" s="63" t="s">
        <v>97</v>
      </c>
      <c r="D11" s="6" t="s">
        <v>98</v>
      </c>
      <c r="E11" s="6" t="s">
        <v>99</v>
      </c>
      <c r="F11" s="8" t="s">
        <v>100</v>
      </c>
      <c r="G11" s="8" t="s">
        <v>101</v>
      </c>
      <c r="H11" s="8" t="s">
        <v>102</v>
      </c>
    </row>
    <row r="12" spans="1:8" x14ac:dyDescent="0.2">
      <c r="B12" s="2" t="s">
        <v>103</v>
      </c>
    </row>
    <row r="13" spans="1:8" x14ac:dyDescent="0.2">
      <c r="B13" s="2" t="s">
        <v>104</v>
      </c>
    </row>
    <row r="14" spans="1:8" x14ac:dyDescent="0.2">
      <c r="B14" s="2" t="s">
        <v>1648</v>
      </c>
    </row>
    <row r="15" spans="1:8" x14ac:dyDescent="0.2">
      <c r="B15" s="1" t="s">
        <v>1670</v>
      </c>
      <c r="C15" s="62">
        <v>4.3099999999999996</v>
      </c>
      <c r="D15" s="1" t="s">
        <v>305</v>
      </c>
      <c r="E15" s="1" t="s">
        <v>1671</v>
      </c>
      <c r="F15" s="4">
        <v>49</v>
      </c>
      <c r="G15" s="4">
        <v>643.48</v>
      </c>
      <c r="H15" s="4">
        <v>12.29</v>
      </c>
    </row>
    <row r="16" spans="1:8" x14ac:dyDescent="0.2">
      <c r="B16" s="1" t="s">
        <v>1672</v>
      </c>
      <c r="C16" s="62">
        <v>4.29</v>
      </c>
      <c r="D16" s="1" t="s">
        <v>305</v>
      </c>
      <c r="E16" s="1" t="s">
        <v>1673</v>
      </c>
      <c r="F16" s="4">
        <v>48</v>
      </c>
      <c r="G16" s="4">
        <v>630.69000000000005</v>
      </c>
      <c r="H16" s="4">
        <v>12.04</v>
      </c>
    </row>
    <row r="17" spans="2:8" x14ac:dyDescent="0.2">
      <c r="B17" s="1" t="s">
        <v>1674</v>
      </c>
      <c r="C17" s="62">
        <v>3.81</v>
      </c>
      <c r="D17" s="1" t="s">
        <v>317</v>
      </c>
      <c r="E17" s="1" t="s">
        <v>1675</v>
      </c>
      <c r="F17" s="4">
        <v>49</v>
      </c>
      <c r="G17" s="4">
        <v>498.34</v>
      </c>
      <c r="H17" s="4">
        <v>9.51</v>
      </c>
    </row>
    <row r="18" spans="2:8" x14ac:dyDescent="0.2">
      <c r="B18" s="1" t="s">
        <v>1473</v>
      </c>
      <c r="C18" s="62">
        <v>3.76</v>
      </c>
      <c r="D18" s="1" t="s">
        <v>305</v>
      </c>
      <c r="E18" s="1" t="s">
        <v>638</v>
      </c>
      <c r="F18" s="4">
        <v>48</v>
      </c>
      <c r="G18" s="4">
        <v>490.41</v>
      </c>
      <c r="H18" s="4">
        <v>9.36</v>
      </c>
    </row>
    <row r="19" spans="2:8" x14ac:dyDescent="0.2">
      <c r="B19" s="1" t="s">
        <v>323</v>
      </c>
      <c r="C19" s="62">
        <v>3.68</v>
      </c>
      <c r="D19" s="1" t="s">
        <v>317</v>
      </c>
      <c r="E19" s="1" t="s">
        <v>324</v>
      </c>
      <c r="F19" s="4">
        <v>48</v>
      </c>
      <c r="G19" s="4">
        <v>487.4</v>
      </c>
      <c r="H19" s="4">
        <v>9.31</v>
      </c>
    </row>
    <row r="20" spans="2:8" x14ac:dyDescent="0.2">
      <c r="B20" s="1" t="s">
        <v>893</v>
      </c>
      <c r="C20" s="62">
        <v>3.7</v>
      </c>
      <c r="D20" s="1" t="s">
        <v>305</v>
      </c>
      <c r="E20" s="1" t="s">
        <v>894</v>
      </c>
      <c r="F20" s="4">
        <v>46</v>
      </c>
      <c r="G20" s="4">
        <v>467.12</v>
      </c>
      <c r="H20" s="4">
        <v>8.92</v>
      </c>
    </row>
    <row r="21" spans="2:8" x14ac:dyDescent="0.2">
      <c r="B21" s="1" t="s">
        <v>1492</v>
      </c>
      <c r="C21" s="62">
        <v>3.66</v>
      </c>
      <c r="D21" s="1" t="s">
        <v>305</v>
      </c>
      <c r="E21" s="1" t="s">
        <v>322</v>
      </c>
      <c r="F21" s="4">
        <v>46</v>
      </c>
      <c r="G21" s="4">
        <v>466.1</v>
      </c>
      <c r="H21" s="4">
        <v>8.9</v>
      </c>
    </row>
    <row r="22" spans="2:8" x14ac:dyDescent="0.2">
      <c r="B22" s="1" t="s">
        <v>1676</v>
      </c>
      <c r="C22" s="62">
        <v>3.8</v>
      </c>
      <c r="D22" s="1" t="s">
        <v>305</v>
      </c>
      <c r="E22" s="1" t="s">
        <v>1677</v>
      </c>
      <c r="F22" s="4">
        <v>40</v>
      </c>
      <c r="G22" s="4">
        <v>407.36</v>
      </c>
      <c r="H22" s="4">
        <v>7.78</v>
      </c>
    </row>
    <row r="23" spans="2:8" x14ac:dyDescent="0.2">
      <c r="B23" s="1" t="s">
        <v>1678</v>
      </c>
      <c r="C23" s="62">
        <v>3.98</v>
      </c>
      <c r="D23" s="1" t="s">
        <v>305</v>
      </c>
      <c r="E23" s="1" t="s">
        <v>1679</v>
      </c>
      <c r="F23" s="4">
        <v>16</v>
      </c>
      <c r="G23" s="4">
        <v>208.99</v>
      </c>
      <c r="H23" s="4">
        <v>3.99</v>
      </c>
    </row>
    <row r="24" spans="2:8" x14ac:dyDescent="0.2">
      <c r="B24" s="1" t="s">
        <v>1680</v>
      </c>
      <c r="C24" s="62">
        <v>3.73</v>
      </c>
      <c r="D24" s="1" t="s">
        <v>305</v>
      </c>
      <c r="E24" s="1" t="s">
        <v>1681</v>
      </c>
      <c r="F24" s="4">
        <v>15</v>
      </c>
      <c r="G24" s="4">
        <v>152.52000000000001</v>
      </c>
      <c r="H24" s="4">
        <v>2.91</v>
      </c>
    </row>
    <row r="25" spans="2:8" x14ac:dyDescent="0.2">
      <c r="B25" s="1" t="s">
        <v>1682</v>
      </c>
      <c r="C25" s="62">
        <v>3.76</v>
      </c>
      <c r="D25" s="1" t="s">
        <v>305</v>
      </c>
      <c r="E25" s="1" t="s">
        <v>1683</v>
      </c>
      <c r="F25" s="4">
        <v>12</v>
      </c>
      <c r="G25" s="4">
        <v>122.32</v>
      </c>
      <c r="H25" s="4">
        <v>2.34</v>
      </c>
    </row>
    <row r="26" spans="2:8" x14ac:dyDescent="0.2">
      <c r="B26" s="1" t="s">
        <v>1684</v>
      </c>
      <c r="C26" s="62">
        <v>3.57</v>
      </c>
      <c r="D26" s="1" t="s">
        <v>305</v>
      </c>
      <c r="E26" s="1" t="s">
        <v>1685</v>
      </c>
      <c r="F26" s="4">
        <v>8</v>
      </c>
      <c r="G26" s="4">
        <v>80.709999999999994</v>
      </c>
      <c r="H26" s="4">
        <v>1.54</v>
      </c>
    </row>
    <row r="27" spans="2:8" x14ac:dyDescent="0.2">
      <c r="B27" s="1" t="s">
        <v>1686</v>
      </c>
      <c r="C27" s="62">
        <v>3.75</v>
      </c>
      <c r="D27" s="1" t="s">
        <v>305</v>
      </c>
      <c r="E27" s="1" t="s">
        <v>1687</v>
      </c>
      <c r="F27" s="4">
        <v>2</v>
      </c>
      <c r="G27" s="4">
        <v>25.67</v>
      </c>
      <c r="H27" s="4">
        <v>0.49</v>
      </c>
    </row>
    <row r="28" spans="2:8" x14ac:dyDescent="0.2">
      <c r="B28" s="1" t="s">
        <v>1688</v>
      </c>
      <c r="C28" s="62">
        <v>3.96</v>
      </c>
      <c r="D28" s="1" t="s">
        <v>305</v>
      </c>
      <c r="E28" s="1" t="s">
        <v>1689</v>
      </c>
      <c r="F28" s="4">
        <v>2</v>
      </c>
      <c r="G28" s="4">
        <v>20.34</v>
      </c>
      <c r="H28" s="4">
        <v>0.39</v>
      </c>
    </row>
    <row r="29" spans="2:8" x14ac:dyDescent="0.2">
      <c r="B29" s="2" t="s">
        <v>1607</v>
      </c>
      <c r="C29" s="64"/>
      <c r="D29" s="2"/>
      <c r="E29" s="2"/>
      <c r="F29" s="10"/>
      <c r="G29" s="10">
        <f>SUM(G11:G28)</f>
        <v>4701.4500000000007</v>
      </c>
      <c r="H29" s="10">
        <f>SUM(H11:H28)</f>
        <v>89.77</v>
      </c>
    </row>
    <row r="30" spans="2:8" x14ac:dyDescent="0.2">
      <c r="B30" s="2" t="s">
        <v>252</v>
      </c>
      <c r="C30" s="64"/>
      <c r="D30" s="2"/>
      <c r="E30" s="2"/>
      <c r="F30" s="10"/>
      <c r="G30" s="10">
        <v>378.65</v>
      </c>
      <c r="H30" s="10">
        <v>7.23</v>
      </c>
    </row>
    <row r="31" spans="2:8" x14ac:dyDescent="0.2">
      <c r="B31" s="2" t="s">
        <v>114</v>
      </c>
      <c r="C31" s="64"/>
      <c r="D31" s="2"/>
      <c r="E31" s="2"/>
      <c r="F31" s="10"/>
      <c r="G31" s="10">
        <v>5080.0999999999995</v>
      </c>
      <c r="H31" s="10">
        <v>96.99</v>
      </c>
    </row>
    <row r="32" spans="2:8" x14ac:dyDescent="0.2">
      <c r="B32" s="2" t="s">
        <v>115</v>
      </c>
      <c r="C32" s="64"/>
      <c r="D32" s="2"/>
      <c r="E32" s="2"/>
      <c r="F32" s="10"/>
      <c r="G32" s="10">
        <v>157.53155909000054</v>
      </c>
      <c r="H32" s="10">
        <v>3.0100000000000051</v>
      </c>
    </row>
    <row r="33" spans="2:8" x14ac:dyDescent="0.2">
      <c r="B33" s="2" t="s">
        <v>116</v>
      </c>
      <c r="C33" s="64"/>
      <c r="D33" s="2"/>
      <c r="E33" s="2"/>
      <c r="F33" s="10"/>
      <c r="G33" s="10">
        <v>5237.6315590900003</v>
      </c>
      <c r="H33" s="10">
        <v>100</v>
      </c>
    </row>
    <row r="34" spans="2:8" x14ac:dyDescent="0.2">
      <c r="B34" s="1" t="s">
        <v>117</v>
      </c>
    </row>
    <row r="35" spans="2:8" x14ac:dyDescent="0.2">
      <c r="B35" s="1" t="s">
        <v>118</v>
      </c>
    </row>
    <row r="37" spans="2:8" ht="25.5" x14ac:dyDescent="0.2">
      <c r="B37" s="11" t="s">
        <v>119</v>
      </c>
      <c r="C37" s="62" t="s">
        <v>120</v>
      </c>
    </row>
    <row r="38" spans="2:8" x14ac:dyDescent="0.2">
      <c r="B38" s="2"/>
    </row>
    <row r="39" spans="2:8" x14ac:dyDescent="0.2">
      <c r="B39" s="2" t="s">
        <v>121</v>
      </c>
    </row>
    <row r="40" spans="2:8" x14ac:dyDescent="0.2">
      <c r="B40" s="2" t="s">
        <v>122</v>
      </c>
    </row>
    <row r="41" spans="2:8" x14ac:dyDescent="0.2">
      <c r="B41" s="2" t="s">
        <v>1690</v>
      </c>
      <c r="C41" s="64"/>
    </row>
    <row r="42" spans="2:8" x14ac:dyDescent="0.2">
      <c r="B42" s="2" t="s">
        <v>1691</v>
      </c>
      <c r="C42" s="64"/>
    </row>
    <row r="43" spans="2:8" x14ac:dyDescent="0.2">
      <c r="B43" s="2" t="s">
        <v>1692</v>
      </c>
      <c r="C43" s="64"/>
    </row>
    <row r="44" spans="2:8" x14ac:dyDescent="0.2">
      <c r="B44" s="2" t="s">
        <v>1693</v>
      </c>
      <c r="C44" s="64"/>
    </row>
    <row r="45" spans="2:8" x14ac:dyDescent="0.2">
      <c r="B45" s="2" t="s">
        <v>1694</v>
      </c>
      <c r="C45" s="64"/>
    </row>
    <row r="46" spans="2:8" x14ac:dyDescent="0.2">
      <c r="B46" s="2" t="s">
        <v>1695</v>
      </c>
      <c r="C46" s="64"/>
    </row>
    <row r="47" spans="2:8" x14ac:dyDescent="0.2">
      <c r="B47" s="2" t="s">
        <v>1696</v>
      </c>
      <c r="C47" s="64"/>
    </row>
    <row r="48" spans="2:8" x14ac:dyDescent="0.2">
      <c r="B48" s="2" t="s">
        <v>1697</v>
      </c>
      <c r="C48" s="64"/>
    </row>
    <row r="49" spans="2:3" x14ac:dyDescent="0.2">
      <c r="B49" s="2" t="s">
        <v>123</v>
      </c>
      <c r="C49" s="64"/>
    </row>
    <row r="50" spans="2:3" x14ac:dyDescent="0.2">
      <c r="B50" s="69" t="s">
        <v>1698</v>
      </c>
    </row>
  </sheetData>
  <mergeCells count="3">
    <mergeCell ref="B1:E1"/>
    <mergeCell ref="C3:C7"/>
    <mergeCell ref="D3:D7"/>
  </mergeCells>
  <hyperlinks>
    <hyperlink ref="A1" location="Index!A1" display="Index" xr:uid="{BB6F07BB-C549-491C-9A9C-82085D22C5CF}"/>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81229-6F56-4305-B87F-BB430E7755FB}">
  <dimension ref="A1:H42"/>
  <sheetViews>
    <sheetView workbookViewId="0">
      <selection activeCell="B1" sqref="B1:E1"/>
    </sheetView>
  </sheetViews>
  <sheetFormatPr defaultRowHeight="12.75" x14ac:dyDescent="0.2"/>
  <cols>
    <col min="1" max="1" width="5.42578125" style="1" bestFit="1" customWidth="1"/>
    <col min="2" max="2" width="67" style="1" bestFit="1" customWidth="1"/>
    <col min="3" max="3" width="25.7109375" style="62" customWidth="1"/>
    <col min="4" max="4" width="25.7109375" style="1" customWidth="1"/>
    <col min="5" max="5" width="14.4257812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67" style="1" bestFit="1" customWidth="1"/>
    <col min="259" max="259" width="20.7109375" style="1" customWidth="1"/>
    <col min="260" max="260" width="22.42578125" style="1" customWidth="1"/>
    <col min="261" max="261" width="14.42578125" style="1" bestFit="1" customWidth="1"/>
    <col min="262" max="262" width="10.28515625" style="1" bestFit="1" customWidth="1"/>
    <col min="263" max="263" width="18.140625" style="1" bestFit="1" customWidth="1"/>
    <col min="264" max="512" width="9.140625" style="1"/>
    <col min="513" max="513" width="5.42578125" style="1" bestFit="1" customWidth="1"/>
    <col min="514" max="514" width="67" style="1" bestFit="1" customWidth="1"/>
    <col min="515" max="515" width="20.7109375" style="1" customWidth="1"/>
    <col min="516" max="516" width="22.42578125" style="1" customWidth="1"/>
    <col min="517" max="517" width="14.42578125" style="1" bestFit="1" customWidth="1"/>
    <col min="518" max="518" width="10.28515625" style="1" bestFit="1" customWidth="1"/>
    <col min="519" max="519" width="18.140625" style="1" bestFit="1" customWidth="1"/>
    <col min="520" max="768" width="9.140625" style="1"/>
    <col min="769" max="769" width="5.42578125" style="1" bestFit="1" customWidth="1"/>
    <col min="770" max="770" width="67" style="1" bestFit="1" customWidth="1"/>
    <col min="771" max="771" width="20.7109375" style="1" customWidth="1"/>
    <col min="772" max="772" width="22.42578125" style="1" customWidth="1"/>
    <col min="773" max="773" width="14.4257812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67" style="1" bestFit="1" customWidth="1"/>
    <col min="1027" max="1027" width="20.7109375" style="1" customWidth="1"/>
    <col min="1028" max="1028" width="22.42578125" style="1" customWidth="1"/>
    <col min="1029" max="1029" width="14.4257812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67" style="1" bestFit="1" customWidth="1"/>
    <col min="1283" max="1283" width="20.7109375" style="1" customWidth="1"/>
    <col min="1284" max="1284" width="22.42578125" style="1" customWidth="1"/>
    <col min="1285" max="1285" width="14.4257812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67" style="1" bestFit="1" customWidth="1"/>
    <col min="1539" max="1539" width="20.7109375" style="1" customWidth="1"/>
    <col min="1540" max="1540" width="22.42578125" style="1" customWidth="1"/>
    <col min="1541" max="1541" width="14.4257812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67" style="1" bestFit="1" customWidth="1"/>
    <col min="1795" max="1795" width="20.7109375" style="1" customWidth="1"/>
    <col min="1796" max="1796" width="22.42578125" style="1" customWidth="1"/>
    <col min="1797" max="1797" width="14.4257812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67" style="1" bestFit="1" customWidth="1"/>
    <col min="2051" max="2051" width="20.7109375" style="1" customWidth="1"/>
    <col min="2052" max="2052" width="22.42578125" style="1" customWidth="1"/>
    <col min="2053" max="2053" width="14.4257812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67" style="1" bestFit="1" customWidth="1"/>
    <col min="2307" max="2307" width="20.7109375" style="1" customWidth="1"/>
    <col min="2308" max="2308" width="22.42578125" style="1" customWidth="1"/>
    <col min="2309" max="2309" width="14.4257812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67" style="1" bestFit="1" customWidth="1"/>
    <col min="2563" max="2563" width="20.7109375" style="1" customWidth="1"/>
    <col min="2564" max="2564" width="22.42578125" style="1" customWidth="1"/>
    <col min="2565" max="2565" width="14.4257812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67" style="1" bestFit="1" customWidth="1"/>
    <col min="2819" max="2819" width="20.7109375" style="1" customWidth="1"/>
    <col min="2820" max="2820" width="22.42578125" style="1" customWidth="1"/>
    <col min="2821" max="2821" width="14.4257812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67" style="1" bestFit="1" customWidth="1"/>
    <col min="3075" max="3075" width="20.7109375" style="1" customWidth="1"/>
    <col min="3076" max="3076" width="22.42578125" style="1" customWidth="1"/>
    <col min="3077" max="3077" width="14.4257812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67" style="1" bestFit="1" customWidth="1"/>
    <col min="3331" max="3331" width="20.7109375" style="1" customWidth="1"/>
    <col min="3332" max="3332" width="22.42578125" style="1" customWidth="1"/>
    <col min="3333" max="3333" width="14.4257812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67" style="1" bestFit="1" customWidth="1"/>
    <col min="3587" max="3587" width="20.7109375" style="1" customWidth="1"/>
    <col min="3588" max="3588" width="22.42578125" style="1" customWidth="1"/>
    <col min="3589" max="3589" width="14.4257812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67" style="1" bestFit="1" customWidth="1"/>
    <col min="3843" max="3843" width="20.7109375" style="1" customWidth="1"/>
    <col min="3844" max="3844" width="22.42578125" style="1" customWidth="1"/>
    <col min="3845" max="3845" width="14.4257812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67" style="1" bestFit="1" customWidth="1"/>
    <col min="4099" max="4099" width="20.7109375" style="1" customWidth="1"/>
    <col min="4100" max="4100" width="22.42578125" style="1" customWidth="1"/>
    <col min="4101" max="4101" width="14.4257812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67" style="1" bestFit="1" customWidth="1"/>
    <col min="4355" max="4355" width="20.7109375" style="1" customWidth="1"/>
    <col min="4356" max="4356" width="22.42578125" style="1" customWidth="1"/>
    <col min="4357" max="4357" width="14.4257812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67" style="1" bestFit="1" customWidth="1"/>
    <col min="4611" max="4611" width="20.7109375" style="1" customWidth="1"/>
    <col min="4612" max="4612" width="22.42578125" style="1" customWidth="1"/>
    <col min="4613" max="4613" width="14.4257812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67" style="1" bestFit="1" customWidth="1"/>
    <col min="4867" max="4867" width="20.7109375" style="1" customWidth="1"/>
    <col min="4868" max="4868" width="22.42578125" style="1" customWidth="1"/>
    <col min="4869" max="4869" width="14.4257812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67" style="1" bestFit="1" customWidth="1"/>
    <col min="5123" max="5123" width="20.7109375" style="1" customWidth="1"/>
    <col min="5124" max="5124" width="22.42578125" style="1" customWidth="1"/>
    <col min="5125" max="5125" width="14.4257812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67" style="1" bestFit="1" customWidth="1"/>
    <col min="5379" max="5379" width="20.7109375" style="1" customWidth="1"/>
    <col min="5380" max="5380" width="22.42578125" style="1" customWidth="1"/>
    <col min="5381" max="5381" width="14.4257812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67" style="1" bestFit="1" customWidth="1"/>
    <col min="5635" max="5635" width="20.7109375" style="1" customWidth="1"/>
    <col min="5636" max="5636" width="22.42578125" style="1" customWidth="1"/>
    <col min="5637" max="5637" width="14.4257812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67" style="1" bestFit="1" customWidth="1"/>
    <col min="5891" max="5891" width="20.7109375" style="1" customWidth="1"/>
    <col min="5892" max="5892" width="22.42578125" style="1" customWidth="1"/>
    <col min="5893" max="5893" width="14.4257812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67" style="1" bestFit="1" customWidth="1"/>
    <col min="6147" max="6147" width="20.7109375" style="1" customWidth="1"/>
    <col min="6148" max="6148" width="22.42578125" style="1" customWidth="1"/>
    <col min="6149" max="6149" width="14.4257812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67" style="1" bestFit="1" customWidth="1"/>
    <col min="6403" max="6403" width="20.7109375" style="1" customWidth="1"/>
    <col min="6404" max="6404" width="22.42578125" style="1" customWidth="1"/>
    <col min="6405" max="6405" width="14.4257812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67" style="1" bestFit="1" customWidth="1"/>
    <col min="6659" max="6659" width="20.7109375" style="1" customWidth="1"/>
    <col min="6660" max="6660" width="22.42578125" style="1" customWidth="1"/>
    <col min="6661" max="6661" width="14.4257812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67" style="1" bestFit="1" customWidth="1"/>
    <col min="6915" max="6915" width="20.7109375" style="1" customWidth="1"/>
    <col min="6916" max="6916" width="22.42578125" style="1" customWidth="1"/>
    <col min="6917" max="6917" width="14.4257812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67" style="1" bestFit="1" customWidth="1"/>
    <col min="7171" max="7171" width="20.7109375" style="1" customWidth="1"/>
    <col min="7172" max="7172" width="22.42578125" style="1" customWidth="1"/>
    <col min="7173" max="7173" width="14.4257812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67" style="1" bestFit="1" customWidth="1"/>
    <col min="7427" max="7427" width="20.7109375" style="1" customWidth="1"/>
    <col min="7428" max="7428" width="22.42578125" style="1" customWidth="1"/>
    <col min="7429" max="7429" width="14.4257812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67" style="1" bestFit="1" customWidth="1"/>
    <col min="7683" max="7683" width="20.7109375" style="1" customWidth="1"/>
    <col min="7684" max="7684" width="22.42578125" style="1" customWidth="1"/>
    <col min="7685" max="7685" width="14.4257812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67" style="1" bestFit="1" customWidth="1"/>
    <col min="7939" max="7939" width="20.7109375" style="1" customWidth="1"/>
    <col min="7940" max="7940" width="22.42578125" style="1" customWidth="1"/>
    <col min="7941" max="7941" width="14.4257812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67" style="1" bestFit="1" customWidth="1"/>
    <col min="8195" max="8195" width="20.7109375" style="1" customWidth="1"/>
    <col min="8196" max="8196" width="22.42578125" style="1" customWidth="1"/>
    <col min="8197" max="8197" width="14.4257812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67" style="1" bestFit="1" customWidth="1"/>
    <col min="8451" max="8451" width="20.7109375" style="1" customWidth="1"/>
    <col min="8452" max="8452" width="22.42578125" style="1" customWidth="1"/>
    <col min="8453" max="8453" width="14.4257812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67" style="1" bestFit="1" customWidth="1"/>
    <col min="8707" max="8707" width="20.7109375" style="1" customWidth="1"/>
    <col min="8708" max="8708" width="22.42578125" style="1" customWidth="1"/>
    <col min="8709" max="8709" width="14.4257812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67" style="1" bestFit="1" customWidth="1"/>
    <col min="8963" max="8963" width="20.7109375" style="1" customWidth="1"/>
    <col min="8964" max="8964" width="22.42578125" style="1" customWidth="1"/>
    <col min="8965" max="8965" width="14.4257812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67" style="1" bestFit="1" customWidth="1"/>
    <col min="9219" max="9219" width="20.7109375" style="1" customWidth="1"/>
    <col min="9220" max="9220" width="22.42578125" style="1" customWidth="1"/>
    <col min="9221" max="9221" width="14.4257812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67" style="1" bestFit="1" customWidth="1"/>
    <col min="9475" max="9475" width="20.7109375" style="1" customWidth="1"/>
    <col min="9476" max="9476" width="22.42578125" style="1" customWidth="1"/>
    <col min="9477" max="9477" width="14.4257812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67" style="1" bestFit="1" customWidth="1"/>
    <col min="9731" max="9731" width="20.7109375" style="1" customWidth="1"/>
    <col min="9732" max="9732" width="22.42578125" style="1" customWidth="1"/>
    <col min="9733" max="9733" width="14.4257812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67" style="1" bestFit="1" customWidth="1"/>
    <col min="9987" max="9987" width="20.7109375" style="1" customWidth="1"/>
    <col min="9988" max="9988" width="22.42578125" style="1" customWidth="1"/>
    <col min="9989" max="9989" width="14.4257812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67" style="1" bestFit="1" customWidth="1"/>
    <col min="10243" max="10243" width="20.7109375" style="1" customWidth="1"/>
    <col min="10244" max="10244" width="22.42578125" style="1" customWidth="1"/>
    <col min="10245" max="10245" width="14.4257812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67" style="1" bestFit="1" customWidth="1"/>
    <col min="10499" max="10499" width="20.7109375" style="1" customWidth="1"/>
    <col min="10500" max="10500" width="22.42578125" style="1" customWidth="1"/>
    <col min="10501" max="10501" width="14.4257812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67" style="1" bestFit="1" customWidth="1"/>
    <col min="10755" max="10755" width="20.7109375" style="1" customWidth="1"/>
    <col min="10756" max="10756" width="22.42578125" style="1" customWidth="1"/>
    <col min="10757" max="10757" width="14.4257812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67" style="1" bestFit="1" customWidth="1"/>
    <col min="11011" max="11011" width="20.7109375" style="1" customWidth="1"/>
    <col min="11012" max="11012" width="22.42578125" style="1" customWidth="1"/>
    <col min="11013" max="11013" width="14.4257812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67" style="1" bestFit="1" customWidth="1"/>
    <col min="11267" max="11267" width="20.7109375" style="1" customWidth="1"/>
    <col min="11268" max="11268" width="22.42578125" style="1" customWidth="1"/>
    <col min="11269" max="11269" width="14.4257812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67" style="1" bestFit="1" customWidth="1"/>
    <col min="11523" max="11523" width="20.7109375" style="1" customWidth="1"/>
    <col min="11524" max="11524" width="22.42578125" style="1" customWidth="1"/>
    <col min="11525" max="11525" width="14.4257812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67" style="1" bestFit="1" customWidth="1"/>
    <col min="11779" max="11779" width="20.7109375" style="1" customWidth="1"/>
    <col min="11780" max="11780" width="22.42578125" style="1" customWidth="1"/>
    <col min="11781" max="11781" width="14.4257812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67" style="1" bestFit="1" customWidth="1"/>
    <col min="12035" max="12035" width="20.7109375" style="1" customWidth="1"/>
    <col min="12036" max="12036" width="22.42578125" style="1" customWidth="1"/>
    <col min="12037" max="12037" width="14.4257812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67" style="1" bestFit="1" customWidth="1"/>
    <col min="12291" max="12291" width="20.7109375" style="1" customWidth="1"/>
    <col min="12292" max="12292" width="22.42578125" style="1" customWidth="1"/>
    <col min="12293" max="12293" width="14.4257812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67" style="1" bestFit="1" customWidth="1"/>
    <col min="12547" max="12547" width="20.7109375" style="1" customWidth="1"/>
    <col min="12548" max="12548" width="22.42578125" style="1" customWidth="1"/>
    <col min="12549" max="12549" width="14.4257812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67" style="1" bestFit="1" customWidth="1"/>
    <col min="12803" max="12803" width="20.7109375" style="1" customWidth="1"/>
    <col min="12804" max="12804" width="22.42578125" style="1" customWidth="1"/>
    <col min="12805" max="12805" width="14.4257812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67" style="1" bestFit="1" customWidth="1"/>
    <col min="13059" max="13059" width="20.7109375" style="1" customWidth="1"/>
    <col min="13060" max="13060" width="22.42578125" style="1" customWidth="1"/>
    <col min="13061" max="13061" width="14.4257812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67" style="1" bestFit="1" customWidth="1"/>
    <col min="13315" max="13315" width="20.7109375" style="1" customWidth="1"/>
    <col min="13316" max="13316" width="22.42578125" style="1" customWidth="1"/>
    <col min="13317" max="13317" width="14.4257812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67" style="1" bestFit="1" customWidth="1"/>
    <col min="13571" max="13571" width="20.7109375" style="1" customWidth="1"/>
    <col min="13572" max="13572" width="22.42578125" style="1" customWidth="1"/>
    <col min="13573" max="13573" width="14.4257812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67" style="1" bestFit="1" customWidth="1"/>
    <col min="13827" max="13827" width="20.7109375" style="1" customWidth="1"/>
    <col min="13828" max="13828" width="22.42578125" style="1" customWidth="1"/>
    <col min="13829" max="13829" width="14.4257812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67" style="1" bestFit="1" customWidth="1"/>
    <col min="14083" max="14083" width="20.7109375" style="1" customWidth="1"/>
    <col min="14084" max="14084" width="22.42578125" style="1" customWidth="1"/>
    <col min="14085" max="14085" width="14.4257812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67" style="1" bestFit="1" customWidth="1"/>
    <col min="14339" max="14339" width="20.7109375" style="1" customWidth="1"/>
    <col min="14340" max="14340" width="22.42578125" style="1" customWidth="1"/>
    <col min="14341" max="14341" width="14.4257812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67" style="1" bestFit="1" customWidth="1"/>
    <col min="14595" max="14595" width="20.7109375" style="1" customWidth="1"/>
    <col min="14596" max="14596" width="22.42578125" style="1" customWidth="1"/>
    <col min="14597" max="14597" width="14.4257812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67" style="1" bestFit="1" customWidth="1"/>
    <col min="14851" max="14851" width="20.7109375" style="1" customWidth="1"/>
    <col min="14852" max="14852" width="22.42578125" style="1" customWidth="1"/>
    <col min="14853" max="14853" width="14.4257812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67" style="1" bestFit="1" customWidth="1"/>
    <col min="15107" max="15107" width="20.7109375" style="1" customWidth="1"/>
    <col min="15108" max="15108" width="22.42578125" style="1" customWidth="1"/>
    <col min="15109" max="15109" width="14.4257812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67" style="1" bestFit="1" customWidth="1"/>
    <col min="15363" max="15363" width="20.7109375" style="1" customWidth="1"/>
    <col min="15364" max="15364" width="22.42578125" style="1" customWidth="1"/>
    <col min="15365" max="15365" width="14.4257812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67" style="1" bestFit="1" customWidth="1"/>
    <col min="15619" max="15619" width="20.7109375" style="1" customWidth="1"/>
    <col min="15620" max="15620" width="22.42578125" style="1" customWidth="1"/>
    <col min="15621" max="15621" width="14.4257812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67" style="1" bestFit="1" customWidth="1"/>
    <col min="15875" max="15875" width="20.7109375" style="1" customWidth="1"/>
    <col min="15876" max="15876" width="22.42578125" style="1" customWidth="1"/>
    <col min="15877" max="15877" width="14.4257812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67" style="1" bestFit="1" customWidth="1"/>
    <col min="16131" max="16131" width="20.7109375" style="1" customWidth="1"/>
    <col min="16132" max="16132" width="22.42578125" style="1" customWidth="1"/>
    <col min="16133" max="16133" width="14.42578125" style="1" bestFit="1" customWidth="1"/>
    <col min="16134" max="16134" width="10.28515625" style="1" bestFit="1" customWidth="1"/>
    <col min="16135" max="16135" width="18.140625" style="1" bestFit="1" customWidth="1"/>
    <col min="16136" max="16384" width="9.140625" style="1"/>
  </cols>
  <sheetData>
    <row r="1" spans="1:8" x14ac:dyDescent="0.2">
      <c r="A1" s="3" t="s">
        <v>0</v>
      </c>
      <c r="B1" s="410" t="s">
        <v>1651</v>
      </c>
      <c r="C1" s="410"/>
      <c r="D1" s="410"/>
      <c r="E1" s="410"/>
    </row>
    <row r="2" spans="1:8" ht="13.5" thickBot="1" x14ac:dyDescent="0.25"/>
    <row r="3" spans="1:8" ht="15" x14ac:dyDescent="0.2">
      <c r="B3" s="47" t="s">
        <v>1652</v>
      </c>
      <c r="C3" s="453"/>
      <c r="D3" s="417"/>
    </row>
    <row r="4" spans="1:8" ht="15" x14ac:dyDescent="0.2">
      <c r="B4" s="49" t="s">
        <v>1634</v>
      </c>
      <c r="C4" s="454"/>
      <c r="D4" s="418"/>
    </row>
    <row r="5" spans="1:8" ht="15" x14ac:dyDescent="0.2">
      <c r="B5" s="50" t="s">
        <v>983</v>
      </c>
      <c r="C5" s="454"/>
      <c r="D5" s="418"/>
    </row>
    <row r="6" spans="1:8" ht="15" x14ac:dyDescent="0.2">
      <c r="B6" s="50" t="s">
        <v>1633</v>
      </c>
      <c r="C6" s="454"/>
      <c r="D6" s="418"/>
    </row>
    <row r="7" spans="1:8" ht="15.75" thickBot="1" x14ac:dyDescent="0.25">
      <c r="B7" s="52" t="s">
        <v>1632</v>
      </c>
      <c r="C7" s="455"/>
      <c r="D7" s="419"/>
    </row>
    <row r="8" spans="1:8" x14ac:dyDescent="0.2">
      <c r="C8" s="64" t="s">
        <v>1631</v>
      </c>
      <c r="D8" s="64" t="s">
        <v>1630</v>
      </c>
    </row>
    <row r="9" spans="1:8" x14ac:dyDescent="0.2">
      <c r="B9" s="1" t="s">
        <v>95</v>
      </c>
    </row>
    <row r="11" spans="1:8" x14ac:dyDescent="0.2">
      <c r="B11" s="6" t="s">
        <v>96</v>
      </c>
      <c r="C11" s="63" t="s">
        <v>97</v>
      </c>
      <c r="D11" s="6" t="s">
        <v>98</v>
      </c>
      <c r="E11" s="6" t="s">
        <v>99</v>
      </c>
      <c r="F11" s="8" t="s">
        <v>100</v>
      </c>
      <c r="G11" s="8" t="s">
        <v>101</v>
      </c>
      <c r="H11" s="8" t="s">
        <v>102</v>
      </c>
    </row>
    <row r="12" spans="1:8" x14ac:dyDescent="0.2">
      <c r="B12" s="2" t="s">
        <v>103</v>
      </c>
    </row>
    <row r="13" spans="1:8" x14ac:dyDescent="0.2">
      <c r="B13" s="2" t="s">
        <v>104</v>
      </c>
    </row>
    <row r="14" spans="1:8" x14ac:dyDescent="0.2">
      <c r="B14" s="2" t="s">
        <v>1648</v>
      </c>
    </row>
    <row r="15" spans="1:8" x14ac:dyDescent="0.2">
      <c r="B15" s="1" t="s">
        <v>1471</v>
      </c>
      <c r="C15" s="62">
        <v>3.84</v>
      </c>
      <c r="D15" s="1" t="s">
        <v>317</v>
      </c>
      <c r="E15" s="1" t="s">
        <v>636</v>
      </c>
      <c r="F15" s="4">
        <v>24</v>
      </c>
      <c r="G15" s="4">
        <v>313.72000000000003</v>
      </c>
      <c r="H15" s="4">
        <v>12.4</v>
      </c>
    </row>
    <row r="16" spans="1:8" x14ac:dyDescent="0.2">
      <c r="B16" s="1" t="s">
        <v>1653</v>
      </c>
      <c r="C16" s="62">
        <v>3.53</v>
      </c>
      <c r="D16" s="1" t="s">
        <v>305</v>
      </c>
      <c r="E16" s="1" t="s">
        <v>1654</v>
      </c>
      <c r="F16" s="4">
        <v>24</v>
      </c>
      <c r="G16" s="4">
        <v>240.92</v>
      </c>
      <c r="H16" s="4">
        <v>9.52</v>
      </c>
    </row>
    <row r="17" spans="2:8" x14ac:dyDescent="0.2">
      <c r="B17" s="1" t="s">
        <v>1647</v>
      </c>
      <c r="C17" s="62">
        <v>3.81</v>
      </c>
      <c r="D17" s="1" t="s">
        <v>305</v>
      </c>
      <c r="E17" s="1" t="s">
        <v>1646</v>
      </c>
      <c r="F17" s="4">
        <v>23</v>
      </c>
      <c r="G17" s="4">
        <v>230.4</v>
      </c>
      <c r="H17" s="4">
        <v>9.11</v>
      </c>
    </row>
    <row r="18" spans="2:8" x14ac:dyDescent="0.2">
      <c r="B18" s="1" t="s">
        <v>1430</v>
      </c>
      <c r="C18" s="62">
        <v>3.56</v>
      </c>
      <c r="D18" s="1" t="s">
        <v>305</v>
      </c>
      <c r="E18" s="1" t="s">
        <v>833</v>
      </c>
      <c r="F18" s="4">
        <v>22</v>
      </c>
      <c r="G18" s="4">
        <v>221.45</v>
      </c>
      <c r="H18" s="4">
        <v>8.75</v>
      </c>
    </row>
    <row r="19" spans="2:8" x14ac:dyDescent="0.2">
      <c r="B19" s="1" t="s">
        <v>1655</v>
      </c>
      <c r="C19" s="62">
        <v>3.78</v>
      </c>
      <c r="D19" s="1" t="s">
        <v>305</v>
      </c>
      <c r="E19" s="1" t="s">
        <v>1656</v>
      </c>
      <c r="F19" s="4">
        <v>12</v>
      </c>
      <c r="G19" s="4">
        <v>157.18</v>
      </c>
      <c r="H19" s="4">
        <v>6.21</v>
      </c>
    </row>
    <row r="20" spans="2:8" x14ac:dyDescent="0.2">
      <c r="B20" s="1" t="s">
        <v>1657</v>
      </c>
      <c r="C20" s="62">
        <v>3.68</v>
      </c>
      <c r="D20" s="1" t="s">
        <v>317</v>
      </c>
      <c r="E20" s="1" t="s">
        <v>1658</v>
      </c>
      <c r="F20" s="4">
        <v>7</v>
      </c>
      <c r="G20" s="4">
        <v>91.38</v>
      </c>
      <c r="H20" s="4">
        <v>3.61</v>
      </c>
    </row>
    <row r="21" spans="2:8" x14ac:dyDescent="0.2">
      <c r="B21" s="2" t="s">
        <v>1607</v>
      </c>
      <c r="C21" s="64"/>
      <c r="D21" s="2"/>
      <c r="E21" s="2"/>
      <c r="F21" s="10"/>
      <c r="G21" s="10">
        <f>SUM(G11:G20)</f>
        <v>1255.0500000000002</v>
      </c>
      <c r="H21" s="10">
        <f>SUM(H11:H20)</f>
        <v>49.6</v>
      </c>
    </row>
    <row r="22" spans="2:8" x14ac:dyDescent="0.2">
      <c r="B22" s="2" t="s">
        <v>252</v>
      </c>
      <c r="C22" s="64"/>
      <c r="D22" s="2"/>
      <c r="E22" s="2"/>
      <c r="F22" s="10"/>
      <c r="G22" s="10">
        <v>1165.31</v>
      </c>
      <c r="H22" s="10">
        <v>46.07</v>
      </c>
    </row>
    <row r="23" spans="2:8" x14ac:dyDescent="0.2">
      <c r="B23" s="2" t="s">
        <v>114</v>
      </c>
      <c r="C23" s="64"/>
      <c r="D23" s="2"/>
      <c r="E23" s="2"/>
      <c r="F23" s="10"/>
      <c r="G23" s="10">
        <v>2420.3599999999997</v>
      </c>
      <c r="H23" s="10">
        <v>95.69</v>
      </c>
    </row>
    <row r="24" spans="2:8" x14ac:dyDescent="0.2">
      <c r="B24" s="2" t="s">
        <v>115</v>
      </c>
      <c r="C24" s="64"/>
      <c r="D24" s="2"/>
      <c r="E24" s="2"/>
      <c r="F24" s="10"/>
      <c r="G24" s="10">
        <v>109.20201092999991</v>
      </c>
      <c r="H24" s="10">
        <v>4.3100000000000023</v>
      </c>
    </row>
    <row r="25" spans="2:8" x14ac:dyDescent="0.2">
      <c r="B25" s="2" t="s">
        <v>116</v>
      </c>
      <c r="C25" s="64"/>
      <c r="D25" s="2"/>
      <c r="E25" s="2"/>
      <c r="F25" s="10"/>
      <c r="G25" s="10">
        <v>2529.5620109299998</v>
      </c>
      <c r="H25" s="10">
        <v>100</v>
      </c>
    </row>
    <row r="26" spans="2:8" x14ac:dyDescent="0.2">
      <c r="B26" s="1" t="s">
        <v>117</v>
      </c>
    </row>
    <row r="27" spans="2:8" x14ac:dyDescent="0.2">
      <c r="B27" s="1" t="s">
        <v>118</v>
      </c>
    </row>
    <row r="29" spans="2:8" ht="25.5" x14ac:dyDescent="0.2">
      <c r="B29" s="11" t="s">
        <v>119</v>
      </c>
      <c r="C29" s="62" t="s">
        <v>120</v>
      </c>
    </row>
    <row r="30" spans="2:8" x14ac:dyDescent="0.2">
      <c r="B30" s="2"/>
    </row>
    <row r="31" spans="2:8" x14ac:dyDescent="0.2">
      <c r="B31" s="2" t="s">
        <v>121</v>
      </c>
    </row>
    <row r="32" spans="2:8" x14ac:dyDescent="0.2">
      <c r="B32" s="2" t="s">
        <v>122</v>
      </c>
    </row>
    <row r="33" spans="2:3" x14ac:dyDescent="0.2">
      <c r="B33" s="2" t="s">
        <v>1659</v>
      </c>
      <c r="C33" s="64"/>
    </row>
    <row r="34" spans="2:3" x14ac:dyDescent="0.2">
      <c r="B34" s="2" t="s">
        <v>1660</v>
      </c>
      <c r="C34" s="64"/>
    </row>
    <row r="35" spans="2:3" x14ac:dyDescent="0.2">
      <c r="B35" s="2" t="s">
        <v>1661</v>
      </c>
      <c r="C35" s="64"/>
    </row>
    <row r="36" spans="2:3" x14ac:dyDescent="0.2">
      <c r="B36" s="2" t="s">
        <v>1662</v>
      </c>
      <c r="C36" s="64"/>
    </row>
    <row r="37" spans="2:3" x14ac:dyDescent="0.2">
      <c r="B37" s="2" t="s">
        <v>1663</v>
      </c>
      <c r="C37" s="64"/>
    </row>
    <row r="38" spans="2:3" x14ac:dyDescent="0.2">
      <c r="B38" s="2" t="s">
        <v>1664</v>
      </c>
      <c r="C38" s="64"/>
    </row>
    <row r="39" spans="2:3" x14ac:dyDescent="0.2">
      <c r="B39" s="2" t="s">
        <v>1665</v>
      </c>
      <c r="C39" s="64"/>
    </row>
    <row r="40" spans="2:3" x14ac:dyDescent="0.2">
      <c r="B40" s="2" t="s">
        <v>1666</v>
      </c>
      <c r="C40" s="64"/>
    </row>
    <row r="41" spans="2:3" x14ac:dyDescent="0.2">
      <c r="B41" s="2" t="s">
        <v>123</v>
      </c>
      <c r="C41" s="64"/>
    </row>
    <row r="42" spans="2:3" x14ac:dyDescent="0.2">
      <c r="B42" s="69" t="s">
        <v>1667</v>
      </c>
    </row>
  </sheetData>
  <mergeCells count="3">
    <mergeCell ref="B1:E1"/>
    <mergeCell ref="C3:C7"/>
    <mergeCell ref="D3:D7"/>
  </mergeCells>
  <hyperlinks>
    <hyperlink ref="A1" location="Index!A1" display="Index" xr:uid="{5DF5BF6A-F290-43DA-BA4A-FC0F924C6B5C}"/>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C38E5-E4F3-4652-8CD5-8DAA05542008}">
  <dimension ref="A1:H38"/>
  <sheetViews>
    <sheetView workbookViewId="0">
      <selection activeCell="B1" sqref="B1:E1"/>
    </sheetView>
  </sheetViews>
  <sheetFormatPr defaultRowHeight="12.75" x14ac:dyDescent="0.2"/>
  <cols>
    <col min="1" max="1" width="5.42578125" style="1" bestFit="1" customWidth="1"/>
    <col min="2" max="2" width="67" style="1" bestFit="1" customWidth="1"/>
    <col min="3" max="3" width="25.7109375" style="62" customWidth="1"/>
    <col min="4" max="4" width="25.7109375" style="1" customWidth="1"/>
    <col min="5" max="5" width="14.4257812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67" style="1" bestFit="1" customWidth="1"/>
    <col min="259" max="260" width="20.7109375" style="1" customWidth="1"/>
    <col min="261" max="261" width="14.42578125" style="1" bestFit="1" customWidth="1"/>
    <col min="262" max="262" width="10.28515625" style="1" bestFit="1" customWidth="1"/>
    <col min="263" max="263" width="18.140625" style="1" bestFit="1" customWidth="1"/>
    <col min="264" max="512" width="9.140625" style="1"/>
    <col min="513" max="513" width="5.42578125" style="1" bestFit="1" customWidth="1"/>
    <col min="514" max="514" width="67" style="1" bestFit="1" customWidth="1"/>
    <col min="515" max="516" width="20.7109375" style="1" customWidth="1"/>
    <col min="517" max="517" width="14.42578125" style="1" bestFit="1" customWidth="1"/>
    <col min="518" max="518" width="10.28515625" style="1" bestFit="1" customWidth="1"/>
    <col min="519" max="519" width="18.140625" style="1" bestFit="1" customWidth="1"/>
    <col min="520" max="768" width="9.140625" style="1"/>
    <col min="769" max="769" width="5.42578125" style="1" bestFit="1" customWidth="1"/>
    <col min="770" max="770" width="67" style="1" bestFit="1" customWidth="1"/>
    <col min="771" max="772" width="20.7109375" style="1" customWidth="1"/>
    <col min="773" max="773" width="14.4257812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67" style="1" bestFit="1" customWidth="1"/>
    <col min="1027" max="1028" width="20.7109375" style="1" customWidth="1"/>
    <col min="1029" max="1029" width="14.4257812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67" style="1" bestFit="1" customWidth="1"/>
    <col min="1283" max="1284" width="20.7109375" style="1" customWidth="1"/>
    <col min="1285" max="1285" width="14.4257812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67" style="1" bestFit="1" customWidth="1"/>
    <col min="1539" max="1540" width="20.7109375" style="1" customWidth="1"/>
    <col min="1541" max="1541" width="14.4257812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67" style="1" bestFit="1" customWidth="1"/>
    <col min="1795" max="1796" width="20.7109375" style="1" customWidth="1"/>
    <col min="1797" max="1797" width="14.4257812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67" style="1" bestFit="1" customWidth="1"/>
    <col min="2051" max="2052" width="20.7109375" style="1" customWidth="1"/>
    <col min="2053" max="2053" width="14.4257812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67" style="1" bestFit="1" customWidth="1"/>
    <col min="2307" max="2308" width="20.7109375" style="1" customWidth="1"/>
    <col min="2309" max="2309" width="14.4257812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67" style="1" bestFit="1" customWidth="1"/>
    <col min="2563" max="2564" width="20.7109375" style="1" customWidth="1"/>
    <col min="2565" max="2565" width="14.4257812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67" style="1" bestFit="1" customWidth="1"/>
    <col min="2819" max="2820" width="20.7109375" style="1" customWidth="1"/>
    <col min="2821" max="2821" width="14.4257812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67" style="1" bestFit="1" customWidth="1"/>
    <col min="3075" max="3076" width="20.7109375" style="1" customWidth="1"/>
    <col min="3077" max="3077" width="14.4257812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67" style="1" bestFit="1" customWidth="1"/>
    <col min="3331" max="3332" width="20.7109375" style="1" customWidth="1"/>
    <col min="3333" max="3333" width="14.4257812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67" style="1" bestFit="1" customWidth="1"/>
    <col min="3587" max="3588" width="20.7109375" style="1" customWidth="1"/>
    <col min="3589" max="3589" width="14.4257812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67" style="1" bestFit="1" customWidth="1"/>
    <col min="3843" max="3844" width="20.7109375" style="1" customWidth="1"/>
    <col min="3845" max="3845" width="14.4257812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67" style="1" bestFit="1" customWidth="1"/>
    <col min="4099" max="4100" width="20.7109375" style="1" customWidth="1"/>
    <col min="4101" max="4101" width="14.4257812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67" style="1" bestFit="1" customWidth="1"/>
    <col min="4355" max="4356" width="20.7109375" style="1" customWidth="1"/>
    <col min="4357" max="4357" width="14.4257812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67" style="1" bestFit="1" customWidth="1"/>
    <col min="4611" max="4612" width="20.7109375" style="1" customWidth="1"/>
    <col min="4613" max="4613" width="14.4257812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67" style="1" bestFit="1" customWidth="1"/>
    <col min="4867" max="4868" width="20.7109375" style="1" customWidth="1"/>
    <col min="4869" max="4869" width="14.4257812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67" style="1" bestFit="1" customWidth="1"/>
    <col min="5123" max="5124" width="20.7109375" style="1" customWidth="1"/>
    <col min="5125" max="5125" width="14.4257812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67" style="1" bestFit="1" customWidth="1"/>
    <col min="5379" max="5380" width="20.7109375" style="1" customWidth="1"/>
    <col min="5381" max="5381" width="14.4257812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67" style="1" bestFit="1" customWidth="1"/>
    <col min="5635" max="5636" width="20.7109375" style="1" customWidth="1"/>
    <col min="5637" max="5637" width="14.4257812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67" style="1" bestFit="1" customWidth="1"/>
    <col min="5891" max="5892" width="20.7109375" style="1" customWidth="1"/>
    <col min="5893" max="5893" width="14.4257812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67" style="1" bestFit="1" customWidth="1"/>
    <col min="6147" max="6148" width="20.7109375" style="1" customWidth="1"/>
    <col min="6149" max="6149" width="14.4257812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67" style="1" bestFit="1" customWidth="1"/>
    <col min="6403" max="6404" width="20.7109375" style="1" customWidth="1"/>
    <col min="6405" max="6405" width="14.4257812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67" style="1" bestFit="1" customWidth="1"/>
    <col min="6659" max="6660" width="20.7109375" style="1" customWidth="1"/>
    <col min="6661" max="6661" width="14.4257812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67" style="1" bestFit="1" customWidth="1"/>
    <col min="6915" max="6916" width="20.7109375" style="1" customWidth="1"/>
    <col min="6917" max="6917" width="14.4257812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67" style="1" bestFit="1" customWidth="1"/>
    <col min="7171" max="7172" width="20.7109375" style="1" customWidth="1"/>
    <col min="7173" max="7173" width="14.4257812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67" style="1" bestFit="1" customWidth="1"/>
    <col min="7427" max="7428" width="20.7109375" style="1" customWidth="1"/>
    <col min="7429" max="7429" width="14.4257812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67" style="1" bestFit="1" customWidth="1"/>
    <col min="7683" max="7684" width="20.7109375" style="1" customWidth="1"/>
    <col min="7685" max="7685" width="14.4257812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67" style="1" bestFit="1" customWidth="1"/>
    <col min="7939" max="7940" width="20.7109375" style="1" customWidth="1"/>
    <col min="7941" max="7941" width="14.4257812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67" style="1" bestFit="1" customWidth="1"/>
    <col min="8195" max="8196" width="20.7109375" style="1" customWidth="1"/>
    <col min="8197" max="8197" width="14.4257812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67" style="1" bestFit="1" customWidth="1"/>
    <col min="8451" max="8452" width="20.7109375" style="1" customWidth="1"/>
    <col min="8453" max="8453" width="14.4257812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67" style="1" bestFit="1" customWidth="1"/>
    <col min="8707" max="8708" width="20.7109375" style="1" customWidth="1"/>
    <col min="8709" max="8709" width="14.4257812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67" style="1" bestFit="1" customWidth="1"/>
    <col min="8963" max="8964" width="20.7109375" style="1" customWidth="1"/>
    <col min="8965" max="8965" width="14.4257812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67" style="1" bestFit="1" customWidth="1"/>
    <col min="9219" max="9220" width="20.7109375" style="1" customWidth="1"/>
    <col min="9221" max="9221" width="14.4257812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67" style="1" bestFit="1" customWidth="1"/>
    <col min="9475" max="9476" width="20.7109375" style="1" customWidth="1"/>
    <col min="9477" max="9477" width="14.4257812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67" style="1" bestFit="1" customWidth="1"/>
    <col min="9731" max="9732" width="20.7109375" style="1" customWidth="1"/>
    <col min="9733" max="9733" width="14.4257812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67" style="1" bestFit="1" customWidth="1"/>
    <col min="9987" max="9988" width="20.7109375" style="1" customWidth="1"/>
    <col min="9989" max="9989" width="14.4257812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67" style="1" bestFit="1" customWidth="1"/>
    <col min="10243" max="10244" width="20.7109375" style="1" customWidth="1"/>
    <col min="10245" max="10245" width="14.4257812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67" style="1" bestFit="1" customWidth="1"/>
    <col min="10499" max="10500" width="20.7109375" style="1" customWidth="1"/>
    <col min="10501" max="10501" width="14.4257812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67" style="1" bestFit="1" customWidth="1"/>
    <col min="10755" max="10756" width="20.7109375" style="1" customWidth="1"/>
    <col min="10757" max="10757" width="14.4257812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67" style="1" bestFit="1" customWidth="1"/>
    <col min="11011" max="11012" width="20.7109375" style="1" customWidth="1"/>
    <col min="11013" max="11013" width="14.4257812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67" style="1" bestFit="1" customWidth="1"/>
    <col min="11267" max="11268" width="20.7109375" style="1" customWidth="1"/>
    <col min="11269" max="11269" width="14.4257812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67" style="1" bestFit="1" customWidth="1"/>
    <col min="11523" max="11524" width="20.7109375" style="1" customWidth="1"/>
    <col min="11525" max="11525" width="14.4257812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67" style="1" bestFit="1" customWidth="1"/>
    <col min="11779" max="11780" width="20.7109375" style="1" customWidth="1"/>
    <col min="11781" max="11781" width="14.4257812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67" style="1" bestFit="1" customWidth="1"/>
    <col min="12035" max="12036" width="20.7109375" style="1" customWidth="1"/>
    <col min="12037" max="12037" width="14.4257812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67" style="1" bestFit="1" customWidth="1"/>
    <col min="12291" max="12292" width="20.7109375" style="1" customWidth="1"/>
    <col min="12293" max="12293" width="14.4257812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67" style="1" bestFit="1" customWidth="1"/>
    <col min="12547" max="12548" width="20.7109375" style="1" customWidth="1"/>
    <col min="12549" max="12549" width="14.4257812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67" style="1" bestFit="1" customWidth="1"/>
    <col min="12803" max="12804" width="20.7109375" style="1" customWidth="1"/>
    <col min="12805" max="12805" width="14.4257812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67" style="1" bestFit="1" customWidth="1"/>
    <col min="13059" max="13060" width="20.7109375" style="1" customWidth="1"/>
    <col min="13061" max="13061" width="14.4257812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67" style="1" bestFit="1" customWidth="1"/>
    <col min="13315" max="13316" width="20.7109375" style="1" customWidth="1"/>
    <col min="13317" max="13317" width="14.4257812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67" style="1" bestFit="1" customWidth="1"/>
    <col min="13571" max="13572" width="20.7109375" style="1" customWidth="1"/>
    <col min="13573" max="13573" width="14.4257812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67" style="1" bestFit="1" customWidth="1"/>
    <col min="13827" max="13828" width="20.7109375" style="1" customWidth="1"/>
    <col min="13829" max="13829" width="14.4257812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67" style="1" bestFit="1" customWidth="1"/>
    <col min="14083" max="14084" width="20.7109375" style="1" customWidth="1"/>
    <col min="14085" max="14085" width="14.4257812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67" style="1" bestFit="1" customWidth="1"/>
    <col min="14339" max="14340" width="20.7109375" style="1" customWidth="1"/>
    <col min="14341" max="14341" width="14.4257812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67" style="1" bestFit="1" customWidth="1"/>
    <col min="14595" max="14596" width="20.7109375" style="1" customWidth="1"/>
    <col min="14597" max="14597" width="14.4257812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67" style="1" bestFit="1" customWidth="1"/>
    <col min="14851" max="14852" width="20.7109375" style="1" customWidth="1"/>
    <col min="14853" max="14853" width="14.4257812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67" style="1" bestFit="1" customWidth="1"/>
    <col min="15107" max="15108" width="20.7109375" style="1" customWidth="1"/>
    <col min="15109" max="15109" width="14.4257812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67" style="1" bestFit="1" customWidth="1"/>
    <col min="15363" max="15364" width="20.7109375" style="1" customWidth="1"/>
    <col min="15365" max="15365" width="14.4257812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67" style="1" bestFit="1" customWidth="1"/>
    <col min="15619" max="15620" width="20.7109375" style="1" customWidth="1"/>
    <col min="15621" max="15621" width="14.4257812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67" style="1" bestFit="1" customWidth="1"/>
    <col min="15875" max="15876" width="20.7109375" style="1" customWidth="1"/>
    <col min="15877" max="15877" width="14.4257812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67" style="1" bestFit="1" customWidth="1"/>
    <col min="16131" max="16132" width="20.7109375" style="1" customWidth="1"/>
    <col min="16133" max="16133" width="14.42578125" style="1" bestFit="1" customWidth="1"/>
    <col min="16134" max="16134" width="10.28515625" style="1" bestFit="1" customWidth="1"/>
    <col min="16135" max="16135" width="18.140625" style="1" bestFit="1" customWidth="1"/>
    <col min="16136" max="16384" width="9.140625" style="1"/>
  </cols>
  <sheetData>
    <row r="1" spans="1:8" x14ac:dyDescent="0.2">
      <c r="A1" s="3" t="s">
        <v>0</v>
      </c>
      <c r="B1" s="410" t="s">
        <v>1650</v>
      </c>
      <c r="C1" s="410"/>
      <c r="D1" s="410"/>
      <c r="E1" s="410"/>
    </row>
    <row r="2" spans="1:8" ht="13.5" thickBot="1" x14ac:dyDescent="0.25"/>
    <row r="3" spans="1:8" ht="15" x14ac:dyDescent="0.2">
      <c r="B3" s="47" t="s">
        <v>1649</v>
      </c>
      <c r="C3" s="453"/>
      <c r="D3" s="417"/>
    </row>
    <row r="4" spans="1:8" ht="15" x14ac:dyDescent="0.2">
      <c r="B4" s="49" t="s">
        <v>1634</v>
      </c>
      <c r="C4" s="454"/>
      <c r="D4" s="418"/>
    </row>
    <row r="5" spans="1:8" ht="15" x14ac:dyDescent="0.2">
      <c r="B5" s="50" t="s">
        <v>983</v>
      </c>
      <c r="C5" s="454"/>
      <c r="D5" s="418"/>
    </row>
    <row r="6" spans="1:8" ht="15" x14ac:dyDescent="0.2">
      <c r="B6" s="50" t="s">
        <v>1633</v>
      </c>
      <c r="C6" s="454"/>
      <c r="D6" s="418"/>
    </row>
    <row r="7" spans="1:8" ht="15.75" thickBot="1" x14ac:dyDescent="0.25">
      <c r="B7" s="52" t="s">
        <v>1632</v>
      </c>
      <c r="C7" s="455"/>
      <c r="D7" s="419"/>
    </row>
    <row r="8" spans="1:8" x14ac:dyDescent="0.2">
      <c r="C8" s="64" t="s">
        <v>1631</v>
      </c>
      <c r="D8" s="64" t="s">
        <v>1630</v>
      </c>
    </row>
    <row r="9" spans="1:8" x14ac:dyDescent="0.2">
      <c r="B9" s="1" t="s">
        <v>95</v>
      </c>
    </row>
    <row r="11" spans="1:8" x14ac:dyDescent="0.2">
      <c r="B11" s="6" t="s">
        <v>96</v>
      </c>
      <c r="C11" s="63" t="s">
        <v>97</v>
      </c>
      <c r="D11" s="6" t="s">
        <v>98</v>
      </c>
      <c r="E11" s="6" t="s">
        <v>99</v>
      </c>
      <c r="F11" s="8" t="s">
        <v>100</v>
      </c>
      <c r="G11" s="8" t="s">
        <v>101</v>
      </c>
      <c r="H11" s="8" t="s">
        <v>102</v>
      </c>
    </row>
    <row r="12" spans="1:8" x14ac:dyDescent="0.2">
      <c r="B12" s="2" t="s">
        <v>103</v>
      </c>
    </row>
    <row r="13" spans="1:8" x14ac:dyDescent="0.2">
      <c r="B13" s="2" t="s">
        <v>104</v>
      </c>
    </row>
    <row r="14" spans="1:8" x14ac:dyDescent="0.2">
      <c r="B14" s="2" t="s">
        <v>1648</v>
      </c>
    </row>
    <row r="15" spans="1:8" x14ac:dyDescent="0.2">
      <c r="B15" s="1" t="s">
        <v>1471</v>
      </c>
      <c r="C15" s="62">
        <v>3.84</v>
      </c>
      <c r="D15" s="1" t="s">
        <v>317</v>
      </c>
      <c r="E15" s="1" t="s">
        <v>636</v>
      </c>
      <c r="F15" s="4">
        <v>50</v>
      </c>
      <c r="G15" s="4">
        <v>653.59</v>
      </c>
      <c r="H15" s="4">
        <v>11.68</v>
      </c>
    </row>
    <row r="16" spans="1:8" x14ac:dyDescent="0.2">
      <c r="B16" s="1" t="s">
        <v>1647</v>
      </c>
      <c r="C16" s="62">
        <v>3.81</v>
      </c>
      <c r="D16" s="1" t="s">
        <v>305</v>
      </c>
      <c r="E16" s="1" t="s">
        <v>1646</v>
      </c>
      <c r="F16" s="4">
        <v>50</v>
      </c>
      <c r="G16" s="4">
        <v>500.86</v>
      </c>
      <c r="H16" s="4">
        <v>8.9499999999999993</v>
      </c>
    </row>
    <row r="17" spans="2:8" x14ac:dyDescent="0.2">
      <c r="B17" s="2" t="s">
        <v>1607</v>
      </c>
      <c r="C17" s="64"/>
      <c r="D17" s="2"/>
      <c r="E17" s="2"/>
      <c r="F17" s="10"/>
      <c r="G17" s="10">
        <f>SUM(G11:G16)</f>
        <v>1154.45</v>
      </c>
      <c r="H17" s="10">
        <f>SUM(H11:H16)</f>
        <v>20.63</v>
      </c>
    </row>
    <row r="18" spans="2:8" x14ac:dyDescent="0.2">
      <c r="B18" s="2" t="s">
        <v>252</v>
      </c>
      <c r="C18" s="64"/>
      <c r="D18" s="2"/>
      <c r="E18" s="2"/>
      <c r="F18" s="10"/>
      <c r="G18" s="10">
        <v>4288.66</v>
      </c>
      <c r="H18" s="10">
        <v>76.62</v>
      </c>
    </row>
    <row r="19" spans="2:8" x14ac:dyDescent="0.2">
      <c r="B19" s="2" t="s">
        <v>114</v>
      </c>
      <c r="C19" s="64"/>
      <c r="D19" s="2"/>
      <c r="E19" s="2"/>
      <c r="F19" s="10"/>
      <c r="G19" s="10">
        <v>5443.11</v>
      </c>
      <c r="H19" s="10">
        <v>97.24</v>
      </c>
    </row>
    <row r="20" spans="2:8" x14ac:dyDescent="0.2">
      <c r="B20" s="2" t="s">
        <v>115</v>
      </c>
      <c r="C20" s="64"/>
      <c r="D20" s="2"/>
      <c r="E20" s="2"/>
      <c r="F20" s="10"/>
      <c r="G20" s="10">
        <v>154.26756776999969</v>
      </c>
      <c r="H20" s="10">
        <v>2.7600000000000051</v>
      </c>
    </row>
    <row r="21" spans="2:8" x14ac:dyDescent="0.2">
      <c r="B21" s="2" t="s">
        <v>116</v>
      </c>
      <c r="C21" s="64"/>
      <c r="D21" s="2"/>
      <c r="E21" s="2"/>
      <c r="F21" s="10"/>
      <c r="G21" s="10">
        <v>5597.3775677699996</v>
      </c>
      <c r="H21" s="10">
        <v>100</v>
      </c>
    </row>
    <row r="22" spans="2:8" x14ac:dyDescent="0.2">
      <c r="B22" s="1" t="s">
        <v>117</v>
      </c>
    </row>
    <row r="23" spans="2:8" x14ac:dyDescent="0.2">
      <c r="B23" s="1" t="s">
        <v>118</v>
      </c>
    </row>
    <row r="25" spans="2:8" ht="25.5" x14ac:dyDescent="0.2">
      <c r="B25" s="11" t="s">
        <v>119</v>
      </c>
      <c r="C25" s="62" t="s">
        <v>120</v>
      </c>
    </row>
    <row r="26" spans="2:8" x14ac:dyDescent="0.2">
      <c r="B26" s="2"/>
    </row>
    <row r="27" spans="2:8" x14ac:dyDescent="0.2">
      <c r="B27" s="2" t="s">
        <v>121</v>
      </c>
    </row>
    <row r="28" spans="2:8" x14ac:dyDescent="0.2">
      <c r="B28" s="2" t="s">
        <v>122</v>
      </c>
    </row>
    <row r="29" spans="2:8" x14ac:dyDescent="0.2">
      <c r="B29" s="2" t="s">
        <v>1645</v>
      </c>
      <c r="C29" s="64"/>
    </row>
    <row r="30" spans="2:8" x14ac:dyDescent="0.2">
      <c r="B30" s="2" t="s">
        <v>1644</v>
      </c>
      <c r="C30" s="64"/>
    </row>
    <row r="31" spans="2:8" x14ac:dyDescent="0.2">
      <c r="B31" s="2" t="s">
        <v>1643</v>
      </c>
      <c r="C31" s="64"/>
    </row>
    <row r="32" spans="2:8" x14ac:dyDescent="0.2">
      <c r="B32" s="2" t="s">
        <v>1642</v>
      </c>
      <c r="C32" s="64"/>
    </row>
    <row r="33" spans="2:3" x14ac:dyDescent="0.2">
      <c r="B33" s="2" t="s">
        <v>1641</v>
      </c>
      <c r="C33" s="64"/>
    </row>
    <row r="34" spans="2:3" x14ac:dyDescent="0.2">
      <c r="B34" s="2" t="s">
        <v>1640</v>
      </c>
      <c r="C34" s="64"/>
    </row>
    <row r="35" spans="2:3" x14ac:dyDescent="0.2">
      <c r="B35" s="2" t="s">
        <v>1639</v>
      </c>
      <c r="C35" s="64"/>
    </row>
    <row r="36" spans="2:3" x14ac:dyDescent="0.2">
      <c r="B36" s="2" t="s">
        <v>1638</v>
      </c>
      <c r="C36" s="64"/>
    </row>
    <row r="37" spans="2:3" x14ac:dyDescent="0.2">
      <c r="B37" s="2" t="s">
        <v>123</v>
      </c>
      <c r="C37" s="64"/>
    </row>
    <row r="38" spans="2:3" x14ac:dyDescent="0.2">
      <c r="B38" s="69" t="s">
        <v>1637</v>
      </c>
    </row>
  </sheetData>
  <mergeCells count="3">
    <mergeCell ref="B1:E1"/>
    <mergeCell ref="C3:C7"/>
    <mergeCell ref="D3:D7"/>
  </mergeCells>
  <hyperlinks>
    <hyperlink ref="A1" location="Index!A1" display="Index" xr:uid="{3CCBA440-418B-4C50-B874-DDC9322BC2CC}"/>
  </hyperlink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6F15A-B157-4BA0-B4FE-158099ECDD8C}">
  <dimension ref="A1:H32"/>
  <sheetViews>
    <sheetView workbookViewId="0">
      <selection activeCell="B1" sqref="B1:E1"/>
    </sheetView>
  </sheetViews>
  <sheetFormatPr defaultRowHeight="12.75" x14ac:dyDescent="0.2"/>
  <cols>
    <col min="1" max="1" width="5.42578125" style="1" bestFit="1" customWidth="1"/>
    <col min="2" max="2" width="67" style="1" bestFit="1" customWidth="1"/>
    <col min="3" max="3" width="25.7109375" style="62" customWidth="1"/>
    <col min="4" max="4" width="25.7109375" style="1" customWidth="1"/>
    <col min="5" max="5" width="10.42578125" style="1" bestFit="1" customWidth="1"/>
    <col min="6" max="6" width="10.28515625" style="4" bestFit="1" customWidth="1"/>
    <col min="7" max="7" width="18.140625" style="4" bestFit="1" customWidth="1"/>
    <col min="8" max="8" width="9.140625" style="4" bestFit="1"/>
    <col min="9" max="256" width="9.140625" style="1"/>
    <col min="257" max="257" width="5.42578125" style="1" bestFit="1" customWidth="1"/>
    <col min="258" max="258" width="67" style="1" bestFit="1" customWidth="1"/>
    <col min="259" max="259" width="20.7109375" style="1" customWidth="1"/>
    <col min="260" max="260" width="23.7109375" style="1" bestFit="1" customWidth="1"/>
    <col min="261" max="261" width="10.42578125" style="1" bestFit="1" customWidth="1"/>
    <col min="262" max="262" width="10.285156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20.7109375" style="1" customWidth="1"/>
    <col min="516" max="516" width="23.7109375" style="1" bestFit="1" customWidth="1"/>
    <col min="517" max="517" width="10.42578125" style="1" bestFit="1" customWidth="1"/>
    <col min="518" max="518" width="10.285156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20.7109375" style="1" customWidth="1"/>
    <col min="772" max="772" width="23.7109375" style="1" bestFit="1" customWidth="1"/>
    <col min="773" max="773" width="10.42578125" style="1" bestFit="1" customWidth="1"/>
    <col min="774" max="774" width="10.285156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20.7109375" style="1" customWidth="1"/>
    <col min="1028" max="1028" width="23.7109375" style="1" bestFit="1" customWidth="1"/>
    <col min="1029" max="1029" width="10.42578125" style="1" bestFit="1" customWidth="1"/>
    <col min="1030" max="1030" width="10.285156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20.7109375" style="1" customWidth="1"/>
    <col min="1284" max="1284" width="23.7109375" style="1" bestFit="1" customWidth="1"/>
    <col min="1285" max="1285" width="10.42578125" style="1" bestFit="1" customWidth="1"/>
    <col min="1286" max="1286" width="10.285156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20.7109375" style="1" customWidth="1"/>
    <col min="1540" max="1540" width="23.7109375" style="1" bestFit="1" customWidth="1"/>
    <col min="1541" max="1541" width="10.42578125" style="1" bestFit="1" customWidth="1"/>
    <col min="1542" max="1542" width="10.285156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20.7109375" style="1" customWidth="1"/>
    <col min="1796" max="1796" width="23.7109375" style="1" bestFit="1" customWidth="1"/>
    <col min="1797" max="1797" width="10.42578125" style="1" bestFit="1" customWidth="1"/>
    <col min="1798" max="1798" width="10.285156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20.7109375" style="1" customWidth="1"/>
    <col min="2052" max="2052" width="23.7109375" style="1" bestFit="1" customWidth="1"/>
    <col min="2053" max="2053" width="10.42578125" style="1" bestFit="1" customWidth="1"/>
    <col min="2054" max="2054" width="10.285156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20.7109375" style="1" customWidth="1"/>
    <col min="2308" max="2308" width="23.7109375" style="1" bestFit="1" customWidth="1"/>
    <col min="2309" max="2309" width="10.42578125" style="1" bestFit="1" customWidth="1"/>
    <col min="2310" max="2310" width="10.285156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20.7109375" style="1" customWidth="1"/>
    <col min="2564" max="2564" width="23.7109375" style="1" bestFit="1" customWidth="1"/>
    <col min="2565" max="2565" width="10.42578125" style="1" bestFit="1" customWidth="1"/>
    <col min="2566" max="2566" width="10.285156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20.7109375" style="1" customWidth="1"/>
    <col min="2820" max="2820" width="23.7109375" style="1" bestFit="1" customWidth="1"/>
    <col min="2821" max="2821" width="10.42578125" style="1" bestFit="1" customWidth="1"/>
    <col min="2822" max="2822" width="10.285156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20.7109375" style="1" customWidth="1"/>
    <col min="3076" max="3076" width="23.7109375" style="1" bestFit="1" customWidth="1"/>
    <col min="3077" max="3077" width="10.42578125" style="1" bestFit="1" customWidth="1"/>
    <col min="3078" max="3078" width="10.285156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20.7109375" style="1" customWidth="1"/>
    <col min="3332" max="3332" width="23.7109375" style="1" bestFit="1" customWidth="1"/>
    <col min="3333" max="3333" width="10.42578125" style="1" bestFit="1" customWidth="1"/>
    <col min="3334" max="3334" width="10.285156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20.7109375" style="1" customWidth="1"/>
    <col min="3588" max="3588" width="23.7109375" style="1" bestFit="1" customWidth="1"/>
    <col min="3589" max="3589" width="10.42578125" style="1" bestFit="1" customWidth="1"/>
    <col min="3590" max="3590" width="10.285156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20.7109375" style="1" customWidth="1"/>
    <col min="3844" max="3844" width="23.7109375" style="1" bestFit="1" customWidth="1"/>
    <col min="3845" max="3845" width="10.42578125" style="1" bestFit="1" customWidth="1"/>
    <col min="3846" max="3846" width="10.285156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20.7109375" style="1" customWidth="1"/>
    <col min="4100" max="4100" width="23.7109375" style="1" bestFit="1" customWidth="1"/>
    <col min="4101" max="4101" width="10.42578125" style="1" bestFit="1" customWidth="1"/>
    <col min="4102" max="4102" width="10.285156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20.7109375" style="1" customWidth="1"/>
    <col min="4356" max="4356" width="23.7109375" style="1" bestFit="1" customWidth="1"/>
    <col min="4357" max="4357" width="10.42578125" style="1" bestFit="1" customWidth="1"/>
    <col min="4358" max="4358" width="10.285156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20.7109375" style="1" customWidth="1"/>
    <col min="4612" max="4612" width="23.7109375" style="1" bestFit="1" customWidth="1"/>
    <col min="4613" max="4613" width="10.42578125" style="1" bestFit="1" customWidth="1"/>
    <col min="4614" max="4614" width="10.285156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20.7109375" style="1" customWidth="1"/>
    <col min="4868" max="4868" width="23.7109375" style="1" bestFit="1" customWidth="1"/>
    <col min="4869" max="4869" width="10.42578125" style="1" bestFit="1" customWidth="1"/>
    <col min="4870" max="4870" width="10.285156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20.7109375" style="1" customWidth="1"/>
    <col min="5124" max="5124" width="23.7109375" style="1" bestFit="1" customWidth="1"/>
    <col min="5125" max="5125" width="10.42578125" style="1" bestFit="1" customWidth="1"/>
    <col min="5126" max="5126" width="10.285156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20.7109375" style="1" customWidth="1"/>
    <col min="5380" max="5380" width="23.7109375" style="1" bestFit="1" customWidth="1"/>
    <col min="5381" max="5381" width="10.42578125" style="1" bestFit="1" customWidth="1"/>
    <col min="5382" max="5382" width="10.285156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20.7109375" style="1" customWidth="1"/>
    <col min="5636" max="5636" width="23.7109375" style="1" bestFit="1" customWidth="1"/>
    <col min="5637" max="5637" width="10.42578125" style="1" bestFit="1" customWidth="1"/>
    <col min="5638" max="5638" width="10.285156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20.7109375" style="1" customWidth="1"/>
    <col min="5892" max="5892" width="23.7109375" style="1" bestFit="1" customWidth="1"/>
    <col min="5893" max="5893" width="10.42578125" style="1" bestFit="1" customWidth="1"/>
    <col min="5894" max="5894" width="10.285156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20.7109375" style="1" customWidth="1"/>
    <col min="6148" max="6148" width="23.7109375" style="1" bestFit="1" customWidth="1"/>
    <col min="6149" max="6149" width="10.42578125" style="1" bestFit="1" customWidth="1"/>
    <col min="6150" max="6150" width="10.285156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20.7109375" style="1" customWidth="1"/>
    <col min="6404" max="6404" width="23.7109375" style="1" bestFit="1" customWidth="1"/>
    <col min="6405" max="6405" width="10.42578125" style="1" bestFit="1" customWidth="1"/>
    <col min="6406" max="6406" width="10.285156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20.7109375" style="1" customWidth="1"/>
    <col min="6660" max="6660" width="23.7109375" style="1" bestFit="1" customWidth="1"/>
    <col min="6661" max="6661" width="10.42578125" style="1" bestFit="1" customWidth="1"/>
    <col min="6662" max="6662" width="10.285156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20.7109375" style="1" customWidth="1"/>
    <col min="6916" max="6916" width="23.7109375" style="1" bestFit="1" customWidth="1"/>
    <col min="6917" max="6917" width="10.42578125" style="1" bestFit="1" customWidth="1"/>
    <col min="6918" max="6918" width="10.285156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20.7109375" style="1" customWidth="1"/>
    <col min="7172" max="7172" width="23.7109375" style="1" bestFit="1" customWidth="1"/>
    <col min="7173" max="7173" width="10.42578125" style="1" bestFit="1" customWidth="1"/>
    <col min="7174" max="7174" width="10.285156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20.7109375" style="1" customWidth="1"/>
    <col min="7428" max="7428" width="23.7109375" style="1" bestFit="1" customWidth="1"/>
    <col min="7429" max="7429" width="10.42578125" style="1" bestFit="1" customWidth="1"/>
    <col min="7430" max="7430" width="10.285156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20.7109375" style="1" customWidth="1"/>
    <col min="7684" max="7684" width="23.7109375" style="1" bestFit="1" customWidth="1"/>
    <col min="7685" max="7685" width="10.42578125" style="1" bestFit="1" customWidth="1"/>
    <col min="7686" max="7686" width="10.285156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20.7109375" style="1" customWidth="1"/>
    <col min="7940" max="7940" width="23.7109375" style="1" bestFit="1" customWidth="1"/>
    <col min="7941" max="7941" width="10.42578125" style="1" bestFit="1" customWidth="1"/>
    <col min="7942" max="7942" width="10.285156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20.7109375" style="1" customWidth="1"/>
    <col min="8196" max="8196" width="23.7109375" style="1" bestFit="1" customWidth="1"/>
    <col min="8197" max="8197" width="10.42578125" style="1" bestFit="1" customWidth="1"/>
    <col min="8198" max="8198" width="10.285156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20.7109375" style="1" customWidth="1"/>
    <col min="8452" max="8452" width="23.7109375" style="1" bestFit="1" customWidth="1"/>
    <col min="8453" max="8453" width="10.42578125" style="1" bestFit="1" customWidth="1"/>
    <col min="8454" max="8454" width="10.285156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20.7109375" style="1" customWidth="1"/>
    <col min="8708" max="8708" width="23.7109375" style="1" bestFit="1" customWidth="1"/>
    <col min="8709" max="8709" width="10.42578125" style="1" bestFit="1" customWidth="1"/>
    <col min="8710" max="8710" width="10.285156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20.7109375" style="1" customWidth="1"/>
    <col min="8964" max="8964" width="23.7109375" style="1" bestFit="1" customWidth="1"/>
    <col min="8965" max="8965" width="10.42578125" style="1" bestFit="1" customWidth="1"/>
    <col min="8966" max="8966" width="10.285156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20.7109375" style="1" customWidth="1"/>
    <col min="9220" max="9220" width="23.7109375" style="1" bestFit="1" customWidth="1"/>
    <col min="9221" max="9221" width="10.42578125" style="1" bestFit="1" customWidth="1"/>
    <col min="9222" max="9222" width="10.285156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20.7109375" style="1" customWidth="1"/>
    <col min="9476" max="9476" width="23.7109375" style="1" bestFit="1" customWidth="1"/>
    <col min="9477" max="9477" width="10.42578125" style="1" bestFit="1" customWidth="1"/>
    <col min="9478" max="9478" width="10.285156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20.7109375" style="1" customWidth="1"/>
    <col min="9732" max="9732" width="23.7109375" style="1" bestFit="1" customWidth="1"/>
    <col min="9733" max="9733" width="10.42578125" style="1" bestFit="1" customWidth="1"/>
    <col min="9734" max="9734" width="10.285156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20.7109375" style="1" customWidth="1"/>
    <col min="9988" max="9988" width="23.7109375" style="1" bestFit="1" customWidth="1"/>
    <col min="9989" max="9989" width="10.42578125" style="1" bestFit="1" customWidth="1"/>
    <col min="9990" max="9990" width="10.285156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20.7109375" style="1" customWidth="1"/>
    <col min="10244" max="10244" width="23.7109375" style="1" bestFit="1" customWidth="1"/>
    <col min="10245" max="10245" width="10.42578125" style="1" bestFit="1" customWidth="1"/>
    <col min="10246" max="10246" width="10.285156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20.7109375" style="1" customWidth="1"/>
    <col min="10500" max="10500" width="23.7109375" style="1" bestFit="1" customWidth="1"/>
    <col min="10501" max="10501" width="10.42578125" style="1" bestFit="1" customWidth="1"/>
    <col min="10502" max="10502" width="10.285156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20.7109375" style="1" customWidth="1"/>
    <col min="10756" max="10756" width="23.7109375" style="1" bestFit="1" customWidth="1"/>
    <col min="10757" max="10757" width="10.42578125" style="1" bestFit="1" customWidth="1"/>
    <col min="10758" max="10758" width="10.285156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20.7109375" style="1" customWidth="1"/>
    <col min="11012" max="11012" width="23.7109375" style="1" bestFit="1" customWidth="1"/>
    <col min="11013" max="11013" width="10.42578125" style="1" bestFit="1" customWidth="1"/>
    <col min="11014" max="11014" width="10.285156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20.7109375" style="1" customWidth="1"/>
    <col min="11268" max="11268" width="23.7109375" style="1" bestFit="1" customWidth="1"/>
    <col min="11269" max="11269" width="10.42578125" style="1" bestFit="1" customWidth="1"/>
    <col min="11270" max="11270" width="10.285156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20.7109375" style="1" customWidth="1"/>
    <col min="11524" max="11524" width="23.7109375" style="1" bestFit="1" customWidth="1"/>
    <col min="11525" max="11525" width="10.42578125" style="1" bestFit="1" customWidth="1"/>
    <col min="11526" max="11526" width="10.285156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20.7109375" style="1" customWidth="1"/>
    <col min="11780" max="11780" width="23.7109375" style="1" bestFit="1" customWidth="1"/>
    <col min="11781" max="11781" width="10.42578125" style="1" bestFit="1" customWidth="1"/>
    <col min="11782" max="11782" width="10.285156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20.7109375" style="1" customWidth="1"/>
    <col min="12036" max="12036" width="23.7109375" style="1" bestFit="1" customWidth="1"/>
    <col min="12037" max="12037" width="10.42578125" style="1" bestFit="1" customWidth="1"/>
    <col min="12038" max="12038" width="10.285156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20.7109375" style="1" customWidth="1"/>
    <col min="12292" max="12292" width="23.7109375" style="1" bestFit="1" customWidth="1"/>
    <col min="12293" max="12293" width="10.42578125" style="1" bestFit="1" customWidth="1"/>
    <col min="12294" max="12294" width="10.285156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20.7109375" style="1" customWidth="1"/>
    <col min="12548" max="12548" width="23.7109375" style="1" bestFit="1" customWidth="1"/>
    <col min="12549" max="12549" width="10.42578125" style="1" bestFit="1" customWidth="1"/>
    <col min="12550" max="12550" width="10.285156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20.7109375" style="1" customWidth="1"/>
    <col min="12804" max="12804" width="23.7109375" style="1" bestFit="1" customWidth="1"/>
    <col min="12805" max="12805" width="10.42578125" style="1" bestFit="1" customWidth="1"/>
    <col min="12806" max="12806" width="10.285156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20.7109375" style="1" customWidth="1"/>
    <col min="13060" max="13060" width="23.7109375" style="1" bestFit="1" customWidth="1"/>
    <col min="13061" max="13061" width="10.42578125" style="1" bestFit="1" customWidth="1"/>
    <col min="13062" max="13062" width="10.285156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20.7109375" style="1" customWidth="1"/>
    <col min="13316" max="13316" width="23.7109375" style="1" bestFit="1" customWidth="1"/>
    <col min="13317" max="13317" width="10.42578125" style="1" bestFit="1" customWidth="1"/>
    <col min="13318" max="13318" width="10.285156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20.7109375" style="1" customWidth="1"/>
    <col min="13572" max="13572" width="23.7109375" style="1" bestFit="1" customWidth="1"/>
    <col min="13573" max="13573" width="10.42578125" style="1" bestFit="1" customWidth="1"/>
    <col min="13574" max="13574" width="10.285156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20.7109375" style="1" customWidth="1"/>
    <col min="13828" max="13828" width="23.7109375" style="1" bestFit="1" customWidth="1"/>
    <col min="13829" max="13829" width="10.42578125" style="1" bestFit="1" customWidth="1"/>
    <col min="13830" max="13830" width="10.285156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20.7109375" style="1" customWidth="1"/>
    <col min="14084" max="14084" width="23.7109375" style="1" bestFit="1" customWidth="1"/>
    <col min="14085" max="14085" width="10.42578125" style="1" bestFit="1" customWidth="1"/>
    <col min="14086" max="14086" width="10.285156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20.7109375" style="1" customWidth="1"/>
    <col min="14340" max="14340" width="23.7109375" style="1" bestFit="1" customWidth="1"/>
    <col min="14341" max="14341" width="10.42578125" style="1" bestFit="1" customWidth="1"/>
    <col min="14342" max="14342" width="10.285156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20.7109375" style="1" customWidth="1"/>
    <col min="14596" max="14596" width="23.7109375" style="1" bestFit="1" customWidth="1"/>
    <col min="14597" max="14597" width="10.42578125" style="1" bestFit="1" customWidth="1"/>
    <col min="14598" max="14598" width="10.285156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20.7109375" style="1" customWidth="1"/>
    <col min="14852" max="14852" width="23.7109375" style="1" bestFit="1" customWidth="1"/>
    <col min="14853" max="14853" width="10.42578125" style="1" bestFit="1" customWidth="1"/>
    <col min="14854" max="14854" width="10.285156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20.7109375" style="1" customWidth="1"/>
    <col min="15108" max="15108" width="23.7109375" style="1" bestFit="1" customWidth="1"/>
    <col min="15109" max="15109" width="10.42578125" style="1" bestFit="1" customWidth="1"/>
    <col min="15110" max="15110" width="10.285156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20.7109375" style="1" customWidth="1"/>
    <col min="15364" max="15364" width="23.7109375" style="1" bestFit="1" customWidth="1"/>
    <col min="15365" max="15365" width="10.42578125" style="1" bestFit="1" customWidth="1"/>
    <col min="15366" max="15366" width="10.285156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20.7109375" style="1" customWidth="1"/>
    <col min="15620" max="15620" width="23.7109375" style="1" bestFit="1" customWidth="1"/>
    <col min="15621" max="15621" width="10.42578125" style="1" bestFit="1" customWidth="1"/>
    <col min="15622" max="15622" width="10.285156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20.7109375" style="1" customWidth="1"/>
    <col min="15876" max="15876" width="23.7109375" style="1" bestFit="1" customWidth="1"/>
    <col min="15877" max="15877" width="10.42578125" style="1" bestFit="1" customWidth="1"/>
    <col min="15878" max="15878" width="10.285156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20.7109375" style="1" customWidth="1"/>
    <col min="16132" max="16132" width="23.7109375" style="1" bestFit="1" customWidth="1"/>
    <col min="16133" max="16133" width="10.42578125" style="1" bestFit="1" customWidth="1"/>
    <col min="16134" max="16134" width="10.28515625" style="1" bestFit="1" customWidth="1"/>
    <col min="16135" max="16135" width="18.140625" style="1" bestFit="1" customWidth="1"/>
    <col min="16136" max="16136" width="9.140625" style="1" bestFit="1"/>
    <col min="16137" max="16384" width="9.140625" style="1"/>
  </cols>
  <sheetData>
    <row r="1" spans="1:8" x14ac:dyDescent="0.2">
      <c r="A1" s="3" t="s">
        <v>0</v>
      </c>
      <c r="B1" s="410" t="s">
        <v>1636</v>
      </c>
      <c r="C1" s="410"/>
      <c r="D1" s="410"/>
      <c r="E1" s="410"/>
    </row>
    <row r="2" spans="1:8" ht="13.5" thickBot="1" x14ac:dyDescent="0.25"/>
    <row r="3" spans="1:8" ht="15" x14ac:dyDescent="0.2">
      <c r="B3" s="47" t="s">
        <v>1635</v>
      </c>
      <c r="C3" s="453"/>
      <c r="D3" s="417"/>
    </row>
    <row r="4" spans="1:8" ht="15" x14ac:dyDescent="0.2">
      <c r="B4" s="49" t="s">
        <v>1634</v>
      </c>
      <c r="C4" s="454"/>
      <c r="D4" s="418"/>
    </row>
    <row r="5" spans="1:8" ht="15" x14ac:dyDescent="0.2">
      <c r="B5" s="50" t="s">
        <v>983</v>
      </c>
      <c r="C5" s="454"/>
      <c r="D5" s="418"/>
    </row>
    <row r="6" spans="1:8" ht="15" x14ac:dyDescent="0.2">
      <c r="B6" s="50" t="s">
        <v>1633</v>
      </c>
      <c r="C6" s="454"/>
      <c r="D6" s="418"/>
    </row>
    <row r="7" spans="1:8" ht="15.75" thickBot="1" x14ac:dyDescent="0.25">
      <c r="B7" s="52" t="s">
        <v>1632</v>
      </c>
      <c r="C7" s="455"/>
      <c r="D7" s="419"/>
    </row>
    <row r="8" spans="1:8" x14ac:dyDescent="0.2">
      <c r="C8" s="64" t="s">
        <v>1631</v>
      </c>
      <c r="D8" s="64" t="s">
        <v>1630</v>
      </c>
    </row>
    <row r="9" spans="1:8" x14ac:dyDescent="0.2">
      <c r="B9" s="1" t="s">
        <v>95</v>
      </c>
    </row>
    <row r="11" spans="1:8" s="79" customFormat="1" x14ac:dyDescent="0.2">
      <c r="B11" s="94" t="s">
        <v>96</v>
      </c>
      <c r="C11" s="95" t="s">
        <v>97</v>
      </c>
      <c r="D11" s="94" t="s">
        <v>98</v>
      </c>
      <c r="E11" s="94" t="s">
        <v>99</v>
      </c>
      <c r="F11" s="93" t="s">
        <v>100</v>
      </c>
      <c r="G11" s="93" t="s">
        <v>101</v>
      </c>
      <c r="H11" s="93" t="s">
        <v>102</v>
      </c>
    </row>
    <row r="12" spans="1:8" x14ac:dyDescent="0.2">
      <c r="B12" s="2" t="s">
        <v>197</v>
      </c>
      <c r="C12" s="64"/>
      <c r="D12" s="2"/>
      <c r="E12" s="2"/>
      <c r="F12" s="10"/>
      <c r="G12" s="10">
        <v>3506.05</v>
      </c>
      <c r="H12" s="10">
        <v>99.89</v>
      </c>
    </row>
    <row r="13" spans="1:8" x14ac:dyDescent="0.2">
      <c r="B13" s="2" t="s">
        <v>114</v>
      </c>
      <c r="C13" s="64"/>
      <c r="D13" s="2"/>
      <c r="E13" s="2"/>
      <c r="F13" s="10"/>
      <c r="G13" s="10">
        <v>3506.05</v>
      </c>
      <c r="H13" s="10">
        <v>99.89</v>
      </c>
    </row>
    <row r="14" spans="1:8" x14ac:dyDescent="0.2">
      <c r="B14" s="2" t="s">
        <v>115</v>
      </c>
      <c r="C14" s="64"/>
      <c r="D14" s="2"/>
      <c r="E14" s="2"/>
      <c r="F14" s="10"/>
      <c r="G14" s="10">
        <v>3.8544356899997183</v>
      </c>
      <c r="H14" s="10">
        <v>0.10999999999999943</v>
      </c>
    </row>
    <row r="15" spans="1:8" x14ac:dyDescent="0.2">
      <c r="B15" s="2" t="s">
        <v>116</v>
      </c>
      <c r="C15" s="64"/>
      <c r="D15" s="2"/>
      <c r="E15" s="2"/>
      <c r="F15" s="10"/>
      <c r="G15" s="10">
        <v>3509.9044356899999</v>
      </c>
      <c r="H15" s="10">
        <v>100</v>
      </c>
    </row>
    <row r="16" spans="1:8" x14ac:dyDescent="0.2">
      <c r="B16" s="1" t="s">
        <v>117</v>
      </c>
    </row>
    <row r="17" spans="2:3" x14ac:dyDescent="0.2">
      <c r="B17" s="1" t="s">
        <v>118</v>
      </c>
    </row>
    <row r="19" spans="2:3" ht="25.5" x14ac:dyDescent="0.2">
      <c r="B19" s="11" t="s">
        <v>119</v>
      </c>
      <c r="C19" s="62" t="s">
        <v>120</v>
      </c>
    </row>
    <row r="20" spans="2:3" x14ac:dyDescent="0.2">
      <c r="B20" s="2"/>
    </row>
    <row r="21" spans="2:3" x14ac:dyDescent="0.2">
      <c r="B21" s="2" t="s">
        <v>121</v>
      </c>
    </row>
    <row r="22" spans="2:3" x14ac:dyDescent="0.2">
      <c r="B22" s="2" t="s">
        <v>122</v>
      </c>
    </row>
    <row r="23" spans="2:3" x14ac:dyDescent="0.2">
      <c r="B23" s="2" t="s">
        <v>1628</v>
      </c>
      <c r="C23" s="64"/>
    </row>
    <row r="24" spans="2:3" x14ac:dyDescent="0.2">
      <c r="B24" s="2" t="s">
        <v>1627</v>
      </c>
      <c r="C24" s="64"/>
    </row>
    <row r="25" spans="2:3" x14ac:dyDescent="0.2">
      <c r="B25" s="2" t="s">
        <v>1626</v>
      </c>
      <c r="C25" s="64"/>
    </row>
    <row r="26" spans="2:3" x14ac:dyDescent="0.2">
      <c r="B26" s="2" t="s">
        <v>1625</v>
      </c>
      <c r="C26" s="64"/>
    </row>
    <row r="27" spans="2:3" x14ac:dyDescent="0.2">
      <c r="B27" s="2" t="s">
        <v>1624</v>
      </c>
      <c r="C27" s="64"/>
    </row>
    <row r="28" spans="2:3" x14ac:dyDescent="0.2">
      <c r="B28" s="2" t="s">
        <v>1623</v>
      </c>
      <c r="C28" s="64"/>
    </row>
    <row r="29" spans="2:3" x14ac:dyDescent="0.2">
      <c r="B29" s="2" t="s">
        <v>1622</v>
      </c>
      <c r="C29" s="64"/>
    </row>
    <row r="30" spans="2:3" x14ac:dyDescent="0.2">
      <c r="B30" s="2" t="s">
        <v>1621</v>
      </c>
      <c r="C30" s="64"/>
    </row>
    <row r="31" spans="2:3" x14ac:dyDescent="0.2">
      <c r="B31" s="2" t="s">
        <v>123</v>
      </c>
      <c r="C31" s="64"/>
    </row>
    <row r="32" spans="2:3" x14ac:dyDescent="0.2">
      <c r="B32" s="69" t="s">
        <v>1620</v>
      </c>
    </row>
  </sheetData>
  <mergeCells count="3">
    <mergeCell ref="B1:E1"/>
    <mergeCell ref="C3:C7"/>
    <mergeCell ref="D3:D7"/>
  </mergeCells>
  <hyperlinks>
    <hyperlink ref="A1" location="Index!A1" display="Index" xr:uid="{ACED3CEE-3FAB-4755-9608-2A77B5736805}"/>
  </hyperlink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C7D8F-CF76-4EA3-B56D-A87C5D9DB643}">
  <dimension ref="A1:J36"/>
  <sheetViews>
    <sheetView workbookViewId="0">
      <selection activeCell="B1" sqref="B1:E1"/>
    </sheetView>
  </sheetViews>
  <sheetFormatPr defaultRowHeight="12.75" x14ac:dyDescent="0.2"/>
  <cols>
    <col min="1" max="1" width="5.42578125" style="96" bestFit="1" customWidth="1"/>
    <col min="2" max="2" width="69.42578125" style="96" customWidth="1"/>
    <col min="3" max="3" width="13.140625" style="98" bestFit="1" customWidth="1"/>
    <col min="4" max="4" width="11.140625" style="96" bestFit="1" customWidth="1"/>
    <col min="5" max="5" width="13.140625" style="96" bestFit="1" customWidth="1"/>
    <col min="6" max="6" width="10.28515625" style="97" bestFit="1" customWidth="1"/>
    <col min="7" max="7" width="18.140625" style="97" bestFit="1" customWidth="1"/>
    <col min="8" max="8" width="9.140625" style="97"/>
    <col min="9" max="9" width="9.140625" style="96"/>
    <col min="10" max="10" width="10.140625" style="96" bestFit="1" customWidth="1"/>
    <col min="11" max="16384" width="9.140625" style="96"/>
  </cols>
  <sheetData>
    <row r="1" spans="1:10" x14ac:dyDescent="0.2">
      <c r="A1" s="3" t="s">
        <v>0</v>
      </c>
      <c r="B1" s="471" t="s">
        <v>1619</v>
      </c>
      <c r="C1" s="471"/>
      <c r="D1" s="471"/>
      <c r="E1" s="471"/>
    </row>
    <row r="5" spans="1:10" x14ac:dyDescent="0.2">
      <c r="B5" s="1" t="s">
        <v>95</v>
      </c>
    </row>
    <row r="7" spans="1:10" x14ac:dyDescent="0.2">
      <c r="B7" s="101" t="s">
        <v>96</v>
      </c>
      <c r="C7" s="102" t="s">
        <v>97</v>
      </c>
      <c r="D7" s="101" t="s">
        <v>98</v>
      </c>
      <c r="E7" s="101" t="s">
        <v>99</v>
      </c>
      <c r="F7" s="100" t="s">
        <v>100</v>
      </c>
      <c r="G7" s="100" t="s">
        <v>101</v>
      </c>
      <c r="H7" s="100" t="s">
        <v>102</v>
      </c>
    </row>
    <row r="8" spans="1:10" s="79" customFormat="1" x14ac:dyDescent="0.2">
      <c r="B8" s="2" t="s">
        <v>103</v>
      </c>
      <c r="C8" s="62"/>
      <c r="D8" s="1"/>
      <c r="E8" s="1"/>
      <c r="F8" s="4"/>
      <c r="G8" s="4"/>
      <c r="H8" s="4"/>
    </row>
    <row r="9" spans="1:10" s="79" customFormat="1" x14ac:dyDescent="0.2">
      <c r="B9" s="2" t="s">
        <v>104</v>
      </c>
      <c r="C9" s="62"/>
      <c r="D9" s="1"/>
      <c r="E9" s="1"/>
      <c r="F9" s="4"/>
      <c r="G9" s="4"/>
      <c r="H9" s="4"/>
    </row>
    <row r="10" spans="1:10" s="79" customFormat="1" x14ac:dyDescent="0.2">
      <c r="B10" s="2" t="s">
        <v>390</v>
      </c>
      <c r="C10" s="62"/>
      <c r="D10" s="1"/>
      <c r="E10" s="1"/>
      <c r="F10" s="4"/>
      <c r="G10" s="4"/>
      <c r="H10" s="4"/>
    </row>
    <row r="11" spans="1:10" s="79" customFormat="1" x14ac:dyDescent="0.2">
      <c r="B11" s="1" t="s">
        <v>1490</v>
      </c>
      <c r="C11" s="62">
        <v>11.99</v>
      </c>
      <c r="D11" s="1" t="s">
        <v>313</v>
      </c>
      <c r="E11" s="1" t="s">
        <v>314</v>
      </c>
      <c r="F11" s="4">
        <v>17850</v>
      </c>
      <c r="G11" s="4">
        <v>141.11000000000001</v>
      </c>
      <c r="H11" s="4">
        <f>+G11*100/G15</f>
        <v>48.710926146213559</v>
      </c>
    </row>
    <row r="12" spans="1:10" s="79" customFormat="1" x14ac:dyDescent="0.2">
      <c r="B12" s="2" t="s">
        <v>325</v>
      </c>
      <c r="C12" s="64"/>
      <c r="D12" s="2"/>
      <c r="E12" s="2"/>
      <c r="F12" s="10"/>
      <c r="G12" s="10">
        <f>SUM(G11)</f>
        <v>141.11000000000001</v>
      </c>
      <c r="H12" s="10">
        <f>SUM(H11)</f>
        <v>48.710926146213559</v>
      </c>
    </row>
    <row r="13" spans="1:10" s="79" customFormat="1" x14ac:dyDescent="0.2">
      <c r="B13" s="2" t="s">
        <v>114</v>
      </c>
      <c r="C13" s="64"/>
      <c r="D13" s="2"/>
      <c r="E13" s="2"/>
      <c r="F13" s="10"/>
      <c r="G13" s="10">
        <v>141.11000000000001</v>
      </c>
      <c r="H13" s="10">
        <v>48.71</v>
      </c>
    </row>
    <row r="14" spans="1:10" s="79" customFormat="1" x14ac:dyDescent="0.2">
      <c r="B14" s="2" t="s">
        <v>115</v>
      </c>
      <c r="C14" s="64"/>
      <c r="D14" s="2"/>
      <c r="E14" s="2"/>
      <c r="F14" s="10"/>
      <c r="G14" s="10">
        <v>148.57859999999999</v>
      </c>
      <c r="H14" s="10">
        <f>+G14*100/G15</f>
        <v>51.289073853786441</v>
      </c>
      <c r="J14" s="99"/>
    </row>
    <row r="15" spans="1:10" s="79" customFormat="1" x14ac:dyDescent="0.2">
      <c r="B15" s="2" t="s">
        <v>116</v>
      </c>
      <c r="C15" s="64"/>
      <c r="D15" s="2"/>
      <c r="E15" s="2"/>
      <c r="F15" s="10"/>
      <c r="G15" s="10">
        <f>+G13+G14</f>
        <v>289.68860000000001</v>
      </c>
      <c r="H15" s="10">
        <v>100</v>
      </c>
    </row>
    <row r="16" spans="1:10" s="79" customFormat="1" x14ac:dyDescent="0.2">
      <c r="B16" s="1" t="s">
        <v>117</v>
      </c>
      <c r="C16" s="62"/>
      <c r="D16" s="1"/>
      <c r="E16" s="1"/>
      <c r="F16" s="4"/>
      <c r="G16" s="4"/>
      <c r="H16" s="4"/>
    </row>
    <row r="17" spans="1:10" s="79" customFormat="1" x14ac:dyDescent="0.2">
      <c r="B17" s="1" t="s">
        <v>118</v>
      </c>
      <c r="C17" s="62"/>
      <c r="D17" s="1"/>
      <c r="E17" s="1"/>
      <c r="F17" s="4"/>
      <c r="G17" s="4"/>
      <c r="H17" s="4"/>
    </row>
    <row r="18" spans="1:10" s="79" customFormat="1" x14ac:dyDescent="0.2">
      <c r="B18" s="1"/>
      <c r="C18" s="62"/>
      <c r="D18" s="1"/>
      <c r="E18" s="1"/>
      <c r="F18" s="4"/>
      <c r="G18" s="4"/>
      <c r="H18" s="4"/>
    </row>
    <row r="19" spans="1:10" s="79" customFormat="1" x14ac:dyDescent="0.2">
      <c r="B19" s="87" t="s">
        <v>1617</v>
      </c>
      <c r="C19" s="85"/>
      <c r="D19" s="84"/>
      <c r="E19" s="84"/>
      <c r="F19" s="83"/>
      <c r="G19" s="83"/>
      <c r="H19" s="83"/>
      <c r="J19" s="80"/>
    </row>
    <row r="20" spans="1:10" s="79" customFormat="1" x14ac:dyDescent="0.2">
      <c r="A20"/>
      <c r="B20"/>
      <c r="C20" s="85"/>
      <c r="D20" s="84"/>
      <c r="E20" s="84"/>
      <c r="F20" s="83"/>
      <c r="G20" s="83"/>
      <c r="H20" s="83"/>
      <c r="J20" s="80"/>
    </row>
    <row r="21" spans="1:10" s="79" customFormat="1" x14ac:dyDescent="0.2">
      <c r="A21"/>
      <c r="B21"/>
      <c r="C21" s="85"/>
      <c r="D21" s="84"/>
      <c r="E21" s="84"/>
      <c r="F21" s="83"/>
      <c r="G21" s="83"/>
      <c r="H21" s="83"/>
      <c r="J21" s="80"/>
    </row>
    <row r="22" spans="1:10" s="79" customFormat="1" x14ac:dyDescent="0.2">
      <c r="A22"/>
      <c r="B22" t="s">
        <v>1616</v>
      </c>
      <c r="C22" s="353">
        <v>85706056.140000001</v>
      </c>
      <c r="D22" s="84"/>
      <c r="E22" s="84"/>
      <c r="F22" s="83"/>
      <c r="G22" s="83"/>
      <c r="H22" s="83"/>
      <c r="J22" s="80"/>
    </row>
    <row r="23" spans="1:10" s="79" customFormat="1" x14ac:dyDescent="0.2">
      <c r="A23"/>
      <c r="B23"/>
      <c r="C23" s="354"/>
      <c r="D23" s="84"/>
      <c r="E23" s="84"/>
      <c r="F23" s="83"/>
      <c r="G23" s="83"/>
      <c r="H23" s="83"/>
      <c r="J23" s="80"/>
    </row>
    <row r="24" spans="1:10" s="79" customFormat="1" x14ac:dyDescent="0.2">
      <c r="A24"/>
      <c r="B24" t="s">
        <v>1615</v>
      </c>
      <c r="C24" s="353">
        <v>74906056.140000001</v>
      </c>
      <c r="D24" s="84"/>
      <c r="E24" s="84"/>
      <c r="F24" s="83"/>
      <c r="G24" s="83"/>
      <c r="H24" s="83"/>
      <c r="J24" s="80"/>
    </row>
    <row r="25" spans="1:10" s="79" customFormat="1" x14ac:dyDescent="0.2">
      <c r="A25"/>
      <c r="B25"/>
      <c r="C25" s="354"/>
      <c r="D25" s="84"/>
      <c r="E25" s="84"/>
      <c r="F25" s="83"/>
      <c r="G25" s="83"/>
      <c r="H25" s="83"/>
      <c r="J25" s="80"/>
    </row>
    <row r="26" spans="1:10" s="79" customFormat="1" x14ac:dyDescent="0.2">
      <c r="A26" s="88" t="s">
        <v>1614</v>
      </c>
      <c r="B26" t="s">
        <v>1613</v>
      </c>
      <c r="C26" s="354">
        <v>10800000</v>
      </c>
      <c r="D26" s="84"/>
      <c r="E26" s="84"/>
      <c r="F26" s="83"/>
      <c r="G26" s="83"/>
      <c r="H26" s="83"/>
      <c r="J26" s="80"/>
    </row>
    <row r="27" spans="1:10" s="79" customFormat="1" x14ac:dyDescent="0.2">
      <c r="A27" s="88"/>
      <c r="B27"/>
      <c r="C27" s="354"/>
      <c r="D27" s="84"/>
      <c r="E27" s="84"/>
      <c r="F27" s="83"/>
      <c r="G27" s="83"/>
      <c r="H27" s="83"/>
      <c r="J27" s="80"/>
    </row>
    <row r="28" spans="1:10" s="79" customFormat="1" x14ac:dyDescent="0.2">
      <c r="A28" s="88"/>
      <c r="B28" s="87" t="s">
        <v>1612</v>
      </c>
      <c r="C28" s="354">
        <v>32707860</v>
      </c>
      <c r="D28" s="84"/>
      <c r="E28" s="84"/>
      <c r="F28" s="83"/>
      <c r="G28" s="83"/>
      <c r="H28" s="83"/>
      <c r="J28" s="80"/>
    </row>
    <row r="29" spans="1:10" s="79" customFormat="1" x14ac:dyDescent="0.2">
      <c r="A29" s="88"/>
      <c r="B29"/>
      <c r="C29" s="354"/>
      <c r="D29" s="84"/>
      <c r="E29" s="84"/>
      <c r="F29" s="83"/>
      <c r="G29" s="83"/>
      <c r="H29" s="83"/>
      <c r="J29" s="80"/>
    </row>
    <row r="30" spans="1:10" s="79" customFormat="1" x14ac:dyDescent="0.2">
      <c r="A30" s="88"/>
      <c r="B30" t="s">
        <v>1611</v>
      </c>
      <c r="C30" s="353">
        <v>14857860</v>
      </c>
      <c r="D30" s="84"/>
      <c r="E30" s="84"/>
      <c r="F30" s="83"/>
      <c r="G30" s="83"/>
      <c r="H30" s="83"/>
      <c r="J30" s="80"/>
    </row>
    <row r="31" spans="1:10" s="79" customFormat="1" x14ac:dyDescent="0.2">
      <c r="A31" s="88"/>
      <c r="B31"/>
      <c r="C31" s="354"/>
      <c r="D31" s="84"/>
      <c r="E31" s="84"/>
      <c r="F31" s="83"/>
      <c r="G31" s="83"/>
      <c r="H31" s="83"/>
      <c r="J31" s="80"/>
    </row>
    <row r="32" spans="1:10" s="79" customFormat="1" ht="25.5" x14ac:dyDescent="0.2">
      <c r="A32" s="88"/>
      <c r="B32" s="91" t="s">
        <v>1610</v>
      </c>
      <c r="C32" s="353">
        <v>17850000</v>
      </c>
      <c r="D32" s="84"/>
      <c r="E32" s="84"/>
      <c r="F32" s="83"/>
      <c r="G32" s="83"/>
      <c r="H32" s="83"/>
      <c r="J32" s="80"/>
    </row>
    <row r="33" spans="1:10" s="79" customFormat="1" x14ac:dyDescent="0.2">
      <c r="A33" s="88"/>
      <c r="B33"/>
      <c r="C33" s="354"/>
      <c r="D33" s="84"/>
      <c r="E33" s="84"/>
      <c r="F33" s="83"/>
      <c r="G33" s="83"/>
      <c r="H33" s="83"/>
      <c r="J33" s="80"/>
    </row>
    <row r="34" spans="1:10" s="79" customFormat="1" x14ac:dyDescent="0.2">
      <c r="A34" s="88" t="s">
        <v>1609</v>
      </c>
      <c r="B34" s="87" t="s">
        <v>1608</v>
      </c>
      <c r="C34" s="355">
        <v>32707860</v>
      </c>
      <c r="D34" s="84"/>
      <c r="E34" s="84"/>
      <c r="F34" s="83"/>
      <c r="G34" s="83"/>
      <c r="H34" s="83"/>
      <c r="J34" s="80"/>
    </row>
    <row r="35" spans="1:10" s="79" customFormat="1" x14ac:dyDescent="0.2">
      <c r="B35" s="1"/>
      <c r="C35" s="62"/>
      <c r="D35" s="1"/>
      <c r="E35" s="1"/>
      <c r="F35" s="4"/>
      <c r="G35" s="4"/>
      <c r="H35" s="4"/>
    </row>
    <row r="36" spans="1:10" s="79" customFormat="1" x14ac:dyDescent="0.2">
      <c r="B36" s="1"/>
      <c r="C36" s="62"/>
      <c r="D36" s="1"/>
      <c r="E36" s="1"/>
      <c r="F36" s="4"/>
      <c r="G36" s="4"/>
      <c r="H36" s="4"/>
    </row>
  </sheetData>
  <mergeCells count="1">
    <mergeCell ref="B1:E1"/>
  </mergeCells>
  <hyperlinks>
    <hyperlink ref="A1" location="Index!A1" display="Index" xr:uid="{40BA2083-41BC-472A-BC16-5CA971357A2A}"/>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714B9-5338-4B9C-A15F-9DF656EDD582}">
  <dimension ref="A1:J36"/>
  <sheetViews>
    <sheetView workbookViewId="0">
      <selection activeCell="B1" sqref="B1:E1"/>
    </sheetView>
  </sheetViews>
  <sheetFormatPr defaultRowHeight="12.75" x14ac:dyDescent="0.2"/>
  <cols>
    <col min="1" max="1" width="5.42578125" style="79" bestFit="1" customWidth="1"/>
    <col min="2" max="2" width="70.42578125" style="79" customWidth="1"/>
    <col min="3" max="3" width="13.140625" style="82" bestFit="1" customWidth="1"/>
    <col min="4" max="4" width="11.140625" style="79" bestFit="1" customWidth="1"/>
    <col min="5" max="5" width="13.5703125" style="79" bestFit="1" customWidth="1"/>
    <col min="6" max="6" width="10.28515625" style="81" bestFit="1" customWidth="1"/>
    <col min="7" max="7" width="18.140625" style="81" bestFit="1" customWidth="1"/>
    <col min="8" max="8" width="9.140625" style="81"/>
    <col min="9" max="9" width="9.140625" style="79"/>
    <col min="10" max="10" width="13.5703125" style="80" bestFit="1" customWidth="1"/>
    <col min="11" max="16384" width="9.140625" style="79"/>
  </cols>
  <sheetData>
    <row r="1" spans="1:10" x14ac:dyDescent="0.2">
      <c r="A1" s="3" t="s">
        <v>0</v>
      </c>
      <c r="B1" s="472" t="s">
        <v>1618</v>
      </c>
      <c r="C1" s="472"/>
      <c r="D1" s="472"/>
      <c r="E1" s="472"/>
    </row>
    <row r="5" spans="1:10" x14ac:dyDescent="0.2">
      <c r="B5" s="1" t="s">
        <v>95</v>
      </c>
    </row>
    <row r="7" spans="1:10" x14ac:dyDescent="0.2">
      <c r="B7" s="94" t="s">
        <v>96</v>
      </c>
      <c r="C7" s="95" t="s">
        <v>97</v>
      </c>
      <c r="D7" s="94" t="s">
        <v>98</v>
      </c>
      <c r="E7" s="94" t="s">
        <v>99</v>
      </c>
      <c r="F7" s="93" t="s">
        <v>100</v>
      </c>
      <c r="G7" s="93" t="s">
        <v>101</v>
      </c>
      <c r="H7" s="93" t="s">
        <v>102</v>
      </c>
    </row>
    <row r="8" spans="1:10" x14ac:dyDescent="0.2">
      <c r="B8" s="2" t="s">
        <v>103</v>
      </c>
      <c r="C8" s="62"/>
      <c r="D8" s="1"/>
      <c r="E8" s="1"/>
      <c r="F8" s="4"/>
      <c r="G8" s="4"/>
      <c r="H8" s="4"/>
    </row>
    <row r="9" spans="1:10" x14ac:dyDescent="0.2">
      <c r="B9" s="2" t="s">
        <v>104</v>
      </c>
      <c r="C9" s="62"/>
      <c r="D9" s="1"/>
      <c r="E9" s="1"/>
      <c r="F9" s="4"/>
      <c r="G9" s="4"/>
      <c r="H9" s="4"/>
    </row>
    <row r="10" spans="1:10" x14ac:dyDescent="0.2">
      <c r="B10" s="2" t="s">
        <v>390</v>
      </c>
      <c r="C10" s="62"/>
      <c r="D10" s="1"/>
      <c r="E10" s="1"/>
      <c r="F10" s="4"/>
      <c r="G10" s="4"/>
      <c r="H10" s="4"/>
    </row>
    <row r="11" spans="1:10" x14ac:dyDescent="0.2">
      <c r="B11" s="1" t="s">
        <v>1490</v>
      </c>
      <c r="C11" s="62">
        <v>11.99</v>
      </c>
      <c r="D11" s="1" t="s">
        <v>313</v>
      </c>
      <c r="E11" s="1" t="s">
        <v>314</v>
      </c>
      <c r="F11" s="4">
        <v>18098</v>
      </c>
      <c r="G11" s="4">
        <v>143.07</v>
      </c>
      <c r="H11" s="4">
        <f>+G11*100/G15</f>
        <v>48.710950675898069</v>
      </c>
    </row>
    <row r="12" spans="1:10" x14ac:dyDescent="0.2">
      <c r="B12" s="2" t="s">
        <v>325</v>
      </c>
      <c r="C12" s="64"/>
      <c r="D12" s="2"/>
      <c r="E12" s="2"/>
      <c r="F12" s="10"/>
      <c r="G12" s="4">
        <f>SUM(G11)</f>
        <v>143.07</v>
      </c>
      <c r="H12" s="4">
        <f>SUM(H11)</f>
        <v>48.710950675898069</v>
      </c>
    </row>
    <row r="13" spans="1:10" x14ac:dyDescent="0.2">
      <c r="B13" s="2" t="s">
        <v>114</v>
      </c>
      <c r="C13" s="64"/>
      <c r="D13" s="2"/>
      <c r="E13" s="2"/>
      <c r="F13" s="10"/>
      <c r="G13" s="10">
        <f>+G12</f>
        <v>143.07</v>
      </c>
      <c r="H13" s="10">
        <v>48.71</v>
      </c>
    </row>
    <row r="14" spans="1:10" x14ac:dyDescent="0.2">
      <c r="B14" s="2" t="s">
        <v>115</v>
      </c>
      <c r="C14" s="64"/>
      <c r="D14" s="2"/>
      <c r="E14" s="2"/>
      <c r="F14" s="10"/>
      <c r="G14" s="10">
        <v>150.64219</v>
      </c>
      <c r="H14" s="10">
        <f>+G14*100/G15</f>
        <v>51.289049324101939</v>
      </c>
    </row>
    <row r="15" spans="1:10" ht="15" x14ac:dyDescent="0.2">
      <c r="B15" s="2" t="s">
        <v>116</v>
      </c>
      <c r="C15" s="64"/>
      <c r="D15" s="2"/>
      <c r="E15" s="2"/>
      <c r="F15" s="10"/>
      <c r="G15" s="10">
        <f>+G12+G14</f>
        <v>293.71218999999996</v>
      </c>
      <c r="H15" s="10">
        <v>100</v>
      </c>
      <c r="J15" s="92"/>
    </row>
    <row r="16" spans="1:10" x14ac:dyDescent="0.2">
      <c r="B16" s="1" t="s">
        <v>117</v>
      </c>
      <c r="C16" s="62"/>
      <c r="D16" s="1"/>
      <c r="E16" s="1"/>
      <c r="F16" s="4"/>
      <c r="G16" s="4"/>
      <c r="H16" s="4"/>
    </row>
    <row r="17" spans="1:8" x14ac:dyDescent="0.2">
      <c r="B17" s="1" t="s">
        <v>118</v>
      </c>
      <c r="C17" s="62"/>
      <c r="D17" s="1"/>
      <c r="E17" s="1"/>
      <c r="F17" s="4"/>
      <c r="G17" s="4"/>
      <c r="H17" s="4"/>
    </row>
    <row r="18" spans="1:8" x14ac:dyDescent="0.2">
      <c r="B18" s="84"/>
      <c r="C18" s="85"/>
      <c r="D18" s="84"/>
      <c r="E18" s="84"/>
      <c r="F18" s="83"/>
      <c r="G18" s="83"/>
      <c r="H18" s="83"/>
    </row>
    <row r="19" spans="1:8" x14ac:dyDescent="0.2">
      <c r="B19" s="84"/>
      <c r="C19" s="85"/>
      <c r="D19" s="84"/>
      <c r="E19" s="84"/>
      <c r="F19" s="83"/>
      <c r="G19" s="83"/>
      <c r="H19" s="83"/>
    </row>
    <row r="20" spans="1:8" x14ac:dyDescent="0.2">
      <c r="B20" s="87" t="s">
        <v>1617</v>
      </c>
      <c r="C20" s="85"/>
      <c r="D20" s="84"/>
      <c r="E20" s="84"/>
      <c r="F20" s="83"/>
      <c r="G20" s="83"/>
      <c r="H20" s="83"/>
    </row>
    <row r="21" spans="1:8" x14ac:dyDescent="0.2">
      <c r="A21"/>
      <c r="B21"/>
      <c r="C21" s="85"/>
      <c r="D21" s="84"/>
      <c r="E21" s="84"/>
      <c r="F21" s="83"/>
      <c r="G21" s="83"/>
      <c r="H21" s="83"/>
    </row>
    <row r="22" spans="1:8" x14ac:dyDescent="0.2">
      <c r="A22"/>
      <c r="B22"/>
      <c r="C22" s="85"/>
      <c r="D22" s="84"/>
      <c r="E22" s="84"/>
      <c r="F22" s="83"/>
      <c r="G22" s="83"/>
      <c r="H22" s="83"/>
    </row>
    <row r="23" spans="1:8" x14ac:dyDescent="0.2">
      <c r="A23"/>
      <c r="B23" t="s">
        <v>1616</v>
      </c>
      <c r="C23" s="90">
        <v>87507008.170000002</v>
      </c>
      <c r="D23" s="84"/>
      <c r="E23" s="84"/>
      <c r="F23" s="83"/>
      <c r="G23" s="83"/>
      <c r="H23" s="83"/>
    </row>
    <row r="24" spans="1:8" x14ac:dyDescent="0.2">
      <c r="A24"/>
      <c r="B24"/>
      <c r="C24" s="89"/>
      <c r="D24" s="84"/>
      <c r="E24" s="84"/>
      <c r="F24" s="83"/>
      <c r="G24" s="83"/>
      <c r="H24" s="83"/>
    </row>
    <row r="25" spans="1:8" x14ac:dyDescent="0.2">
      <c r="A25"/>
      <c r="B25" t="s">
        <v>1615</v>
      </c>
      <c r="C25" s="90">
        <v>76557008.170000002</v>
      </c>
      <c r="D25" s="84"/>
      <c r="E25" s="84"/>
      <c r="F25" s="83"/>
      <c r="G25" s="83"/>
      <c r="H25" s="83"/>
    </row>
    <row r="26" spans="1:8" x14ac:dyDescent="0.2">
      <c r="A26"/>
      <c r="B26"/>
      <c r="C26" s="89"/>
      <c r="D26" s="84"/>
      <c r="E26" s="84"/>
      <c r="F26" s="83"/>
      <c r="G26" s="83"/>
      <c r="H26" s="83"/>
    </row>
    <row r="27" spans="1:8" x14ac:dyDescent="0.2">
      <c r="A27" s="88" t="s">
        <v>1614</v>
      </c>
      <c r="B27" t="s">
        <v>1613</v>
      </c>
      <c r="C27" s="89">
        <v>10950000</v>
      </c>
      <c r="D27" s="84"/>
      <c r="E27" s="84"/>
      <c r="F27" s="83"/>
      <c r="G27" s="83"/>
      <c r="H27" s="83"/>
    </row>
    <row r="28" spans="1:8" x14ac:dyDescent="0.2">
      <c r="A28" s="88"/>
      <c r="B28"/>
      <c r="C28" s="89"/>
      <c r="D28" s="84"/>
      <c r="E28" s="84"/>
      <c r="F28" s="83"/>
      <c r="G28" s="83"/>
      <c r="H28" s="83"/>
    </row>
    <row r="29" spans="1:8" x14ac:dyDescent="0.2">
      <c r="A29" s="88"/>
      <c r="B29" s="87" t="s">
        <v>1612</v>
      </c>
      <c r="C29" s="86">
        <v>33162219</v>
      </c>
      <c r="D29" s="84"/>
      <c r="E29" s="84"/>
      <c r="F29" s="83"/>
      <c r="G29" s="83"/>
      <c r="H29" s="83"/>
    </row>
    <row r="30" spans="1:8" x14ac:dyDescent="0.2">
      <c r="A30" s="88"/>
      <c r="B30"/>
      <c r="C30" s="89"/>
      <c r="D30" s="84"/>
      <c r="E30" s="84"/>
      <c r="F30" s="83"/>
      <c r="G30" s="83"/>
      <c r="H30" s="83"/>
    </row>
    <row r="31" spans="1:8" x14ac:dyDescent="0.2">
      <c r="A31" s="88"/>
      <c r="B31" t="s">
        <v>1611</v>
      </c>
      <c r="C31" s="90">
        <v>15064219</v>
      </c>
      <c r="D31" s="84"/>
      <c r="E31" s="84"/>
      <c r="F31" s="83"/>
      <c r="G31" s="83"/>
      <c r="H31" s="83"/>
    </row>
    <row r="32" spans="1:8" x14ac:dyDescent="0.2">
      <c r="A32" s="88"/>
      <c r="B32"/>
      <c r="C32" s="89"/>
      <c r="D32" s="84"/>
      <c r="E32" s="84"/>
      <c r="F32" s="83"/>
      <c r="G32" s="83"/>
      <c r="H32" s="83"/>
    </row>
    <row r="33" spans="1:8" ht="25.5" x14ac:dyDescent="0.2">
      <c r="A33" s="88"/>
      <c r="B33" s="91" t="s">
        <v>1610</v>
      </c>
      <c r="C33" s="90">
        <v>18098000</v>
      </c>
      <c r="D33" s="84"/>
      <c r="E33" s="84"/>
      <c r="F33" s="83"/>
      <c r="G33" s="83"/>
      <c r="H33" s="83"/>
    </row>
    <row r="34" spans="1:8" x14ac:dyDescent="0.2">
      <c r="A34" s="88"/>
      <c r="B34"/>
      <c r="C34" s="89"/>
      <c r="D34" s="84"/>
      <c r="E34" s="84"/>
      <c r="F34" s="83"/>
      <c r="G34" s="83"/>
      <c r="H34" s="83"/>
    </row>
    <row r="35" spans="1:8" x14ac:dyDescent="0.2">
      <c r="A35" s="88" t="s">
        <v>1609</v>
      </c>
      <c r="B35" s="87" t="s">
        <v>1608</v>
      </c>
      <c r="C35" s="86">
        <v>33162219</v>
      </c>
      <c r="D35" s="84"/>
      <c r="E35" s="84"/>
      <c r="F35" s="83"/>
      <c r="G35" s="83"/>
      <c r="H35" s="83"/>
    </row>
    <row r="36" spans="1:8" x14ac:dyDescent="0.2">
      <c r="B36" s="84"/>
      <c r="C36" s="85"/>
      <c r="D36" s="84"/>
      <c r="E36" s="84"/>
      <c r="F36" s="83"/>
      <c r="G36" s="83"/>
      <c r="H36" s="83"/>
    </row>
  </sheetData>
  <mergeCells count="1">
    <mergeCell ref="B1:E1"/>
  </mergeCells>
  <hyperlinks>
    <hyperlink ref="A1" location="Index!A1" display="Index" xr:uid="{CC43C394-8D1F-4A35-9705-C5BD3CD7ABD6}"/>
  </hyperlinks>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52</vt:i4>
      </vt:variant>
      <vt:variant>
        <vt:lpstr>Named Ranges</vt:lpstr>
      </vt:variant>
      <vt:variant>
        <vt:i4>203</vt:i4>
      </vt:variant>
    </vt:vector>
  </HeadingPairs>
  <TitlesOfParts>
    <vt:vector size="255" baseType="lpstr">
      <vt:lpstr>Index</vt:lpstr>
      <vt:lpstr>TATA Scheme Risk-O-Meters</vt:lpstr>
      <vt:lpstr>Dividend History</vt:lpstr>
      <vt:lpstr>TAF</vt:lpstr>
      <vt:lpstr>TBAF</vt:lpstr>
      <vt:lpstr>TMIF</vt:lpstr>
      <vt:lpstr>TMAOF</vt:lpstr>
      <vt:lpstr>TEGF</vt:lpstr>
      <vt:lpstr>TDIVYF</vt:lpstr>
      <vt:lpstr>TTOFE</vt:lpstr>
      <vt:lpstr>TEOF</vt:lpstr>
      <vt:lpstr>TINR</vt:lpstr>
      <vt:lpstr>TSCAPF</vt:lpstr>
      <vt:lpstr>TEQPEF</vt:lpstr>
      <vt:lpstr>TMCAPF</vt:lpstr>
      <vt:lpstr>TFEF</vt:lpstr>
      <vt:lpstr>TTSF96</vt:lpstr>
      <vt:lpstr>TIFSA</vt:lpstr>
      <vt:lpstr>TIFNA</vt:lpstr>
      <vt:lpstr>TNETF</vt:lpstr>
      <vt:lpstr>TNPBETF</vt:lpstr>
      <vt:lpstr>TBFSF</vt:lpstr>
      <vt:lpstr>TDIF</vt:lpstr>
      <vt:lpstr>TICF</vt:lpstr>
      <vt:lpstr>TIPHF</vt:lpstr>
      <vt:lpstr>TREF</vt:lpstr>
      <vt:lpstr>TISF</vt:lpstr>
      <vt:lpstr>TCS</vt:lpstr>
      <vt:lpstr>TYCF</vt:lpstr>
      <vt:lpstr>TQNTF</vt:lpstr>
      <vt:lpstr>TBCF</vt:lpstr>
      <vt:lpstr>TRSFP</vt:lpstr>
      <vt:lpstr>TRSFM</vt:lpstr>
      <vt:lpstr>TRSFC</vt:lpstr>
      <vt:lpstr>TFF</vt:lpstr>
      <vt:lpstr>TSTBF</vt:lpstr>
      <vt:lpstr>TIPF</vt:lpstr>
      <vt:lpstr>TFRSTF</vt:lpstr>
      <vt:lpstr>TLF</vt:lpstr>
      <vt:lpstr>TOF</vt:lpstr>
      <vt:lpstr>TUSTF</vt:lpstr>
      <vt:lpstr>TIFA</vt:lpstr>
      <vt:lpstr>TGSFR</vt:lpstr>
      <vt:lpstr>TDBF</vt:lpstr>
      <vt:lpstr>TBPSUF</vt:lpstr>
      <vt:lpstr>TFRF</vt:lpstr>
      <vt:lpstr>TFM56F</vt:lpstr>
      <vt:lpstr>TFM56D</vt:lpstr>
      <vt:lpstr>TFM56C</vt:lpstr>
      <vt:lpstr>TFM56B</vt:lpstr>
      <vt:lpstr>TFM55F</vt:lpstr>
      <vt:lpstr>TFM55E</vt:lpstr>
      <vt:lpstr>Index!Main_Sheet</vt:lpstr>
      <vt:lpstr>TAF</vt:lpstr>
      <vt:lpstr>TAF!TAF_Debt_Related</vt:lpstr>
      <vt:lpstr>TAF!TAF_EQ</vt:lpstr>
      <vt:lpstr>TAF!TAF_EQ_Related</vt:lpstr>
      <vt:lpstr>TAF!TAF_FD</vt:lpstr>
      <vt:lpstr>TAF!TAF_GOV_SEC</vt:lpstr>
      <vt:lpstr>TAF!TAF_MM</vt:lpstr>
      <vt:lpstr>TAF!TAFNAV</vt:lpstr>
      <vt:lpstr>TBAF</vt:lpstr>
      <vt:lpstr>TBAF!TBAF_Debt_Related</vt:lpstr>
      <vt:lpstr>TBAF!TBAF_EQ</vt:lpstr>
      <vt:lpstr>TBAF!TBAF_EQ_Related</vt:lpstr>
      <vt:lpstr>TBAF!TBAF_FD</vt:lpstr>
      <vt:lpstr>TBAF!TBAF_GOV_SEC</vt:lpstr>
      <vt:lpstr>TBAF!TBAF_MM</vt:lpstr>
      <vt:lpstr>TBAF!TBAFNAV</vt:lpstr>
      <vt:lpstr>TBCF</vt:lpstr>
      <vt:lpstr>TBCF!TBCF_EQ</vt:lpstr>
      <vt:lpstr>TBCF!TBCFNAV</vt:lpstr>
      <vt:lpstr>TBFSF</vt:lpstr>
      <vt:lpstr>TBFSF!TBFSF_EQ</vt:lpstr>
      <vt:lpstr>TBFSF!TBFSFNAV</vt:lpstr>
      <vt:lpstr>TBPSUF!TBPSUF</vt:lpstr>
      <vt:lpstr>TBPSUF!TBPSUF_Debt_Related</vt:lpstr>
      <vt:lpstr>TBPSUF!TBPSUF_GOV_SEC</vt:lpstr>
      <vt:lpstr>TBPSUF!TBPSUF_MM</vt:lpstr>
      <vt:lpstr>TBPSUF!TBPSUFNAV</vt:lpstr>
      <vt:lpstr>TCS</vt:lpstr>
      <vt:lpstr>TCS!TCS_EQ</vt:lpstr>
      <vt:lpstr>TCS!TCSNAV</vt:lpstr>
      <vt:lpstr>TDBF!TDBF</vt:lpstr>
      <vt:lpstr>TDBF!TDBF_Debt_Related</vt:lpstr>
      <vt:lpstr>TDBF!TDBF_GOV_SEC</vt:lpstr>
      <vt:lpstr>TDBF!TDBF_MM</vt:lpstr>
      <vt:lpstr>TDBF!TDBFNAV</vt:lpstr>
      <vt:lpstr>TDIF</vt:lpstr>
      <vt:lpstr>TDIF!TDIF_EQ</vt:lpstr>
      <vt:lpstr>TDIF!TDIF_Foreign_Units</vt:lpstr>
      <vt:lpstr>TDIF!TDIFNAV</vt:lpstr>
      <vt:lpstr>TDIVYF</vt:lpstr>
      <vt:lpstr>TDIVYF!TDIVYF_Debt_Related</vt:lpstr>
      <vt:lpstr>TDIVYF!TDIVYF_EQ</vt:lpstr>
      <vt:lpstr>TDIVYF!TDIVYF_EQ_Related</vt:lpstr>
      <vt:lpstr>TDIVYF!TDIVYF_GOV_SEC</vt:lpstr>
      <vt:lpstr>TDIVYF!TDIVYFNAV</vt:lpstr>
      <vt:lpstr>TEGF</vt:lpstr>
      <vt:lpstr>TEGF!TEGF_Debt_Related</vt:lpstr>
      <vt:lpstr>TEGF!TEGF_EQ</vt:lpstr>
      <vt:lpstr>TEGF!TEGF_GOV_SEC</vt:lpstr>
      <vt:lpstr>TEGF!TEGF_MM</vt:lpstr>
      <vt:lpstr>TEGF!TEGFNAV</vt:lpstr>
      <vt:lpstr>TEOF</vt:lpstr>
      <vt:lpstr>TEOF!TEOF_EQ</vt:lpstr>
      <vt:lpstr>TEOF!TEOFNAV</vt:lpstr>
      <vt:lpstr>TEQPEF</vt:lpstr>
      <vt:lpstr>TEQPEF!TEQPEF_EQ</vt:lpstr>
      <vt:lpstr>TEQPEF!TEQPEFNAV</vt:lpstr>
      <vt:lpstr>TFEF</vt:lpstr>
      <vt:lpstr>TFEF!TFEF_EQ</vt:lpstr>
      <vt:lpstr>TFEF!TFEFNAV</vt:lpstr>
      <vt:lpstr>TFF!TFF</vt:lpstr>
      <vt:lpstr>TFF!TFF_Debt_Related</vt:lpstr>
      <vt:lpstr>TFF!TFF_GOV_SEC</vt:lpstr>
      <vt:lpstr>TFF!TFF_MM</vt:lpstr>
      <vt:lpstr>TFF!TFFNAV</vt:lpstr>
      <vt:lpstr>TFF!TFFSP1_Debt_Related</vt:lpstr>
      <vt:lpstr>TFF!TFFSP1NAV</vt:lpstr>
      <vt:lpstr>TFM55E!TFM55E</vt:lpstr>
      <vt:lpstr>TFM55E!TFM55E_Debt_Related</vt:lpstr>
      <vt:lpstr>TFM56B!TFM55E_Debt_Related</vt:lpstr>
      <vt:lpstr>TOF!TFM55E_Debt_Related</vt:lpstr>
      <vt:lpstr>TFM55F!TFM55F_Debt_Related</vt:lpstr>
      <vt:lpstr>TFM56B!TFM56BNAV</vt:lpstr>
      <vt:lpstr>TFM56C!TFM56C</vt:lpstr>
      <vt:lpstr>TFM56C!TFM56C_Debt_Related</vt:lpstr>
      <vt:lpstr>TFM56C!TFM56CNAV</vt:lpstr>
      <vt:lpstr>TFM56D!TFM56D</vt:lpstr>
      <vt:lpstr>TFM56D!TFM56D_Debt_Related</vt:lpstr>
      <vt:lpstr>TFM56D!TFM56DNAV</vt:lpstr>
      <vt:lpstr>TFM56F!TFM56F</vt:lpstr>
      <vt:lpstr>TFM56F!TFM56F_Debt_Related</vt:lpstr>
      <vt:lpstr>TFM56F!TFM56FNAV</vt:lpstr>
      <vt:lpstr>TFRF!TFRF</vt:lpstr>
      <vt:lpstr>TFRF!TFRF_Debt_Related</vt:lpstr>
      <vt:lpstr>TFRF!TFRF_GOV_SEC</vt:lpstr>
      <vt:lpstr>TFRF!TFRFNAV</vt:lpstr>
      <vt:lpstr>TFRSTF!TFRSTF</vt:lpstr>
      <vt:lpstr>TFRSTF!TFRSTF_GOV_SEC</vt:lpstr>
      <vt:lpstr>TFRSTF!TFRSTF_MM</vt:lpstr>
      <vt:lpstr>TFRSTF!TFRSTFNAV</vt:lpstr>
      <vt:lpstr>TGSFR!TGSFR</vt:lpstr>
      <vt:lpstr>TGSFR!TGSFR_GOV_SEC</vt:lpstr>
      <vt:lpstr>TGSFR!TGSFRNAV</vt:lpstr>
      <vt:lpstr>TICF</vt:lpstr>
      <vt:lpstr>TICF!TICF_Debt_Related</vt:lpstr>
      <vt:lpstr>TICF!TICF_EQ</vt:lpstr>
      <vt:lpstr>TICF!TICFNAV</vt:lpstr>
      <vt:lpstr>TIFA!TIFA</vt:lpstr>
      <vt:lpstr>TIFA!TIFA_Debt_Related</vt:lpstr>
      <vt:lpstr>TIFA!TIFA_Debt_Related_UNLISTED</vt:lpstr>
      <vt:lpstr>TIFA!TIFA_GOV_SEC</vt:lpstr>
      <vt:lpstr>TIFA!TIFANAV</vt:lpstr>
      <vt:lpstr>TIFNA</vt:lpstr>
      <vt:lpstr>TIFNA!TIFNA_Debt_Related</vt:lpstr>
      <vt:lpstr>TIFNA!TIFNA_EQ</vt:lpstr>
      <vt:lpstr>TIFNA!TIFNANAV</vt:lpstr>
      <vt:lpstr>TIFSA</vt:lpstr>
      <vt:lpstr>TIFSA!TIFSA_EQ</vt:lpstr>
      <vt:lpstr>TIFSA!TIFSANAV</vt:lpstr>
      <vt:lpstr>TINR</vt:lpstr>
      <vt:lpstr>TINR!TINR_EQ</vt:lpstr>
      <vt:lpstr>TINR!TINRNAV</vt:lpstr>
      <vt:lpstr>TIPF!TIPF</vt:lpstr>
      <vt:lpstr>TIPF!TIPF_Debt_Related</vt:lpstr>
      <vt:lpstr>TIPF!TIPF_Debt_Related_UNLISTED</vt:lpstr>
      <vt:lpstr>TIPF!TIPF_GOV_SEC</vt:lpstr>
      <vt:lpstr>TIPF!TIPFNAV</vt:lpstr>
      <vt:lpstr>TIPF!TIPFSP1_Debt_Related</vt:lpstr>
      <vt:lpstr>TIPF!TIPFSP1NAV</vt:lpstr>
      <vt:lpstr>TIPHF</vt:lpstr>
      <vt:lpstr>TIPHF!TIPHF_EQ</vt:lpstr>
      <vt:lpstr>TIPHF!TIPHFNAV</vt:lpstr>
      <vt:lpstr>TISF</vt:lpstr>
      <vt:lpstr>TISF!TISF_EQ</vt:lpstr>
      <vt:lpstr>TISF!TISFNAV</vt:lpstr>
      <vt:lpstr>TLF!TLF</vt:lpstr>
      <vt:lpstr>TLF!TLF_GOV_SEC</vt:lpstr>
      <vt:lpstr>TLF!TLF_MM</vt:lpstr>
      <vt:lpstr>TLF!TLFNAV</vt:lpstr>
      <vt:lpstr>TMAOF</vt:lpstr>
      <vt:lpstr>TMAOF!TMAOF_Debt_Related</vt:lpstr>
      <vt:lpstr>TMAOF!TMAOF_EQ</vt:lpstr>
      <vt:lpstr>TMAOF!TMAOF_EQ_Related</vt:lpstr>
      <vt:lpstr>TMAOF!TMAOF_GOV_SEC</vt:lpstr>
      <vt:lpstr>TMAOF!TMAOFNAV</vt:lpstr>
      <vt:lpstr>TMCAPF</vt:lpstr>
      <vt:lpstr>TMCAPF!TMCAPF_EQ</vt:lpstr>
      <vt:lpstr>TMCAPF!TMCAPFNAV</vt:lpstr>
      <vt:lpstr>TMIF</vt:lpstr>
      <vt:lpstr>TMIF!TMIF_Debt_Related</vt:lpstr>
      <vt:lpstr>TMIF!TMIF_EQ</vt:lpstr>
      <vt:lpstr>TMIF!TMIF_EQ_Related</vt:lpstr>
      <vt:lpstr>TMIF!TMIF_GOV_SEC</vt:lpstr>
      <vt:lpstr>TMIF!TMIFNAV</vt:lpstr>
      <vt:lpstr>TNETF</vt:lpstr>
      <vt:lpstr>TNETF!TNETF_Debt_Related</vt:lpstr>
      <vt:lpstr>TNETF!TNETF_EQ</vt:lpstr>
      <vt:lpstr>TNETF!TNETFNAV</vt:lpstr>
      <vt:lpstr>TNPBETF</vt:lpstr>
      <vt:lpstr>TNPBETF!TNPBETF_EQ</vt:lpstr>
      <vt:lpstr>TNPBETF!TNPBETFNAV</vt:lpstr>
      <vt:lpstr>TOF!TOF</vt:lpstr>
      <vt:lpstr>TOF!TOFNAV</vt:lpstr>
      <vt:lpstr>TQNTF</vt:lpstr>
      <vt:lpstr>TQNTF!TQNTF_Debt_Related</vt:lpstr>
      <vt:lpstr>TQNTF!TQNTF_EQ</vt:lpstr>
      <vt:lpstr>TQNTF!TQNTFNAV</vt:lpstr>
      <vt:lpstr>TREF</vt:lpstr>
      <vt:lpstr>TREF!TREF_EQ</vt:lpstr>
      <vt:lpstr>TREF!TREFNAV</vt:lpstr>
      <vt:lpstr>TRSFC!TRSFC</vt:lpstr>
      <vt:lpstr>TRSFC!TRSFC_Debt_Related</vt:lpstr>
      <vt:lpstr>TRSFC!TRSFC_EQ</vt:lpstr>
      <vt:lpstr>TRSFC!TRSFC_GOV_SEC</vt:lpstr>
      <vt:lpstr>TRSFC!TRSFC_MM</vt:lpstr>
      <vt:lpstr>TRSFC!TRSFCNAV</vt:lpstr>
      <vt:lpstr>TRSFM</vt:lpstr>
      <vt:lpstr>TRSFM!TRSFM_Debt_Related</vt:lpstr>
      <vt:lpstr>TRSFM!TRSFM_Debt_Related_UNLISTED</vt:lpstr>
      <vt:lpstr>TRSFM!TRSFM_EQ</vt:lpstr>
      <vt:lpstr>TRSFM!TRSFM_GOV_SEC</vt:lpstr>
      <vt:lpstr>TRSFM!TRSFM_MM</vt:lpstr>
      <vt:lpstr>TRSFM!TRSFMNAV</vt:lpstr>
      <vt:lpstr>TRSFP</vt:lpstr>
      <vt:lpstr>TRSFP!TRSFP_EQ</vt:lpstr>
      <vt:lpstr>TRSFP!TRSFPNAV</vt:lpstr>
      <vt:lpstr>TSCAPF</vt:lpstr>
      <vt:lpstr>TSCAPF!TSCAPF_EQ</vt:lpstr>
      <vt:lpstr>TSCAPF!TSCAPFNAV</vt:lpstr>
      <vt:lpstr>TSTBF!TSTBF</vt:lpstr>
      <vt:lpstr>TSTBF!TSTBF_Debt_Related</vt:lpstr>
      <vt:lpstr>TSTBF!TSTBF_Debt_Related_UNLISTED</vt:lpstr>
      <vt:lpstr>TSTBF!TSTBF_GOV_SEC</vt:lpstr>
      <vt:lpstr>TSTBF!TSTBF_MM</vt:lpstr>
      <vt:lpstr>TSTBF!TSTBF_Mutual_F_Units_1</vt:lpstr>
      <vt:lpstr>TSTBF!TSTBFNAV</vt:lpstr>
      <vt:lpstr>TSTBF!TTMFSP1</vt:lpstr>
      <vt:lpstr>TSTBF!TTMFSP1_Debt_Related</vt:lpstr>
      <vt:lpstr>TSTBF!TTMFSP1NAV</vt:lpstr>
      <vt:lpstr>TTOFE</vt:lpstr>
      <vt:lpstr>TTOFE!TTOFE_EQ</vt:lpstr>
      <vt:lpstr>TTOFE!TTOFENAV</vt:lpstr>
      <vt:lpstr>TTSF96</vt:lpstr>
      <vt:lpstr>TTSF96!TTSF96_EQ</vt:lpstr>
      <vt:lpstr>TTSF96!TTSF96NAV</vt:lpstr>
      <vt:lpstr>TUSTF!TUSTF</vt:lpstr>
      <vt:lpstr>TUSTF!TUSTF_Debt_Related</vt:lpstr>
      <vt:lpstr>TUSTF!TUSTF_MM</vt:lpstr>
      <vt:lpstr>TUSTF!TUSTFNAV</vt:lpstr>
      <vt:lpstr>TYCF</vt:lpstr>
      <vt:lpstr>TYCF!TYCF_EQ</vt:lpstr>
      <vt:lpstr>TYCF!TYCFNAV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Ponlinga Raja</dc:creator>
  <cp:lastModifiedBy>Hash</cp:lastModifiedBy>
  <dcterms:created xsi:type="dcterms:W3CDTF">2021-10-01T05:33:39Z</dcterms:created>
  <dcterms:modified xsi:type="dcterms:W3CDTF">2021-10-08T11:58:53Z</dcterms:modified>
</cp:coreProperties>
</file>