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3.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4.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5.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6.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8.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queryTables/queryTable46.xml" ContentType="application/vnd.openxmlformats-officedocument.spreadsheetml.queryTable+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9.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10.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11.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12.xml" ContentType="application/vnd.openxmlformats-officedocument.drawing+xml"/>
  <Override PartName="/xl/queryTables/queryTable64.xml" ContentType="application/vnd.openxmlformats-officedocument.spreadsheetml.queryTable+xml"/>
  <Override PartName="/xl/drawings/drawing13.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14.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15.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16.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17.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18.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19.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20.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drawings/drawing21.xml" ContentType="application/vnd.openxmlformats-officedocument.drawing+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22.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23.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24.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drawings/drawing25.xml" ContentType="application/vnd.openxmlformats-officedocument.drawing+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26.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27.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28.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29.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30.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drawings/drawing31.xml" ContentType="application/vnd.openxmlformats-officedocument.drawing+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32.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33.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34.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35.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36.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drawings/drawing37.xml" ContentType="application/vnd.openxmlformats-officedocument.drawing+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38.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drawings/drawing39.xml" ContentType="application/vnd.openxmlformats-officedocument.drawing+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40.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drawings/drawing41.xml" ContentType="application/vnd.openxmlformats-officedocument.drawing+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2.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43.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4.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drawings/drawing45.xml" ContentType="application/vnd.openxmlformats-officedocument.drawing+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46.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7.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drawings/drawing48.xml" ContentType="application/vnd.openxmlformats-officedocument.drawing+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49.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drawings/drawing50.xml" ContentType="application/vnd.openxmlformats-officedocument.drawing+xml"/>
  <Override PartName="/xl/queryTables/queryTable154.xml" ContentType="application/vnd.openxmlformats-officedocument.spreadsheetml.queryTable+xml"/>
  <Override PartName="/xl/queryTables/queryTable155.xml" ContentType="application/vnd.openxmlformats-officedocument.spreadsheetml.queryTable+xml"/>
  <Override PartName="/xl/queryTables/queryTable156.xml" ContentType="application/vnd.openxmlformats-officedocument.spreadsheetml.queryTable+xml"/>
  <Override PartName="/xl/drawings/drawing51.xml" ContentType="application/vnd.openxmlformats-officedocument.drawing+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drawings/drawing52.xml" ContentType="application/vnd.openxmlformats-officedocument.drawing+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drawings/drawing53.xml" ContentType="application/vnd.openxmlformats-officedocument.drawing+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drawings/drawing54.xml" ContentType="application/vnd.openxmlformats-officedocument.drawing+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drawings/drawing55.xml" ContentType="application/vnd.openxmlformats-officedocument.drawing+xml"/>
  <Override PartName="/xl/queryTables/queryTable169.xml" ContentType="application/vnd.openxmlformats-officedocument.spreadsheetml.queryTable+xml"/>
  <Override PartName="/xl/queryTables/queryTable170.xml" ContentType="application/vnd.openxmlformats-officedocument.spreadsheetml.queryTable+xml"/>
  <Override PartName="/xl/queryTables/queryTable171.xml" ContentType="application/vnd.openxmlformats-officedocument.spreadsheetml.queryTable+xml"/>
  <Override PartName="/xl/drawings/drawing56.xml" ContentType="application/vnd.openxmlformats-officedocument.drawing+xml"/>
  <Override PartName="/xl/queryTables/queryTable172.xml" ContentType="application/vnd.openxmlformats-officedocument.spreadsheetml.queryTable+xml"/>
  <Override PartName="/xl/queryTables/queryTable173.xml" ContentType="application/vnd.openxmlformats-officedocument.spreadsheetml.queryTable+xml"/>
  <Override PartName="/xl/drawings/drawing57.xml" ContentType="application/vnd.openxmlformats-officedocument.drawing+xml"/>
  <Override PartName="/xl/queryTables/queryTable174.xml" ContentType="application/vnd.openxmlformats-officedocument.spreadsheetml.queryTable+xml"/>
  <Override PartName="/xl/queryTables/queryTable175.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defaultThemeVersion="166925"/>
  <mc:AlternateContent xmlns:mc="http://schemas.openxmlformats.org/markup-compatibility/2006">
    <mc:Choice Requires="x15">
      <x15ac:absPath xmlns:x15ac="http://schemas.microsoft.com/office/spreadsheetml/2010/11/ac" url="H:\Product\General\Z - Fact Sheet\2021 - 2022\April  -  2021\Files from Raja\Monthly Portflios\"/>
    </mc:Choice>
  </mc:AlternateContent>
  <xr:revisionPtr revIDLastSave="0" documentId="13_ncr:1_{7E7EDEFD-B0AD-4DBC-9699-F12FF1B432D9}" xr6:coauthVersionLast="46" xr6:coauthVersionMax="46" xr10:uidLastSave="{00000000-0000-0000-0000-000000000000}"/>
  <bookViews>
    <workbookView xWindow="-120" yWindow="-120" windowWidth="20730" windowHeight="11160" xr2:uid="{00000000-000D-0000-FFFF-FFFF00000000}"/>
  </bookViews>
  <sheets>
    <sheet name="Index" sheetId="35" r:id="rId1"/>
    <sheet name="Dividend History" sheetId="66" r:id="rId2"/>
    <sheet name="TAF " sheetId="67" r:id="rId3"/>
    <sheet name="TBAF" sheetId="68" r:id="rId4"/>
    <sheet name="TMIF" sheetId="69" r:id="rId5"/>
    <sheet name="TMAOF" sheetId="65" r:id="rId6"/>
    <sheet name="TEGF" sheetId="46" r:id="rId7"/>
    <sheet name="TLF" sheetId="24" r:id="rId8"/>
    <sheet name="TSTBF" sheetId="21" r:id="rId9"/>
    <sheet name="TFF" sheetId="20" r:id="rId10"/>
    <sheet name="TIPF" sheetId="26" r:id="rId11"/>
    <sheet name="TFRSTF" sheetId="2" r:id="rId12"/>
    <sheet name="TUSTF" sheetId="18" r:id="rId13"/>
    <sheet name="TOF" sheetId="23" r:id="rId14"/>
    <sheet name="TIFA" sheetId="27" r:id="rId15"/>
    <sheet name="TGSFR" sheetId="28" r:id="rId16"/>
    <sheet name="TBPSUF" sheetId="31" r:id="rId17"/>
    <sheet name="TDBF" sheetId="29" r:id="rId18"/>
    <sheet name="TRSFC" sheetId="22" r:id="rId19"/>
    <sheet name="TRSFP" sheetId="44" r:id="rId20"/>
    <sheet name="TRSFM" sheetId="43" r:id="rId21"/>
    <sheet name="TTOFE" sheetId="51" r:id="rId22"/>
    <sheet name="TMCAPF" sheetId="49" r:id="rId23"/>
    <sheet name="TEQPEF" sheetId="47" r:id="rId24"/>
    <sheet name="TTSF96" sheetId="48" r:id="rId25"/>
    <sheet name="TFEF" sheetId="50" r:id="rId26"/>
    <sheet name="TEOF" sheetId="52" r:id="rId27"/>
    <sheet name="TINR" sheetId="53" r:id="rId28"/>
    <sheet name="TIFSA" sheetId="55" r:id="rId29"/>
    <sheet name="TIFNA" sheetId="56" r:id="rId30"/>
    <sheet name="TNETF" sheetId="57" r:id="rId31"/>
    <sheet name="TNPBETF" sheetId="58" r:id="rId32"/>
    <sheet name="TBFSF" sheetId="38" r:id="rId33"/>
    <sheet name="TDIF" sheetId="39" r:id="rId34"/>
    <sheet name="TICF" sheetId="40" r:id="rId35"/>
    <sheet name="TIPHF" sheetId="41" r:id="rId36"/>
    <sheet name="TREF" sheetId="42" r:id="rId37"/>
    <sheet name="TISF" sheetId="45" r:id="rId38"/>
    <sheet name="TSCAPF" sheetId="54" r:id="rId39"/>
    <sheet name="TCS" sheetId="59" r:id="rId40"/>
    <sheet name="TYCF" sheetId="60" r:id="rId41"/>
    <sheet name="TQNTF" sheetId="61" r:id="rId42"/>
    <sheet name="TVFS2" sheetId="37" r:id="rId43"/>
    <sheet name="TVFS1" sheetId="36" r:id="rId44"/>
    <sheet name="TFM56F" sheetId="3" r:id="rId45"/>
    <sheet name="TFM56D" sheetId="4" r:id="rId46"/>
    <sheet name="TFM56C" sheetId="5" r:id="rId47"/>
    <sheet name="TFM56B" sheetId="6" r:id="rId48"/>
    <sheet name="TFM56A" sheetId="7" r:id="rId49"/>
    <sheet name="TFM55I" sheetId="8" r:id="rId50"/>
    <sheet name="TFM55G" sheetId="9" r:id="rId51"/>
    <sheet name="TFM55F" sheetId="10" r:id="rId52"/>
    <sheet name="TFM55E" sheetId="11" r:id="rId53"/>
    <sheet name="TFM55D" sheetId="12" r:id="rId54"/>
    <sheet name="TFM55B" sheetId="13" r:id="rId55"/>
    <sheet name="TFM55A" sheetId="14" r:id="rId56"/>
    <sheet name="TFM54A" sheetId="15" r:id="rId57"/>
    <sheet name="TFM53B" sheetId="16" r:id="rId58"/>
    <sheet name="TFM53A" sheetId="17" r:id="rId59"/>
  </sheets>
  <definedNames>
    <definedName name="_IEF1" localSheetId="1">#REF!</definedName>
    <definedName name="_IEF1" localSheetId="0">#REF!</definedName>
    <definedName name="_IEF1" localSheetId="32">#REF!</definedName>
    <definedName name="_IEF1" localSheetId="39">#REF!</definedName>
    <definedName name="_IEF1" localSheetId="33">#REF!</definedName>
    <definedName name="_IEF1" localSheetId="6">#REF!</definedName>
    <definedName name="_IEF1" localSheetId="26">#REF!</definedName>
    <definedName name="_IEF1" localSheetId="23">#REF!</definedName>
    <definedName name="_IEF1" localSheetId="25">#REF!</definedName>
    <definedName name="_IEF1" localSheetId="34">#REF!</definedName>
    <definedName name="_IEF1" localSheetId="29">#REF!</definedName>
    <definedName name="_IEF1" localSheetId="28">#REF!</definedName>
    <definedName name="_IEF1" localSheetId="27">#REF!</definedName>
    <definedName name="_IEF1" localSheetId="35">#REF!</definedName>
    <definedName name="_IEF1" localSheetId="37">#REF!</definedName>
    <definedName name="_IEF1" localSheetId="22">#REF!</definedName>
    <definedName name="_IEF1" localSheetId="30">#REF!</definedName>
    <definedName name="_IEF1" localSheetId="31">#REF!</definedName>
    <definedName name="_IEF1" localSheetId="41">#REF!</definedName>
    <definedName name="_IEF1" localSheetId="36">#REF!</definedName>
    <definedName name="_IEF1" localSheetId="20">#REF!</definedName>
    <definedName name="_IEF1" localSheetId="19">#REF!</definedName>
    <definedName name="_IEF1" localSheetId="38">#REF!</definedName>
    <definedName name="_IEF1" localSheetId="21">#REF!</definedName>
    <definedName name="_IEF1" localSheetId="24">#REF!</definedName>
    <definedName name="_IEF1" localSheetId="43">#REF!</definedName>
    <definedName name="_IEF1" localSheetId="42">#REF!</definedName>
    <definedName name="_IEF1" localSheetId="40">#REF!</definedName>
    <definedName name="_IEF1">#REF!</definedName>
    <definedName name="_IEF2" localSheetId="1">#REF!</definedName>
    <definedName name="_IEF2" localSheetId="0">#REF!</definedName>
    <definedName name="_IEF2" localSheetId="32">#REF!</definedName>
    <definedName name="_IEF2" localSheetId="39">#REF!</definedName>
    <definedName name="_IEF2" localSheetId="33">#REF!</definedName>
    <definedName name="_IEF2" localSheetId="6">#REF!</definedName>
    <definedName name="_IEF2" localSheetId="26">#REF!</definedName>
    <definedName name="_IEF2" localSheetId="23">#REF!</definedName>
    <definedName name="_IEF2" localSheetId="25">#REF!</definedName>
    <definedName name="_IEF2" localSheetId="34">#REF!</definedName>
    <definedName name="_IEF2" localSheetId="29">#REF!</definedName>
    <definedName name="_IEF2" localSheetId="28">#REF!</definedName>
    <definedName name="_IEF2" localSheetId="27">#REF!</definedName>
    <definedName name="_IEF2" localSheetId="35">#REF!</definedName>
    <definedName name="_IEF2" localSheetId="37">#REF!</definedName>
    <definedName name="_IEF2" localSheetId="22">#REF!</definedName>
    <definedName name="_IEF2" localSheetId="30">#REF!</definedName>
    <definedName name="_IEF2" localSheetId="31">#REF!</definedName>
    <definedName name="_IEF2" localSheetId="41">#REF!</definedName>
    <definedName name="_IEF2" localSheetId="36">#REF!</definedName>
    <definedName name="_IEF2" localSheetId="20">#REF!</definedName>
    <definedName name="_IEF2" localSheetId="19">#REF!</definedName>
    <definedName name="_IEF2" localSheetId="38">#REF!</definedName>
    <definedName name="_IEF2" localSheetId="21">#REF!</definedName>
    <definedName name="_IEF2" localSheetId="24">#REF!</definedName>
    <definedName name="_IEF2" localSheetId="43">#REF!</definedName>
    <definedName name="_IEF2" localSheetId="42">#REF!</definedName>
    <definedName name="_IEF2" localSheetId="40">#REF!</definedName>
    <definedName name="_IEF2">#REF!</definedName>
    <definedName name="AAA" localSheetId="1">#REF!</definedName>
    <definedName name="AAA" localSheetId="0">#REF!</definedName>
    <definedName name="AAA" localSheetId="32">#REF!</definedName>
    <definedName name="AAA" localSheetId="39">#REF!</definedName>
    <definedName name="AAA" localSheetId="33">#REF!</definedName>
    <definedName name="AAA" localSheetId="6">#REF!</definedName>
    <definedName name="AAA" localSheetId="26">#REF!</definedName>
    <definedName name="AAA" localSheetId="23">#REF!</definedName>
    <definedName name="AAA" localSheetId="25">#REF!</definedName>
    <definedName name="AAA" localSheetId="34">#REF!</definedName>
    <definedName name="AAA" localSheetId="29">#REF!</definedName>
    <definedName name="AAA" localSheetId="28">#REF!</definedName>
    <definedName name="AAA" localSheetId="27">#REF!</definedName>
    <definedName name="AAA" localSheetId="35">#REF!</definedName>
    <definedName name="AAA" localSheetId="37">#REF!</definedName>
    <definedName name="AAA" localSheetId="22">#REF!</definedName>
    <definedName name="AAA" localSheetId="30">#REF!</definedName>
    <definedName name="AAA" localSheetId="31">#REF!</definedName>
    <definedName name="AAA" localSheetId="41">#REF!</definedName>
    <definedName name="AAA" localSheetId="36">#REF!</definedName>
    <definedName name="AAA" localSheetId="20">#REF!</definedName>
    <definedName name="AAA" localSheetId="19">#REF!</definedName>
    <definedName name="AAA" localSheetId="38">#REF!</definedName>
    <definedName name="AAA" localSheetId="21">#REF!</definedName>
    <definedName name="AAA" localSheetId="24">#REF!</definedName>
    <definedName name="AAA" localSheetId="43">#REF!</definedName>
    <definedName name="AAA" localSheetId="42">#REF!</definedName>
    <definedName name="AAA" localSheetId="40">#REF!</definedName>
    <definedName name="AAA">#REF!</definedName>
    <definedName name="h" localSheetId="1">#REF!</definedName>
    <definedName name="h">#REF!</definedName>
    <definedName name="IEF" localSheetId="1">#REF!</definedName>
    <definedName name="IEF">#REF!</definedName>
    <definedName name="Main_Sheet" localSheetId="0">Index!$A$2:$C$59</definedName>
    <definedName name="raja" localSheetId="1">#REF!</definedName>
    <definedName name="raja" localSheetId="0">#REF!</definedName>
    <definedName name="raja" localSheetId="2">#REF!</definedName>
    <definedName name="raja" localSheetId="3">#REF!</definedName>
    <definedName name="raja" localSheetId="32">#REF!</definedName>
    <definedName name="raja" localSheetId="33">#REF!</definedName>
    <definedName name="raja" localSheetId="34">#REF!</definedName>
    <definedName name="raja" localSheetId="35">#REF!</definedName>
    <definedName name="raja" localSheetId="37">#REF!</definedName>
    <definedName name="raja" localSheetId="5">#REF!</definedName>
    <definedName name="raja" localSheetId="4">#REF!</definedName>
    <definedName name="raja" localSheetId="36">#REF!</definedName>
    <definedName name="raja" localSheetId="20">#REF!</definedName>
    <definedName name="raja" localSheetId="19">#REF!</definedName>
    <definedName name="raja" localSheetId="43">#REF!</definedName>
    <definedName name="raja" localSheetId="42">#REF!</definedName>
    <definedName name="raja">#REF!</definedName>
    <definedName name="TAF" localSheetId="2">'TAF '!$B$1</definedName>
    <definedName name="TAF">#REF!</definedName>
    <definedName name="TAF_Debt_Related" localSheetId="2">'TAF '!$B$269:$H$286</definedName>
    <definedName name="TAF_EQ" localSheetId="2">'TAF '!$B$12:$I$130</definedName>
    <definedName name="TAF_EQ_Related" localSheetId="2">'TAF '!$B$131:$I$246</definedName>
    <definedName name="TAF_FD" localSheetId="2">'TAF '!$B$304:$H$312</definedName>
    <definedName name="TAF_GOV_SEC" localSheetId="2">'TAF '!$B$248:$H$267</definedName>
    <definedName name="TAF_MM" localSheetId="2">'TAF '!$B$288:$H$302</definedName>
    <definedName name="TAFNAV" localSheetId="2">'TAF '!$B$326:$B$333</definedName>
    <definedName name="TBAF" localSheetId="3">TBAF!$B$1</definedName>
    <definedName name="TBAF">#REF!</definedName>
    <definedName name="TBAF_Debt_Related" localSheetId="3">TBAF!$B$144:$H$176</definedName>
    <definedName name="TBAF_EQ" localSheetId="3">TBAF!$B$12:$I$83</definedName>
    <definedName name="TBAF_EQ_FU_Related" localSheetId="3">TBAF!$B$128:$I$128</definedName>
    <definedName name="TBAF_EQ_Related" localSheetId="3">TBAF!$B$84:$I$124</definedName>
    <definedName name="TBAF_FD" localSheetId="3">TBAF!$B$193:$H$196</definedName>
    <definedName name="TBAF_GOV_SEC" localSheetId="3">TBAF!$B$131:$H$142</definedName>
    <definedName name="TBAF_MM" localSheetId="3">TBAF!$B$178:$H$188</definedName>
    <definedName name="TBAF_Mutual_F_Units" localSheetId="3">TBAF!#REF!</definedName>
    <definedName name="TBAFNAV" localSheetId="3">TBAF!$B$209:$B$216</definedName>
    <definedName name="TBFSF" localSheetId="2">#REF!</definedName>
    <definedName name="TBFSF" localSheetId="3">#REF!</definedName>
    <definedName name="TBFSF" localSheetId="32">TBFSF!$B$1</definedName>
    <definedName name="TBFSF" localSheetId="39">#REF!</definedName>
    <definedName name="TBFSF" localSheetId="33">#REF!</definedName>
    <definedName name="TBFSF" localSheetId="6">#REF!</definedName>
    <definedName name="TBFSF" localSheetId="26">#REF!</definedName>
    <definedName name="TBFSF" localSheetId="23">#REF!</definedName>
    <definedName name="TBFSF" localSheetId="25">#REF!</definedName>
    <definedName name="TBFSF" localSheetId="34">#REF!</definedName>
    <definedName name="TBFSF" localSheetId="29">#REF!</definedName>
    <definedName name="TBFSF" localSheetId="28">#REF!</definedName>
    <definedName name="TBFSF" localSheetId="27">#REF!</definedName>
    <definedName name="TBFSF" localSheetId="35">#REF!</definedName>
    <definedName name="TBFSF" localSheetId="37">#REF!</definedName>
    <definedName name="TBFSF" localSheetId="5">#REF!</definedName>
    <definedName name="TBFSF" localSheetId="22">#REF!</definedName>
    <definedName name="TBFSF" localSheetId="4">#REF!</definedName>
    <definedName name="TBFSF" localSheetId="30">#REF!</definedName>
    <definedName name="TBFSF" localSheetId="31">#REF!</definedName>
    <definedName name="TBFSF" localSheetId="41">#REF!</definedName>
    <definedName name="TBFSF" localSheetId="36">#REF!</definedName>
    <definedName name="TBFSF" localSheetId="20">#REF!</definedName>
    <definedName name="TBFSF" localSheetId="19">#REF!</definedName>
    <definedName name="TBFSF" localSheetId="38">#REF!</definedName>
    <definedName name="TBFSF" localSheetId="21">#REF!</definedName>
    <definedName name="TBFSF" localSheetId="24">#REF!</definedName>
    <definedName name="TBFSF" localSheetId="40">#REF!</definedName>
    <definedName name="TBFSF">#REF!</definedName>
    <definedName name="TBFSF_EQ" localSheetId="32">TBFSF!$B$12:$I$31</definedName>
    <definedName name="TBFSFNAV" localSheetId="32">TBFSF!$B$43:$B$50</definedName>
    <definedName name="TBPSUF" localSheetId="2">#REF!</definedName>
    <definedName name="TBPSUF" localSheetId="3">#REF!</definedName>
    <definedName name="TBPSUF" localSheetId="32">#REF!</definedName>
    <definedName name="TBPSUF" localSheetId="39">#REF!</definedName>
    <definedName name="TBPSUF" localSheetId="33">#REF!</definedName>
    <definedName name="TBPSUF" localSheetId="6">#REF!</definedName>
    <definedName name="TBPSUF" localSheetId="26">#REF!</definedName>
    <definedName name="TBPSUF" localSheetId="23">#REF!</definedName>
    <definedName name="TBPSUF" localSheetId="25">#REF!</definedName>
    <definedName name="TBPSUF" localSheetId="34">#REF!</definedName>
    <definedName name="TBPSUF" localSheetId="29">#REF!</definedName>
    <definedName name="TBPSUF" localSheetId="28">#REF!</definedName>
    <definedName name="TBPSUF" localSheetId="27">#REF!</definedName>
    <definedName name="TBPSUF" localSheetId="35">#REF!</definedName>
    <definedName name="TBPSUF" localSheetId="37">#REF!</definedName>
    <definedName name="TBPSUF" localSheetId="5">#REF!</definedName>
    <definedName name="TBPSUF" localSheetId="22">#REF!</definedName>
    <definedName name="TBPSUF" localSheetId="4">#REF!</definedName>
    <definedName name="TBPSUF" localSheetId="30">#REF!</definedName>
    <definedName name="TBPSUF" localSheetId="31">#REF!</definedName>
    <definedName name="TBPSUF" localSheetId="41">#REF!</definedName>
    <definedName name="TBPSUF" localSheetId="36">#REF!</definedName>
    <definedName name="TBPSUF" localSheetId="20">#REF!</definedName>
    <definedName name="TBPSUF" localSheetId="19">#REF!</definedName>
    <definedName name="TBPSUF" localSheetId="38">#REF!</definedName>
    <definedName name="TBPSUF" localSheetId="21">#REF!</definedName>
    <definedName name="TBPSUF" localSheetId="24">#REF!</definedName>
    <definedName name="TBPSUF" localSheetId="43">#REF!</definedName>
    <definedName name="TBPSUF" localSheetId="42">#REF!</definedName>
    <definedName name="TBPSUF" localSheetId="40">#REF!</definedName>
    <definedName name="TBPSUF">TBPSUF!$B$1</definedName>
    <definedName name="TBPSUF_Debt_Related" localSheetId="16">TBPSUF!$B$19:$H$37</definedName>
    <definedName name="TBPSUF_GOV_SEC" localSheetId="16">TBPSUF!$B$12:$H$17</definedName>
    <definedName name="TBPSUFNAV_1" localSheetId="16">TBPSUF!$B$51:$B$58</definedName>
    <definedName name="TCF" localSheetId="1">#REF!</definedName>
    <definedName name="TCF" localSheetId="0">#REF!</definedName>
    <definedName name="TCF" localSheetId="2">#REF!</definedName>
    <definedName name="TCF" localSheetId="3">#REF!</definedName>
    <definedName name="TCF" localSheetId="32">#REF!</definedName>
    <definedName name="TCF" localSheetId="39">#REF!</definedName>
    <definedName name="TCF" localSheetId="33">#REF!</definedName>
    <definedName name="TCF" localSheetId="6">#REF!</definedName>
    <definedName name="TCF" localSheetId="26">#REF!</definedName>
    <definedName name="TCF" localSheetId="23">#REF!</definedName>
    <definedName name="TCF" localSheetId="25">#REF!</definedName>
    <definedName name="TCF" localSheetId="34">#REF!</definedName>
    <definedName name="TCF" localSheetId="29">#REF!</definedName>
    <definedName name="TCF" localSheetId="28">#REF!</definedName>
    <definedName name="TCF" localSheetId="27">#REF!</definedName>
    <definedName name="TCF" localSheetId="35">#REF!</definedName>
    <definedName name="TCF" localSheetId="37">#REF!</definedName>
    <definedName name="TCF" localSheetId="5">#REF!</definedName>
    <definedName name="TCF" localSheetId="22">#REF!</definedName>
    <definedName name="TCF" localSheetId="4">#REF!</definedName>
    <definedName name="TCF" localSheetId="30">#REF!</definedName>
    <definedName name="TCF" localSheetId="31">#REF!</definedName>
    <definedName name="TCF" localSheetId="41">#REF!</definedName>
    <definedName name="TCF" localSheetId="36">#REF!</definedName>
    <definedName name="TCF" localSheetId="20">#REF!</definedName>
    <definedName name="TCF" localSheetId="19">#REF!</definedName>
    <definedName name="TCF" localSheetId="38">#REF!</definedName>
    <definedName name="TCF" localSheetId="21">#REF!</definedName>
    <definedName name="TCF" localSheetId="24">#REF!</definedName>
    <definedName name="TCF" localSheetId="43">#REF!</definedName>
    <definedName name="TCF" localSheetId="42">#REF!</definedName>
    <definedName name="TCF" localSheetId="40">#REF!</definedName>
    <definedName name="TCF">#REF!</definedName>
    <definedName name="TCF_EQDetails" localSheetId="1">#REF!</definedName>
    <definedName name="TCF_EQDetails" localSheetId="0">#REF!</definedName>
    <definedName name="TCF_EQDetails" localSheetId="32">#REF!</definedName>
    <definedName name="TCF_EQDetails" localSheetId="33">#REF!</definedName>
    <definedName name="TCF_EQDetails" localSheetId="34">#REF!</definedName>
    <definedName name="TCF_EQDetails" localSheetId="35">#REF!</definedName>
    <definedName name="TCF_EQDetails" localSheetId="37">#REF!</definedName>
    <definedName name="TCF_EQDetails" localSheetId="36">#REF!</definedName>
    <definedName name="TCF_EQDetails" localSheetId="20">#REF!</definedName>
    <definedName name="TCF_EQDetails" localSheetId="19">#REF!</definedName>
    <definedName name="TCF_EQDetails" localSheetId="43">#REF!</definedName>
    <definedName name="TCF_EQDetails" localSheetId="42">#REF!</definedName>
    <definedName name="TCF_EQDetails">#REF!</definedName>
    <definedName name="TCPF1" localSheetId="1">#REF!</definedName>
    <definedName name="TCPF1" localSheetId="0">#REF!</definedName>
    <definedName name="TCPF1" localSheetId="32">#REF!</definedName>
    <definedName name="TCPF1" localSheetId="33">#REF!</definedName>
    <definedName name="TCPF1" localSheetId="34">#REF!</definedName>
    <definedName name="TCPF1" localSheetId="35">#REF!</definedName>
    <definedName name="TCPF1" localSheetId="37">#REF!</definedName>
    <definedName name="TCPF1" localSheetId="36">#REF!</definedName>
    <definedName name="TCPF1" localSheetId="20">#REF!</definedName>
    <definedName name="TCPF1" localSheetId="19">#REF!</definedName>
    <definedName name="TCPF1" localSheetId="43">#REF!</definedName>
    <definedName name="TCPF1" localSheetId="42">#REF!</definedName>
    <definedName name="TCPF1">#REF!</definedName>
    <definedName name="TCPF2" localSheetId="1">#REF!</definedName>
    <definedName name="TCPF2">#REF!</definedName>
    <definedName name="TCS" localSheetId="2">#REF!</definedName>
    <definedName name="TCS" localSheetId="3">#REF!</definedName>
    <definedName name="TCS" localSheetId="39">TCS!$B$1</definedName>
    <definedName name="TCS" localSheetId="5">#REF!</definedName>
    <definedName name="TCS" localSheetId="4">#REF!</definedName>
    <definedName name="TCS" localSheetId="41">TCS!$B$1</definedName>
    <definedName name="TCS" localSheetId="40">TCS!$B$1</definedName>
    <definedName name="TCS">#REF!</definedName>
    <definedName name="TCS_EQ" localSheetId="39">TCS!$B$11:$I$56</definedName>
    <definedName name="TCSNAV" localSheetId="39">TCS!$B$67:$B$74</definedName>
    <definedName name="TDAF2A" localSheetId="1">#REF!</definedName>
    <definedName name="TDAF2A" localSheetId="0">#REF!</definedName>
    <definedName name="TDAF2A" localSheetId="32">#REF!</definedName>
    <definedName name="TDAF2A" localSheetId="39">#REF!</definedName>
    <definedName name="TDAF2A" localSheetId="33">#REF!</definedName>
    <definedName name="TDAF2A" localSheetId="6">#REF!</definedName>
    <definedName name="TDAF2A" localSheetId="26">#REF!</definedName>
    <definedName name="TDAF2A" localSheetId="23">#REF!</definedName>
    <definedName name="TDAF2A" localSheetId="25">#REF!</definedName>
    <definedName name="TDAF2A" localSheetId="34">#REF!</definedName>
    <definedName name="TDAF2A" localSheetId="29">#REF!</definedName>
    <definedName name="TDAF2A" localSheetId="28">#REF!</definedName>
    <definedName name="TDAF2A" localSheetId="27">#REF!</definedName>
    <definedName name="TDAF2A" localSheetId="35">#REF!</definedName>
    <definedName name="TDAF2A" localSheetId="37">#REF!</definedName>
    <definedName name="TDAF2A" localSheetId="22">#REF!</definedName>
    <definedName name="TDAF2A" localSheetId="30">#REF!</definedName>
    <definedName name="TDAF2A" localSheetId="31">#REF!</definedName>
    <definedName name="TDAF2A" localSheetId="41">#REF!</definedName>
    <definedName name="TDAF2A" localSheetId="36">#REF!</definedName>
    <definedName name="TDAF2A" localSheetId="20">#REF!</definedName>
    <definedName name="TDAF2A" localSheetId="19">#REF!</definedName>
    <definedName name="TDAF2A" localSheetId="38">#REF!</definedName>
    <definedName name="TDAF2A" localSheetId="21">#REF!</definedName>
    <definedName name="TDAF2A" localSheetId="24">#REF!</definedName>
    <definedName name="TDAF2A" localSheetId="43">#REF!</definedName>
    <definedName name="TDAF2A" localSheetId="42">#REF!</definedName>
    <definedName name="TDAF2A" localSheetId="40">#REF!</definedName>
    <definedName name="TDAF2A">#REF!</definedName>
    <definedName name="TDAF2B" localSheetId="1">#REF!</definedName>
    <definedName name="TDAF2B" localSheetId="0">#REF!</definedName>
    <definedName name="TDAF2B" localSheetId="32">#REF!</definedName>
    <definedName name="TDAF2B" localSheetId="39">#REF!</definedName>
    <definedName name="TDAF2B" localSheetId="33">#REF!</definedName>
    <definedName name="TDAF2B" localSheetId="6">#REF!</definedName>
    <definedName name="TDAF2B" localSheetId="26">#REF!</definedName>
    <definedName name="TDAF2B" localSheetId="23">#REF!</definedName>
    <definedName name="TDAF2B" localSheetId="25">#REF!</definedName>
    <definedName name="TDAF2B" localSheetId="34">#REF!</definedName>
    <definedName name="TDAF2B" localSheetId="29">#REF!</definedName>
    <definedName name="TDAF2B" localSheetId="28">#REF!</definedName>
    <definedName name="TDAF2B" localSheetId="27">#REF!</definedName>
    <definedName name="TDAF2B" localSheetId="35">#REF!</definedName>
    <definedName name="TDAF2B" localSheetId="37">#REF!</definedName>
    <definedName name="TDAF2B" localSheetId="22">#REF!</definedName>
    <definedName name="TDAF2B" localSheetId="30">#REF!</definedName>
    <definedName name="TDAF2B" localSheetId="31">#REF!</definedName>
    <definedName name="TDAF2B" localSheetId="41">#REF!</definedName>
    <definedName name="TDAF2B" localSheetId="36">#REF!</definedName>
    <definedName name="TDAF2B" localSheetId="20">#REF!</definedName>
    <definedName name="TDAF2B" localSheetId="19">#REF!</definedName>
    <definedName name="TDAF2B" localSheetId="38">#REF!</definedName>
    <definedName name="TDAF2B" localSheetId="21">#REF!</definedName>
    <definedName name="TDAF2B" localSheetId="24">#REF!</definedName>
    <definedName name="TDAF2B" localSheetId="43">#REF!</definedName>
    <definedName name="TDAF2B" localSheetId="42">#REF!</definedName>
    <definedName name="TDAF2B" localSheetId="40">#REF!</definedName>
    <definedName name="TDAF2B">#REF!</definedName>
    <definedName name="TDAF2C" localSheetId="1">#REF!</definedName>
    <definedName name="TDAF2C" localSheetId="0">#REF!</definedName>
    <definedName name="TDAF2C" localSheetId="32">#REF!</definedName>
    <definedName name="TDAF2C" localSheetId="39">#REF!</definedName>
    <definedName name="TDAF2C" localSheetId="33">#REF!</definedName>
    <definedName name="TDAF2C" localSheetId="6">#REF!</definedName>
    <definedName name="TDAF2C" localSheetId="26">#REF!</definedName>
    <definedName name="TDAF2C" localSheetId="23">#REF!</definedName>
    <definedName name="TDAF2C" localSheetId="25">#REF!</definedName>
    <definedName name="TDAF2C" localSheetId="34">#REF!</definedName>
    <definedName name="TDAF2C" localSheetId="29">#REF!</definedName>
    <definedName name="TDAF2C" localSheetId="28">#REF!</definedName>
    <definedName name="TDAF2C" localSheetId="27">#REF!</definedName>
    <definedName name="TDAF2C" localSheetId="35">#REF!</definedName>
    <definedName name="TDAF2C" localSheetId="37">#REF!</definedName>
    <definedName name="TDAF2C" localSheetId="22">#REF!</definedName>
    <definedName name="TDAF2C" localSheetId="30">#REF!</definedName>
    <definedName name="TDAF2C" localSheetId="31">#REF!</definedName>
    <definedName name="TDAF2C" localSheetId="41">#REF!</definedName>
    <definedName name="TDAF2C" localSheetId="36">#REF!</definedName>
    <definedName name="TDAF2C" localSheetId="20">#REF!</definedName>
    <definedName name="TDAF2C" localSheetId="19">#REF!</definedName>
    <definedName name="TDAF2C" localSheetId="38">#REF!</definedName>
    <definedName name="TDAF2C" localSheetId="21">#REF!</definedName>
    <definedName name="TDAF2C" localSheetId="24">#REF!</definedName>
    <definedName name="TDAF2C" localSheetId="43">#REF!</definedName>
    <definedName name="TDAF2C" localSheetId="42">#REF!</definedName>
    <definedName name="TDAF2C" localSheetId="40">#REF!</definedName>
    <definedName name="TDAF2C">#REF!</definedName>
    <definedName name="TDAF3A" localSheetId="1">#REF!</definedName>
    <definedName name="TDAF3A">#REF!</definedName>
    <definedName name="TDAFA" localSheetId="1">#REF!</definedName>
    <definedName name="TDAFA">#REF!</definedName>
    <definedName name="TDAFB" localSheetId="1">#REF!</definedName>
    <definedName name="TDAFB">#REF!</definedName>
    <definedName name="TDAFC" localSheetId="1">#REF!</definedName>
    <definedName name="TDAFC">#REF!</definedName>
    <definedName name="TDBF" localSheetId="2">#REF!</definedName>
    <definedName name="TDBF" localSheetId="3">#REF!</definedName>
    <definedName name="TDBF" localSheetId="32">#REF!</definedName>
    <definedName name="TDBF" localSheetId="39">#REF!</definedName>
    <definedName name="TDBF" localSheetId="33">#REF!</definedName>
    <definedName name="TDBF" localSheetId="6">#REF!</definedName>
    <definedName name="TDBF" localSheetId="26">#REF!</definedName>
    <definedName name="TDBF" localSheetId="23">#REF!</definedName>
    <definedName name="TDBF" localSheetId="25">#REF!</definedName>
    <definedName name="TDBF" localSheetId="34">#REF!</definedName>
    <definedName name="TDBF" localSheetId="29">#REF!</definedName>
    <definedName name="TDBF" localSheetId="28">#REF!</definedName>
    <definedName name="TDBF" localSheetId="27">#REF!</definedName>
    <definedName name="TDBF" localSheetId="35">#REF!</definedName>
    <definedName name="TDBF" localSheetId="37">#REF!</definedName>
    <definedName name="TDBF" localSheetId="5">#REF!</definedName>
    <definedName name="TDBF" localSheetId="22">#REF!</definedName>
    <definedName name="TDBF" localSheetId="4">#REF!</definedName>
    <definedName name="TDBF" localSheetId="30">#REF!</definedName>
    <definedName name="TDBF" localSheetId="31">#REF!</definedName>
    <definedName name="TDBF" localSheetId="41">#REF!</definedName>
    <definedName name="TDBF" localSheetId="36">#REF!</definedName>
    <definedName name="TDBF" localSheetId="20">#REF!</definedName>
    <definedName name="TDBF" localSheetId="19">#REF!</definedName>
    <definedName name="TDBF" localSheetId="38">#REF!</definedName>
    <definedName name="TDBF" localSheetId="21">#REF!</definedName>
    <definedName name="TDBF" localSheetId="24">#REF!</definedName>
    <definedName name="TDBF" localSheetId="43">#REF!</definedName>
    <definedName name="TDBF" localSheetId="42">#REF!</definedName>
    <definedName name="TDBF" localSheetId="40">#REF!</definedName>
    <definedName name="TDBF">TDBF!$B$1</definedName>
    <definedName name="TDBF_Debt_Related" localSheetId="17">TDBF!$B$18:$H$33</definedName>
    <definedName name="TDBF_GOV_SEC" localSheetId="17">TDBF!$B$11:$H$16</definedName>
    <definedName name="TDBF_MM" localSheetId="17">TDBF!$B$35:$H$36</definedName>
    <definedName name="TDBFNAV_1" localSheetId="17">TDBF!$B$49:$B$56</definedName>
    <definedName name="TDIF" localSheetId="33">TDIF!$B$1</definedName>
    <definedName name="TDIF" localSheetId="34">#REF!</definedName>
    <definedName name="TDIF" localSheetId="35">#REF!</definedName>
    <definedName name="TDIF" localSheetId="37">#REF!</definedName>
    <definedName name="TDIF" localSheetId="36">#REF!</definedName>
    <definedName name="TDIF" localSheetId="20">#REF!</definedName>
    <definedName name="TDIF" localSheetId="19">#REF!</definedName>
    <definedName name="TDIF">#REF!</definedName>
    <definedName name="TDIF_EQ" localSheetId="33">TDIF!$B$12:$I$41</definedName>
    <definedName name="TDIF_Foreign_Units" localSheetId="33">TDIF!$B$43:$H$49</definedName>
    <definedName name="TDIFNAV" localSheetId="33">TDIF!$B$61:$B$68</definedName>
    <definedName name="TDYF" localSheetId="1">#REF!</definedName>
    <definedName name="TDYF" localSheetId="0">#REF!</definedName>
    <definedName name="TDYF" localSheetId="32">#REF!</definedName>
    <definedName name="TDYF" localSheetId="33">#REF!</definedName>
    <definedName name="TDYF" localSheetId="34">#REF!</definedName>
    <definedName name="TDYF" localSheetId="35">#REF!</definedName>
    <definedName name="TDYF" localSheetId="37">#REF!</definedName>
    <definedName name="TDYF" localSheetId="36">#REF!</definedName>
    <definedName name="TDYF" localSheetId="20">#REF!</definedName>
    <definedName name="TDYF" localSheetId="19">#REF!</definedName>
    <definedName name="TDYF" localSheetId="43">#REF!</definedName>
    <definedName name="TDYF" localSheetId="42">#REF!</definedName>
    <definedName name="TDYF">#REF!</definedName>
    <definedName name="TEGF" localSheetId="39">#REF!</definedName>
    <definedName name="TEGF" localSheetId="6">TEGF!$B$1</definedName>
    <definedName name="TEGF" localSheetId="26">#REF!</definedName>
    <definedName name="TEGF" localSheetId="23">#REF!</definedName>
    <definedName name="TEGF" localSheetId="25">#REF!</definedName>
    <definedName name="TEGF" localSheetId="29">#REF!</definedName>
    <definedName name="TEGF" localSheetId="28">#REF!</definedName>
    <definedName name="TEGF" localSheetId="27">#REF!</definedName>
    <definedName name="TEGF" localSheetId="22">#REF!</definedName>
    <definedName name="TEGF" localSheetId="30">#REF!</definedName>
    <definedName name="TEGF" localSheetId="31">#REF!</definedName>
    <definedName name="TEGF" localSheetId="41">#REF!</definedName>
    <definedName name="TEGF" localSheetId="38">#REF!</definedName>
    <definedName name="TEGF" localSheetId="21">#REF!</definedName>
    <definedName name="TEGF" localSheetId="24">#REF!</definedName>
    <definedName name="TEGF" localSheetId="40">#REF!</definedName>
    <definedName name="TEGF">#REF!</definedName>
    <definedName name="TEGF_Debt_Related" localSheetId="6">TEGF!$B$69:$H$92</definedName>
    <definedName name="TEGF_EQ" localSheetId="6">TEGF!$B$12:$I$46</definedName>
    <definedName name="TEGF_GOV_SEC" localSheetId="6">TEGF!$B$48:$H$65</definedName>
    <definedName name="TEGF_MM" localSheetId="6">TEGF!$B$94:$H$99</definedName>
    <definedName name="TEGF_Mutual_F_Units" localSheetId="6">TEGF!#REF!</definedName>
    <definedName name="TEGFNAV" localSheetId="6">TEGF!$B$117:$B$128</definedName>
    <definedName name="TEMF" localSheetId="1">#REF!</definedName>
    <definedName name="TEMF" localSheetId="0">#REF!</definedName>
    <definedName name="TEMF" localSheetId="32">#REF!</definedName>
    <definedName name="TEMF" localSheetId="39">#REF!</definedName>
    <definedName name="TEMF" localSheetId="33">#REF!</definedName>
    <definedName name="TEMF" localSheetId="6">#REF!</definedName>
    <definedName name="TEMF" localSheetId="26">#REF!</definedName>
    <definedName name="TEMF" localSheetId="23">#REF!</definedName>
    <definedName name="TEMF" localSheetId="25">#REF!</definedName>
    <definedName name="TEMF" localSheetId="34">#REF!</definedName>
    <definedName name="TEMF" localSheetId="29">#REF!</definedName>
    <definedName name="TEMF" localSheetId="28">#REF!</definedName>
    <definedName name="TEMF" localSheetId="27">#REF!</definedName>
    <definedName name="TEMF" localSheetId="35">#REF!</definedName>
    <definedName name="TEMF" localSheetId="37">#REF!</definedName>
    <definedName name="TEMF" localSheetId="22">#REF!</definedName>
    <definedName name="TEMF" localSheetId="30">#REF!</definedName>
    <definedName name="TEMF" localSheetId="31">#REF!</definedName>
    <definedName name="TEMF" localSheetId="41">#REF!</definedName>
    <definedName name="TEMF" localSheetId="36">#REF!</definedName>
    <definedName name="TEMF" localSheetId="20">#REF!</definedName>
    <definedName name="TEMF" localSheetId="19">#REF!</definedName>
    <definedName name="TEMF" localSheetId="38">#REF!</definedName>
    <definedName name="TEMF" localSheetId="21">#REF!</definedName>
    <definedName name="TEMF" localSheetId="24">#REF!</definedName>
    <definedName name="TEMF" localSheetId="43">#REF!</definedName>
    <definedName name="TEMF" localSheetId="42">#REF!</definedName>
    <definedName name="TEMF" localSheetId="40">#REF!</definedName>
    <definedName name="TEMF">#REF!</definedName>
    <definedName name="TEOF" localSheetId="2">#REF!</definedName>
    <definedName name="TEOF" localSheetId="3">#REF!</definedName>
    <definedName name="TEOF" localSheetId="39">TEOF!$B$1</definedName>
    <definedName name="TEOF" localSheetId="26">TEOF!$B$1</definedName>
    <definedName name="TEOF" localSheetId="29">TEOF!$B$1</definedName>
    <definedName name="TEOF" localSheetId="28">TEOF!$B$1</definedName>
    <definedName name="TEOF" localSheetId="27">TEOF!$B$1</definedName>
    <definedName name="TEOF" localSheetId="5">#REF!</definedName>
    <definedName name="TEOF" localSheetId="4">#REF!</definedName>
    <definedName name="TEOF" localSheetId="30">TEOF!$B$1</definedName>
    <definedName name="TEOF" localSheetId="31">TEOF!$B$1</definedName>
    <definedName name="TEOF" localSheetId="41">TEOF!$B$1</definedName>
    <definedName name="TEOF" localSheetId="38">TEOF!$B$1</definedName>
    <definedName name="TEOF" localSheetId="40">TEOF!$B$1</definedName>
    <definedName name="TEOF">#REF!</definedName>
    <definedName name="TEOF_EQ" localSheetId="26">TEOF!$B$11:$I$49</definedName>
    <definedName name="TEOF_EQ_FU_Related" localSheetId="26">TEOF!$B$50:$I$50</definedName>
    <definedName name="TEOFNAV" localSheetId="26">TEOF!$B$62:$B$69</definedName>
    <definedName name="TEQPEF" localSheetId="2">#REF!</definedName>
    <definedName name="TEQPEF" localSheetId="3">#REF!</definedName>
    <definedName name="TEQPEF" localSheetId="39">TEQPEF!$B$1</definedName>
    <definedName name="TEQPEF" localSheetId="26">TEQPEF!$B$1</definedName>
    <definedName name="TEQPEF" localSheetId="23">TEQPEF!$B$1</definedName>
    <definedName name="TEQPEF" localSheetId="25">TEQPEF!$B$1</definedName>
    <definedName name="TEQPEF" localSheetId="29">TEQPEF!$B$1</definedName>
    <definedName name="TEQPEF" localSheetId="28">TEQPEF!$B$1</definedName>
    <definedName name="TEQPEF" localSheetId="27">TEQPEF!$B$1</definedName>
    <definedName name="TEQPEF" localSheetId="5">#REF!</definedName>
    <definedName name="TEQPEF" localSheetId="22">TEQPEF!$B$1</definedName>
    <definedName name="TEQPEF" localSheetId="4">#REF!</definedName>
    <definedName name="TEQPEF" localSheetId="30">TEQPEF!$B$1</definedName>
    <definedName name="TEQPEF" localSheetId="31">TEQPEF!$B$1</definedName>
    <definedName name="TEQPEF" localSheetId="41">TEQPEF!$B$1</definedName>
    <definedName name="TEQPEF" localSheetId="38">TEQPEF!$B$1</definedName>
    <definedName name="TEQPEF" localSheetId="21">TEQPEF!$B$1</definedName>
    <definedName name="TEQPEF" localSheetId="24">TEQPEF!$B$1</definedName>
    <definedName name="TEQPEF" localSheetId="40">TEQPEF!$B$1</definedName>
    <definedName name="TEQPEF">#REF!</definedName>
    <definedName name="TEQPEF_EQ" localSheetId="23">TEQPEF!$B$12:$I$50</definedName>
    <definedName name="TEQPEFNAV" localSheetId="23">TEQPEF!$B$62:$B$73</definedName>
    <definedName name="TFEF" localSheetId="2">#REF!</definedName>
    <definedName name="TFEF" localSheetId="3">#REF!</definedName>
    <definedName name="TFEF" localSheetId="39">TFEF!$B$1</definedName>
    <definedName name="TFEF" localSheetId="26">TFEF!$B$1</definedName>
    <definedName name="TFEF" localSheetId="25">TFEF!$B$1</definedName>
    <definedName name="TFEF" localSheetId="29">TFEF!$B$1</definedName>
    <definedName name="TFEF" localSheetId="28">TFEF!$B$1</definedName>
    <definedName name="TFEF" localSheetId="27">TFEF!$B$1</definedName>
    <definedName name="TFEF" localSheetId="5">#REF!</definedName>
    <definedName name="TFEF" localSheetId="4">#REF!</definedName>
    <definedName name="TFEF" localSheetId="30">TFEF!$B$1</definedName>
    <definedName name="TFEF" localSheetId="31">TFEF!$B$1</definedName>
    <definedName name="TFEF" localSheetId="41">TFEF!$B$1</definedName>
    <definedName name="TFEF" localSheetId="38">TFEF!$B$1</definedName>
    <definedName name="TFEF" localSheetId="21">TFEF!$B$1</definedName>
    <definedName name="TFEF" localSheetId="40">TFEF!$B$1</definedName>
    <definedName name="TFEF">#REF!</definedName>
    <definedName name="TFEF_EQ" localSheetId="25">TFEF!$B$12:$I$38</definedName>
    <definedName name="TFEFNAV" localSheetId="25">TFEF!$B$50:$B$57</definedName>
    <definedName name="TFF" localSheetId="2">#REF!</definedName>
    <definedName name="TFF" localSheetId="3">#REF!</definedName>
    <definedName name="TFF" localSheetId="32">#REF!</definedName>
    <definedName name="TFF" localSheetId="39">#REF!</definedName>
    <definedName name="TFF" localSheetId="33">#REF!</definedName>
    <definedName name="TFF" localSheetId="6">#REF!</definedName>
    <definedName name="TFF" localSheetId="26">#REF!</definedName>
    <definedName name="TFF" localSheetId="23">#REF!</definedName>
    <definedName name="TFF" localSheetId="25">#REF!</definedName>
    <definedName name="TFF" localSheetId="34">#REF!</definedName>
    <definedName name="TFF" localSheetId="29">#REF!</definedName>
    <definedName name="TFF" localSheetId="28">#REF!</definedName>
    <definedName name="TFF" localSheetId="27">#REF!</definedName>
    <definedName name="TFF" localSheetId="35">#REF!</definedName>
    <definedName name="TFF" localSheetId="37">#REF!</definedName>
    <definedName name="TFF" localSheetId="5">#REF!</definedName>
    <definedName name="TFF" localSheetId="22">#REF!</definedName>
    <definedName name="TFF" localSheetId="4">#REF!</definedName>
    <definedName name="TFF" localSheetId="30">#REF!</definedName>
    <definedName name="TFF" localSheetId="31">#REF!</definedName>
    <definedName name="TFF" localSheetId="41">#REF!</definedName>
    <definedName name="TFF" localSheetId="36">#REF!</definedName>
    <definedName name="TFF" localSheetId="20">#REF!</definedName>
    <definedName name="TFF" localSheetId="19">#REF!</definedName>
    <definedName name="TFF" localSheetId="38">#REF!</definedName>
    <definedName name="TFF" localSheetId="21">#REF!</definedName>
    <definedName name="TFF" localSheetId="24">#REF!</definedName>
    <definedName name="TFF" localSheetId="43">#REF!</definedName>
    <definedName name="TFF" localSheetId="42">#REF!</definedName>
    <definedName name="TFF" localSheetId="40">#REF!</definedName>
    <definedName name="TFF">TFF!$B$1</definedName>
    <definedName name="TFF_Debt_Related" localSheetId="9">TFF!$B$27:$H$69</definedName>
    <definedName name="TFF_GOV_SEC" localSheetId="9">TFF!$B$12:$H$25</definedName>
    <definedName name="TFF_MM" localSheetId="9">TFF!$B$71:$H$93</definedName>
    <definedName name="TFFNAV_1" localSheetId="9">TFF!$B$107:$B$122</definedName>
    <definedName name="TFFSP1" localSheetId="1">#REF!</definedName>
    <definedName name="TFFSP1" localSheetId="32">#REF!</definedName>
    <definedName name="TFFSP1" localSheetId="39">#REF!</definedName>
    <definedName name="TFFSP1" localSheetId="33">#REF!</definedName>
    <definedName name="TFFSP1" localSheetId="6">#REF!</definedName>
    <definedName name="TFFSP1" localSheetId="26">#REF!</definedName>
    <definedName name="TFFSP1" localSheetId="23">#REF!</definedName>
    <definedName name="TFFSP1" localSheetId="25">#REF!</definedName>
    <definedName name="TFFSP1" localSheetId="34">#REF!</definedName>
    <definedName name="TFFSP1" localSheetId="29">#REF!</definedName>
    <definedName name="TFFSP1" localSheetId="28">#REF!</definedName>
    <definedName name="TFFSP1" localSheetId="27">#REF!</definedName>
    <definedName name="TFFSP1" localSheetId="35">#REF!</definedName>
    <definedName name="TFFSP1" localSheetId="37">#REF!</definedName>
    <definedName name="TFFSP1" localSheetId="22">#REF!</definedName>
    <definedName name="TFFSP1" localSheetId="30">#REF!</definedName>
    <definedName name="TFFSP1" localSheetId="31">#REF!</definedName>
    <definedName name="TFFSP1" localSheetId="41">#REF!</definedName>
    <definedName name="TFFSP1" localSheetId="36">#REF!</definedName>
    <definedName name="TFFSP1" localSheetId="20">#REF!</definedName>
    <definedName name="TFFSP1" localSheetId="19">#REF!</definedName>
    <definedName name="TFFSP1" localSheetId="38">#REF!</definedName>
    <definedName name="TFFSP1" localSheetId="21">#REF!</definedName>
    <definedName name="TFFSP1" localSheetId="24">#REF!</definedName>
    <definedName name="TFFSP1" localSheetId="43">#REF!</definedName>
    <definedName name="TFFSP1" localSheetId="42">#REF!</definedName>
    <definedName name="TFFSP1" localSheetId="40">#REF!</definedName>
    <definedName name="TFFSP1">#REF!</definedName>
    <definedName name="TFFSP1_Debt_Related" localSheetId="9">TFF!$B$133:$H$137</definedName>
    <definedName name="TFFSP1NAV_1" localSheetId="9">TFF!$B$149:$B$164</definedName>
    <definedName name="TFHA20" localSheetId="1">#REF!</definedName>
    <definedName name="TFHA20" localSheetId="0">#REF!</definedName>
    <definedName name="TFHA20" localSheetId="32">#REF!</definedName>
    <definedName name="TFHA20" localSheetId="39">#REF!</definedName>
    <definedName name="TFHA20" localSheetId="33">#REF!</definedName>
    <definedName name="TFHA20" localSheetId="6">#REF!</definedName>
    <definedName name="TFHA20" localSheetId="26">#REF!</definedName>
    <definedName name="TFHA20" localSheetId="23">#REF!</definedName>
    <definedName name="TFHA20" localSheetId="25">#REF!</definedName>
    <definedName name="TFHA20" localSheetId="34">#REF!</definedName>
    <definedName name="TFHA20" localSheetId="29">#REF!</definedName>
    <definedName name="TFHA20" localSheetId="28">#REF!</definedName>
    <definedName name="TFHA20" localSheetId="27">#REF!</definedName>
    <definedName name="TFHA20" localSheetId="35">#REF!</definedName>
    <definedName name="TFHA20" localSheetId="37">#REF!</definedName>
    <definedName name="TFHA20" localSheetId="22">#REF!</definedName>
    <definedName name="TFHA20" localSheetId="30">#REF!</definedName>
    <definedName name="TFHA20" localSheetId="31">#REF!</definedName>
    <definedName name="TFHA20" localSheetId="41">#REF!</definedName>
    <definedName name="TFHA20" localSheetId="36">#REF!</definedName>
    <definedName name="TFHA20" localSheetId="20">#REF!</definedName>
    <definedName name="TFHA20" localSheetId="19">#REF!</definedName>
    <definedName name="TFHA20" localSheetId="38">#REF!</definedName>
    <definedName name="TFHA20" localSheetId="21">#REF!</definedName>
    <definedName name="TFHA20" localSheetId="24">#REF!</definedName>
    <definedName name="TFHA20" localSheetId="43">#REF!</definedName>
    <definedName name="TFHA20" localSheetId="42">#REF!</definedName>
    <definedName name="TFHA20" localSheetId="40">#REF!</definedName>
    <definedName name="TFHA20">#REF!</definedName>
    <definedName name="TFHA32" localSheetId="1">#REF!</definedName>
    <definedName name="TFHA32" localSheetId="0">#REF!</definedName>
    <definedName name="TFHA32" localSheetId="32">#REF!</definedName>
    <definedName name="TFHA32" localSheetId="33">#REF!</definedName>
    <definedName name="TFHA32" localSheetId="34">#REF!</definedName>
    <definedName name="TFHA32" localSheetId="35">#REF!</definedName>
    <definedName name="TFHA32" localSheetId="37">#REF!</definedName>
    <definedName name="TFHA32" localSheetId="36">#REF!</definedName>
    <definedName name="TFHA32" localSheetId="20">#REF!</definedName>
    <definedName name="TFHA32" localSheetId="19">#REF!</definedName>
    <definedName name="TFHA32" localSheetId="43">#REF!</definedName>
    <definedName name="TFHA32" localSheetId="42">#REF!</definedName>
    <definedName name="TFHA32">#REF!</definedName>
    <definedName name="TFHAP1" localSheetId="1">#REF!</definedName>
    <definedName name="TFHAP1" localSheetId="0">#REF!</definedName>
    <definedName name="TFHAP1" localSheetId="32">#REF!</definedName>
    <definedName name="TFHAP1" localSheetId="33">#REF!</definedName>
    <definedName name="TFHAP1" localSheetId="34">#REF!</definedName>
    <definedName name="TFHAP1" localSheetId="35">#REF!</definedName>
    <definedName name="TFHAP1" localSheetId="37">#REF!</definedName>
    <definedName name="TFHAP1" localSheetId="36">#REF!</definedName>
    <definedName name="TFHAP1" localSheetId="20">#REF!</definedName>
    <definedName name="TFHAP1" localSheetId="19">#REF!</definedName>
    <definedName name="TFHAP1" localSheetId="43">#REF!</definedName>
    <definedName name="TFHAP1" localSheetId="42">#REF!</definedName>
    <definedName name="TFHAP1">#REF!</definedName>
    <definedName name="TFHAP2" localSheetId="1">#REF!</definedName>
    <definedName name="TFHAP2">#REF!</definedName>
    <definedName name="TFHF" localSheetId="1">#REF!</definedName>
    <definedName name="TFHF">#REF!</definedName>
    <definedName name="TFIPA1" localSheetId="1">#REF!</definedName>
    <definedName name="TFIPA1">#REF!</definedName>
    <definedName name="TFIPA2" localSheetId="1">#REF!</definedName>
    <definedName name="TFIPA2">#REF!</definedName>
    <definedName name="TFIPA3" localSheetId="1">#REF!</definedName>
    <definedName name="TFIPA3">#REF!</definedName>
    <definedName name="TFIPB2" localSheetId="1">#REF!</definedName>
    <definedName name="TFIPB2">#REF!</definedName>
    <definedName name="TFIPB3" localSheetId="1">#REF!</definedName>
    <definedName name="TFIPB3">#REF!</definedName>
    <definedName name="TFIPC2" localSheetId="1">#REF!</definedName>
    <definedName name="TFIPC2">#REF!</definedName>
    <definedName name="TFIPC3" localSheetId="1">#REF!</definedName>
    <definedName name="TFIPC3">#REF!</definedName>
    <definedName name="TFM40B" localSheetId="1">#REF!</definedName>
    <definedName name="TFM40B">#REF!</definedName>
    <definedName name="TFM40C" localSheetId="1">#REF!</definedName>
    <definedName name="TFM40C">#REF!</definedName>
    <definedName name="TFM40F" localSheetId="1">#REF!</definedName>
    <definedName name="TFM40F">#REF!</definedName>
    <definedName name="TFM40H" localSheetId="1">#REF!</definedName>
    <definedName name="TFM40H">#REF!</definedName>
    <definedName name="TFM42A" localSheetId="1">#REF!</definedName>
    <definedName name="TFM42A">#REF!</definedName>
    <definedName name="TFM42B" localSheetId="1">#REF!</definedName>
    <definedName name="TFM42B">#REF!</definedName>
    <definedName name="TFM42C" localSheetId="1">#REF!</definedName>
    <definedName name="TFM42C">#REF!</definedName>
    <definedName name="TFM42D" localSheetId="1">#REF!</definedName>
    <definedName name="TFM42D">#REF!</definedName>
    <definedName name="TFM42E" localSheetId="1">#REF!</definedName>
    <definedName name="TFM42E">#REF!</definedName>
    <definedName name="TFM42F" localSheetId="1">#REF!</definedName>
    <definedName name="TFM42F">#REF!</definedName>
    <definedName name="TFM42G" localSheetId="1">#REF!</definedName>
    <definedName name="TFM42G">#REF!</definedName>
    <definedName name="TFM42H" localSheetId="1">#REF!</definedName>
    <definedName name="TFM42H">#REF!</definedName>
    <definedName name="TFM42I" localSheetId="1">#REF!</definedName>
    <definedName name="TFM42I">#REF!</definedName>
    <definedName name="TFM43A" localSheetId="1">#REF!</definedName>
    <definedName name="TFM43A">#REF!</definedName>
    <definedName name="TFM43B" localSheetId="1">#REF!</definedName>
    <definedName name="TFM43B">#REF!</definedName>
    <definedName name="TFM43C" localSheetId="1">#REF!</definedName>
    <definedName name="TFM43C">#REF!</definedName>
    <definedName name="TFM43D" localSheetId="1">#REF!</definedName>
    <definedName name="TFM43D">#REF!</definedName>
    <definedName name="TFM43E" localSheetId="1">#REF!</definedName>
    <definedName name="TFM43E">#REF!</definedName>
    <definedName name="TFM44A" localSheetId="1">#REF!</definedName>
    <definedName name="TFM44A">#REF!</definedName>
    <definedName name="TFM44B" localSheetId="1">#REF!</definedName>
    <definedName name="TFM44B">#REF!</definedName>
    <definedName name="TFM44C" localSheetId="1">#REF!</definedName>
    <definedName name="TFM44C">#REF!</definedName>
    <definedName name="TFM44D" localSheetId="1">#REF!</definedName>
    <definedName name="TFM44D">#REF!</definedName>
    <definedName name="TFM45A" localSheetId="1">#REF!</definedName>
    <definedName name="TFM45A">#REF!</definedName>
    <definedName name="TFM45B" localSheetId="1">#REF!</definedName>
    <definedName name="TFM45B">#REF!</definedName>
    <definedName name="TFM45C" localSheetId="1">#REF!</definedName>
    <definedName name="TFM45C">#REF!</definedName>
    <definedName name="TFM45D" localSheetId="1">#REF!</definedName>
    <definedName name="TFM45D">#REF!</definedName>
    <definedName name="TFM45E" localSheetId="1">#REF!</definedName>
    <definedName name="TFM45E">#REF!</definedName>
    <definedName name="TFM46A" localSheetId="1">#REF!</definedName>
    <definedName name="TFM46A">#REF!</definedName>
    <definedName name="TFM46B" localSheetId="1">#REF!</definedName>
    <definedName name="TFM46B">#REF!</definedName>
    <definedName name="TFM46C" localSheetId="1">#REF!</definedName>
    <definedName name="TFM46C">#REF!</definedName>
    <definedName name="TFM46D" localSheetId="1">#REF!</definedName>
    <definedName name="TFM46D">#REF!</definedName>
    <definedName name="TFM46E" localSheetId="1">#REF!</definedName>
    <definedName name="TFM46E">#REF!</definedName>
    <definedName name="TFM46F" localSheetId="1">#REF!</definedName>
    <definedName name="TFM46F">#REF!</definedName>
    <definedName name="TFM46G" localSheetId="1">#REF!</definedName>
    <definedName name="TFM46G">#REF!</definedName>
    <definedName name="TFM46H" localSheetId="1">#REF!</definedName>
    <definedName name="TFM46H">#REF!</definedName>
    <definedName name="TFM46I" localSheetId="1">#REF!</definedName>
    <definedName name="TFM46I">#REF!</definedName>
    <definedName name="TFM46J" localSheetId="1">#REF!</definedName>
    <definedName name="TFM46J">#REF!</definedName>
    <definedName name="TFM46K" localSheetId="1">#REF!</definedName>
    <definedName name="TFM46K">#REF!</definedName>
    <definedName name="TFM46L" localSheetId="1">#REF!</definedName>
    <definedName name="TFM46L">#REF!</definedName>
    <definedName name="TFM46M" localSheetId="1">#REF!</definedName>
    <definedName name="TFM46M">#REF!</definedName>
    <definedName name="TFM46N" localSheetId="1">#REF!</definedName>
    <definedName name="TFM46N">#REF!</definedName>
    <definedName name="TFM46O" localSheetId="1">#REF!</definedName>
    <definedName name="TFM46O">#REF!</definedName>
    <definedName name="TFM46P" localSheetId="1">#REF!</definedName>
    <definedName name="TFM46P">#REF!</definedName>
    <definedName name="TFM46Q" localSheetId="1">#REF!</definedName>
    <definedName name="TFM46Q">#REF!</definedName>
    <definedName name="TFM46R" localSheetId="1">#REF!</definedName>
    <definedName name="TFM46R">#REF!</definedName>
    <definedName name="TFM46S" localSheetId="1">#REF!</definedName>
    <definedName name="TFM46S">#REF!</definedName>
    <definedName name="TFM46T" localSheetId="1">#REF!</definedName>
    <definedName name="TFM46T">#REF!</definedName>
    <definedName name="TFM47A" localSheetId="1">#REF!</definedName>
    <definedName name="TFM47A">#REF!</definedName>
    <definedName name="TFM47B" localSheetId="1">#REF!</definedName>
    <definedName name="TFM47B">#REF!</definedName>
    <definedName name="TFM47C" localSheetId="1">#REF!</definedName>
    <definedName name="TFM47C">#REF!</definedName>
    <definedName name="TFM47D" localSheetId="1">#REF!</definedName>
    <definedName name="TFM47D">#REF!</definedName>
    <definedName name="TFM47E" localSheetId="1">#REF!</definedName>
    <definedName name="TFM47E">#REF!</definedName>
    <definedName name="TFM47F" localSheetId="1">#REF!</definedName>
    <definedName name="TFM47F">#REF!</definedName>
    <definedName name="TFM47G" localSheetId="1">#REF!</definedName>
    <definedName name="TFM47G">#REF!</definedName>
    <definedName name="TFM47H" localSheetId="1">#REF!</definedName>
    <definedName name="TFM47H">#REF!</definedName>
    <definedName name="TFM47I" localSheetId="1">#REF!</definedName>
    <definedName name="TFM47I">#REF!</definedName>
    <definedName name="TFM47J" localSheetId="1">#REF!</definedName>
    <definedName name="TFM47J">#REF!</definedName>
    <definedName name="TFM47K" localSheetId="1">#REF!</definedName>
    <definedName name="TFM47K">#REF!</definedName>
    <definedName name="TFM47L" localSheetId="1">#REF!</definedName>
    <definedName name="TFM47L">#REF!</definedName>
    <definedName name="TFM47M" localSheetId="1">#REF!</definedName>
    <definedName name="TFM47M">#REF!</definedName>
    <definedName name="TFM47N" localSheetId="1">#REF!</definedName>
    <definedName name="TFM47N">#REF!</definedName>
    <definedName name="TFM48A" localSheetId="1">#REF!</definedName>
    <definedName name="TFM48A">#REF!</definedName>
    <definedName name="TFM48B" localSheetId="1">#REF!</definedName>
    <definedName name="TFM48B">#REF!</definedName>
    <definedName name="TFM48C" localSheetId="1">#REF!</definedName>
    <definedName name="TFM48C">#REF!</definedName>
    <definedName name="TFM48D" localSheetId="1">#REF!</definedName>
    <definedName name="TFM48D">#REF!</definedName>
    <definedName name="TFM48E" localSheetId="1">#REF!</definedName>
    <definedName name="TFM48E">#REF!</definedName>
    <definedName name="TFM48F" localSheetId="1">#REF!</definedName>
    <definedName name="TFM48F">#REF!</definedName>
    <definedName name="TFM48G" localSheetId="1">#REF!</definedName>
    <definedName name="TFM48G">#REF!</definedName>
    <definedName name="TFM49A" localSheetId="1">#REF!</definedName>
    <definedName name="TFM49A">#REF!</definedName>
    <definedName name="TFM49B" localSheetId="1">#REF!</definedName>
    <definedName name="TFM49B">#REF!</definedName>
    <definedName name="TFM49C" localSheetId="1">#REF!</definedName>
    <definedName name="TFM49C">#REF!</definedName>
    <definedName name="TFM53A" localSheetId="2">#REF!</definedName>
    <definedName name="TFM53A" localSheetId="3">#REF!</definedName>
    <definedName name="TFM53A" localSheetId="32">#REF!</definedName>
    <definedName name="TFM53A" localSheetId="39">#REF!</definedName>
    <definedName name="TFM53A" localSheetId="33">#REF!</definedName>
    <definedName name="TFM53A" localSheetId="6">#REF!</definedName>
    <definedName name="TFM53A" localSheetId="26">#REF!</definedName>
    <definedName name="TFM53A" localSheetId="23">#REF!</definedName>
    <definedName name="TFM53A" localSheetId="25">#REF!</definedName>
    <definedName name="TFM53A" localSheetId="34">#REF!</definedName>
    <definedName name="TFM53A" localSheetId="29">#REF!</definedName>
    <definedName name="TFM53A" localSheetId="28">#REF!</definedName>
    <definedName name="TFM53A" localSheetId="27">#REF!</definedName>
    <definedName name="TFM53A" localSheetId="35">#REF!</definedName>
    <definedName name="TFM53A" localSheetId="37">#REF!</definedName>
    <definedName name="TFM53A" localSheetId="5">#REF!</definedName>
    <definedName name="TFM53A" localSheetId="22">#REF!</definedName>
    <definedName name="TFM53A" localSheetId="4">#REF!</definedName>
    <definedName name="TFM53A" localSheetId="30">#REF!</definedName>
    <definedName name="TFM53A" localSheetId="31">#REF!</definedName>
    <definedName name="TFM53A" localSheetId="41">#REF!</definedName>
    <definedName name="TFM53A" localSheetId="36">#REF!</definedName>
    <definedName name="TFM53A" localSheetId="20">#REF!</definedName>
    <definedName name="TFM53A" localSheetId="19">#REF!</definedName>
    <definedName name="TFM53A" localSheetId="38">#REF!</definedName>
    <definedName name="TFM53A" localSheetId="21">#REF!</definedName>
    <definedName name="TFM53A" localSheetId="24">#REF!</definedName>
    <definedName name="TFM53A" localSheetId="43">#REF!</definedName>
    <definedName name="TFM53A" localSheetId="42">#REF!</definedName>
    <definedName name="TFM53A" localSheetId="40">#REF!</definedName>
    <definedName name="TFM53A">TFM53A!$B$1</definedName>
    <definedName name="TFM53A_Debt_Related" localSheetId="58">TFM53A!$B$12:$H$16</definedName>
    <definedName name="TFM53ANAV_1" localSheetId="58">TFM53A!$B$29:$B$36</definedName>
    <definedName name="TFM53B" localSheetId="2">#REF!</definedName>
    <definedName name="TFM53B" localSheetId="3">#REF!</definedName>
    <definedName name="TFM53B" localSheetId="32">#REF!</definedName>
    <definedName name="TFM53B" localSheetId="39">#REF!</definedName>
    <definedName name="TFM53B" localSheetId="33">#REF!</definedName>
    <definedName name="TFM53B" localSheetId="6">#REF!</definedName>
    <definedName name="TFM53B" localSheetId="26">#REF!</definedName>
    <definedName name="TFM53B" localSheetId="23">#REF!</definedName>
    <definedName name="TFM53B" localSheetId="25">#REF!</definedName>
    <definedName name="TFM53B" localSheetId="34">#REF!</definedName>
    <definedName name="TFM53B" localSheetId="29">#REF!</definedName>
    <definedName name="TFM53B" localSheetId="28">#REF!</definedName>
    <definedName name="TFM53B" localSheetId="27">#REF!</definedName>
    <definedName name="TFM53B" localSheetId="35">#REF!</definedName>
    <definedName name="TFM53B" localSheetId="37">#REF!</definedName>
    <definedName name="TFM53B" localSheetId="5">#REF!</definedName>
    <definedName name="TFM53B" localSheetId="22">#REF!</definedName>
    <definedName name="TFM53B" localSheetId="4">#REF!</definedName>
    <definedName name="TFM53B" localSheetId="30">#REF!</definedName>
    <definedName name="TFM53B" localSheetId="31">#REF!</definedName>
    <definedName name="TFM53B" localSheetId="41">#REF!</definedName>
    <definedName name="TFM53B" localSheetId="36">#REF!</definedName>
    <definedName name="TFM53B" localSheetId="20">#REF!</definedName>
    <definedName name="TFM53B" localSheetId="19">#REF!</definedName>
    <definedName name="TFM53B" localSheetId="38">#REF!</definedName>
    <definedName name="TFM53B" localSheetId="21">#REF!</definedName>
    <definedName name="TFM53B" localSheetId="24">#REF!</definedName>
    <definedName name="TFM53B" localSheetId="43">#REF!</definedName>
    <definedName name="TFM53B" localSheetId="42">#REF!</definedName>
    <definedName name="TFM53B" localSheetId="40">#REF!</definedName>
    <definedName name="TFM53B">TFM53B!$B$1</definedName>
    <definedName name="TFM53B_Debt_Related" localSheetId="57">TFM53B!$B$12:$H$17</definedName>
    <definedName name="TFM53BNAV_1" localSheetId="57">TFM53B!$B$30:$B$37</definedName>
    <definedName name="TFM53C" localSheetId="1">#REF!</definedName>
    <definedName name="TFM53C" localSheetId="0">#REF!</definedName>
    <definedName name="TFM53C" localSheetId="32">#REF!</definedName>
    <definedName name="TFM53C" localSheetId="33">#REF!</definedName>
    <definedName name="TFM53C" localSheetId="34">#REF!</definedName>
    <definedName name="TFM53C" localSheetId="35">#REF!</definedName>
    <definedName name="TFM53C" localSheetId="37">#REF!</definedName>
    <definedName name="TFM53C" localSheetId="36">#REF!</definedName>
    <definedName name="TFM53C" localSheetId="20">#REF!</definedName>
    <definedName name="TFM53C" localSheetId="19">#REF!</definedName>
    <definedName name="TFM53C" localSheetId="43">#REF!</definedName>
    <definedName name="TFM53C" localSheetId="42">#REF!</definedName>
    <definedName name="TFM53C">#REF!</definedName>
    <definedName name="TFM54A" localSheetId="2">#REF!</definedName>
    <definedName name="TFM54A" localSheetId="3">#REF!</definedName>
    <definedName name="TFM54A" localSheetId="32">#REF!</definedName>
    <definedName name="TFM54A" localSheetId="39">#REF!</definedName>
    <definedName name="TFM54A" localSheetId="33">#REF!</definedName>
    <definedName name="TFM54A" localSheetId="6">#REF!</definedName>
    <definedName name="TFM54A" localSheetId="26">#REF!</definedName>
    <definedName name="TFM54A" localSheetId="23">#REF!</definedName>
    <definedName name="TFM54A" localSheetId="25">#REF!</definedName>
    <definedName name="TFM54A" localSheetId="34">#REF!</definedName>
    <definedName name="TFM54A" localSheetId="29">#REF!</definedName>
    <definedName name="TFM54A" localSheetId="28">#REF!</definedName>
    <definedName name="TFM54A" localSheetId="27">#REF!</definedName>
    <definedName name="TFM54A" localSheetId="35">#REF!</definedName>
    <definedName name="TFM54A" localSheetId="37">#REF!</definedName>
    <definedName name="TFM54A" localSheetId="5">#REF!</definedName>
    <definedName name="TFM54A" localSheetId="22">#REF!</definedName>
    <definedName name="TFM54A" localSheetId="4">#REF!</definedName>
    <definedName name="TFM54A" localSheetId="30">#REF!</definedName>
    <definedName name="TFM54A" localSheetId="31">#REF!</definedName>
    <definedName name="TFM54A" localSheetId="41">#REF!</definedName>
    <definedName name="TFM54A" localSheetId="36">#REF!</definedName>
    <definedName name="TFM54A" localSheetId="20">#REF!</definedName>
    <definedName name="TFM54A" localSheetId="19">#REF!</definedName>
    <definedName name="TFM54A" localSheetId="38">#REF!</definedName>
    <definedName name="TFM54A" localSheetId="21">#REF!</definedName>
    <definedName name="TFM54A" localSheetId="24">#REF!</definedName>
    <definedName name="TFM54A" localSheetId="43">#REF!</definedName>
    <definedName name="TFM54A" localSheetId="42">#REF!</definedName>
    <definedName name="TFM54A" localSheetId="40">#REF!</definedName>
    <definedName name="TFM54A">TFM54A!$B$1</definedName>
    <definedName name="TFM54A_Debt_Related" localSheetId="56">TFM54A!$B$18:$H$28</definedName>
    <definedName name="TFM54A_GOV_SEC" localSheetId="56">TFM54A!$B$12:$H$16</definedName>
    <definedName name="TFM54ANAV_1" localSheetId="56">TFM54A!$B$41:$B$48</definedName>
    <definedName name="TFM54B" localSheetId="1">#REF!</definedName>
    <definedName name="TFM54B" localSheetId="0">#REF!</definedName>
    <definedName name="TFM54B" localSheetId="32">#REF!</definedName>
    <definedName name="TFM54B" localSheetId="33">#REF!</definedName>
    <definedName name="TFM54B" localSheetId="34">#REF!</definedName>
    <definedName name="TFM54B" localSheetId="35">#REF!</definedName>
    <definedName name="TFM54B" localSheetId="37">#REF!</definedName>
    <definedName name="TFM54B" localSheetId="36">#REF!</definedName>
    <definedName name="TFM54B" localSheetId="20">#REF!</definedName>
    <definedName name="TFM54B" localSheetId="19">#REF!</definedName>
    <definedName name="TFM54B" localSheetId="43">#REF!</definedName>
    <definedName name="TFM54B" localSheetId="42">#REF!</definedName>
    <definedName name="TFM54B">#REF!</definedName>
    <definedName name="TFM54C" localSheetId="1">#REF!</definedName>
    <definedName name="TFM54C" localSheetId="0">#REF!</definedName>
    <definedName name="TFM54C" localSheetId="32">#REF!</definedName>
    <definedName name="TFM54C" localSheetId="33">#REF!</definedName>
    <definedName name="TFM54C" localSheetId="34">#REF!</definedName>
    <definedName name="TFM54C" localSheetId="35">#REF!</definedName>
    <definedName name="TFM54C" localSheetId="37">#REF!</definedName>
    <definedName name="TFM54C" localSheetId="36">#REF!</definedName>
    <definedName name="TFM54C" localSheetId="20">#REF!</definedName>
    <definedName name="TFM54C" localSheetId="19">#REF!</definedName>
    <definedName name="TFM54C" localSheetId="43">#REF!</definedName>
    <definedName name="TFM54C" localSheetId="42">#REF!</definedName>
    <definedName name="TFM54C">#REF!</definedName>
    <definedName name="TFM55A" localSheetId="2">#REF!</definedName>
    <definedName name="TFM55A" localSheetId="3">#REF!</definedName>
    <definedName name="TFM55A" localSheetId="32">#REF!</definedName>
    <definedName name="TFM55A" localSheetId="39">#REF!</definedName>
    <definedName name="TFM55A" localSheetId="33">#REF!</definedName>
    <definedName name="TFM55A" localSheetId="6">#REF!</definedName>
    <definedName name="TFM55A" localSheetId="26">#REF!</definedName>
    <definedName name="TFM55A" localSheetId="23">#REF!</definedName>
    <definedName name="TFM55A" localSheetId="25">#REF!</definedName>
    <definedName name="TFM55A" localSheetId="34">#REF!</definedName>
    <definedName name="TFM55A" localSheetId="29">#REF!</definedName>
    <definedName name="TFM55A" localSheetId="28">#REF!</definedName>
    <definedName name="TFM55A" localSheetId="27">#REF!</definedName>
    <definedName name="TFM55A" localSheetId="35">#REF!</definedName>
    <definedName name="TFM55A" localSheetId="37">#REF!</definedName>
    <definedName name="TFM55A" localSheetId="5">#REF!</definedName>
    <definedName name="TFM55A" localSheetId="22">#REF!</definedName>
    <definedName name="TFM55A" localSheetId="4">#REF!</definedName>
    <definedName name="TFM55A" localSheetId="30">#REF!</definedName>
    <definedName name="TFM55A" localSheetId="31">#REF!</definedName>
    <definedName name="TFM55A" localSheetId="41">#REF!</definedName>
    <definedName name="TFM55A" localSheetId="36">#REF!</definedName>
    <definedName name="TFM55A" localSheetId="20">#REF!</definedName>
    <definedName name="TFM55A" localSheetId="19">#REF!</definedName>
    <definedName name="TFM55A" localSheetId="38">#REF!</definedName>
    <definedName name="TFM55A" localSheetId="21">#REF!</definedName>
    <definedName name="TFM55A" localSheetId="24">#REF!</definedName>
    <definedName name="TFM55A" localSheetId="43">#REF!</definedName>
    <definedName name="TFM55A" localSheetId="42">#REF!</definedName>
    <definedName name="TFM55A" localSheetId="40">#REF!</definedName>
    <definedName name="TFM55A">TFM55A!$B$1</definedName>
    <definedName name="TFM55A_Debt_Related" localSheetId="55">TFM55A!$B$18:$H$33</definedName>
    <definedName name="TFM55A_GOV_SEC" localSheetId="55">TFM55A!$B$12:$H$16</definedName>
    <definedName name="TFM55ANAV_1" localSheetId="55">TFM55A!$B$46:$B$53</definedName>
    <definedName name="TFM55B" localSheetId="2">#REF!</definedName>
    <definedName name="TFM55B" localSheetId="3">#REF!</definedName>
    <definedName name="TFM55B" localSheetId="32">#REF!</definedName>
    <definedName name="TFM55B" localSheetId="39">#REF!</definedName>
    <definedName name="TFM55B" localSheetId="33">#REF!</definedName>
    <definedName name="TFM55B" localSheetId="6">#REF!</definedName>
    <definedName name="TFM55B" localSheetId="26">#REF!</definedName>
    <definedName name="TFM55B" localSheetId="23">#REF!</definedName>
    <definedName name="TFM55B" localSheetId="25">#REF!</definedName>
    <definedName name="TFM55B" localSheetId="34">#REF!</definedName>
    <definedName name="TFM55B" localSheetId="29">#REF!</definedName>
    <definedName name="TFM55B" localSheetId="28">#REF!</definedName>
    <definedName name="TFM55B" localSheetId="27">#REF!</definedName>
    <definedName name="TFM55B" localSheetId="35">#REF!</definedName>
    <definedName name="TFM55B" localSheetId="37">#REF!</definedName>
    <definedName name="TFM55B" localSheetId="5">#REF!</definedName>
    <definedName name="TFM55B" localSheetId="22">#REF!</definedName>
    <definedName name="TFM55B" localSheetId="4">#REF!</definedName>
    <definedName name="TFM55B" localSheetId="30">#REF!</definedName>
    <definedName name="TFM55B" localSheetId="31">#REF!</definedName>
    <definedName name="TFM55B" localSheetId="41">#REF!</definedName>
    <definedName name="TFM55B" localSheetId="36">#REF!</definedName>
    <definedName name="TFM55B" localSheetId="20">#REF!</definedName>
    <definedName name="TFM55B" localSheetId="19">#REF!</definedName>
    <definedName name="TFM55B" localSheetId="38">#REF!</definedName>
    <definedName name="TFM55B" localSheetId="21">#REF!</definedName>
    <definedName name="TFM55B" localSheetId="24">#REF!</definedName>
    <definedName name="TFM55B" localSheetId="43">#REF!</definedName>
    <definedName name="TFM55B" localSheetId="42">#REF!</definedName>
    <definedName name="TFM55B" localSheetId="40">#REF!</definedName>
    <definedName name="TFM55B">TFM55B!$B$1</definedName>
    <definedName name="TFM55B_Debt_Related" localSheetId="54">TFM55B!$B$18:$H$28</definedName>
    <definedName name="TFM55B_GOV_SEC" localSheetId="54">TFM55B!$B$12:$H$16</definedName>
    <definedName name="TFM55BNAV_1" localSheetId="54">TFM55B!$B$41:$B$48</definedName>
    <definedName name="TFM55C" localSheetId="1">#REF!</definedName>
    <definedName name="TFM55C" localSheetId="0">#REF!</definedName>
    <definedName name="TFM55C" localSheetId="32">#REF!</definedName>
    <definedName name="TFM55C" localSheetId="33">#REF!</definedName>
    <definedName name="TFM55C" localSheetId="34">#REF!</definedName>
    <definedName name="TFM55C" localSheetId="35">#REF!</definedName>
    <definedName name="TFM55C" localSheetId="37">#REF!</definedName>
    <definedName name="TFM55C" localSheetId="36">#REF!</definedName>
    <definedName name="TFM55C" localSheetId="20">#REF!</definedName>
    <definedName name="TFM55C" localSheetId="19">#REF!</definedName>
    <definedName name="TFM55C" localSheetId="43">#REF!</definedName>
    <definedName name="TFM55C" localSheetId="42">#REF!</definedName>
    <definedName name="TFM55C">#REF!</definedName>
    <definedName name="TFM55D" localSheetId="2">#REF!</definedName>
    <definedName name="TFM55D" localSheetId="3">#REF!</definedName>
    <definedName name="TFM55D" localSheetId="32">#REF!</definedName>
    <definedName name="TFM55D" localSheetId="39">#REF!</definedName>
    <definedName name="TFM55D" localSheetId="33">#REF!</definedName>
    <definedName name="TFM55D" localSheetId="6">#REF!</definedName>
    <definedName name="TFM55D" localSheetId="26">#REF!</definedName>
    <definedName name="TFM55D" localSheetId="23">#REF!</definedName>
    <definedName name="TFM55D" localSheetId="25">#REF!</definedName>
    <definedName name="TFM55D" localSheetId="34">#REF!</definedName>
    <definedName name="TFM55D" localSheetId="29">#REF!</definedName>
    <definedName name="TFM55D" localSheetId="28">#REF!</definedName>
    <definedName name="TFM55D" localSheetId="27">#REF!</definedName>
    <definedName name="TFM55D" localSheetId="35">#REF!</definedName>
    <definedName name="TFM55D" localSheetId="37">#REF!</definedName>
    <definedName name="TFM55D" localSheetId="5">#REF!</definedName>
    <definedName name="TFM55D" localSheetId="22">#REF!</definedName>
    <definedName name="TFM55D" localSheetId="4">#REF!</definedName>
    <definedName name="TFM55D" localSheetId="30">#REF!</definedName>
    <definedName name="TFM55D" localSheetId="31">#REF!</definedName>
    <definedName name="TFM55D" localSheetId="41">#REF!</definedName>
    <definedName name="TFM55D" localSheetId="36">#REF!</definedName>
    <definedName name="TFM55D" localSheetId="20">#REF!</definedName>
    <definedName name="TFM55D" localSheetId="19">#REF!</definedName>
    <definedName name="TFM55D" localSheetId="38">#REF!</definedName>
    <definedName name="TFM55D" localSheetId="21">#REF!</definedName>
    <definedName name="TFM55D" localSheetId="24">#REF!</definedName>
    <definedName name="TFM55D" localSheetId="43">#REF!</definedName>
    <definedName name="TFM55D" localSheetId="42">#REF!</definedName>
    <definedName name="TFM55D" localSheetId="40">#REF!</definedName>
    <definedName name="TFM55D">TFM55D!$B$1</definedName>
    <definedName name="TFM55D_Debt_Related" localSheetId="53">TFM55D!$B$17:$H$33</definedName>
    <definedName name="TFM55D_GOV_SEC" localSheetId="53">TFM55D!$B$11:$H$15</definedName>
    <definedName name="TFM55DNAV_1" localSheetId="53">TFM55D!$B$46:$B$53</definedName>
    <definedName name="TFM55E" localSheetId="2">#REF!</definedName>
    <definedName name="TFM55E" localSheetId="3">#REF!</definedName>
    <definedName name="TFM55E" localSheetId="32">#REF!</definedName>
    <definedName name="TFM55E" localSheetId="39">#REF!</definedName>
    <definedName name="TFM55E" localSheetId="33">#REF!</definedName>
    <definedName name="TFM55E" localSheetId="6">#REF!</definedName>
    <definedName name="TFM55E" localSheetId="26">#REF!</definedName>
    <definedName name="TFM55E" localSheetId="23">#REF!</definedName>
    <definedName name="TFM55E" localSheetId="25">#REF!</definedName>
    <definedName name="TFM55E" localSheetId="34">#REF!</definedName>
    <definedName name="TFM55E" localSheetId="29">#REF!</definedName>
    <definedName name="TFM55E" localSheetId="28">#REF!</definedName>
    <definedName name="TFM55E" localSheetId="27">#REF!</definedName>
    <definedName name="TFM55E" localSheetId="35">#REF!</definedName>
    <definedName name="TFM55E" localSheetId="37">#REF!</definedName>
    <definedName name="TFM55E" localSheetId="5">#REF!</definedName>
    <definedName name="TFM55E" localSheetId="22">#REF!</definedName>
    <definedName name="TFM55E" localSheetId="4">#REF!</definedName>
    <definedName name="TFM55E" localSheetId="30">#REF!</definedName>
    <definedName name="TFM55E" localSheetId="31">#REF!</definedName>
    <definedName name="TFM55E" localSheetId="41">#REF!</definedName>
    <definedName name="TFM55E" localSheetId="36">#REF!</definedName>
    <definedName name="TFM55E" localSheetId="20">#REF!</definedName>
    <definedName name="TFM55E" localSheetId="19">#REF!</definedName>
    <definedName name="TFM55E" localSheetId="38">#REF!</definedName>
    <definedName name="TFM55E" localSheetId="21">#REF!</definedName>
    <definedName name="TFM55E" localSheetId="24">#REF!</definedName>
    <definedName name="TFM55E" localSheetId="43">#REF!</definedName>
    <definedName name="TFM55E" localSheetId="42">#REF!</definedName>
    <definedName name="TFM55E" localSheetId="40">#REF!</definedName>
    <definedName name="TFM55E">TFM55E!$B$1</definedName>
    <definedName name="TFM55E_Debt_Related" localSheetId="52">TFM55E!$B$17:$H$32</definedName>
    <definedName name="TFM55E_GOV_SEC" localSheetId="52">TFM55E!$B$11:$H$15</definedName>
    <definedName name="TFM55ENAV_1" localSheetId="52">TFM55E!$B$45:$B$52</definedName>
    <definedName name="TFM55F" localSheetId="2">#REF!</definedName>
    <definedName name="TFM55F" localSheetId="3">#REF!</definedName>
    <definedName name="TFM55F" localSheetId="32">#REF!</definedName>
    <definedName name="TFM55F" localSheetId="39">#REF!</definedName>
    <definedName name="TFM55F" localSheetId="33">#REF!</definedName>
    <definedName name="TFM55F" localSheetId="6">#REF!</definedName>
    <definedName name="TFM55F" localSheetId="26">#REF!</definedName>
    <definedName name="TFM55F" localSheetId="23">#REF!</definedName>
    <definedName name="TFM55F" localSheetId="25">#REF!</definedName>
    <definedName name="TFM55F" localSheetId="34">#REF!</definedName>
    <definedName name="TFM55F" localSheetId="29">#REF!</definedName>
    <definedName name="TFM55F" localSheetId="28">#REF!</definedName>
    <definedName name="TFM55F" localSheetId="27">#REF!</definedName>
    <definedName name="TFM55F" localSheetId="35">#REF!</definedName>
    <definedName name="TFM55F" localSheetId="37">#REF!</definedName>
    <definedName name="TFM55F" localSheetId="5">#REF!</definedName>
    <definedName name="TFM55F" localSheetId="22">#REF!</definedName>
    <definedName name="TFM55F" localSheetId="4">#REF!</definedName>
    <definedName name="TFM55F" localSheetId="30">#REF!</definedName>
    <definedName name="TFM55F" localSheetId="31">#REF!</definedName>
    <definedName name="TFM55F" localSheetId="41">#REF!</definedName>
    <definedName name="TFM55F" localSheetId="36">#REF!</definedName>
    <definedName name="TFM55F" localSheetId="20">#REF!</definedName>
    <definedName name="TFM55F" localSheetId="19">#REF!</definedName>
    <definedName name="TFM55F" localSheetId="38">#REF!</definedName>
    <definedName name="TFM55F" localSheetId="21">#REF!</definedName>
    <definedName name="TFM55F" localSheetId="24">#REF!</definedName>
    <definedName name="TFM55F" localSheetId="43">#REF!</definedName>
    <definedName name="TFM55F" localSheetId="42">#REF!</definedName>
    <definedName name="TFM55F" localSheetId="40">#REF!</definedName>
    <definedName name="TFM55F">TFM55F!$B$1</definedName>
    <definedName name="TFM55F_Debt_Related" localSheetId="51">TFM55F!$B$17:$H$33</definedName>
    <definedName name="TFM55F_GOV_SEC" localSheetId="51">TFM55F!$B$11:$H$15</definedName>
    <definedName name="TFM55FNAV_1" localSheetId="51">TFM55F!$B$46:$B$53</definedName>
    <definedName name="TFM55G" localSheetId="2">#REF!</definedName>
    <definedName name="TFM55G" localSheetId="3">#REF!</definedName>
    <definedName name="TFM55G" localSheetId="32">#REF!</definedName>
    <definedName name="TFM55G" localSheetId="39">#REF!</definedName>
    <definedName name="TFM55G" localSheetId="33">#REF!</definedName>
    <definedName name="TFM55G" localSheetId="6">#REF!</definedName>
    <definedName name="TFM55G" localSheetId="26">#REF!</definedName>
    <definedName name="TFM55G" localSheetId="23">#REF!</definedName>
    <definedName name="TFM55G" localSheetId="25">#REF!</definedName>
    <definedName name="TFM55G" localSheetId="34">#REF!</definedName>
    <definedName name="TFM55G" localSheetId="29">#REF!</definedName>
    <definedName name="TFM55G" localSheetId="28">#REF!</definedName>
    <definedName name="TFM55G" localSheetId="27">#REF!</definedName>
    <definedName name="TFM55G" localSheetId="35">#REF!</definedName>
    <definedName name="TFM55G" localSheetId="37">#REF!</definedName>
    <definedName name="TFM55G" localSheetId="5">#REF!</definedName>
    <definedName name="TFM55G" localSheetId="22">#REF!</definedName>
    <definedName name="TFM55G" localSheetId="4">#REF!</definedName>
    <definedName name="TFM55G" localSheetId="30">#REF!</definedName>
    <definedName name="TFM55G" localSheetId="31">#REF!</definedName>
    <definedName name="TFM55G" localSheetId="41">#REF!</definedName>
    <definedName name="TFM55G" localSheetId="36">#REF!</definedName>
    <definedName name="TFM55G" localSheetId="20">#REF!</definedName>
    <definedName name="TFM55G" localSheetId="19">#REF!</definedName>
    <definedName name="TFM55G" localSheetId="38">#REF!</definedName>
    <definedName name="TFM55G" localSheetId="21">#REF!</definedName>
    <definedName name="TFM55G" localSheetId="24">#REF!</definedName>
    <definedName name="TFM55G" localSheetId="43">#REF!</definedName>
    <definedName name="TFM55G" localSheetId="42">#REF!</definedName>
    <definedName name="TFM55G" localSheetId="40">#REF!</definedName>
    <definedName name="TFM55G">TFM55G!$B$1</definedName>
    <definedName name="TFM55G_Debt_Related" localSheetId="50">TFM55G!$B$18:$H$33</definedName>
    <definedName name="TFM55G_GOV_SEC" localSheetId="50">TFM55G!$B$11:$H$16</definedName>
    <definedName name="TFM55GNAV_1" localSheetId="50">TFM55G!$B$46:$B$53</definedName>
    <definedName name="TFM55H" localSheetId="1">#REF!</definedName>
    <definedName name="TFM55H" localSheetId="0">#REF!</definedName>
    <definedName name="TFM55H" localSheetId="32">#REF!</definedName>
    <definedName name="TFM55H" localSheetId="33">#REF!</definedName>
    <definedName name="TFM55H" localSheetId="34">#REF!</definedName>
    <definedName name="TFM55H" localSheetId="35">#REF!</definedName>
    <definedName name="TFM55H" localSheetId="37">#REF!</definedName>
    <definedName name="TFM55H" localSheetId="36">#REF!</definedName>
    <definedName name="TFM55H" localSheetId="20">#REF!</definedName>
    <definedName name="TFM55H" localSheetId="19">#REF!</definedName>
    <definedName name="TFM55H" localSheetId="43">#REF!</definedName>
    <definedName name="TFM55H" localSheetId="42">#REF!</definedName>
    <definedName name="TFM55H">#REF!</definedName>
    <definedName name="TFM55I" localSheetId="2">#REF!</definedName>
    <definedName name="TFM55I" localSheetId="3">#REF!</definedName>
    <definedName name="TFM55I" localSheetId="32">#REF!</definedName>
    <definedName name="TFM55I" localSheetId="39">#REF!</definedName>
    <definedName name="TFM55I" localSheetId="33">#REF!</definedName>
    <definedName name="TFM55I" localSheetId="6">#REF!</definedName>
    <definedName name="TFM55I" localSheetId="26">#REF!</definedName>
    <definedName name="TFM55I" localSheetId="23">#REF!</definedName>
    <definedName name="TFM55I" localSheetId="25">#REF!</definedName>
    <definedName name="TFM55I" localSheetId="34">#REF!</definedName>
    <definedName name="TFM55I" localSheetId="29">#REF!</definedName>
    <definedName name="TFM55I" localSheetId="28">#REF!</definedName>
    <definedName name="TFM55I" localSheetId="27">#REF!</definedName>
    <definedName name="TFM55I" localSheetId="35">#REF!</definedName>
    <definedName name="TFM55I" localSheetId="37">#REF!</definedName>
    <definedName name="TFM55I" localSheetId="5">#REF!</definedName>
    <definedName name="TFM55I" localSheetId="22">#REF!</definedName>
    <definedName name="TFM55I" localSheetId="4">#REF!</definedName>
    <definedName name="TFM55I" localSheetId="30">#REF!</definedName>
    <definedName name="TFM55I" localSheetId="31">#REF!</definedName>
    <definedName name="TFM55I" localSheetId="41">#REF!</definedName>
    <definedName name="TFM55I" localSheetId="36">#REF!</definedName>
    <definedName name="TFM55I" localSheetId="20">#REF!</definedName>
    <definedName name="TFM55I" localSheetId="19">#REF!</definedName>
    <definedName name="TFM55I" localSheetId="38">#REF!</definedName>
    <definedName name="TFM55I" localSheetId="21">#REF!</definedName>
    <definedName name="TFM55I" localSheetId="24">#REF!</definedName>
    <definedName name="TFM55I" localSheetId="43">#REF!</definedName>
    <definedName name="TFM55I" localSheetId="42">#REF!</definedName>
    <definedName name="TFM55I" localSheetId="40">#REF!</definedName>
    <definedName name="TFM55I">TFM55I!$B$1</definedName>
    <definedName name="TFM55I_Debt_Related" localSheetId="49">TFM55I!$B$11:$H$27</definedName>
    <definedName name="TFM55INAV_1" localSheetId="49">TFM55I!$B$40:$B$47</definedName>
    <definedName name="TFM55J" localSheetId="1">#REF!</definedName>
    <definedName name="TFM55J" localSheetId="0">#REF!</definedName>
    <definedName name="TFM55J" localSheetId="32">#REF!</definedName>
    <definedName name="TFM55J" localSheetId="33">#REF!</definedName>
    <definedName name="TFM55J" localSheetId="34">#REF!</definedName>
    <definedName name="TFM55J" localSheetId="35">#REF!</definedName>
    <definedName name="TFM55J" localSheetId="37">#REF!</definedName>
    <definedName name="TFM55J" localSheetId="36">#REF!</definedName>
    <definedName name="TFM55J" localSheetId="20">#REF!</definedName>
    <definedName name="TFM55J" localSheetId="19">#REF!</definedName>
    <definedName name="TFM55J" localSheetId="43">#REF!</definedName>
    <definedName name="TFM55J" localSheetId="42">#REF!</definedName>
    <definedName name="TFM55J">#REF!</definedName>
    <definedName name="TFM56A" localSheetId="2">#REF!</definedName>
    <definedName name="TFM56A" localSheetId="3">#REF!</definedName>
    <definedName name="TFM56A" localSheetId="32">#REF!</definedName>
    <definedName name="TFM56A" localSheetId="39">#REF!</definedName>
    <definedName name="TFM56A" localSheetId="33">#REF!</definedName>
    <definedName name="TFM56A" localSheetId="6">#REF!</definedName>
    <definedName name="TFM56A" localSheetId="26">#REF!</definedName>
    <definedName name="TFM56A" localSheetId="23">#REF!</definedName>
    <definedName name="TFM56A" localSheetId="25">#REF!</definedName>
    <definedName name="TFM56A" localSheetId="34">#REF!</definedName>
    <definedName name="TFM56A" localSheetId="29">#REF!</definedName>
    <definedName name="TFM56A" localSheetId="28">#REF!</definedName>
    <definedName name="TFM56A" localSheetId="27">#REF!</definedName>
    <definedName name="TFM56A" localSheetId="35">#REF!</definedName>
    <definedName name="TFM56A" localSheetId="37">#REF!</definedName>
    <definedName name="TFM56A" localSheetId="5">#REF!</definedName>
    <definedName name="TFM56A" localSheetId="22">#REF!</definedName>
    <definedName name="TFM56A" localSheetId="4">#REF!</definedName>
    <definedName name="TFM56A" localSheetId="30">#REF!</definedName>
    <definedName name="TFM56A" localSheetId="31">#REF!</definedName>
    <definedName name="TFM56A" localSheetId="41">#REF!</definedName>
    <definedName name="TFM56A" localSheetId="36">#REF!</definedName>
    <definedName name="TFM56A" localSheetId="20">#REF!</definedName>
    <definedName name="TFM56A" localSheetId="19">#REF!</definedName>
    <definedName name="TFM56A" localSheetId="38">#REF!</definedName>
    <definedName name="TFM56A" localSheetId="21">#REF!</definedName>
    <definedName name="TFM56A" localSheetId="24">#REF!</definedName>
    <definedName name="TFM56A" localSheetId="43">#REF!</definedName>
    <definedName name="TFM56A" localSheetId="42">#REF!</definedName>
    <definedName name="TFM56A" localSheetId="40">#REF!</definedName>
    <definedName name="TFM56A">TFM56A!$B$1</definedName>
    <definedName name="TFM56A_Debt_Related" localSheetId="48">TFM56A!$B$11:$H$26</definedName>
    <definedName name="TFM56ANAV_1" localSheetId="48">TFM56A!$B$39:$B$46</definedName>
    <definedName name="TFM56B" localSheetId="2">#REF!</definedName>
    <definedName name="TFM56B" localSheetId="3">#REF!</definedName>
    <definedName name="TFM56B" localSheetId="32">#REF!</definedName>
    <definedName name="TFM56B" localSheetId="39">#REF!</definedName>
    <definedName name="TFM56B" localSheetId="33">#REF!</definedName>
    <definedName name="TFM56B" localSheetId="6">#REF!</definedName>
    <definedName name="TFM56B" localSheetId="26">#REF!</definedName>
    <definedName name="TFM56B" localSheetId="23">#REF!</definedName>
    <definedName name="TFM56B" localSheetId="25">#REF!</definedName>
    <definedName name="TFM56B" localSheetId="34">#REF!</definedName>
    <definedName name="TFM56B" localSheetId="29">#REF!</definedName>
    <definedName name="TFM56B" localSheetId="28">#REF!</definedName>
    <definedName name="TFM56B" localSheetId="27">#REF!</definedName>
    <definedName name="TFM56B" localSheetId="35">#REF!</definedName>
    <definedName name="TFM56B" localSheetId="37">#REF!</definedName>
    <definedName name="TFM56B" localSheetId="5">#REF!</definedName>
    <definedName name="TFM56B" localSheetId="22">#REF!</definedName>
    <definedName name="TFM56B" localSheetId="4">#REF!</definedName>
    <definedName name="TFM56B" localSheetId="30">#REF!</definedName>
    <definedName name="TFM56B" localSheetId="31">#REF!</definedName>
    <definedName name="TFM56B" localSheetId="41">#REF!</definedName>
    <definedName name="TFM56B" localSheetId="36">#REF!</definedName>
    <definedName name="TFM56B" localSheetId="20">#REF!</definedName>
    <definedName name="TFM56B" localSheetId="19">#REF!</definedName>
    <definedName name="TFM56B" localSheetId="38">#REF!</definedName>
    <definedName name="TFM56B" localSheetId="21">#REF!</definedName>
    <definedName name="TFM56B" localSheetId="24">#REF!</definedName>
    <definedName name="TFM56B" localSheetId="43">#REF!</definedName>
    <definedName name="TFM56B" localSheetId="42">#REF!</definedName>
    <definedName name="TFM56B" localSheetId="40">#REF!</definedName>
    <definedName name="TFM56B">TFM56B!$B$1</definedName>
    <definedName name="TFM56B_Debt_Related" localSheetId="47">TFM56B!$B$11:$H$31</definedName>
    <definedName name="TFM56BNAV_1" localSheetId="47">TFM56B!$B$44:$B$51</definedName>
    <definedName name="TFM56C" localSheetId="2">#REF!</definedName>
    <definedName name="TFM56C" localSheetId="3">#REF!</definedName>
    <definedName name="TFM56C" localSheetId="32">#REF!</definedName>
    <definedName name="TFM56C" localSheetId="39">#REF!</definedName>
    <definedName name="TFM56C" localSheetId="33">#REF!</definedName>
    <definedName name="TFM56C" localSheetId="6">#REF!</definedName>
    <definedName name="TFM56C" localSheetId="26">#REF!</definedName>
    <definedName name="TFM56C" localSheetId="23">#REF!</definedName>
    <definedName name="TFM56C" localSheetId="25">#REF!</definedName>
    <definedName name="TFM56C" localSheetId="34">#REF!</definedName>
    <definedName name="TFM56C" localSheetId="29">#REF!</definedName>
    <definedName name="TFM56C" localSheetId="28">#REF!</definedName>
    <definedName name="TFM56C" localSheetId="27">#REF!</definedName>
    <definedName name="TFM56C" localSheetId="35">#REF!</definedName>
    <definedName name="TFM56C" localSheetId="37">#REF!</definedName>
    <definedName name="TFM56C" localSheetId="5">#REF!</definedName>
    <definedName name="TFM56C" localSheetId="22">#REF!</definedName>
    <definedName name="TFM56C" localSheetId="4">#REF!</definedName>
    <definedName name="TFM56C" localSheetId="30">#REF!</definedName>
    <definedName name="TFM56C" localSheetId="31">#REF!</definedName>
    <definedName name="TFM56C" localSheetId="41">#REF!</definedName>
    <definedName name="TFM56C" localSheetId="36">#REF!</definedName>
    <definedName name="TFM56C" localSheetId="20">#REF!</definedName>
    <definedName name="TFM56C" localSheetId="19">#REF!</definedName>
    <definedName name="TFM56C" localSheetId="38">#REF!</definedName>
    <definedName name="TFM56C" localSheetId="21">#REF!</definedName>
    <definedName name="TFM56C" localSheetId="24">#REF!</definedName>
    <definedName name="TFM56C" localSheetId="43">#REF!</definedName>
    <definedName name="TFM56C" localSheetId="42">#REF!</definedName>
    <definedName name="TFM56C" localSheetId="40">#REF!</definedName>
    <definedName name="TFM56C">TFM56C!$B$1</definedName>
    <definedName name="TFM56C_Debt_Related" localSheetId="46">TFM56C!$B$11:$H$26</definedName>
    <definedName name="TFM56CNAV_1" localSheetId="46">TFM56C!$B$39:$B$46</definedName>
    <definedName name="TFM56D" localSheetId="2">#REF!</definedName>
    <definedName name="TFM56D" localSheetId="3">#REF!</definedName>
    <definedName name="TFM56D" localSheetId="32">#REF!</definedName>
    <definedName name="TFM56D" localSheetId="39">#REF!</definedName>
    <definedName name="TFM56D" localSheetId="33">#REF!</definedName>
    <definedName name="TFM56D" localSheetId="6">#REF!</definedName>
    <definedName name="TFM56D" localSheetId="26">#REF!</definedName>
    <definedName name="TFM56D" localSheetId="23">#REF!</definedName>
    <definedName name="TFM56D" localSheetId="25">#REF!</definedName>
    <definedName name="TFM56D" localSheetId="34">#REF!</definedName>
    <definedName name="TFM56D" localSheetId="29">#REF!</definedName>
    <definedName name="TFM56D" localSheetId="28">#REF!</definedName>
    <definedName name="TFM56D" localSheetId="27">#REF!</definedName>
    <definedName name="TFM56D" localSheetId="35">#REF!</definedName>
    <definedName name="TFM56D" localSheetId="37">#REF!</definedName>
    <definedName name="TFM56D" localSheetId="5">#REF!</definedName>
    <definedName name="TFM56D" localSheetId="22">#REF!</definedName>
    <definedName name="TFM56D" localSheetId="4">#REF!</definedName>
    <definedName name="TFM56D" localSheetId="30">#REF!</definedName>
    <definedName name="TFM56D" localSheetId="31">#REF!</definedName>
    <definedName name="TFM56D" localSheetId="41">#REF!</definedName>
    <definedName name="TFM56D" localSheetId="36">#REF!</definedName>
    <definedName name="TFM56D" localSheetId="20">#REF!</definedName>
    <definedName name="TFM56D" localSheetId="19">#REF!</definedName>
    <definedName name="TFM56D" localSheetId="38">#REF!</definedName>
    <definedName name="TFM56D" localSheetId="21">#REF!</definedName>
    <definedName name="TFM56D" localSheetId="24">#REF!</definedName>
    <definedName name="TFM56D" localSheetId="43">#REF!</definedName>
    <definedName name="TFM56D" localSheetId="42">#REF!</definedName>
    <definedName name="TFM56D" localSheetId="40">#REF!</definedName>
    <definedName name="TFM56D">TFM56D!$B$1</definedName>
    <definedName name="TFM56D_Debt_Related" localSheetId="45">TFM56D!$B$11:$H$26</definedName>
    <definedName name="TFM56DNAV_1" localSheetId="45">TFM56D!$B$39:$B$46</definedName>
    <definedName name="TFM56E" localSheetId="1">#REF!</definedName>
    <definedName name="TFM56E" localSheetId="0">#REF!</definedName>
    <definedName name="TFM56E" localSheetId="32">#REF!</definedName>
    <definedName name="TFM56E" localSheetId="33">#REF!</definedName>
    <definedName name="TFM56E" localSheetId="34">#REF!</definedName>
    <definedName name="TFM56E" localSheetId="35">#REF!</definedName>
    <definedName name="TFM56E" localSheetId="37">#REF!</definedName>
    <definedName name="TFM56E" localSheetId="36">#REF!</definedName>
    <definedName name="TFM56E" localSheetId="20">#REF!</definedName>
    <definedName name="TFM56E" localSheetId="19">#REF!</definedName>
    <definedName name="TFM56E" localSheetId="43">#REF!</definedName>
    <definedName name="TFM56E" localSheetId="42">#REF!</definedName>
    <definedName name="TFM56E">#REF!</definedName>
    <definedName name="TFM56F" localSheetId="2">#REF!</definedName>
    <definedName name="TFM56F" localSheetId="3">#REF!</definedName>
    <definedName name="TFM56F" localSheetId="32">#REF!</definedName>
    <definedName name="TFM56F" localSheetId="39">#REF!</definedName>
    <definedName name="TFM56F" localSheetId="33">#REF!</definedName>
    <definedName name="TFM56F" localSheetId="6">#REF!</definedName>
    <definedName name="TFM56F" localSheetId="26">#REF!</definedName>
    <definedName name="TFM56F" localSheetId="23">#REF!</definedName>
    <definedName name="TFM56F" localSheetId="25">#REF!</definedName>
    <definedName name="TFM56F" localSheetId="34">#REF!</definedName>
    <definedName name="TFM56F" localSheetId="29">#REF!</definedName>
    <definedName name="TFM56F" localSheetId="28">#REF!</definedName>
    <definedName name="TFM56F" localSheetId="27">#REF!</definedName>
    <definedName name="TFM56F" localSheetId="35">#REF!</definedName>
    <definedName name="TFM56F" localSheetId="37">#REF!</definedName>
    <definedName name="TFM56F" localSheetId="5">#REF!</definedName>
    <definedName name="TFM56F" localSheetId="22">#REF!</definedName>
    <definedName name="TFM56F" localSheetId="4">#REF!</definedName>
    <definedName name="TFM56F" localSheetId="30">#REF!</definedName>
    <definedName name="TFM56F" localSheetId="31">#REF!</definedName>
    <definedName name="TFM56F" localSheetId="41">#REF!</definedName>
    <definedName name="TFM56F" localSheetId="36">#REF!</definedName>
    <definedName name="TFM56F" localSheetId="20">#REF!</definedName>
    <definedName name="TFM56F" localSheetId="19">#REF!</definedName>
    <definedName name="TFM56F" localSheetId="38">#REF!</definedName>
    <definedName name="TFM56F" localSheetId="21">#REF!</definedName>
    <definedName name="TFM56F" localSheetId="24">#REF!</definedName>
    <definedName name="TFM56F" localSheetId="43">#REF!</definedName>
    <definedName name="TFM56F" localSheetId="42">#REF!</definedName>
    <definedName name="TFM56F" localSheetId="40">#REF!</definedName>
    <definedName name="TFM56F">TFM56F!$B$1</definedName>
    <definedName name="TFM56F_Debt_Related" localSheetId="44">TFM56F!$B$11:$H$30</definedName>
    <definedName name="TFM56FNAV_1" localSheetId="44">TFM56F!$B$43:$B$50</definedName>
    <definedName name="TFMP02" localSheetId="1">#REF!</definedName>
    <definedName name="TFMP02" localSheetId="0">#REF!</definedName>
    <definedName name="TFMP02" localSheetId="32">#REF!</definedName>
    <definedName name="TFMP02" localSheetId="33">#REF!</definedName>
    <definedName name="TFMP02" localSheetId="34">#REF!</definedName>
    <definedName name="TFMP02" localSheetId="35">#REF!</definedName>
    <definedName name="TFMP02" localSheetId="37">#REF!</definedName>
    <definedName name="TFMP02" localSheetId="36">#REF!</definedName>
    <definedName name="TFMP02" localSheetId="20">#REF!</definedName>
    <definedName name="TFMP02" localSheetId="19">#REF!</definedName>
    <definedName name="TFMP02" localSheetId="43">#REF!</definedName>
    <definedName name="TFMP02" localSheetId="42">#REF!</definedName>
    <definedName name="TFMP02">#REF!</definedName>
    <definedName name="TFMP04" localSheetId="1">#REF!</definedName>
    <definedName name="TFMP04" localSheetId="0">#REF!</definedName>
    <definedName name="TFMP04" localSheetId="32">#REF!</definedName>
    <definedName name="TFMP04" localSheetId="33">#REF!</definedName>
    <definedName name="TFMP04" localSheetId="34">#REF!</definedName>
    <definedName name="TFMP04" localSheetId="35">#REF!</definedName>
    <definedName name="TFMP04" localSheetId="37">#REF!</definedName>
    <definedName name="TFMP04" localSheetId="36">#REF!</definedName>
    <definedName name="TFMP04" localSheetId="20">#REF!</definedName>
    <definedName name="TFMP04" localSheetId="19">#REF!</definedName>
    <definedName name="TFMP04" localSheetId="43">#REF!</definedName>
    <definedName name="TFMP04" localSheetId="42">#REF!</definedName>
    <definedName name="TFMP04">#REF!</definedName>
    <definedName name="TFMP15" localSheetId="1">#REF!</definedName>
    <definedName name="TFMP15" localSheetId="0">#REF!</definedName>
    <definedName name="TFMP15" localSheetId="32">#REF!</definedName>
    <definedName name="TFMP15" localSheetId="33">#REF!</definedName>
    <definedName name="TFMP15" localSheetId="34">#REF!</definedName>
    <definedName name="TFMP15" localSheetId="35">#REF!</definedName>
    <definedName name="TFMP15" localSheetId="37">#REF!</definedName>
    <definedName name="TFMP15" localSheetId="36">#REF!</definedName>
    <definedName name="TFMP15" localSheetId="20">#REF!</definedName>
    <definedName name="TFMP15" localSheetId="19">#REF!</definedName>
    <definedName name="TFMP15" localSheetId="43">#REF!</definedName>
    <definedName name="TFMP15" localSheetId="42">#REF!</definedName>
    <definedName name="TFMP15">#REF!</definedName>
    <definedName name="TFMP19" localSheetId="1">#REF!</definedName>
    <definedName name="TFMP19">#REF!</definedName>
    <definedName name="TFMP22" localSheetId="1">#REF!</definedName>
    <definedName name="TFMP22">#REF!</definedName>
    <definedName name="TFMP23" localSheetId="1">#REF!</definedName>
    <definedName name="TFMP23">#REF!</definedName>
    <definedName name="TFMP24" localSheetId="1">#REF!</definedName>
    <definedName name="TFMP24">#REF!</definedName>
    <definedName name="TFMP25" localSheetId="1">#REF!</definedName>
    <definedName name="TFMP25">#REF!</definedName>
    <definedName name="TFMP27" localSheetId="1">#REF!</definedName>
    <definedName name="TFMP27">#REF!</definedName>
    <definedName name="TFMP30" localSheetId="1">#REF!</definedName>
    <definedName name="TFMP30">#REF!</definedName>
    <definedName name="TFMP32" localSheetId="1">#REF!</definedName>
    <definedName name="TFMP32">#REF!</definedName>
    <definedName name="TFMP33" localSheetId="1">#REF!</definedName>
    <definedName name="TFMP33">#REF!</definedName>
    <definedName name="TFMP35" localSheetId="1">#REF!</definedName>
    <definedName name="TFMP35">#REF!</definedName>
    <definedName name="TFMP36" localSheetId="1">#REF!</definedName>
    <definedName name="TFMP36">#REF!</definedName>
    <definedName name="TFMP37" localSheetId="1">#REF!</definedName>
    <definedName name="TFMP37">#REF!</definedName>
    <definedName name="TFMP38" localSheetId="1">#REF!</definedName>
    <definedName name="TFMP38">#REF!</definedName>
    <definedName name="TFMP40" localSheetId="1">#REF!</definedName>
    <definedName name="TFMP40">#REF!</definedName>
    <definedName name="TFMP41" localSheetId="1">#REF!</definedName>
    <definedName name="TFMP41">#REF!</definedName>
    <definedName name="TFMP42" localSheetId="1">#REF!</definedName>
    <definedName name="TFMP42">#REF!</definedName>
    <definedName name="TFMP43" localSheetId="1">#REF!</definedName>
    <definedName name="TFMP43">#REF!</definedName>
    <definedName name="TFMP44" localSheetId="1">#REF!</definedName>
    <definedName name="TFMP44">#REF!</definedName>
    <definedName name="TFMP45" localSheetId="1">#REF!</definedName>
    <definedName name="TFMP45">#REF!</definedName>
    <definedName name="TFRLTF" localSheetId="1">#REF!</definedName>
    <definedName name="TFRLTF">#REF!</definedName>
    <definedName name="TFRSTF" localSheetId="2">#REF!</definedName>
    <definedName name="TFRSTF" localSheetId="3">#REF!</definedName>
    <definedName name="TFRSTF" localSheetId="32">#REF!</definedName>
    <definedName name="TFRSTF" localSheetId="39">#REF!</definedName>
    <definedName name="TFRSTF" localSheetId="33">#REF!</definedName>
    <definedName name="TFRSTF" localSheetId="6">#REF!</definedName>
    <definedName name="TFRSTF" localSheetId="26">#REF!</definedName>
    <definedName name="TFRSTF" localSheetId="23">#REF!</definedName>
    <definedName name="TFRSTF" localSheetId="25">#REF!</definedName>
    <definedName name="TFRSTF" localSheetId="34">#REF!</definedName>
    <definedName name="TFRSTF" localSheetId="29">#REF!</definedName>
    <definedName name="TFRSTF" localSheetId="28">#REF!</definedName>
    <definedName name="TFRSTF" localSheetId="27">#REF!</definedName>
    <definedName name="TFRSTF" localSheetId="35">#REF!</definedName>
    <definedName name="TFRSTF" localSheetId="37">#REF!</definedName>
    <definedName name="TFRSTF" localSheetId="5">#REF!</definedName>
    <definedName name="TFRSTF" localSheetId="22">#REF!</definedName>
    <definedName name="TFRSTF" localSheetId="4">#REF!</definedName>
    <definedName name="TFRSTF" localSheetId="30">#REF!</definedName>
    <definedName name="TFRSTF" localSheetId="31">#REF!</definedName>
    <definedName name="TFRSTF" localSheetId="41">#REF!</definedName>
    <definedName name="TFRSTF" localSheetId="36">#REF!</definedName>
    <definedName name="TFRSTF" localSheetId="20">#REF!</definedName>
    <definedName name="TFRSTF" localSheetId="19">#REF!</definedName>
    <definedName name="TFRSTF" localSheetId="38">#REF!</definedName>
    <definedName name="TFRSTF" localSheetId="21">#REF!</definedName>
    <definedName name="TFRSTF" localSheetId="24">#REF!</definedName>
    <definedName name="TFRSTF" localSheetId="43">#REF!</definedName>
    <definedName name="TFRSTF" localSheetId="42">#REF!</definedName>
    <definedName name="TFRSTF" localSheetId="40">#REF!</definedName>
    <definedName name="TFRSTF">TFRSTF!$B$1</definedName>
    <definedName name="TFRSTF_GOV_SEC" localSheetId="11">TFRSTF!$B$12:$H$19</definedName>
    <definedName name="TFRSTF_MM" localSheetId="11">TFRSTF!$B$21:$H$73</definedName>
    <definedName name="TFRSTFNAV_1" localSheetId="11">TFRSTF!$B$86:$B$93</definedName>
    <definedName name="TFTF1" localSheetId="1">#REF!</definedName>
    <definedName name="TFTF1" localSheetId="0">#REF!</definedName>
    <definedName name="TFTF1" localSheetId="32">#REF!</definedName>
    <definedName name="TFTF1" localSheetId="33">#REF!</definedName>
    <definedName name="TFTF1" localSheetId="34">#REF!</definedName>
    <definedName name="TFTF1" localSheetId="35">#REF!</definedName>
    <definedName name="TFTF1" localSheetId="37">#REF!</definedName>
    <definedName name="TFTF1" localSheetId="36">#REF!</definedName>
    <definedName name="TFTF1" localSheetId="20">#REF!</definedName>
    <definedName name="TFTF1" localSheetId="19">#REF!</definedName>
    <definedName name="TFTF1" localSheetId="43">#REF!</definedName>
    <definedName name="TFTF1" localSheetId="42">#REF!</definedName>
    <definedName name="TFTF1">#REF!</definedName>
    <definedName name="TFTF2A" localSheetId="1">#REF!</definedName>
    <definedName name="TFTF2A" localSheetId="0">#REF!</definedName>
    <definedName name="TFTF2A" localSheetId="32">#REF!</definedName>
    <definedName name="TFTF2A" localSheetId="33">#REF!</definedName>
    <definedName name="TFTF2A" localSheetId="34">#REF!</definedName>
    <definedName name="TFTF2A" localSheetId="35">#REF!</definedName>
    <definedName name="TFTF2A" localSheetId="37">#REF!</definedName>
    <definedName name="TFTF2A" localSheetId="36">#REF!</definedName>
    <definedName name="TFTF2A" localSheetId="20">#REF!</definedName>
    <definedName name="TFTF2A" localSheetId="19">#REF!</definedName>
    <definedName name="TFTF2A" localSheetId="43">#REF!</definedName>
    <definedName name="TFTF2A" localSheetId="42">#REF!</definedName>
    <definedName name="TFTF2A">#REF!</definedName>
    <definedName name="TFTF2B" localSheetId="1">#REF!</definedName>
    <definedName name="TFTF2B" localSheetId="0">#REF!</definedName>
    <definedName name="TFTF2B" localSheetId="32">#REF!</definedName>
    <definedName name="TFTF2B" localSheetId="33">#REF!</definedName>
    <definedName name="TFTF2B" localSheetId="34">#REF!</definedName>
    <definedName name="TFTF2B" localSheetId="35">#REF!</definedName>
    <definedName name="TFTF2B" localSheetId="37">#REF!</definedName>
    <definedName name="TFTF2B" localSheetId="36">#REF!</definedName>
    <definedName name="TFTF2B" localSheetId="20">#REF!</definedName>
    <definedName name="TFTF2B" localSheetId="19">#REF!</definedName>
    <definedName name="TFTF2B" localSheetId="43">#REF!</definedName>
    <definedName name="TFTF2B" localSheetId="42">#REF!</definedName>
    <definedName name="TFTF2B">#REF!</definedName>
    <definedName name="TGEIFA" localSheetId="1">#REF!</definedName>
    <definedName name="TGEIFA">#REF!</definedName>
    <definedName name="TGEIFB" localSheetId="1">#REF!</definedName>
    <definedName name="TGEIFB">#REF!</definedName>
    <definedName name="TGMTF" localSheetId="1">#REF!</definedName>
    <definedName name="TGMTF">#REF!</definedName>
    <definedName name="TGSFR" localSheetId="2">#REF!</definedName>
    <definedName name="TGSFR" localSheetId="3">#REF!</definedName>
    <definedName name="TGSFR" localSheetId="32">#REF!</definedName>
    <definedName name="TGSFR" localSheetId="39">#REF!</definedName>
    <definedName name="TGSFR" localSheetId="33">#REF!</definedName>
    <definedName name="TGSFR" localSheetId="6">#REF!</definedName>
    <definedName name="TGSFR" localSheetId="26">#REF!</definedName>
    <definedName name="TGSFR" localSheetId="23">#REF!</definedName>
    <definedName name="TGSFR" localSheetId="25">#REF!</definedName>
    <definedName name="TGSFR" localSheetId="34">#REF!</definedName>
    <definedName name="TGSFR" localSheetId="29">#REF!</definedName>
    <definedName name="TGSFR" localSheetId="28">#REF!</definedName>
    <definedName name="TGSFR" localSheetId="27">#REF!</definedName>
    <definedName name="TGSFR" localSheetId="35">#REF!</definedName>
    <definedName name="TGSFR" localSheetId="37">#REF!</definedName>
    <definedName name="TGSFR" localSheetId="5">#REF!</definedName>
    <definedName name="TGSFR" localSheetId="22">#REF!</definedName>
    <definedName name="TGSFR" localSheetId="4">#REF!</definedName>
    <definedName name="TGSFR" localSheetId="30">#REF!</definedName>
    <definedName name="TGSFR" localSheetId="31">#REF!</definedName>
    <definedName name="TGSFR" localSheetId="41">#REF!</definedName>
    <definedName name="TGSFR" localSheetId="36">#REF!</definedName>
    <definedName name="TGSFR" localSheetId="20">#REF!</definedName>
    <definedName name="TGSFR" localSheetId="19">#REF!</definedName>
    <definedName name="TGSFR" localSheetId="38">#REF!</definedName>
    <definedName name="TGSFR" localSheetId="21">#REF!</definedName>
    <definedName name="TGSFR" localSheetId="24">#REF!</definedName>
    <definedName name="TGSFR" localSheetId="43">#REF!</definedName>
    <definedName name="TGSFR" localSheetId="42">#REF!</definedName>
    <definedName name="TGSFR" localSheetId="40">#REF!</definedName>
    <definedName name="TGSFR">TGSFR!$B$1</definedName>
    <definedName name="TGSFR_GOV_SEC" localSheetId="15">TGSFR!$B$12:$H$32</definedName>
    <definedName name="TGSFRNAV_1" localSheetId="15">TGSFR!$B$45:$B$56</definedName>
    <definedName name="TGSMF" localSheetId="1">#REF!</definedName>
    <definedName name="TGSMF" localSheetId="0">#REF!</definedName>
    <definedName name="TGSMF" localSheetId="32">#REF!</definedName>
    <definedName name="TGSMF" localSheetId="33">#REF!</definedName>
    <definedName name="TGSMF" localSheetId="34">#REF!</definedName>
    <definedName name="TGSMF" localSheetId="35">#REF!</definedName>
    <definedName name="TGSMF" localSheetId="37">#REF!</definedName>
    <definedName name="TGSMF" localSheetId="36">#REF!</definedName>
    <definedName name="TGSMF" localSheetId="20">#REF!</definedName>
    <definedName name="TGSMF" localSheetId="19">#REF!</definedName>
    <definedName name="TGSMF" localSheetId="43">#REF!</definedName>
    <definedName name="TGSMF" localSheetId="42">#REF!</definedName>
    <definedName name="TGSMF">#REF!</definedName>
    <definedName name="TICF" localSheetId="34">TICF!$B$1</definedName>
    <definedName name="TICF" localSheetId="35">#REF!</definedName>
    <definedName name="TICF" localSheetId="37">#REF!</definedName>
    <definedName name="TICF" localSheetId="36">#REF!</definedName>
    <definedName name="TICF" localSheetId="20">#REF!</definedName>
    <definedName name="TICF" localSheetId="19">#REF!</definedName>
    <definedName name="TICF">#REF!</definedName>
    <definedName name="TICF_EQ" localSheetId="34">TICF!$B$12:$I$41</definedName>
    <definedName name="TICFNAV" localSheetId="34">TICF!$B$53:$B$60</definedName>
    <definedName name="TIFA" localSheetId="2">#REF!</definedName>
    <definedName name="TIFA" localSheetId="3">#REF!</definedName>
    <definedName name="TIFA" localSheetId="32">#REF!</definedName>
    <definedName name="TIFA" localSheetId="39">#REF!</definedName>
    <definedName name="TIFA" localSheetId="33">#REF!</definedName>
    <definedName name="TIFA" localSheetId="6">#REF!</definedName>
    <definedName name="TIFA" localSheetId="26">#REF!</definedName>
    <definedName name="TIFA" localSheetId="23">#REF!</definedName>
    <definedName name="TIFA" localSheetId="25">#REF!</definedName>
    <definedName name="TIFA" localSheetId="34">#REF!</definedName>
    <definedName name="TIFA" localSheetId="29">#REF!</definedName>
    <definedName name="TIFA" localSheetId="28">#REF!</definedName>
    <definedName name="TIFA" localSheetId="27">#REF!</definedName>
    <definedName name="TIFA" localSheetId="35">#REF!</definedName>
    <definedName name="TIFA" localSheetId="37">#REF!</definedName>
    <definedName name="TIFA" localSheetId="5">#REF!</definedName>
    <definedName name="TIFA" localSheetId="22">#REF!</definedName>
    <definedName name="TIFA" localSheetId="4">#REF!</definedName>
    <definedName name="TIFA" localSheetId="30">#REF!</definedName>
    <definedName name="TIFA" localSheetId="31">#REF!</definedName>
    <definedName name="TIFA" localSheetId="41">#REF!</definedName>
    <definedName name="TIFA" localSheetId="36">#REF!</definedName>
    <definedName name="TIFA" localSheetId="20">#REF!</definedName>
    <definedName name="TIFA" localSheetId="19">#REF!</definedName>
    <definedName name="TIFA" localSheetId="38">#REF!</definedName>
    <definedName name="TIFA" localSheetId="21">#REF!</definedName>
    <definedName name="TIFA" localSheetId="24">#REF!</definedName>
    <definedName name="TIFA" localSheetId="43">#REF!</definedName>
    <definedName name="TIFA" localSheetId="42">#REF!</definedName>
    <definedName name="TIFA" localSheetId="40">#REF!</definedName>
    <definedName name="TIFA">TIFA!$B$1</definedName>
    <definedName name="TIFA_Debt_Related" localSheetId="14">TIFA!$B$20:$H$27</definedName>
    <definedName name="TIFA_Debt_Related_UNLISTED" localSheetId="14">TIFA!$B$29:$H$30</definedName>
    <definedName name="TIFA_GOV_SEC" localSheetId="14">TIFA!$B$12:$H$18</definedName>
    <definedName name="TIFANAV_1" localSheetId="14">TIFA!$B$43:$B$54</definedName>
    <definedName name="TIFNA" localSheetId="2">#REF!</definedName>
    <definedName name="TIFNA" localSheetId="3">#REF!</definedName>
    <definedName name="TIFNA" localSheetId="39">TIFNA!$B$1</definedName>
    <definedName name="TIFNA" localSheetId="29">TIFNA!$B$1</definedName>
    <definedName name="TIFNA" localSheetId="5">#REF!</definedName>
    <definedName name="TIFNA" localSheetId="4">#REF!</definedName>
    <definedName name="TIFNA" localSheetId="30">TIFNA!$B$1</definedName>
    <definedName name="TIFNA" localSheetId="31">TIFNA!$B$1</definedName>
    <definedName name="TIFNA" localSheetId="41">TIFNA!$B$1</definedName>
    <definedName name="TIFNA" localSheetId="40">TIFNA!$B$1</definedName>
    <definedName name="TIFNA">#REF!</definedName>
    <definedName name="TIFNA_EQ" localSheetId="29">TIFNA!$B$12:$I$65</definedName>
    <definedName name="TIFNANAV" localSheetId="29">TIFNA!$B$77:$B$80</definedName>
    <definedName name="TIFSA" localSheetId="2">#REF!</definedName>
    <definedName name="TIFSA" localSheetId="3">#REF!</definedName>
    <definedName name="TIFSA" localSheetId="39">TIFSA!$B$1</definedName>
    <definedName name="TIFSA" localSheetId="29">TIFSA!$B$1</definedName>
    <definedName name="TIFSA" localSheetId="28">TIFSA!$B$1</definedName>
    <definedName name="TIFSA" localSheetId="5">#REF!</definedName>
    <definedName name="TIFSA" localSheetId="4">#REF!</definedName>
    <definedName name="TIFSA" localSheetId="30">TIFSA!$B$1</definedName>
    <definedName name="TIFSA" localSheetId="31">TIFSA!$B$1</definedName>
    <definedName name="TIFSA" localSheetId="41">TIFSA!$B$1</definedName>
    <definedName name="TIFSA" localSheetId="40">TIFSA!$B$1</definedName>
    <definedName name="TIFSA">#REF!</definedName>
    <definedName name="TIFSA_EQ" localSheetId="28">TIFSA!$B$12:$I$44</definedName>
    <definedName name="TIFSANAV" localSheetId="28">TIFSA!$B$56:$B$59</definedName>
    <definedName name="TIGIF" localSheetId="1">#REF!</definedName>
    <definedName name="TIGIF" localSheetId="0">#REF!</definedName>
    <definedName name="TIGIF" localSheetId="32">#REF!</definedName>
    <definedName name="TIGIF" localSheetId="39">#REF!</definedName>
    <definedName name="TIGIF" localSheetId="33">#REF!</definedName>
    <definedName name="TIGIF" localSheetId="6">#REF!</definedName>
    <definedName name="TIGIF" localSheetId="26">#REF!</definedName>
    <definedName name="TIGIF" localSheetId="23">#REF!</definedName>
    <definedName name="TIGIF" localSheetId="25">#REF!</definedName>
    <definedName name="TIGIF" localSheetId="34">#REF!</definedName>
    <definedName name="TIGIF" localSheetId="29">#REF!</definedName>
    <definedName name="TIGIF" localSheetId="28">#REF!</definedName>
    <definedName name="TIGIF" localSheetId="27">#REF!</definedName>
    <definedName name="TIGIF" localSheetId="35">#REF!</definedName>
    <definedName name="TIGIF" localSheetId="37">#REF!</definedName>
    <definedName name="TIGIF" localSheetId="22">#REF!</definedName>
    <definedName name="TIGIF" localSheetId="30">#REF!</definedName>
    <definedName name="TIGIF" localSheetId="31">#REF!</definedName>
    <definedName name="TIGIF" localSheetId="41">#REF!</definedName>
    <definedName name="TIGIF" localSheetId="36">#REF!</definedName>
    <definedName name="TIGIF" localSheetId="20">#REF!</definedName>
    <definedName name="TIGIF" localSheetId="19">#REF!</definedName>
    <definedName name="TIGIF" localSheetId="38">#REF!</definedName>
    <definedName name="TIGIF" localSheetId="21">#REF!</definedName>
    <definedName name="TIGIF" localSheetId="24">#REF!</definedName>
    <definedName name="TIGIF" localSheetId="43">#REF!</definedName>
    <definedName name="TIGIF" localSheetId="42">#REF!</definedName>
    <definedName name="TIGIF" localSheetId="40">#REF!</definedName>
    <definedName name="TIGIF">#REF!</definedName>
    <definedName name="TINR" localSheetId="2">#REF!</definedName>
    <definedName name="TINR" localSheetId="3">#REF!</definedName>
    <definedName name="TINR" localSheetId="39">TINR!$B$1</definedName>
    <definedName name="TINR" localSheetId="29">TINR!$B$1</definedName>
    <definedName name="TINR" localSheetId="28">TINR!$B$1</definedName>
    <definedName name="TINR" localSheetId="27">TINR!$B$1</definedName>
    <definedName name="TINR" localSheetId="5">#REF!</definedName>
    <definedName name="TINR" localSheetId="4">#REF!</definedName>
    <definedName name="TINR" localSheetId="30">TINR!$B$1</definedName>
    <definedName name="TINR" localSheetId="31">TINR!$B$1</definedName>
    <definedName name="TINR" localSheetId="41">TINR!$B$1</definedName>
    <definedName name="TINR" localSheetId="38">TINR!$B$1</definedName>
    <definedName name="TINR" localSheetId="40">TINR!$B$1</definedName>
    <definedName name="TINR">#REF!</definedName>
    <definedName name="TINR_EQ" localSheetId="27">TINR!$B$11:$I$63</definedName>
    <definedName name="TINRNAV" localSheetId="27">TINR!$B$75:$B$82</definedName>
    <definedName name="TIPF" localSheetId="2">#REF!</definedName>
    <definedName name="TIPF" localSheetId="3">#REF!</definedName>
    <definedName name="TIPF" localSheetId="32">#REF!</definedName>
    <definedName name="TIPF" localSheetId="39">#REF!</definedName>
    <definedName name="TIPF" localSheetId="33">#REF!</definedName>
    <definedName name="TIPF" localSheetId="6">#REF!</definedName>
    <definedName name="TIPF" localSheetId="26">#REF!</definedName>
    <definedName name="TIPF" localSheetId="23">#REF!</definedName>
    <definedName name="TIPF" localSheetId="25">#REF!</definedName>
    <definedName name="TIPF" localSheetId="34">#REF!</definedName>
    <definedName name="TIPF" localSheetId="29">#REF!</definedName>
    <definedName name="TIPF" localSheetId="28">#REF!</definedName>
    <definedName name="TIPF" localSheetId="27">#REF!</definedName>
    <definedName name="TIPF" localSheetId="35">#REF!</definedName>
    <definedName name="TIPF" localSheetId="37">#REF!</definedName>
    <definedName name="TIPF" localSheetId="5">#REF!</definedName>
    <definedName name="TIPF" localSheetId="22">#REF!</definedName>
    <definedName name="TIPF" localSheetId="4">#REF!</definedName>
    <definedName name="TIPF" localSheetId="30">#REF!</definedName>
    <definedName name="TIPF" localSheetId="31">#REF!</definedName>
    <definedName name="TIPF" localSheetId="41">#REF!</definedName>
    <definedName name="TIPF" localSheetId="36">#REF!</definedName>
    <definedName name="TIPF" localSheetId="20">#REF!</definedName>
    <definedName name="TIPF" localSheetId="19">#REF!</definedName>
    <definedName name="TIPF" localSheetId="38">#REF!</definedName>
    <definedName name="TIPF" localSheetId="21">#REF!</definedName>
    <definedName name="TIPF" localSheetId="24">#REF!</definedName>
    <definedName name="TIPF" localSheetId="43">#REF!</definedName>
    <definedName name="TIPF" localSheetId="42">#REF!</definedName>
    <definedName name="TIPF" localSheetId="40">#REF!</definedName>
    <definedName name="TIPF">TIPF!$B$1</definedName>
    <definedName name="TIPF_Debt_Related" localSheetId="10">TIPF!$B$21:$H$33</definedName>
    <definedName name="TIPF_Debt_Related_UNLISTED" localSheetId="10">TIPF!$B$35:$H$36</definedName>
    <definedName name="TIPF_GOV_SEC" localSheetId="10">TIPF!$B$12:$H$19</definedName>
    <definedName name="TIPF_MM" localSheetId="10">TIPF!$B$38:$H$40</definedName>
    <definedName name="TIPFNAV_1" localSheetId="10">TIPF!$B$53:$B$60</definedName>
    <definedName name="TIPFSP1" localSheetId="1">#REF!</definedName>
    <definedName name="TIPFSP1" localSheetId="32">#REF!</definedName>
    <definedName name="TIPFSP1" localSheetId="39">#REF!</definedName>
    <definedName name="TIPFSP1" localSheetId="33">#REF!</definedName>
    <definedName name="TIPFSP1" localSheetId="6">#REF!</definedName>
    <definedName name="TIPFSP1" localSheetId="26">#REF!</definedName>
    <definedName name="TIPFSP1" localSheetId="23">#REF!</definedName>
    <definedName name="TIPFSP1" localSheetId="25">#REF!</definedName>
    <definedName name="TIPFSP1" localSheetId="34">#REF!</definedName>
    <definedName name="TIPFSP1" localSheetId="29">#REF!</definedName>
    <definedName name="TIPFSP1" localSheetId="28">#REF!</definedName>
    <definedName name="TIPFSP1" localSheetId="27">#REF!</definedName>
    <definedName name="TIPFSP1" localSheetId="35">#REF!</definedName>
    <definedName name="TIPFSP1" localSheetId="37">#REF!</definedName>
    <definedName name="TIPFSP1" localSheetId="22">#REF!</definedName>
    <definedName name="TIPFSP1" localSheetId="30">#REF!</definedName>
    <definedName name="TIPFSP1" localSheetId="31">#REF!</definedName>
    <definedName name="TIPFSP1" localSheetId="41">#REF!</definedName>
    <definedName name="TIPFSP1" localSheetId="36">#REF!</definedName>
    <definedName name="TIPFSP1" localSheetId="20">#REF!</definedName>
    <definedName name="TIPFSP1" localSheetId="19">#REF!</definedName>
    <definedName name="TIPFSP1" localSheetId="38">#REF!</definedName>
    <definedName name="TIPFSP1" localSheetId="21">#REF!</definedName>
    <definedName name="TIPFSP1" localSheetId="24">#REF!</definedName>
    <definedName name="TIPFSP1" localSheetId="43">#REF!</definedName>
    <definedName name="TIPFSP1" localSheetId="42">#REF!</definedName>
    <definedName name="TIPFSP1" localSheetId="40">#REF!</definedName>
    <definedName name="TIPFSP1">#REF!</definedName>
    <definedName name="TIPFSP1_Debt_Related" localSheetId="10">TIPF!$B$71:$H$75</definedName>
    <definedName name="TIPFSP1NAV_1" localSheetId="10">TIPF!$B$87:$B$94</definedName>
    <definedName name="TIPHF" localSheetId="39">#REF!</definedName>
    <definedName name="TIPHF" localSheetId="6">#REF!</definedName>
    <definedName name="TIPHF" localSheetId="26">#REF!</definedName>
    <definedName name="TIPHF" localSheetId="23">#REF!</definedName>
    <definedName name="TIPHF" localSheetId="25">#REF!</definedName>
    <definedName name="TIPHF" localSheetId="29">#REF!</definedName>
    <definedName name="TIPHF" localSheetId="28">#REF!</definedName>
    <definedName name="TIPHF" localSheetId="27">#REF!</definedName>
    <definedName name="TIPHF" localSheetId="35">TIPHF!$B$1</definedName>
    <definedName name="TIPHF" localSheetId="37">#REF!</definedName>
    <definedName name="TIPHF" localSheetId="22">#REF!</definedName>
    <definedName name="TIPHF" localSheetId="30">#REF!</definedName>
    <definedName name="TIPHF" localSheetId="31">#REF!</definedName>
    <definedName name="TIPHF" localSheetId="41">#REF!</definedName>
    <definedName name="TIPHF" localSheetId="36">#REF!</definedName>
    <definedName name="TIPHF" localSheetId="20">#REF!</definedName>
    <definedName name="TIPHF" localSheetId="19">#REF!</definedName>
    <definedName name="TIPHF" localSheetId="38">#REF!</definedName>
    <definedName name="TIPHF" localSheetId="21">#REF!</definedName>
    <definedName name="TIPHF" localSheetId="24">#REF!</definedName>
    <definedName name="TIPHF" localSheetId="40">#REF!</definedName>
    <definedName name="TIPHF">#REF!</definedName>
    <definedName name="TIPHF_EQ" localSheetId="35">TIPHF!$B$12:$I$37</definedName>
    <definedName name="TIPHFNAV" localSheetId="35">TIPHF!$B$49:$B$56</definedName>
    <definedName name="TISF" localSheetId="2">#REF!</definedName>
    <definedName name="TISF" localSheetId="3">#REF!</definedName>
    <definedName name="TISF" localSheetId="39">TISF!$B$1</definedName>
    <definedName name="TISF" localSheetId="6">TISF!$B$1</definedName>
    <definedName name="TISF" localSheetId="26">TISF!$B$1</definedName>
    <definedName name="TISF" localSheetId="23">TISF!$B$1</definedName>
    <definedName name="TISF" localSheetId="25">TISF!$B$1</definedName>
    <definedName name="TISF" localSheetId="29">TISF!$B$1</definedName>
    <definedName name="TISF" localSheetId="28">TISF!$B$1</definedName>
    <definedName name="TISF" localSheetId="27">TISF!$B$1</definedName>
    <definedName name="TISF" localSheetId="37">TISF!$B$1</definedName>
    <definedName name="TISF" localSheetId="5">#REF!</definedName>
    <definedName name="TISF" localSheetId="22">TISF!$B$1</definedName>
    <definedName name="TISF" localSheetId="4">#REF!</definedName>
    <definedName name="TISF" localSheetId="30">TISF!$B$1</definedName>
    <definedName name="TISF" localSheetId="31">TISF!$B$1</definedName>
    <definedName name="TISF" localSheetId="41">TISF!$B$1</definedName>
    <definedName name="TISF" localSheetId="38">TISF!$B$1</definedName>
    <definedName name="TISF" localSheetId="21">TISF!$B$1</definedName>
    <definedName name="TISF" localSheetId="24">TISF!$B$1</definedName>
    <definedName name="TISF" localSheetId="40">TISF!$B$1</definedName>
    <definedName name="TISF">#REF!</definedName>
    <definedName name="TISF_EQ" localSheetId="37">TISF!$B$12:$I$47</definedName>
    <definedName name="TISF_EQ_FU_Related" localSheetId="37">TISF!$B$50:$I$53</definedName>
    <definedName name="TISFNAV" localSheetId="37">TISF!$B$65:$B$72</definedName>
    <definedName name="TITSF" localSheetId="1">#REF!</definedName>
    <definedName name="TITSF" localSheetId="0">#REF!</definedName>
    <definedName name="TITSF" localSheetId="32">#REF!</definedName>
    <definedName name="TITSF" localSheetId="39">#REF!</definedName>
    <definedName name="TITSF" localSheetId="33">#REF!</definedName>
    <definedName name="TITSF" localSheetId="6">#REF!</definedName>
    <definedName name="TITSF" localSheetId="26">#REF!</definedName>
    <definedName name="TITSF" localSheetId="23">#REF!</definedName>
    <definedName name="TITSF" localSheetId="25">#REF!</definedName>
    <definedName name="TITSF" localSheetId="34">#REF!</definedName>
    <definedName name="TITSF" localSheetId="29">#REF!</definedName>
    <definedName name="TITSF" localSheetId="28">#REF!</definedName>
    <definedName name="TITSF" localSheetId="27">#REF!</definedName>
    <definedName name="TITSF" localSheetId="35">#REF!</definedName>
    <definedName name="TITSF" localSheetId="37">#REF!</definedName>
    <definedName name="TITSF" localSheetId="22">#REF!</definedName>
    <definedName name="TITSF" localSheetId="30">#REF!</definedName>
    <definedName name="TITSF" localSheetId="31">#REF!</definedName>
    <definedName name="TITSF" localSheetId="41">#REF!</definedName>
    <definedName name="TITSF" localSheetId="36">#REF!</definedName>
    <definedName name="TITSF" localSheetId="20">#REF!</definedName>
    <definedName name="TITSF" localSheetId="19">#REF!</definedName>
    <definedName name="TITSF" localSheetId="38">#REF!</definedName>
    <definedName name="TITSF" localSheetId="21">#REF!</definedName>
    <definedName name="TITSF" localSheetId="24">#REF!</definedName>
    <definedName name="TITSF" localSheetId="43">#REF!</definedName>
    <definedName name="TITSF" localSheetId="42">#REF!</definedName>
    <definedName name="TITSF" localSheetId="40">#REF!</definedName>
    <definedName name="TITSF">#REF!</definedName>
    <definedName name="TLF" localSheetId="2">#REF!</definedName>
    <definedName name="TLF" localSheetId="3">#REF!</definedName>
    <definedName name="TLF" localSheetId="32">#REF!</definedName>
    <definedName name="TLF" localSheetId="39">#REF!</definedName>
    <definedName name="TLF" localSheetId="33">#REF!</definedName>
    <definedName name="TLF" localSheetId="6">#REF!</definedName>
    <definedName name="TLF" localSheetId="26">#REF!</definedName>
    <definedName name="TLF" localSheetId="23">#REF!</definedName>
    <definedName name="TLF" localSheetId="25">#REF!</definedName>
    <definedName name="TLF" localSheetId="34">#REF!</definedName>
    <definedName name="TLF" localSheetId="29">#REF!</definedName>
    <definedName name="TLF" localSheetId="28">#REF!</definedName>
    <definedName name="TLF" localSheetId="27">#REF!</definedName>
    <definedName name="TLF" localSheetId="35">#REF!</definedName>
    <definedName name="TLF" localSheetId="37">#REF!</definedName>
    <definedName name="TLF" localSheetId="5">#REF!</definedName>
    <definedName name="TLF" localSheetId="22">#REF!</definedName>
    <definedName name="TLF" localSheetId="4">#REF!</definedName>
    <definedName name="TLF" localSheetId="30">#REF!</definedName>
    <definedName name="TLF" localSheetId="31">#REF!</definedName>
    <definedName name="TLF" localSheetId="41">#REF!</definedName>
    <definedName name="TLF" localSheetId="36">#REF!</definedName>
    <definedName name="TLF" localSheetId="20">#REF!</definedName>
    <definedName name="TLF" localSheetId="19">#REF!</definedName>
    <definedName name="TLF" localSheetId="38">#REF!</definedName>
    <definedName name="TLF" localSheetId="21">#REF!</definedName>
    <definedName name="TLF" localSheetId="24">#REF!</definedName>
    <definedName name="TLF" localSheetId="43">#REF!</definedName>
    <definedName name="TLF" localSheetId="42">#REF!</definedName>
    <definedName name="TLF" localSheetId="40">#REF!</definedName>
    <definedName name="TLF">TLF!$B$1</definedName>
    <definedName name="TLF_GOV_SEC" localSheetId="7">TLF!$B$12:$H$18</definedName>
    <definedName name="TLF_MM" localSheetId="7">TLF!$B$20:$H$59</definedName>
    <definedName name="TLFNAV_1" localSheetId="7">TLF!$B$73:$B$80</definedName>
    <definedName name="TLMF" localSheetId="1">#REF!</definedName>
    <definedName name="TLMF" localSheetId="0">#REF!</definedName>
    <definedName name="TLMF" localSheetId="32">#REF!</definedName>
    <definedName name="TLMF" localSheetId="39">#REF!</definedName>
    <definedName name="TLMF" localSheetId="33">#REF!</definedName>
    <definedName name="TLMF" localSheetId="6">#REF!</definedName>
    <definedName name="TLMF" localSheetId="26">#REF!</definedName>
    <definedName name="TLMF" localSheetId="23">#REF!</definedName>
    <definedName name="TLMF" localSheetId="25">#REF!</definedName>
    <definedName name="TLMF" localSheetId="34">#REF!</definedName>
    <definedName name="TLMF" localSheetId="29">#REF!</definedName>
    <definedName name="TLMF" localSheetId="28">#REF!</definedName>
    <definedName name="TLMF" localSheetId="27">#REF!</definedName>
    <definedName name="TLMF" localSheetId="35">#REF!</definedName>
    <definedName name="TLMF" localSheetId="37">#REF!</definedName>
    <definedName name="TLMF" localSheetId="22">#REF!</definedName>
    <definedName name="TLMF" localSheetId="30">#REF!</definedName>
    <definedName name="TLMF" localSheetId="31">#REF!</definedName>
    <definedName name="TLMF" localSheetId="41">#REF!</definedName>
    <definedName name="TLMF" localSheetId="36">#REF!</definedName>
    <definedName name="TLMF" localSheetId="20">#REF!</definedName>
    <definedName name="TLMF" localSheetId="19">#REF!</definedName>
    <definedName name="TLMF" localSheetId="38">#REF!</definedName>
    <definedName name="TLMF" localSheetId="21">#REF!</definedName>
    <definedName name="TLMF" localSheetId="24">#REF!</definedName>
    <definedName name="TLMF" localSheetId="43">#REF!</definedName>
    <definedName name="TLMF" localSheetId="42">#REF!</definedName>
    <definedName name="TLMF" localSheetId="40">#REF!</definedName>
    <definedName name="TLMF">#REF!</definedName>
    <definedName name="TMAOF" localSheetId="5">TMAOF!$B$1</definedName>
    <definedName name="TMAOF">#REF!</definedName>
    <definedName name="TMAOF_Debt_Related" localSheetId="5">TMAOF!$B$122:$H$124</definedName>
    <definedName name="TMAOF_EQ" localSheetId="5">TMAOF!$B$12:$I$75</definedName>
    <definedName name="TMAOF_EQ_FU_Related" localSheetId="5">TMAOF!#REF!</definedName>
    <definedName name="TMAOF_EQ_Related" localSheetId="5">TMAOF!$B$76:$I$83</definedName>
    <definedName name="TMAOF_GOV_SEC" localSheetId="5">TMAOF!$B$114:$H$120</definedName>
    <definedName name="TMAOF_MM" localSheetId="5">TMAOF!$B$126:$H$127</definedName>
    <definedName name="TMAOFNAV" localSheetId="5">TMAOF!$B$142:$B$149</definedName>
    <definedName name="TMCAPF" localSheetId="2">#REF!</definedName>
    <definedName name="TMCAPF" localSheetId="3">#REF!</definedName>
    <definedName name="TMCAPF" localSheetId="39">TMCAPF!$B$1</definedName>
    <definedName name="TMCAPF" localSheetId="26">TMCAPF!$B$1</definedName>
    <definedName name="TMCAPF" localSheetId="25">TMCAPF!$B$1</definedName>
    <definedName name="TMCAPF" localSheetId="29">TMCAPF!$B$1</definedName>
    <definedName name="TMCAPF" localSheetId="28">TMCAPF!$B$1</definedName>
    <definedName name="TMCAPF" localSheetId="27">TMCAPF!$B$1</definedName>
    <definedName name="TMCAPF" localSheetId="5">#REF!</definedName>
    <definedName name="TMCAPF" localSheetId="22">TMCAPF!$B$1</definedName>
    <definedName name="TMCAPF" localSheetId="4">#REF!</definedName>
    <definedName name="TMCAPF" localSheetId="30">TMCAPF!$B$1</definedName>
    <definedName name="TMCAPF" localSheetId="31">TMCAPF!$B$1</definedName>
    <definedName name="TMCAPF" localSheetId="41">TMCAPF!$B$1</definedName>
    <definedName name="TMCAPF" localSheetId="38">TMCAPF!$B$1</definedName>
    <definedName name="TMCAPF" localSheetId="21">TMCAPF!$B$1</definedName>
    <definedName name="TMCAPF" localSheetId="40">TMCAPF!$B$1</definedName>
    <definedName name="TMCAPF">#REF!</definedName>
    <definedName name="TMCAPF_EQ" localSheetId="22">TMCAPF!$B$12:$I$55</definedName>
    <definedName name="TMCAPF_EQ_FU_Related" localSheetId="22">TMCAPF!#REF!</definedName>
    <definedName name="TMCAPFNAV" localSheetId="22">TMCAPF!$B$73:$B$80</definedName>
    <definedName name="TMIF" localSheetId="4">TMIF!$B$1</definedName>
    <definedName name="TMIF">#REF!</definedName>
    <definedName name="TMIF_Debt_Related" localSheetId="4">TMIF!$B$75:$H$81</definedName>
    <definedName name="TMIF_EQ" localSheetId="4">TMIF!$B$12:$I$51</definedName>
    <definedName name="TMIF_EQ_Related" localSheetId="4">TMIF!$B$52:$I$64</definedName>
    <definedName name="TMIF_FD" localSheetId="4">TMIF!$B$86:$H$88</definedName>
    <definedName name="TMIF_GOV_SEC" localSheetId="4">TMIF!$B$66:$H$73</definedName>
    <definedName name="TMIF_MM" localSheetId="4">TMIF!$B$83:$H$84</definedName>
    <definedName name="TMIFNAV" localSheetId="4">TMIF!$B$101:$B$112</definedName>
    <definedName name="TMPF" localSheetId="1">#REF!</definedName>
    <definedName name="TMPF" localSheetId="0">#REF!</definedName>
    <definedName name="TMPF" localSheetId="2">#REF!</definedName>
    <definedName name="TMPF" localSheetId="3">#REF!</definedName>
    <definedName name="TMPF" localSheetId="32">#REF!</definedName>
    <definedName name="TMPF" localSheetId="39">#REF!</definedName>
    <definedName name="TMPF" localSheetId="33">#REF!</definedName>
    <definedName name="TMPF" localSheetId="6">#REF!</definedName>
    <definedName name="TMPF" localSheetId="26">#REF!</definedName>
    <definedName name="TMPF" localSheetId="23">#REF!</definedName>
    <definedName name="TMPF" localSheetId="25">#REF!</definedName>
    <definedName name="TMPF" localSheetId="34">#REF!</definedName>
    <definedName name="TMPF" localSheetId="29">#REF!</definedName>
    <definedName name="TMPF" localSheetId="28">#REF!</definedName>
    <definedName name="TMPF" localSheetId="27">#REF!</definedName>
    <definedName name="TMPF" localSheetId="35">#REF!</definedName>
    <definedName name="TMPF" localSheetId="37">#REF!</definedName>
    <definedName name="TMPF" localSheetId="5">#REF!</definedName>
    <definedName name="TMPF" localSheetId="22">#REF!</definedName>
    <definedName name="TMPF" localSheetId="4">#REF!</definedName>
    <definedName name="TMPF" localSheetId="30">#REF!</definedName>
    <definedName name="TMPF" localSheetId="31">#REF!</definedName>
    <definedName name="TMPF" localSheetId="41">#REF!</definedName>
    <definedName name="TMPF" localSheetId="36">#REF!</definedName>
    <definedName name="TMPF" localSheetId="20">#REF!</definedName>
    <definedName name="TMPF" localSheetId="19">#REF!</definedName>
    <definedName name="TMPF" localSheetId="38">#REF!</definedName>
    <definedName name="TMPF" localSheetId="21">#REF!</definedName>
    <definedName name="TMPF" localSheetId="24">#REF!</definedName>
    <definedName name="TMPF" localSheetId="43">#REF!</definedName>
    <definedName name="TMPF" localSheetId="42">#REF!</definedName>
    <definedName name="TMPF" localSheetId="40">#REF!</definedName>
    <definedName name="TMPF">#REF!</definedName>
    <definedName name="TNETF" localSheetId="2">#REF!</definedName>
    <definedName name="TNETF" localSheetId="3">#REF!</definedName>
    <definedName name="TNETF" localSheetId="39">TNETF!$B$1</definedName>
    <definedName name="TNETF" localSheetId="5">#REF!</definedName>
    <definedName name="TNETF" localSheetId="4">#REF!</definedName>
    <definedName name="TNETF" localSheetId="30">TNETF!$B$1</definedName>
    <definedName name="TNETF" localSheetId="31">TNETF!$B$1</definedName>
    <definedName name="TNETF" localSheetId="41">TNETF!$B$1</definedName>
    <definedName name="TNETF" localSheetId="40">TNETF!$B$1</definedName>
    <definedName name="TNETF">#REF!</definedName>
    <definedName name="TNETF_EQ" localSheetId="30">TNETF!$B$12:$I$65</definedName>
    <definedName name="TNETFNAV" localSheetId="30">TNETF!$B$77:$B$78</definedName>
    <definedName name="TNPBETF" localSheetId="2">#REF!</definedName>
    <definedName name="TNPBETF" localSheetId="3">#REF!</definedName>
    <definedName name="TNPBETF" localSheetId="39">TNPBETF!$B$1</definedName>
    <definedName name="TNPBETF" localSheetId="5">#REF!</definedName>
    <definedName name="TNPBETF" localSheetId="4">#REF!</definedName>
    <definedName name="TNPBETF" localSheetId="31">TNPBETF!$B$1</definedName>
    <definedName name="TNPBETF" localSheetId="41">TNPBETF!$B$1</definedName>
    <definedName name="TNPBETF" localSheetId="40">TNPBETF!$B$1</definedName>
    <definedName name="TNPBETF">#REF!</definedName>
    <definedName name="TNPBETF_EQ" localSheetId="31">TNPBETF!$B$12:$I$25</definedName>
    <definedName name="TNPBETFNAV" localSheetId="31">TNPBETF!$B$36:$B$37</definedName>
    <definedName name="TOF" localSheetId="2">#REF!</definedName>
    <definedName name="TOF" localSheetId="3">#REF!</definedName>
    <definedName name="TOF" localSheetId="32">#REF!</definedName>
    <definedName name="TOF" localSheetId="39">#REF!</definedName>
    <definedName name="TOF" localSheetId="33">#REF!</definedName>
    <definedName name="TOF" localSheetId="6">#REF!</definedName>
    <definedName name="TOF" localSheetId="26">#REF!</definedName>
    <definedName name="TOF" localSheetId="23">#REF!</definedName>
    <definedName name="TOF" localSheetId="25">#REF!</definedName>
    <definedName name="TOF" localSheetId="34">#REF!</definedName>
    <definedName name="TOF" localSheetId="29">#REF!</definedName>
    <definedName name="TOF" localSheetId="28">#REF!</definedName>
    <definedName name="TOF" localSheetId="27">#REF!</definedName>
    <definedName name="TOF" localSheetId="35">#REF!</definedName>
    <definedName name="TOF" localSheetId="37">#REF!</definedName>
    <definedName name="TOF" localSheetId="5">#REF!</definedName>
    <definedName name="TOF" localSheetId="22">#REF!</definedName>
    <definedName name="TOF" localSheetId="4">#REF!</definedName>
    <definedName name="TOF" localSheetId="30">#REF!</definedName>
    <definedName name="TOF" localSheetId="31">#REF!</definedName>
    <definedName name="TOF" localSheetId="41">#REF!</definedName>
    <definedName name="TOF" localSheetId="36">#REF!</definedName>
    <definedName name="TOF" localSheetId="20">#REF!</definedName>
    <definedName name="TOF" localSheetId="19">#REF!</definedName>
    <definedName name="TOF" localSheetId="38">#REF!</definedName>
    <definedName name="TOF" localSheetId="21">#REF!</definedName>
    <definedName name="TOF" localSheetId="24">#REF!</definedName>
    <definedName name="TOF" localSheetId="43">#REF!</definedName>
    <definedName name="TOF" localSheetId="42">#REF!</definedName>
    <definedName name="TOF" localSheetId="40">#REF!</definedName>
    <definedName name="TOF">TOF!$B$1</definedName>
    <definedName name="TOFNAV_1" localSheetId="13">TOF!$B$25:$B$32</definedName>
    <definedName name="TOIIS" localSheetId="1">#REF!</definedName>
    <definedName name="TOIIS" localSheetId="0">#REF!</definedName>
    <definedName name="TOIIS" localSheetId="32">#REF!</definedName>
    <definedName name="TOIIS" localSheetId="39">#REF!</definedName>
    <definedName name="TOIIS" localSheetId="33">#REF!</definedName>
    <definedName name="TOIIS" localSheetId="6">#REF!</definedName>
    <definedName name="TOIIS" localSheetId="26">#REF!</definedName>
    <definedName name="TOIIS" localSheetId="23">#REF!</definedName>
    <definedName name="TOIIS" localSheetId="25">#REF!</definedName>
    <definedName name="TOIIS" localSheetId="34">#REF!</definedName>
    <definedName name="TOIIS" localSheetId="29">#REF!</definedName>
    <definedName name="TOIIS" localSheetId="28">#REF!</definedName>
    <definedName name="TOIIS" localSheetId="27">#REF!</definedName>
    <definedName name="TOIIS" localSheetId="35">#REF!</definedName>
    <definedName name="TOIIS" localSheetId="37">#REF!</definedName>
    <definedName name="TOIIS" localSheetId="22">#REF!</definedName>
    <definedName name="TOIIS" localSheetId="30">#REF!</definedName>
    <definedName name="TOIIS" localSheetId="31">#REF!</definedName>
    <definedName name="TOIIS" localSheetId="41">#REF!</definedName>
    <definedName name="TOIIS" localSheetId="36">#REF!</definedName>
    <definedName name="TOIIS" localSheetId="20">#REF!</definedName>
    <definedName name="TOIIS" localSheetId="19">#REF!</definedName>
    <definedName name="TOIIS" localSheetId="38">#REF!</definedName>
    <definedName name="TOIIS" localSheetId="21">#REF!</definedName>
    <definedName name="TOIIS" localSheetId="24">#REF!</definedName>
    <definedName name="TOIIS" localSheetId="43">#REF!</definedName>
    <definedName name="TOIIS" localSheetId="42">#REF!</definedName>
    <definedName name="TOIIS" localSheetId="40">#REF!</definedName>
    <definedName name="TOIIS">#REF!</definedName>
    <definedName name="TOIOS" localSheetId="1">#REF!</definedName>
    <definedName name="TOIOS" localSheetId="0">#REF!</definedName>
    <definedName name="TOIOS" localSheetId="32">#REF!</definedName>
    <definedName name="TOIOS" localSheetId="39">#REF!</definedName>
    <definedName name="TOIOS" localSheetId="33">#REF!</definedName>
    <definedName name="TOIOS" localSheetId="6">#REF!</definedName>
    <definedName name="TOIOS" localSheetId="26">#REF!</definedName>
    <definedName name="TOIOS" localSheetId="23">#REF!</definedName>
    <definedName name="TOIOS" localSheetId="25">#REF!</definedName>
    <definedName name="TOIOS" localSheetId="34">#REF!</definedName>
    <definedName name="TOIOS" localSheetId="29">#REF!</definedName>
    <definedName name="TOIOS" localSheetId="28">#REF!</definedName>
    <definedName name="TOIOS" localSheetId="27">#REF!</definedName>
    <definedName name="TOIOS" localSheetId="35">#REF!</definedName>
    <definedName name="TOIOS" localSheetId="37">#REF!</definedName>
    <definedName name="TOIOS" localSheetId="22">#REF!</definedName>
    <definedName name="TOIOS" localSheetId="30">#REF!</definedName>
    <definedName name="TOIOS" localSheetId="31">#REF!</definedName>
    <definedName name="TOIOS" localSheetId="41">#REF!</definedName>
    <definedName name="TOIOS" localSheetId="36">#REF!</definedName>
    <definedName name="TOIOS" localSheetId="20">#REF!</definedName>
    <definedName name="TOIOS" localSheetId="19">#REF!</definedName>
    <definedName name="TOIOS" localSheetId="38">#REF!</definedName>
    <definedName name="TOIOS" localSheetId="21">#REF!</definedName>
    <definedName name="TOIOS" localSheetId="24">#REF!</definedName>
    <definedName name="TOIOS" localSheetId="43">#REF!</definedName>
    <definedName name="TOIOS" localSheetId="42">#REF!</definedName>
    <definedName name="TOIOS" localSheetId="40">#REF!</definedName>
    <definedName name="TOIOS">#REF!</definedName>
    <definedName name="TOISS" localSheetId="1">#REF!</definedName>
    <definedName name="TOISS" localSheetId="0">#REF!</definedName>
    <definedName name="TOISS" localSheetId="32">#REF!</definedName>
    <definedName name="TOISS" localSheetId="33">#REF!</definedName>
    <definedName name="TOISS" localSheetId="34">#REF!</definedName>
    <definedName name="TOISS" localSheetId="35">#REF!</definedName>
    <definedName name="TOISS" localSheetId="37">#REF!</definedName>
    <definedName name="TOISS" localSheetId="36">#REF!</definedName>
    <definedName name="TOISS" localSheetId="20">#REF!</definedName>
    <definedName name="TOISS" localSheetId="19">#REF!</definedName>
    <definedName name="TOISS" localSheetId="43">#REF!</definedName>
    <definedName name="TOISS" localSheetId="42">#REF!</definedName>
    <definedName name="TOISS">#REF!</definedName>
    <definedName name="TQNTF" localSheetId="2">#REF!</definedName>
    <definedName name="TQNTF" localSheetId="3">#REF!</definedName>
    <definedName name="TQNTF" localSheetId="5">#REF!</definedName>
    <definedName name="TQNTF" localSheetId="4">#REF!</definedName>
    <definedName name="TQNTF" localSheetId="41">TQNTF!$B$1</definedName>
    <definedName name="TQNTF">#REF!</definedName>
    <definedName name="TQNTF_EQ" localSheetId="41">TQNTF!$B$12:$I$44</definedName>
    <definedName name="TQNTFNAV" localSheetId="41">TQNTF!$B$56:$B$63</definedName>
    <definedName name="TREF" localSheetId="39">#REF!</definedName>
    <definedName name="TREF" localSheetId="6">#REF!</definedName>
    <definedName name="TREF" localSheetId="26">#REF!</definedName>
    <definedName name="TREF" localSheetId="23">#REF!</definedName>
    <definedName name="TREF" localSheetId="25">#REF!</definedName>
    <definedName name="TREF" localSheetId="29">#REF!</definedName>
    <definedName name="TREF" localSheetId="28">#REF!</definedName>
    <definedName name="TREF" localSheetId="27">#REF!</definedName>
    <definedName name="TREF" localSheetId="37">#REF!</definedName>
    <definedName name="TREF" localSheetId="22">#REF!</definedName>
    <definedName name="TREF" localSheetId="30">#REF!</definedName>
    <definedName name="TREF" localSheetId="31">#REF!</definedName>
    <definedName name="TREF" localSheetId="41">#REF!</definedName>
    <definedName name="TREF" localSheetId="36">TREF!$B$1</definedName>
    <definedName name="TREF" localSheetId="20">#REF!</definedName>
    <definedName name="TREF" localSheetId="19">#REF!</definedName>
    <definedName name="TREF" localSheetId="38">#REF!</definedName>
    <definedName name="TREF" localSheetId="21">#REF!</definedName>
    <definedName name="TREF" localSheetId="24">#REF!</definedName>
    <definedName name="TREF" localSheetId="40">#REF!</definedName>
    <definedName name="TREF">#REF!</definedName>
    <definedName name="TREF_EQ" localSheetId="36">TREF!$B$12:$I$43</definedName>
    <definedName name="TREFNAV" localSheetId="36">TREF!$B$55:$B$62</definedName>
    <definedName name="TRSFC" localSheetId="2">#REF!</definedName>
    <definedName name="TRSFC" localSheetId="3">#REF!</definedName>
    <definedName name="TRSFC" localSheetId="32">#REF!</definedName>
    <definedName name="TRSFC" localSheetId="39">#REF!</definedName>
    <definedName name="TRSFC" localSheetId="33">#REF!</definedName>
    <definedName name="TRSFC" localSheetId="6">#REF!</definedName>
    <definedName name="TRSFC" localSheetId="26">#REF!</definedName>
    <definedName name="TRSFC" localSheetId="23">#REF!</definedName>
    <definedName name="TRSFC" localSheetId="25">#REF!</definedName>
    <definedName name="TRSFC" localSheetId="34">#REF!</definedName>
    <definedName name="TRSFC" localSheetId="29">#REF!</definedName>
    <definedName name="TRSFC" localSheetId="28">#REF!</definedName>
    <definedName name="TRSFC" localSheetId="27">#REF!</definedName>
    <definedName name="TRSFC" localSheetId="35">#REF!</definedName>
    <definedName name="TRSFC" localSheetId="37">#REF!</definedName>
    <definedName name="TRSFC" localSheetId="5">#REF!</definedName>
    <definedName name="TRSFC" localSheetId="22">#REF!</definedName>
    <definedName name="TRSFC" localSheetId="4">#REF!</definedName>
    <definedName name="TRSFC" localSheetId="30">#REF!</definedName>
    <definedName name="TRSFC" localSheetId="31">#REF!</definedName>
    <definedName name="TRSFC" localSheetId="41">#REF!</definedName>
    <definedName name="TRSFC" localSheetId="36">#REF!</definedName>
    <definedName name="TRSFC" localSheetId="20">#REF!</definedName>
    <definedName name="TRSFC" localSheetId="19">#REF!</definedName>
    <definedName name="TRSFC" localSheetId="38">#REF!</definedName>
    <definedName name="TRSFC" localSheetId="21">#REF!</definedName>
    <definedName name="TRSFC" localSheetId="24">#REF!</definedName>
    <definedName name="TRSFC" localSheetId="43">#REF!</definedName>
    <definedName name="TRSFC" localSheetId="42">#REF!</definedName>
    <definedName name="TRSFC" localSheetId="40">#REF!</definedName>
    <definedName name="TRSFC">TRSFC!$B$1</definedName>
    <definedName name="TRSFC_Debt_Related" localSheetId="18">TRSFC!$B$69:$H$73</definedName>
    <definedName name="TRSFC_EQ" localSheetId="18">TRSFC!$B$10:$I$55</definedName>
    <definedName name="TRSFC_GOV_SEC" localSheetId="18">TRSFC!$B$57:$H$67</definedName>
    <definedName name="TRSFCNAV_1" localSheetId="18">TRSFC!$B$86:$B$89</definedName>
    <definedName name="TRSFM" localSheetId="39">#REF!</definedName>
    <definedName name="TRSFM" localSheetId="6">#REF!</definedName>
    <definedName name="TRSFM" localSheetId="26">#REF!</definedName>
    <definedName name="TRSFM" localSheetId="23">#REF!</definedName>
    <definedName name="TRSFM" localSheetId="25">#REF!</definedName>
    <definedName name="TRSFM" localSheetId="29">#REF!</definedName>
    <definedName name="TRSFM" localSheetId="28">#REF!</definedName>
    <definedName name="TRSFM" localSheetId="27">#REF!</definedName>
    <definedName name="TRSFM" localSheetId="37">#REF!</definedName>
    <definedName name="TRSFM" localSheetId="22">#REF!</definedName>
    <definedName name="TRSFM" localSheetId="30">#REF!</definedName>
    <definedName name="TRSFM" localSheetId="31">#REF!</definedName>
    <definedName name="TRSFM" localSheetId="41">#REF!</definedName>
    <definedName name="TRSFM" localSheetId="20">TRSFM!$B$1</definedName>
    <definedName name="TRSFM" localSheetId="19">#REF!</definedName>
    <definedName name="TRSFM" localSheetId="38">#REF!</definedName>
    <definedName name="TRSFM" localSheetId="21">#REF!</definedName>
    <definedName name="TRSFM" localSheetId="24">#REF!</definedName>
    <definedName name="TRSFM" localSheetId="40">#REF!</definedName>
    <definedName name="TRSFM">#REF!</definedName>
    <definedName name="TRSFM_Debt_Related" localSheetId="20">TRSFM!$B$71:$H$80</definedName>
    <definedName name="TRSFM_Debt_Related_UNLISTED" localSheetId="20">TRSFM!$B$82:$H$83</definedName>
    <definedName name="TRSFM_EQ" localSheetId="20">TRSFM!$B$10:$I$55</definedName>
    <definedName name="TRSFM_EQ_FU_Related" localSheetId="20">TRSFM!#REF!</definedName>
    <definedName name="TRSFM_GOV_SEC" localSheetId="20">TRSFM!$B$63:$H$69</definedName>
    <definedName name="TRSFMNAV" localSheetId="20">TRSFM!$B$95:$B$98</definedName>
    <definedName name="TRSFP" localSheetId="2">#REF!</definedName>
    <definedName name="TRSFP" localSheetId="3">#REF!</definedName>
    <definedName name="TRSFP" localSheetId="39">TRSFP!$B$1</definedName>
    <definedName name="TRSFP" localSheetId="6">TRSFP!$B$1</definedName>
    <definedName name="TRSFP" localSheetId="26">TRSFP!$B$1</definedName>
    <definedName name="TRSFP" localSheetId="23">TRSFP!$B$1</definedName>
    <definedName name="TRSFP" localSheetId="25">TRSFP!$B$1</definedName>
    <definedName name="TRSFP" localSheetId="29">TRSFP!$B$1</definedName>
    <definedName name="TRSFP" localSheetId="28">TRSFP!$B$1</definedName>
    <definedName name="TRSFP" localSheetId="27">TRSFP!$B$1</definedName>
    <definedName name="TRSFP" localSheetId="37">TRSFP!$B$1</definedName>
    <definedName name="TRSFP" localSheetId="5">#REF!</definedName>
    <definedName name="TRSFP" localSheetId="22">TRSFP!$B$1</definedName>
    <definedName name="TRSFP" localSheetId="4">#REF!</definedName>
    <definedName name="TRSFP" localSheetId="30">TRSFP!$B$1</definedName>
    <definedName name="TRSFP" localSheetId="31">TRSFP!$B$1</definedName>
    <definedName name="TRSFP" localSheetId="41">TRSFP!$B$1</definedName>
    <definedName name="TRSFP" localSheetId="19">TRSFP!$B$1</definedName>
    <definedName name="TRSFP" localSheetId="38">TRSFP!$B$1</definedName>
    <definedName name="TRSFP" localSheetId="21">TRSFP!$B$1</definedName>
    <definedName name="TRSFP" localSheetId="24">TRSFP!$B$1</definedName>
    <definedName name="TRSFP" localSheetId="40">TRSFP!$B$1</definedName>
    <definedName name="TRSFP">#REF!</definedName>
    <definedName name="TRSFP_EQ" localSheetId="19">TRSFP!$B$10:$I$55</definedName>
    <definedName name="TRSFPNAV" localSheetId="19">TRSFP!$B$67:$B$70</definedName>
    <definedName name="TSCAPF" localSheetId="2">#REF!</definedName>
    <definedName name="TSCAPF" localSheetId="3">#REF!</definedName>
    <definedName name="TSCAPF" localSheetId="39">TSCAPF!$B$1</definedName>
    <definedName name="TSCAPF" localSheetId="29">TSCAPF!$B$1</definedName>
    <definedName name="TSCAPF" localSheetId="28">TSCAPF!$B$1</definedName>
    <definedName name="TSCAPF" localSheetId="5">#REF!</definedName>
    <definedName name="TSCAPF" localSheetId="4">#REF!</definedName>
    <definedName name="TSCAPF" localSheetId="30">TSCAPF!$B$1</definedName>
    <definedName name="TSCAPF" localSheetId="31">TSCAPF!$B$1</definedName>
    <definedName name="TSCAPF" localSheetId="41">TSCAPF!$B$1</definedName>
    <definedName name="TSCAPF" localSheetId="38">TSCAPF!$B$1</definedName>
    <definedName name="TSCAPF" localSheetId="40">TSCAPF!$B$1</definedName>
    <definedName name="TSCAPF">#REF!</definedName>
    <definedName name="TSCAPF_EQ" localSheetId="38">TSCAPF!$B$12:$I$51</definedName>
    <definedName name="TSCAPF_EQ_FU_Related" localSheetId="38">TSCAPF!$B$54:$I$59</definedName>
    <definedName name="TSCAPFNAV" localSheetId="38">TSCAPF!$B$70:$B$77</definedName>
    <definedName name="TSIPF3" localSheetId="1">#REF!</definedName>
    <definedName name="TSIPF3" localSheetId="0">#REF!</definedName>
    <definedName name="TSIPF3" localSheetId="32">#REF!</definedName>
    <definedName name="TSIPF3" localSheetId="39">#REF!</definedName>
    <definedName name="TSIPF3" localSheetId="33">#REF!</definedName>
    <definedName name="TSIPF3" localSheetId="6">#REF!</definedName>
    <definedName name="TSIPF3" localSheetId="26">#REF!</definedName>
    <definedName name="TSIPF3" localSheetId="23">#REF!</definedName>
    <definedName name="TSIPF3" localSheetId="25">#REF!</definedName>
    <definedName name="TSIPF3" localSheetId="34">#REF!</definedName>
    <definedName name="TSIPF3" localSheetId="29">#REF!</definedName>
    <definedName name="TSIPF3" localSheetId="28">#REF!</definedName>
    <definedName name="TSIPF3" localSheetId="27">#REF!</definedName>
    <definedName name="TSIPF3" localSheetId="35">#REF!</definedName>
    <definedName name="TSIPF3" localSheetId="37">#REF!</definedName>
    <definedName name="TSIPF3" localSheetId="22">#REF!</definedName>
    <definedName name="TSIPF3" localSheetId="30">#REF!</definedName>
    <definedName name="TSIPF3" localSheetId="31">#REF!</definedName>
    <definedName name="TSIPF3" localSheetId="41">#REF!</definedName>
    <definedName name="TSIPF3" localSheetId="36">#REF!</definedName>
    <definedName name="TSIPF3" localSheetId="20">#REF!</definedName>
    <definedName name="TSIPF3" localSheetId="19">#REF!</definedName>
    <definedName name="TSIPF3" localSheetId="38">#REF!</definedName>
    <definedName name="TSIPF3" localSheetId="21">#REF!</definedName>
    <definedName name="TSIPF3" localSheetId="24">#REF!</definedName>
    <definedName name="TSIPF3" localSheetId="43">#REF!</definedName>
    <definedName name="TSIPF3" localSheetId="42">#REF!</definedName>
    <definedName name="TSIPF3" localSheetId="40">#REF!</definedName>
    <definedName name="TSIPF3">#REF!</definedName>
    <definedName name="TSTBF" localSheetId="2">#REF!</definedName>
    <definedName name="TSTBF" localSheetId="3">#REF!</definedName>
    <definedName name="TSTBF" localSheetId="32">#REF!</definedName>
    <definedName name="TSTBF" localSheetId="39">#REF!</definedName>
    <definedName name="TSTBF" localSheetId="33">#REF!</definedName>
    <definedName name="TSTBF" localSheetId="6">#REF!</definedName>
    <definedName name="TSTBF" localSheetId="26">#REF!</definedName>
    <definedName name="TSTBF" localSheetId="23">#REF!</definedName>
    <definedName name="TSTBF" localSheetId="25">#REF!</definedName>
    <definedName name="TSTBF" localSheetId="34">#REF!</definedName>
    <definedName name="TSTBF" localSheetId="29">#REF!</definedName>
    <definedName name="TSTBF" localSheetId="28">#REF!</definedName>
    <definedName name="TSTBF" localSheetId="27">#REF!</definedName>
    <definedName name="TSTBF" localSheetId="35">#REF!</definedName>
    <definedName name="TSTBF" localSheetId="37">#REF!</definedName>
    <definedName name="TSTBF" localSheetId="5">#REF!</definedName>
    <definedName name="TSTBF" localSheetId="22">#REF!</definedName>
    <definedName name="TSTBF" localSheetId="4">#REF!</definedName>
    <definedName name="TSTBF" localSheetId="30">#REF!</definedName>
    <definedName name="TSTBF" localSheetId="31">#REF!</definedName>
    <definedName name="TSTBF" localSheetId="41">#REF!</definedName>
    <definedName name="TSTBF" localSheetId="36">#REF!</definedName>
    <definedName name="TSTBF" localSheetId="20">#REF!</definedName>
    <definedName name="TSTBF" localSheetId="19">#REF!</definedName>
    <definedName name="TSTBF" localSheetId="38">#REF!</definedName>
    <definedName name="TSTBF" localSheetId="21">#REF!</definedName>
    <definedName name="TSTBF" localSheetId="24">#REF!</definedName>
    <definedName name="TSTBF" localSheetId="43">#REF!</definedName>
    <definedName name="TSTBF" localSheetId="42">#REF!</definedName>
    <definedName name="TSTBF" localSheetId="40">#REF!</definedName>
    <definedName name="TSTBF">TSTBF!$B$1</definedName>
    <definedName name="TSTBF_Debt_Related" localSheetId="8">TSTBF!$B$35:$H$80</definedName>
    <definedName name="TSTBF_Debt_Related_UNLISTED" localSheetId="8">TSTBF!$B$82:$H$84</definedName>
    <definedName name="TSTBF_GOV_SEC" localSheetId="8">TSTBF!$B$11:$H$33</definedName>
    <definedName name="TSTBF_MM" localSheetId="8">TSTBF!$B$86:$H$92</definedName>
    <definedName name="TSTBFNAV_1" localSheetId="8">TSTBF!$B$105:$B$116</definedName>
    <definedName name="TTAF1" localSheetId="1">#REF!</definedName>
    <definedName name="TTAF1" localSheetId="0">#REF!</definedName>
    <definedName name="TTAF1" localSheetId="32">#REF!</definedName>
    <definedName name="TTAF1" localSheetId="39">#REF!</definedName>
    <definedName name="TTAF1" localSheetId="33">#REF!</definedName>
    <definedName name="TTAF1" localSheetId="6">#REF!</definedName>
    <definedName name="TTAF1" localSheetId="26">#REF!</definedName>
    <definedName name="TTAF1" localSheetId="23">#REF!</definedName>
    <definedName name="TTAF1" localSheetId="25">#REF!</definedName>
    <definedName name="TTAF1" localSheetId="34">#REF!</definedName>
    <definedName name="TTAF1" localSheetId="29">#REF!</definedName>
    <definedName name="TTAF1" localSheetId="28">#REF!</definedName>
    <definedName name="TTAF1" localSheetId="27">#REF!</definedName>
    <definedName name="TTAF1" localSheetId="35">#REF!</definedName>
    <definedName name="TTAF1" localSheetId="37">#REF!</definedName>
    <definedName name="TTAF1" localSheetId="22">#REF!</definedName>
    <definedName name="TTAF1" localSheetId="30">#REF!</definedName>
    <definedName name="TTAF1" localSheetId="31">#REF!</definedName>
    <definedName name="TTAF1" localSheetId="41">#REF!</definedName>
    <definedName name="TTAF1" localSheetId="36">#REF!</definedName>
    <definedName name="TTAF1" localSheetId="20">#REF!</definedName>
    <definedName name="TTAF1" localSheetId="19">#REF!</definedName>
    <definedName name="TTAF1" localSheetId="38">#REF!</definedName>
    <definedName name="TTAF1" localSheetId="21">#REF!</definedName>
    <definedName name="TTAF1" localSheetId="24">#REF!</definedName>
    <definedName name="TTAF1" localSheetId="43">#REF!</definedName>
    <definedName name="TTAF1" localSheetId="42">#REF!</definedName>
    <definedName name="TTAF1" localSheetId="40">#REF!</definedName>
    <definedName name="TTAF1">#REF!</definedName>
    <definedName name="TTMF" localSheetId="1">#REF!</definedName>
    <definedName name="TTMF" localSheetId="0">#REF!</definedName>
    <definedName name="TTMF" localSheetId="32">#REF!</definedName>
    <definedName name="TTMF" localSheetId="33">#REF!</definedName>
    <definedName name="TTMF" localSheetId="34">#REF!</definedName>
    <definedName name="TTMF" localSheetId="35">#REF!</definedName>
    <definedName name="TTMF" localSheetId="37">#REF!</definedName>
    <definedName name="TTMF" localSheetId="36">#REF!</definedName>
    <definedName name="TTMF" localSheetId="20">#REF!</definedName>
    <definedName name="TTMF" localSheetId="19">#REF!</definedName>
    <definedName name="TTMF" localSheetId="43">#REF!</definedName>
    <definedName name="TTMF" localSheetId="42">#REF!</definedName>
    <definedName name="TTMF">#REF!</definedName>
    <definedName name="TTMFSP1" localSheetId="32">#REF!</definedName>
    <definedName name="TTMFSP1" localSheetId="33">#REF!</definedName>
    <definedName name="TTMFSP1" localSheetId="34">#REF!</definedName>
    <definedName name="TTMFSP1" localSheetId="35">#REF!</definedName>
    <definedName name="TTMFSP1" localSheetId="37">#REF!</definedName>
    <definedName name="TTMFSP1" localSheetId="36">#REF!</definedName>
    <definedName name="TTMFSP1" localSheetId="20">#REF!</definedName>
    <definedName name="TTMFSP1" localSheetId="19">#REF!</definedName>
    <definedName name="TTMFSP1" localSheetId="43">#REF!</definedName>
    <definedName name="TTMFSP1" localSheetId="42">#REF!</definedName>
    <definedName name="TTMFSP1">#REF!</definedName>
    <definedName name="TTMFSP1NAV_1" localSheetId="8">TSTBF!$B$149:$B$164</definedName>
    <definedName name="TTOFE" localSheetId="2">#REF!</definedName>
    <definedName name="TTOFE" localSheetId="3">#REF!</definedName>
    <definedName name="TTOFE" localSheetId="39">TTOFE!$B$1</definedName>
    <definedName name="TTOFE" localSheetId="26">TTOFE!$B$1</definedName>
    <definedName name="TTOFE" localSheetId="29">TTOFE!$B$1</definedName>
    <definedName name="TTOFE" localSheetId="28">TTOFE!$B$1</definedName>
    <definedName name="TTOFE" localSheetId="27">TTOFE!$B$1</definedName>
    <definedName name="TTOFE" localSheetId="5">#REF!</definedName>
    <definedName name="TTOFE" localSheetId="4">#REF!</definedName>
    <definedName name="TTOFE" localSheetId="30">TTOFE!$B$1</definedName>
    <definedName name="TTOFE" localSheetId="31">TTOFE!$B$1</definedName>
    <definedName name="TTOFE" localSheetId="41">TTOFE!$B$1</definedName>
    <definedName name="TTOFE" localSheetId="38">TTOFE!$B$1</definedName>
    <definedName name="TTOFE" localSheetId="21">TTOFE!$B$1</definedName>
    <definedName name="TTOFE" localSheetId="40">TTOFE!$B$1</definedName>
    <definedName name="TTOFE">#REF!</definedName>
    <definedName name="TTOFE_EQ" localSheetId="21">TTOFE!$B$12:$I$49</definedName>
    <definedName name="TTOFE_EQ_FU_Related" localSheetId="21">TTOFE!#REF!</definedName>
    <definedName name="TTOFENAV" localSheetId="21">TTOFE!$B$68:$B$75</definedName>
    <definedName name="TTSF96" localSheetId="2">#REF!</definedName>
    <definedName name="TTSF96" localSheetId="3">#REF!</definedName>
    <definedName name="TTSF96" localSheetId="39">TTSF96!$B$1</definedName>
    <definedName name="TTSF96" localSheetId="26">TTSF96!$B$1</definedName>
    <definedName name="TTSF96" localSheetId="25">TTSF96!$B$1</definedName>
    <definedName name="TTSF96" localSheetId="29">TTSF96!$B$1</definedName>
    <definedName name="TTSF96" localSheetId="28">TTSF96!$B$1</definedName>
    <definedName name="TTSF96" localSheetId="27">TTSF96!$B$1</definedName>
    <definedName name="TTSF96" localSheetId="5">#REF!</definedName>
    <definedName name="TTSF96" localSheetId="22">TTSF96!$B$1</definedName>
    <definedName name="TTSF96" localSheetId="4">#REF!</definedName>
    <definedName name="TTSF96" localSheetId="30">TTSF96!$B$1</definedName>
    <definedName name="TTSF96" localSheetId="31">TTSF96!$B$1</definedName>
    <definedName name="TTSF96" localSheetId="41">TTSF96!$B$1</definedName>
    <definedName name="TTSF96" localSheetId="38">TTSF96!$B$1</definedName>
    <definedName name="TTSF96" localSheetId="21">TTSF96!$B$1</definedName>
    <definedName name="TTSF96" localSheetId="24">TTSF96!$B$1</definedName>
    <definedName name="TTSF96" localSheetId="40">TTSF96!$B$1</definedName>
    <definedName name="TTSF96">#REF!</definedName>
    <definedName name="TTSF96_EQ" localSheetId="24">TTSF96!$B$12:$I$51</definedName>
    <definedName name="TTSF96NAV" localSheetId="24">TTSF96!$B$63:$B$70</definedName>
    <definedName name="TUDG3S" localSheetId="1">#REF!</definedName>
    <definedName name="TUDG3S" localSheetId="0">#REF!</definedName>
    <definedName name="TUDG3S" localSheetId="32">#REF!</definedName>
    <definedName name="TUDG3S" localSheetId="39">#REF!</definedName>
    <definedName name="TUDG3S" localSheetId="33">#REF!</definedName>
    <definedName name="TUDG3S" localSheetId="6">#REF!</definedName>
    <definedName name="TUDG3S" localSheetId="26">#REF!</definedName>
    <definedName name="TUDG3S" localSheetId="23">#REF!</definedName>
    <definedName name="TUDG3S" localSheetId="25">#REF!</definedName>
    <definedName name="TUDG3S" localSheetId="34">#REF!</definedName>
    <definedName name="TUDG3S" localSheetId="29">#REF!</definedName>
    <definedName name="TUDG3S" localSheetId="28">#REF!</definedName>
    <definedName name="TUDG3S" localSheetId="27">#REF!</definedName>
    <definedName name="TUDG3S" localSheetId="35">#REF!</definedName>
    <definedName name="TUDG3S" localSheetId="37">#REF!</definedName>
    <definedName name="TUDG3S" localSheetId="22">#REF!</definedName>
    <definedName name="TUDG3S" localSheetId="30">#REF!</definedName>
    <definedName name="TUDG3S" localSheetId="31">#REF!</definedName>
    <definedName name="TUDG3S" localSheetId="41">#REF!</definedName>
    <definedName name="TUDG3S" localSheetId="36">#REF!</definedName>
    <definedName name="TUDG3S" localSheetId="20">#REF!</definedName>
    <definedName name="TUDG3S" localSheetId="19">#REF!</definedName>
    <definedName name="TUDG3S" localSheetId="38">#REF!</definedName>
    <definedName name="TUDG3S" localSheetId="21">#REF!</definedName>
    <definedName name="TUDG3S" localSheetId="24">#REF!</definedName>
    <definedName name="TUDG3S" localSheetId="43">#REF!</definedName>
    <definedName name="TUDG3S" localSheetId="42">#REF!</definedName>
    <definedName name="TUDG3S" localSheetId="40">#REF!</definedName>
    <definedName name="TUDG3S">#REF!</definedName>
    <definedName name="TUDS" localSheetId="1">#REF!</definedName>
    <definedName name="TUDS" localSheetId="0">#REF!</definedName>
    <definedName name="TUDS" localSheetId="32">#REF!</definedName>
    <definedName name="TUDS" localSheetId="39">#REF!</definedName>
    <definedName name="TUDS" localSheetId="33">#REF!</definedName>
    <definedName name="TUDS" localSheetId="6">#REF!</definedName>
    <definedName name="TUDS" localSheetId="26">#REF!</definedName>
    <definedName name="TUDS" localSheetId="23">#REF!</definedName>
    <definedName name="TUDS" localSheetId="25">#REF!</definedName>
    <definedName name="TUDS" localSheetId="34">#REF!</definedName>
    <definedName name="TUDS" localSheetId="29">#REF!</definedName>
    <definedName name="TUDS" localSheetId="28">#REF!</definedName>
    <definedName name="TUDS" localSheetId="27">#REF!</definedName>
    <definedName name="TUDS" localSheetId="35">#REF!</definedName>
    <definedName name="TUDS" localSheetId="37">#REF!</definedName>
    <definedName name="TUDS" localSheetId="22">#REF!</definedName>
    <definedName name="TUDS" localSheetId="30">#REF!</definedName>
    <definedName name="TUDS" localSheetId="31">#REF!</definedName>
    <definedName name="TUDS" localSheetId="41">#REF!</definedName>
    <definedName name="TUDS" localSheetId="36">#REF!</definedName>
    <definedName name="TUDS" localSheetId="20">#REF!</definedName>
    <definedName name="TUDS" localSheetId="19">#REF!</definedName>
    <definedName name="TUDS" localSheetId="38">#REF!</definedName>
    <definedName name="TUDS" localSheetId="21">#REF!</definedName>
    <definedName name="TUDS" localSheetId="24">#REF!</definedName>
    <definedName name="TUDS" localSheetId="43">#REF!</definedName>
    <definedName name="TUDS" localSheetId="42">#REF!</definedName>
    <definedName name="TUDS" localSheetId="40">#REF!</definedName>
    <definedName name="TUDS">#REF!</definedName>
    <definedName name="TURG3S" localSheetId="1">#REF!</definedName>
    <definedName name="TURG3S" localSheetId="0">#REF!</definedName>
    <definedName name="TURG3S" localSheetId="32">#REF!</definedName>
    <definedName name="TURG3S" localSheetId="39">#REF!</definedName>
    <definedName name="TURG3S" localSheetId="33">#REF!</definedName>
    <definedName name="TURG3S" localSheetId="6">#REF!</definedName>
    <definedName name="TURG3S" localSheetId="26">#REF!</definedName>
    <definedName name="TURG3S" localSheetId="23">#REF!</definedName>
    <definedName name="TURG3S" localSheetId="25">#REF!</definedName>
    <definedName name="TURG3S" localSheetId="34">#REF!</definedName>
    <definedName name="TURG3S" localSheetId="29">#REF!</definedName>
    <definedName name="TURG3S" localSheetId="28">#REF!</definedName>
    <definedName name="TURG3S" localSheetId="27">#REF!</definedName>
    <definedName name="TURG3S" localSheetId="35">#REF!</definedName>
    <definedName name="TURG3S" localSheetId="37">#REF!</definedName>
    <definedName name="TURG3S" localSheetId="22">#REF!</definedName>
    <definedName name="TURG3S" localSheetId="30">#REF!</definedName>
    <definedName name="TURG3S" localSheetId="31">#REF!</definedName>
    <definedName name="TURG3S" localSheetId="41">#REF!</definedName>
    <definedName name="TURG3S" localSheetId="36">#REF!</definedName>
    <definedName name="TURG3S" localSheetId="20">#REF!</definedName>
    <definedName name="TURG3S" localSheetId="19">#REF!</definedName>
    <definedName name="TURG3S" localSheetId="38">#REF!</definedName>
    <definedName name="TURG3S" localSheetId="21">#REF!</definedName>
    <definedName name="TURG3S" localSheetId="24">#REF!</definedName>
    <definedName name="TURG3S" localSheetId="43">#REF!</definedName>
    <definedName name="TURG3S" localSheetId="42">#REF!</definedName>
    <definedName name="TURG3S" localSheetId="40">#REF!</definedName>
    <definedName name="TURG3S">#REF!</definedName>
    <definedName name="TURS" localSheetId="1">#REF!</definedName>
    <definedName name="TURS">#REF!</definedName>
    <definedName name="TUSTF" localSheetId="2">#REF!</definedName>
    <definedName name="TUSTF" localSheetId="3">#REF!</definedName>
    <definedName name="TUSTF" localSheetId="32">#REF!</definedName>
    <definedName name="TUSTF" localSheetId="39">#REF!</definedName>
    <definedName name="TUSTF" localSheetId="33">#REF!</definedName>
    <definedName name="TUSTF" localSheetId="6">#REF!</definedName>
    <definedName name="TUSTF" localSheetId="26">#REF!</definedName>
    <definedName name="TUSTF" localSheetId="23">#REF!</definedName>
    <definedName name="TUSTF" localSheetId="25">#REF!</definedName>
    <definedName name="TUSTF" localSheetId="34">#REF!</definedName>
    <definedName name="TUSTF" localSheetId="29">#REF!</definedName>
    <definedName name="TUSTF" localSheetId="28">#REF!</definedName>
    <definedName name="TUSTF" localSheetId="27">#REF!</definedName>
    <definedName name="TUSTF" localSheetId="35">#REF!</definedName>
    <definedName name="TUSTF" localSheetId="37">#REF!</definedName>
    <definedName name="TUSTF" localSheetId="5">#REF!</definedName>
    <definedName name="TUSTF" localSheetId="22">#REF!</definedName>
    <definedName name="TUSTF" localSheetId="4">#REF!</definedName>
    <definedName name="TUSTF" localSheetId="30">#REF!</definedName>
    <definedName name="TUSTF" localSheetId="31">#REF!</definedName>
    <definedName name="TUSTF" localSheetId="41">#REF!</definedName>
    <definedName name="TUSTF" localSheetId="36">#REF!</definedName>
    <definedName name="TUSTF" localSheetId="20">#REF!</definedName>
    <definedName name="TUSTF" localSheetId="19">#REF!</definedName>
    <definedName name="TUSTF" localSheetId="38">#REF!</definedName>
    <definedName name="TUSTF" localSheetId="21">#REF!</definedName>
    <definedName name="TUSTF" localSheetId="24">#REF!</definedName>
    <definedName name="TUSTF" localSheetId="43">#REF!</definedName>
    <definedName name="TUSTF" localSheetId="42">#REF!</definedName>
    <definedName name="TUSTF" localSheetId="40">#REF!</definedName>
    <definedName name="TUSTF">TUSTF!$B$1</definedName>
    <definedName name="TUSTF_Debt_Related" localSheetId="12">TUSTF!$B$19:$H$29</definedName>
    <definedName name="TUSTF_GOV_SEC" localSheetId="12">TUSTF!$B$12:$H$17</definedName>
    <definedName name="TUSTF_MM" localSheetId="12">TUSTF!$B$31:$H$49</definedName>
    <definedName name="TUSTFNAV_1" localSheetId="12">TUSTF!$B$62:$B$73</definedName>
    <definedName name="TVFS1" localSheetId="2">#REF!</definedName>
    <definedName name="TVFS1" localSheetId="3">#REF!</definedName>
    <definedName name="TVFS1" localSheetId="32">#REF!</definedName>
    <definedName name="TVFS1" localSheetId="39">#REF!</definedName>
    <definedName name="TVFS1" localSheetId="33">#REF!</definedName>
    <definedName name="TVFS1" localSheetId="6">#REF!</definedName>
    <definedName name="TVFS1" localSheetId="26">#REF!</definedName>
    <definedName name="TVFS1" localSheetId="23">#REF!</definedName>
    <definedName name="TVFS1" localSheetId="25">#REF!</definedName>
    <definedName name="TVFS1" localSheetId="34">#REF!</definedName>
    <definedName name="TVFS1" localSheetId="29">#REF!</definedName>
    <definedName name="TVFS1" localSheetId="28">#REF!</definedName>
    <definedName name="TVFS1" localSheetId="27">#REF!</definedName>
    <definedName name="TVFS1" localSheetId="35">#REF!</definedName>
    <definedName name="TVFS1" localSheetId="37">#REF!</definedName>
    <definedName name="TVFS1" localSheetId="5">#REF!</definedName>
    <definedName name="TVFS1" localSheetId="22">#REF!</definedName>
    <definedName name="TVFS1" localSheetId="4">#REF!</definedName>
    <definedName name="TVFS1" localSheetId="30">#REF!</definedName>
    <definedName name="TVFS1" localSheetId="31">#REF!</definedName>
    <definedName name="TVFS1" localSheetId="41">#REF!</definedName>
    <definedName name="TVFS1" localSheetId="36">#REF!</definedName>
    <definedName name="TVFS1" localSheetId="20">#REF!</definedName>
    <definedName name="TVFS1" localSheetId="19">#REF!</definedName>
    <definedName name="TVFS1" localSheetId="38">#REF!</definedName>
    <definedName name="TVFS1" localSheetId="21">#REF!</definedName>
    <definedName name="TVFS1" localSheetId="24">#REF!</definedName>
    <definedName name="TVFS1" localSheetId="43">TVFS1!$B$1</definedName>
    <definedName name="TVFS1" localSheetId="42">#REF!</definedName>
    <definedName name="TVFS1" localSheetId="40">#REF!</definedName>
    <definedName name="TVFS1">#REF!</definedName>
    <definedName name="TVFS1_EQ" localSheetId="43">TVFS1!$B$12:$I$59</definedName>
    <definedName name="TVFS1NAV" localSheetId="43">TVFS1!$B$71:$B$78</definedName>
    <definedName name="TVFS2" localSheetId="2">#REF!</definedName>
    <definedName name="TVFS2" localSheetId="3">#REF!</definedName>
    <definedName name="TVFS2" localSheetId="32">TVFS2!$B$1</definedName>
    <definedName name="TVFS2" localSheetId="39">TVFS2!$B$1</definedName>
    <definedName name="TVFS2" localSheetId="33">TVFS2!$B$1</definedName>
    <definedName name="TVFS2" localSheetId="6">TVFS2!$B$1</definedName>
    <definedName name="TVFS2" localSheetId="26">TVFS2!$B$1</definedName>
    <definedName name="TVFS2" localSheetId="23">TVFS2!$B$1</definedName>
    <definedName name="TVFS2" localSheetId="25">TVFS2!$B$1</definedName>
    <definedName name="TVFS2" localSheetId="34">TVFS2!$B$1</definedName>
    <definedName name="TVFS2" localSheetId="29">TVFS2!$B$1</definedName>
    <definedName name="TVFS2" localSheetId="28">TVFS2!$B$1</definedName>
    <definedName name="TVFS2" localSheetId="27">TVFS2!$B$1</definedName>
    <definedName name="TVFS2" localSheetId="35">TVFS2!$B$1</definedName>
    <definedName name="TVFS2" localSheetId="37">TVFS2!$B$1</definedName>
    <definedName name="TVFS2" localSheetId="5">#REF!</definedName>
    <definedName name="TVFS2" localSheetId="22">TVFS2!$B$1</definedName>
    <definedName name="TVFS2" localSheetId="4">#REF!</definedName>
    <definedName name="TVFS2" localSheetId="30">TVFS2!$B$1</definedName>
    <definedName name="TVFS2" localSheetId="31">TVFS2!$B$1</definedName>
    <definedName name="TVFS2" localSheetId="41">TVFS2!$B$1</definedName>
    <definedName name="TVFS2" localSheetId="36">TVFS2!$B$1</definedName>
    <definedName name="TVFS2" localSheetId="20">TVFS2!$B$1</definedName>
    <definedName name="TVFS2" localSheetId="19">TVFS2!$B$1</definedName>
    <definedName name="TVFS2" localSheetId="38">TVFS2!$B$1</definedName>
    <definedName name="TVFS2" localSheetId="21">TVFS2!$B$1</definedName>
    <definedName name="TVFS2" localSheetId="24">TVFS2!$B$1</definedName>
    <definedName name="TVFS2" localSheetId="42">TVFS2!$B$1</definedName>
    <definedName name="TVFS2" localSheetId="40">TVFS2!$B$1</definedName>
    <definedName name="TVFS2">#REF!</definedName>
    <definedName name="TVFS2_EQ" localSheetId="42">TVFS2!$B$12:$I$57</definedName>
    <definedName name="TVFS2NAV" localSheetId="42">TVFS2!$B$69:$B$76</definedName>
    <definedName name="TYCF" localSheetId="2">#REF!</definedName>
    <definedName name="TYCF" localSheetId="3">#REF!</definedName>
    <definedName name="TYCF" localSheetId="5">#REF!</definedName>
    <definedName name="TYCF" localSheetId="4">#REF!</definedName>
    <definedName name="TYCF" localSheetId="41">TYCF!$B$1</definedName>
    <definedName name="TYCF" localSheetId="40">TYCF!$B$1</definedName>
    <definedName name="TYCF">#REF!</definedName>
    <definedName name="TYCF_EQ" localSheetId="40">TYCF!$B$10:$I$56</definedName>
    <definedName name="TYCFNAV" localSheetId="40">TYCF!$B$68:$B$71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16" i="67" l="1"/>
  <c r="H247" i="67"/>
  <c r="H200" i="68"/>
  <c r="H199" i="68"/>
  <c r="G199" i="68"/>
  <c r="H189" i="68"/>
  <c r="G189" i="68"/>
  <c r="H177" i="68"/>
  <c r="G177" i="68"/>
  <c r="H125" i="68"/>
  <c r="G125" i="68"/>
  <c r="H130" i="65"/>
  <c r="G130" i="65"/>
  <c r="G113" i="65"/>
  <c r="G84" i="65"/>
  <c r="C158" i="65"/>
  <c r="C137" i="46"/>
  <c r="C123" i="69"/>
  <c r="C227" i="68"/>
  <c r="C344" i="67" l="1"/>
  <c r="H103" i="46"/>
  <c r="G103" i="46"/>
  <c r="H100" i="46"/>
  <c r="G100" i="46"/>
  <c r="H93" i="46"/>
  <c r="G93" i="46"/>
  <c r="H68" i="46"/>
  <c r="G68" i="46"/>
  <c r="G247" i="67"/>
  <c r="G105" i="46"/>
  <c r="G106" i="46"/>
  <c r="H143" i="68"/>
  <c r="G143" i="68"/>
  <c r="H313" i="67" l="1"/>
  <c r="G313" i="67"/>
  <c r="H303" i="67"/>
  <c r="G303" i="67"/>
  <c r="H287" i="67"/>
  <c r="G287" i="67"/>
  <c r="H268" i="67"/>
  <c r="G268" i="67"/>
  <c r="H106" i="46"/>
  <c r="H105" i="46"/>
  <c r="C250" i="69"/>
  <c r="C223" i="69"/>
  <c r="H89" i="69"/>
  <c r="G89" i="69"/>
  <c r="H85" i="69"/>
  <c r="G85" i="69"/>
  <c r="H82" i="69"/>
  <c r="G82" i="69"/>
  <c r="H74" i="69"/>
  <c r="G74" i="69"/>
  <c r="H65" i="69"/>
  <c r="G65" i="69"/>
  <c r="C492" i="68"/>
  <c r="C488" i="68"/>
  <c r="C466" i="68"/>
  <c r="C418" i="68"/>
  <c r="H197" i="68"/>
  <c r="G197" i="68"/>
  <c r="H192" i="68"/>
  <c r="G192" i="68"/>
  <c r="H129" i="68"/>
  <c r="G129" i="68"/>
  <c r="C1128" i="67"/>
  <c r="C963" i="67"/>
  <c r="C252" i="69" l="1"/>
  <c r="G91" i="69"/>
  <c r="G92" i="69" s="1"/>
  <c r="H91" i="69"/>
  <c r="H92" i="69" s="1"/>
  <c r="G316" i="67"/>
  <c r="G317" i="67" s="1"/>
  <c r="H317" i="67" s="1"/>
  <c r="G130" i="68"/>
  <c r="G200" i="68" s="1"/>
  <c r="H130" i="68"/>
  <c r="C494" i="68"/>
  <c r="C468" i="68"/>
  <c r="C1130" i="67"/>
  <c r="H61" i="49"/>
  <c r="G61" i="49"/>
  <c r="H56" i="49"/>
  <c r="G56" i="49"/>
  <c r="H56" i="51"/>
  <c r="G56" i="51"/>
  <c r="H51" i="51"/>
  <c r="G51" i="51"/>
  <c r="H61" i="43" l="1"/>
  <c r="G61" i="43"/>
  <c r="H56" i="43"/>
  <c r="G56" i="43"/>
  <c r="G62" i="43" s="1"/>
  <c r="H89" i="65"/>
  <c r="G89" i="65"/>
  <c r="G90" i="65" s="1"/>
  <c r="H62" i="43" l="1"/>
  <c r="H84" i="65"/>
  <c r="H90" i="65" s="1"/>
  <c r="H58" i="54" l="1"/>
  <c r="G58" i="54"/>
  <c r="H52" i="54"/>
  <c r="H59" i="54" s="1"/>
  <c r="H61" i="54" s="1"/>
  <c r="G52" i="54"/>
  <c r="G59" i="54" s="1"/>
  <c r="G61" i="54" s="1"/>
  <c r="H53" i="45"/>
  <c r="G53" i="45"/>
  <c r="H48" i="45"/>
  <c r="G48" i="45"/>
  <c r="G54" i="45" l="1"/>
  <c r="H54" i="45"/>
  <c r="H113" i="65" l="1"/>
  <c r="H47" i="46" l="1"/>
  <c r="G47" i="46"/>
  <c r="C384" i="65" l="1"/>
  <c r="C355" i="65"/>
  <c r="C386" i="65" l="1"/>
  <c r="C219" i="65"/>
  <c r="C235" i="65"/>
  <c r="H51" i="52" l="1"/>
  <c r="G51" i="52"/>
  <c r="H128" i="65" l="1"/>
  <c r="G128" i="65"/>
  <c r="H125" i="65"/>
  <c r="G125" i="65"/>
  <c r="H121" i="65"/>
  <c r="G121" i="65"/>
  <c r="G131" i="65" l="1"/>
  <c r="H131" i="65"/>
  <c r="H45" i="61"/>
  <c r="G45" i="61"/>
  <c r="G57" i="60"/>
  <c r="H57" i="60"/>
  <c r="G57" i="59"/>
  <c r="H57" i="59"/>
  <c r="G26" i="58" l="1"/>
  <c r="H26" i="58"/>
  <c r="G66" i="57"/>
  <c r="H66" i="57"/>
  <c r="G66" i="56"/>
  <c r="H66" i="56"/>
  <c r="G45" i="55"/>
  <c r="H45" i="55"/>
  <c r="G64" i="53"/>
  <c r="H64" i="53"/>
  <c r="G39" i="50"/>
  <c r="H39" i="50"/>
  <c r="G52" i="48"/>
  <c r="H52" i="48"/>
  <c r="G51" i="47"/>
  <c r="H51" i="47"/>
  <c r="G56" i="44"/>
  <c r="H56" i="44"/>
  <c r="H84" i="43"/>
  <c r="G84" i="43"/>
  <c r="H81" i="43"/>
  <c r="G81" i="43"/>
  <c r="H70" i="43"/>
  <c r="H86" i="43" s="1"/>
  <c r="G70" i="43"/>
  <c r="G86" i="43" s="1"/>
  <c r="H44" i="42"/>
  <c r="G44" i="42"/>
  <c r="H38" i="41"/>
  <c r="G38" i="41"/>
  <c r="H42" i="40"/>
  <c r="G42" i="40"/>
  <c r="H50" i="39"/>
  <c r="G50" i="39"/>
  <c r="H42" i="39"/>
  <c r="G42" i="39"/>
  <c r="H32" i="38"/>
  <c r="G32" i="38"/>
  <c r="G58" i="37"/>
  <c r="H58" i="37"/>
  <c r="H60" i="36"/>
  <c r="G60" i="36"/>
  <c r="H76" i="26"/>
  <c r="G76" i="26"/>
  <c r="H138" i="20"/>
  <c r="G138" i="20"/>
  <c r="H38" i="31"/>
  <c r="G38" i="31"/>
  <c r="H18" i="31"/>
  <c r="G18" i="31"/>
  <c r="H37" i="29"/>
  <c r="G37" i="29"/>
  <c r="H34" i="29"/>
  <c r="G34" i="29"/>
  <c r="H17" i="29"/>
  <c r="G17" i="29"/>
  <c r="H33" i="28"/>
  <c r="G33" i="28"/>
  <c r="H31" i="27"/>
  <c r="G31" i="27"/>
  <c r="H28" i="27"/>
  <c r="G28" i="27"/>
  <c r="H19" i="27"/>
  <c r="G19" i="27"/>
  <c r="H41" i="26"/>
  <c r="G41" i="26"/>
  <c r="H37" i="26"/>
  <c r="G37" i="26"/>
  <c r="H34" i="26"/>
  <c r="G34" i="26"/>
  <c r="H20" i="26"/>
  <c r="G20" i="26"/>
  <c r="H60" i="24"/>
  <c r="G60" i="24"/>
  <c r="H19" i="24"/>
  <c r="G19" i="24"/>
  <c r="H74" i="22"/>
  <c r="G74" i="22"/>
  <c r="H68" i="22"/>
  <c r="G68" i="22"/>
  <c r="H56" i="22"/>
  <c r="G56" i="22"/>
  <c r="H93" i="21"/>
  <c r="G93" i="21"/>
  <c r="H85" i="21"/>
  <c r="G85" i="21"/>
  <c r="H81" i="21"/>
  <c r="G81" i="21"/>
  <c r="H34" i="21"/>
  <c r="G34" i="21"/>
  <c r="H94" i="20"/>
  <c r="G94" i="20"/>
  <c r="H70" i="20"/>
  <c r="G70" i="20"/>
  <c r="H26" i="20"/>
  <c r="G26" i="20"/>
  <c r="H50" i="18"/>
  <c r="G50" i="18"/>
  <c r="H30" i="18"/>
  <c r="G30" i="18"/>
  <c r="H18" i="18"/>
  <c r="G18" i="18"/>
  <c r="H17" i="17"/>
  <c r="G17" i="17"/>
  <c r="H18" i="16"/>
  <c r="G18" i="16"/>
  <c r="H29" i="15"/>
  <c r="G29" i="15"/>
  <c r="H17" i="15"/>
  <c r="G17" i="15"/>
  <c r="H34" i="14"/>
  <c r="G34" i="14"/>
  <c r="H17" i="14"/>
  <c r="G17" i="14"/>
  <c r="H29" i="13"/>
  <c r="G29" i="13"/>
  <c r="H17" i="13"/>
  <c r="G17" i="13"/>
  <c r="H34" i="12"/>
  <c r="G34" i="12"/>
  <c r="H16" i="12"/>
  <c r="G16" i="12"/>
  <c r="H33" i="11"/>
  <c r="G33" i="11"/>
  <c r="H16" i="11"/>
  <c r="G16" i="11"/>
  <c r="H34" i="10"/>
  <c r="G34" i="10"/>
  <c r="H16" i="10"/>
  <c r="G16" i="10"/>
  <c r="H34" i="9"/>
  <c r="G34" i="9"/>
  <c r="H17" i="9"/>
  <c r="G17" i="9"/>
  <c r="H28" i="8"/>
  <c r="G28" i="8"/>
  <c r="H27" i="7"/>
  <c r="G27" i="7"/>
  <c r="H32" i="6"/>
  <c r="G32" i="6"/>
  <c r="H27" i="5"/>
  <c r="G27" i="5"/>
  <c r="H27" i="4"/>
  <c r="G27" i="4"/>
  <c r="H31" i="3"/>
  <c r="G31" i="3"/>
  <c r="H74" i="2"/>
  <c r="G74" i="2"/>
  <c r="H20" i="2"/>
  <c r="G2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10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 xr16:uid="{00000000-0015-0000-FFFF-FFFF01000000}" name="Connection11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 xr16:uid="{00000000-0015-0000-FFFF-FFFF02000000}" name="Connection1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 xr16:uid="{00000000-0015-0000-FFFF-FFFF03000000}" name="Connection12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D43C90A2-9B9E-48B4-83FF-447D2FFB5615}" name="Connection13616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AF' _x000d_ _x000d_and WEEKEND_DT='30 Apr 2021' and a.ASSET_TYPE in ('01','45','51')  _x000d_and a.schclass='GLOBAL' and a.security is not null and a.UNITS&gt;0   and LAST_NET_ASSETS&gt;1 and f.schclass='GLOBAL' ) _x000d_where units &gt; 0 _x000d_order by 6 desc"/>
  </connection>
  <connection id="6" xr16:uid="{3DF85D2D-F6B3-4B6D-9528-A6E7AA2A09D6}" name="Connection136291"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1' and units&lt;&gt;0 and a.security is not null AND A.scheme='TAF'_x000d_ order by 6 desc"/>
  </connection>
  <connection id="7" xr16:uid="{00000000-0015-0000-FFFF-FFFF04000000}" name="Connection1392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BPSUF' _x000d_ _x000d_and WEEKEND_DT='30 Apr 2021' and a.ASSET_TYPE in('13','26','37','39','48') _x000d_and a.schclass='GLOBAL' and a.security is not null and a.UNITS&gt;0  and LAST_NET_ASSETS&gt;1 and f.schclass='GLOBAL' ) _x000d_where MKTVAL &gt; 0 order by 6 desc"/>
  </connection>
  <connection id="8" xr16:uid="{00000000-0015-0000-FFFF-FFFF05000000}" name="Connection13935"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BPSUF' _x000d_ _x000d_and WEEKEND_DT='30 Apr 2021' and a.ASSET_TYPE in('05','06','07','09','11','12','14','25','29','34','18','52') and LISTED_Y_N='Y'  _x000d_and a.schclass='GLOBAL' and a.security is not null and a.UNITS&gt;0  and LAST_NET_ASSETS&gt;1 and f.schclass='GLOBAL' ) _x000d_where MKTVAL &gt; 0) order by 6 desc"/>
  </connection>
  <connection id="9" xr16:uid="{00000000-0015-0000-FFFF-FFFF06000000}" name="Connection14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00000000-0015-0000-FFFF-FFFF07000000}" name="Connection1424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DBF' _x000d_ _x000d_and WEEKEND_DT='30 Apr 2021' and a.ASSET_TYPE in('13','26','37','39','48') _x000d_and a.schclass='GLOBAL' and a.security is not null and a.UNITS&gt;0  and LAST_NET_ASSETS&gt;1 and f.schclass='GLOBAL' ) _x000d_where MKTVAL &gt; 0 order by 6 desc"/>
  </connection>
  <connection id="11" xr16:uid="{00000000-0015-0000-FFFF-FFFF08000000}" name="Connection1424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DBF' _x000d_ _x000d_and WEEKEND_DT='30 Apr 2021' and a.ASSET_TYPE in('05','06','07','09','11','12','14','25','29','34','18','52') and LISTED_Y_N='Y'  _x000d_and a.schclass='GLOBAL' and a.security is not null and a.UNITS&gt;0  and LAST_NET_ASSETS&gt;1 and f.schclass='GLOBAL' ) _x000d_where MKTVAL &gt; 0) order by 6 desc"/>
  </connection>
  <connection id="12" xr16:uid="{00000000-0015-0000-FFFF-FFFF09000000}" name="Connection1426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DBF' _x000d_ and LAST_NET_ASSETS&gt;1 and f.SCHCLASS='GLOBAL'_x000d_and WEEKEND_DT='30 Apr 2021' and a.ASSET_TYPE in('16','17','19','20','22','03','15'))  _x000d_where MKTVAL &gt; 0 order by 6 desc"/>
  </connection>
  <connection id="13" xr16:uid="{00000000-0015-0000-FFFF-FFFF0A000000}" name="Connection1429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GSFR' _x000d_ _x000d_and WEEKEND_DT='30 Apr 2021' and a.ASSET_TYPE in('13','26','37','39','48') _x000d_and a.schclass='GLOBAL' and a.security is not null and a.UNITS&gt;0  and LAST_NET_ASSETS&gt;1 and f.schclass='GLOBAL' ) _x000d_where MKTVAL &gt; 0 order by 6 desc"/>
  </connection>
  <connection id="14" xr16:uid="{00000000-0015-0000-FFFF-FFFF0B000000}" name="Connection1436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IFA' _x000d_ _x000d_and WEEKEND_DT='30 Apr 2021' and a.ASSET_TYPE in('13','26','37','39','48') _x000d_and a.schclass='GLOBAL' and a.security is not null and a.UNITS&gt;0  and LAST_NET_ASSETS&gt;1 and f.schclass='GLOBAL' ) _x000d_where MKTVAL &gt; 0 order by 6 desc"/>
  </connection>
  <connection id="15" xr16:uid="{00000000-0015-0000-FFFF-FFFF0C000000}" name="Connection1436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IFA' _x000d_ _x000d_and WEEKEND_DT='30 Apr 2021' and a.ASSET_TYPE in('05','06','07','09','11','12','14','25','29','34','18','52') and LISTED_Y_N='Y'  _x000d_and a.schclass='GLOBAL' and a.security is not null and a.UNITS&gt;0  and LAST_NET_ASSETS&gt;1 and f.schclass='GLOBAL' ) _x000d_where MKTVAL &gt; 0) order by 6 desc"/>
  </connection>
  <connection id="16" xr16:uid="{00000000-0015-0000-FFFF-FFFF0D000000}" name="Connection14367"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Apr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IFA' _x000d_ _x000d_and WEEKEND_DT='30 Apr 2021' and a.ASSET_TYPE in('05','06','07','09','11','12','14','25','29','34','18','52') and LISTED_Y_N='N'  _x000d_and a.schclass='GLOBAL' and a.security is not null and a.UNITS&gt;0   and LAST_NET_ASSETS&gt;1 and f.schclass='GLOBAL' ) _x000d_where MKTVAL &gt; 0) order by 6 desc"/>
  </connection>
  <connection id="17" xr16:uid="{00000000-0015-0000-FFFF-FFFF0E000000}" name="Connection1441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IPF' _x000d_ _x000d_and WEEKEND_DT='30 Apr 2021' and a.ASSET_TYPE in('13','26','37','39','48') _x000d_and a.schclass='GLOBAL' and a.security is not null and a.UNITS&gt;0  and LAST_NET_ASSETS&gt;1 and f.schclass='GLOBAL' ) _x000d_where MKTVAL &gt; 0 order by 6 desc"/>
  </connection>
  <connection id="18" xr16:uid="{00000000-0015-0000-FFFF-FFFF0F000000}" name="Connection1442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IPF' _x000d_ _x000d_and WEEKEND_DT='30 Apr 2021' and a.ASSET_TYPE in('05','06','07','09','11','12','14','25','29','34','18','52') and LISTED_Y_N='Y'  _x000d_and a.schclass='GLOBAL' and a.security is not null and a.UNITS&gt;0  and LAST_NET_ASSETS&gt;1 and f.schclass='GLOBAL' ) _x000d_where MKTVAL &gt; 0) order by 6 desc"/>
  </connection>
  <connection id="19" xr16:uid="{00000000-0015-0000-FFFF-FFFF10000000}" name="Connection14432"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Apr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IPF' _x000d_ _x000d_and WEEKEND_DT='30 Apr 2021' and a.ASSET_TYPE in('05','06','07','09','11','12','14','25','29','34','18','52') and LISTED_Y_N='N'  _x000d_and a.schclass='GLOBAL' and a.security is not null and a.UNITS&gt;0   and LAST_NET_ASSETS&gt;1 and f.schclass='GLOBAL' ) _x000d_where MKTVAL &gt; 0) order by 6 desc"/>
  </connection>
  <connection id="20" xr16:uid="{00000000-0015-0000-FFFF-FFFF11000000}" name="Connection1445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IPF' _x000d_ and LAST_NET_ASSETS&gt;1 and f.SCHCLASS='GLOBAL'_x000d_and WEEKEND_DT='30 Apr 2021' and a.ASSET_TYPE in('16','17','19','20','22','03','15'))  _x000d_where MKTVAL &gt; 0 order by 6 desc"/>
  </connection>
  <connection id="21" xr16:uid="{00000000-0015-0000-FFFF-FFFF12000000}" name="Connection14510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IPFSP1' _x000d_ _x000d_and WEEKEND_DT='30 Apr 2021' and a.ASSET_TYPE in('05','06','07','09','11','12','14','25','29','34','18','52') and LISTED_Y_N='Y'  _x000d_and a.schclass='GLOBAL' and a.security is not null and a.UNITS&gt;0  and LAST_NET_ASSETS&gt;1 and f.schclass='GLOBAL' ) _x000d_where MKTVAL &gt; 0) order by 6 desc"/>
  </connection>
  <connection id="22" xr16:uid="{00000000-0015-0000-FFFF-FFFF13000000}" name="Connection1453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LF' _x000d_ _x000d_and WEEKEND_DT='30 Apr 2021' and a.ASSET_TYPE in('13','26','37','39','48') _x000d_and a.schclass='GLOBAL' and a.security is not null and a.UNITS&gt;0  and LAST_NET_ASSETS&gt;1 and f.schclass='GLOBAL' ) _x000d_where MKTVAL &gt; 0 order by 6 desc"/>
  </connection>
  <connection id="23" xr16:uid="{00000000-0015-0000-FFFF-FFFF14000000}" name="Connection14535"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LF' _x000d_ and LAST_NET_ASSETS&gt;1 and f.SCHCLASS='GLOBAL'_x000d_and WEEKEND_DT='30 Apr 2021' and a.ASSET_TYPE in('16','17','19','20','22','03','15'))  _x000d_where MKTVAL &gt; 0 order by 6 desc"/>
  </connection>
  <connection id="24" xr16:uid="{00000000-0015-0000-FFFF-FFFF15000000}" name="Connection1455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RSFC' _x000d_ _x000d_and WEEKEND_DT='30 Apr 2021' and a.ASSET_TYPE in ('01','45','51')  _x000d_and a.schclass='GLOBAL' and a.security is not null and a.UNITS&gt;0   and LAST_NET_ASSETS&gt;1 and f.schclass='GLOBAL' ) _x000d_where units &gt; 0 _x000d_order by 6 desc"/>
  </connection>
  <connection id="25" xr16:uid="{00000000-0015-0000-FFFF-FFFF16000000}" name="Connection1455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RSFC' _x000d_ _x000d_and WEEKEND_DT='30 Apr 2021' and a.ASSET_TYPE in('13','26','37','39','48') _x000d_and a.schclass='GLOBAL' and a.security is not null and a.UNITS&gt;0  and LAST_NET_ASSETS&gt;1 and f.schclass='GLOBAL' ) _x000d_where MKTVAL &gt; 0 order by 6 desc"/>
  </connection>
  <connection id="26" xr16:uid="{00000000-0015-0000-FFFF-FFFF17000000}" name="Connection14557"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RSFC' _x000d_ _x000d_and WEEKEND_DT='30 Apr 2021' and a.ASSET_TYPE in('05','06','07','09','11','12','14','25','29','34','18','52') and LISTED_Y_N='Y'  _x000d_and a.schclass='GLOBAL' and a.security is not null and a.UNITS&gt;0  and LAST_NET_ASSETS&gt;1 and f.schclass='GLOBAL' ) _x000d_where MKTVAL &gt; 0) order by 6 desc"/>
  </connection>
  <connection id="27" xr16:uid="{00000000-0015-0000-FFFF-FFFF18000000}" name="Connection1456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STBF' _x000d_ _x000d_and WEEKEND_DT='30 Apr 2021' and a.ASSET_TYPE in('13','26','37','39','48') _x000d_and a.schclass='GLOBAL' and a.security is not null and a.UNITS&gt;0  and LAST_NET_ASSETS&gt;1 and f.schclass='GLOBAL' ) _x000d_where MKTVAL &gt; 0 order by 6 desc"/>
  </connection>
  <connection id="28" xr16:uid="{00000000-0015-0000-FFFF-FFFF19000000}" name="Connection1457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STBF' _x000d_ _x000d_and WEEKEND_DT='30 Apr 2021' and a.ASSET_TYPE in('05','06','07','09','11','12','14','25','29','34','18','52') and LISTED_Y_N='Y'  _x000d_and a.schclass='GLOBAL' and a.security is not null and a.UNITS&gt;0  and LAST_NET_ASSETS&gt;1 and f.schclass='GLOBAL' ) _x000d_where MKTVAL &gt; 0) order by 6 desc"/>
  </connection>
  <connection id="29" xr16:uid="{00000000-0015-0000-FFFF-FFFF1A000000}" name="Connection14571"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Apr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STBF' _x000d_ _x000d_and WEEKEND_DT='30 Apr 2021' and a.ASSET_TYPE in('05','06','07','09','11','12','14','25','29','34','18','52') and LISTED_Y_N='N'  _x000d_and a.schclass='GLOBAL' and a.security is not null and a.UNITS&gt;0   and LAST_NET_ASSETS&gt;1 and f.schclass='GLOBAL' ) _x000d_where MKTVAL &gt; 0) order by 6 desc"/>
  </connection>
  <connection id="30" xr16:uid="{00000000-0015-0000-FFFF-FFFF1B000000}" name="Connection14574"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STBF' _x000d_ and LAST_NET_ASSETS&gt;1 and f.SCHCLASS='GLOBAL'_x000d_and WEEKEND_DT='30 Apr 2021' and a.ASSET_TYPE in('16','17','19','20','22','03','15'))  _x000d_where MKTVAL &gt; 0 order by 6 desc"/>
  </connection>
  <connection id="31" xr16:uid="{9AE959C8-3A90-4602-97FF-991B3F697CB9}" name="Connection145761"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AF' _x000d_ _x000d_and WEEKEND_DT='30 Apr 2021' and a.ASSET_TYPE in('13','26','37','39','48') _x000d_and a.schclass='GLOBAL' and a.security is not null and a.UNITS&gt;0  and LAST_NET_ASSETS&gt;1 and f.schclass='GLOBAL' ) _x000d_where MKTVAL &gt; 0 order by 6 desc"/>
  </connection>
  <connection id="32" xr16:uid="{09F45F6F-810B-4CA0-A78F-716C432604F9}" name="Connection145771"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AF' _x000d_ _x000d_and WEEKEND_DT='30 Apr 2021' and a.ASSET_TYPE in('05','06','07','09','11','12','14','25','29','34','18','52') and LISTED_Y_N='Y'  _x000d_and a.schclass='GLOBAL' and a.security is not null and a.UNITS&gt;0  and LAST_NET_ASSETS&gt;1 and f.schclass='GLOBAL' ) _x000d_where MKTVAL &gt; 0) order by 6 desc"/>
  </connection>
  <connection id="33" xr16:uid="{A9FD5A72-D87F-4C3C-BA41-D18A7F33E1C0}" name="Connection145811"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AF' _x000d_ and LAST_NET_ASSETS&gt;1 and f.SCHCLASS='GLOBAL'_x000d_and WEEKEND_DT='30 Apr 2021' and a.ASSET_TYPE in('16','17','19','20','22','03','15'))  _x000d_where MKTVAL &gt; 0 order by 6 desc"/>
  </connection>
  <connection id="34" xr16:uid="{00000000-0015-0000-FFFF-FFFF1C000000}" name="Connection1458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FF' _x000d_ _x000d_and WEEKEND_DT='30 Apr 2021' and a.ASSET_TYPE in('13','26','37','39','48') _x000d_and a.schclass='GLOBAL' and a.security is not null and a.UNITS&gt;0  and LAST_NET_ASSETS&gt;1 and f.schclass='GLOBAL' ) _x000d_where MKTVAL &gt; 0 order by 6 desc"/>
  </connection>
  <connection id="35" xr16:uid="{31F1C6F0-7999-4AD5-B789-40B53F2E874B}" name="Connection1458211" type="1" refreshedVersion="7"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0 Apr 2021' and a.asset_type='21' _x000d_   and a.scheme='TAF' and a.security is not null _x000d_   group by a.scheme,nvl(b1.name,b.name))"/>
  </connection>
  <connection id="36" xr16:uid="{00000000-0015-0000-FFFF-FFFF1D000000}" name="Connection14583"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F' _x000d_ _x000d_and WEEKEND_DT='30 Apr 2021' and a.ASSET_TYPE in('05','06','07','09','11','12','14','25','29','34','18','52') and LISTED_Y_N='Y'  _x000d_and a.schclass='GLOBAL' and a.security is not null and a.UNITS&gt;0  and LAST_NET_ASSETS&gt;1 and f.schclass='GLOBAL' ) _x000d_where MKTVAL &gt; 0) order by 6 desc"/>
  </connection>
  <connection id="37" xr16:uid="{60520DAE-C6DF-46F4-BBDE-EDB5F1326752}" name="Connection145831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8" xr16:uid="{9BE5260F-44A3-4EF4-B48E-E07CAC39BD60}" name="Connection14584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BAF' _x000d_ _x000d_and WEEKEND_DT='30 Apr 2021' and a.ASSET_TYPE in ('01','45','51')  _x000d_and a.schclass='GLOBAL' and a.security is not null and a.UNITS&gt;0   and LAST_NET_ASSETS&gt;1 and f.schclass='GLOBAL' ) _x000d_where units &gt; 0 _x000d_order by 6 desc"/>
  </connection>
  <connection id="39" xr16:uid="{6EF8724E-3068-4854-A3C7-8220633C9119}" name="Connection145851"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1' and units&lt;&gt;0 and a.security is not null AND A.scheme='TBAF'_x000d_ order by 6 desc"/>
  </connection>
  <connection id="40" xr16:uid="{25D5AC5C-EB27-4336-A24B-C7C3B0F8183E}" name="Connection145861" type="1" refreshedVersion="7"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BAF' _x000d_ _x000d_and WEEKEND_DT='30 Apr 2021' and a.ASSET_TYPE  in('02','04','38','46','47','53') _x000d_and a.schclass='GLOBAL' and a.security is not null and a.UNITS&gt;0   and LAST_NET_ASSETS&gt;1 and f.schclass='GLOBAL' ) _x000d_where units &gt; 0 _x000d_order by 6 desc"/>
  </connection>
  <connection id="41" xr16:uid="{00000000-0015-0000-FFFF-FFFF1E000000}" name="Connection14587"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F' _x000d_ and LAST_NET_ASSETS&gt;1 and f.SCHCLASS='GLOBAL'_x000d_and WEEKEND_DT='30 Apr 2021' and a.ASSET_TYPE in('16','17','19','20','22','03','15'))  _x000d_where MKTVAL &gt; 0 order by 6 desc"/>
  </connection>
  <connection id="42" xr16:uid="{0679E287-F18E-476A-9948-9E1CBE56009C}" name="Connection145891"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BAF' _x000d_ _x000d_and WEEKEND_DT='30 Apr 2021' and a.ASSET_TYPE in('13','26','37','39','48') _x000d_and a.schclass='GLOBAL' and a.security is not null and a.UNITS&gt;0  and LAST_NET_ASSETS&gt;1 and f.schclass='GLOBAL' ) _x000d_where MKTVAL &gt; 0 order by 6 desc"/>
  </connection>
  <connection id="43" xr16:uid="{A400AFC7-7180-4206-8472-DA06924049F2}" name="Connection145901"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BAF' _x000d_ _x000d_and WEEKEND_DT='30 Apr 2021' and a.ASSET_TYPE in('05','06','07','09','11','12','14','25','29','34','18','52') and LISTED_Y_N='Y'  _x000d_and a.schclass='GLOBAL' and a.security is not null and a.UNITS&gt;0  and LAST_NET_ASSETS&gt;1 and f.schclass='GLOBAL' ) _x000d_where MKTVAL &gt; 0) order by 6 desc"/>
  </connection>
  <connection id="44" xr16:uid="{1861D5F3-E010-45D3-836C-3E7935D784EB}" name="Connection145941"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BAF' _x000d_ and LAST_NET_ASSETS&gt;1 and f.SCHCLASS='GLOBAL'_x000d_and WEEKEND_DT='30 Apr 2021' and a.ASSET_TYPE in('16','17','19','20','22','03','15'))  _x000d_where MKTVAL &gt; 0 order by 6 desc"/>
  </connection>
  <connection id="45" xr16:uid="{31ECC684-C540-4AFF-AFA1-22B284CD05FA}" name="Connection145951" type="1" refreshedVersion="7"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0 Apr 2021' and a.asset_type='21' _x000d_   and a.scheme='TBAF' and a.security is not null _x000d_   group by a.scheme,nvl(b1.name,b.name))"/>
  </connection>
  <connection id="46" xr16:uid="{00000000-0015-0000-FFFF-FFFF1F000000}" name="Connection14596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FSP1' _x000d_ _x000d_and WEEKEND_DT='30 Apr 2021' and a.ASSET_TYPE in('05','06','07','09','11','12','14','25','29','34','18','52') and LISTED_Y_N='Y'  _x000d_and a.schclass='GLOBAL' and a.security is not null and a.UNITS&gt;0  and LAST_NET_ASSETS&gt;1 and f.schclass='GLOBAL' ) _x000d_where MKTVAL &gt; 0) order by 6 desc"/>
  </connection>
  <connection id="47" xr16:uid="{2A3E2159-94C8-4E82-B0E4-91FA31A2F5DD}" name="Connection14596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8" xr16:uid="{C43A5A99-A218-4132-93AD-EBB983E8DA81}" name="Connection14597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MIF' _x000d_ _x000d_and WEEKEND_DT='30 Apr 2021' and a.ASSET_TYPE in ('01','45','51')  _x000d_and a.schclass='GLOBAL' and a.security is not null and a.UNITS&gt;0   and LAST_NET_ASSETS&gt;1 and f.schclass='GLOBAL' ) _x000d_where units &gt; 0 _x000d_order by 6 desc"/>
  </connection>
  <connection id="49" xr16:uid="{541776D6-97BA-4A28-9B48-3522B5F193B9}" name="Connection145981"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1' and units&lt;&gt;0 and a.security is not null AND A.scheme='TMIF'_x000d_ order by 6 desc"/>
  </connection>
  <connection id="50" xr16:uid="{C18C4F98-9535-4BAA-9DA8-4536E30C9805}" name="Connection146021"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MIF' _x000d_ _x000d_and WEEKEND_DT='30 Apr 2021' and a.ASSET_TYPE in('13','26','37','39','48') _x000d_and a.schclass='GLOBAL' and a.security is not null and a.UNITS&gt;0  and LAST_NET_ASSETS&gt;1 and f.schclass='GLOBAL' ) _x000d_where MKTVAL &gt; 0 order by 6 desc"/>
  </connection>
  <connection id="51" xr16:uid="{C8824421-3705-4B7F-A9E0-41879656CC23}" name="Connection146031"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MIF' _x000d_ _x000d_and WEEKEND_DT='30 Apr 2021' and a.ASSET_TYPE in('05','06','07','09','11','12','14','25','29','34','18','52') and LISTED_Y_N='Y'  _x000d_and a.schclass='GLOBAL' and a.security is not null and a.UNITS&gt;0  and LAST_NET_ASSETS&gt;1 and f.schclass='GLOBAL' ) _x000d_where MKTVAL &gt; 0) order by 6 desc"/>
  </connection>
  <connection id="52" xr16:uid="{35A762DB-F9A6-495E-AED7-FF86755F1B75}" name="Connection146071"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MIF' _x000d_ and LAST_NET_ASSETS&gt;1 and f.SCHCLASS='GLOBAL'_x000d_and WEEKEND_DT='30 Apr 2021' and a.ASSET_TYPE in('16','17','19','20','22','03','15'))  _x000d_where MKTVAL &gt; 0 order by 6 desc"/>
  </connection>
  <connection id="53" xr16:uid="{00000000-0015-0000-FFFF-FFFF20000000}" name="Connection1460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USTF' _x000d_ _x000d_and WEEKEND_DT='30 Apr 2021' and a.ASSET_TYPE in('13','26','37','39','48') _x000d_and a.schclass='GLOBAL' and a.security is not null and a.UNITS&gt;0  and LAST_NET_ASSETS&gt;1 and f.schclass='GLOBAL' ) _x000d_where MKTVAL &gt; 0 order by 6 desc"/>
  </connection>
  <connection id="54" xr16:uid="{A66AEBDC-8588-4ECD-A214-EC82972563CB}" name="Connection1460811" type="1" refreshedVersion="7"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0 Apr 2021' and a.asset_type='21' _x000d_   and a.scheme='TMIF' and a.security is not null _x000d_   group by a.scheme,nvl(b1.name,b.name))"/>
  </connection>
  <connection id="55" xr16:uid="{00000000-0015-0000-FFFF-FFFF21000000}" name="Connection1460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USTF' _x000d_ _x000d_and WEEKEND_DT='30 Apr 2021' and a.ASSET_TYPE in('05','06','07','09','11','12','14','25','29','34','18','52') and LISTED_Y_N='Y'  _x000d_and a.schclass='GLOBAL' and a.security is not null and a.UNITS&gt;0  and LAST_NET_ASSETS&gt;1 and f.schclass='GLOBAL' ) _x000d_where MKTVAL &gt; 0) order by 6 desc"/>
  </connection>
  <connection id="56" xr16:uid="{C49E8889-3321-4AEC-BDF2-BBF96D9CB0C3}" name="Connection146091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7" xr16:uid="{1A6D6895-3C65-4EA0-B453-29280B5CF18C}" name="Connection1461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MAOF' _x000d_ _x000d_and WEEKEND_DT='30 Apr 2021' and a.ASSET_TYPE in ('01','45','51')  _x000d_and a.schclass='GLOBAL' and a.security is not null and a.UNITS&gt;0   and LAST_NET_ASSETS&gt;1 and f.schclass='GLOBAL' ) _x000d_where units &gt; 0 _x000d_order by 6 desc"/>
  </connection>
  <connection id="58" xr16:uid="{D1AC1DD8-2414-4E3A-85FF-24F2C070CF01}" name="Connection14611"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1' and units&lt;&gt;0 and a.security is not null AND A.scheme='TMAOF'_x000d_ order by 6 desc"/>
  </connection>
  <connection id="59" xr16:uid="{00000000-0015-0000-FFFF-FFFF22000000}" name="Connection1461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USTF' _x000d_ and LAST_NET_ASSETS&gt;1 and f.SCHCLASS='GLOBAL'_x000d_and WEEKEND_DT='30 Apr 2021' and a.ASSET_TYPE in('16','17','19','20','22','03','15'))  _x000d_where MKTVAL &gt; 0 order by 6 desc"/>
  </connection>
  <connection id="60" xr16:uid="{670D8EEE-785E-47EE-8785-D35474F12A02}" name="Connection14615"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MAOF' _x000d_ _x000d_and WEEKEND_DT='30 Apr 2021' and a.ASSET_TYPE in('13','26','37','39','48') _x000d_and a.schclass='GLOBAL' and a.security is not null and a.UNITS&gt;0  and LAST_NET_ASSETS&gt;1 and f.schclass='GLOBAL' ) _x000d_where MKTVAL &gt; 0 order by 6 desc"/>
  </connection>
  <connection id="61" xr16:uid="{01095696-38C3-4E9B-BD63-309587C909FA}" name="Connection14616"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MAOF' _x000d_ _x000d_and WEEKEND_DT='30 Apr 2021' and a.ASSET_TYPE in('05','06','07','09','11','12','14','25','29','34','18','52') and LISTED_Y_N='Y'  _x000d_and a.schclass='GLOBAL' and a.security is not null and a.UNITS&gt;0  and LAST_NET_ASSETS&gt;1 and f.schclass='GLOBAL' ) _x000d_where MKTVAL &gt; 0) order by 6 desc"/>
  </connection>
  <connection id="62" xr16:uid="{FD878CA4-8EB6-4A9D-BB01-0B166513E249}" name="Connection14620"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MAOF' _x000d_ and LAST_NET_ASSETS&gt;1 and f.SCHCLASS='GLOBAL'_x000d_and WEEKEND_DT='30 Apr 2021' and a.ASSET_TYPE in('16','17','19','20','22','03','15'))  _x000d_where MKTVAL &gt; 0 order by 6 desc"/>
  </connection>
  <connection id="63" xr16:uid="{00000000-0015-0000-FFFF-FFFF23000000}" name="Connection1462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3A' _x000d_ _x000d_and WEEKEND_DT='30 Apr 2021' and a.ASSET_TYPE in('05','06','07','09','11','12','14','25','29','34','18','52') and LISTED_Y_N='Y'  _x000d_and a.schclass='GLOBAL' and a.security is not null and a.UNITS&gt;0  and LAST_NET_ASSETS&gt;1 and f.schclass='GLOBAL' ) _x000d_where MKTVAL &gt; 0) order by 6 desc"/>
  </connection>
  <connection id="64" xr16:uid="{293D33A8-8C2A-4AEB-91BE-8081D2C0076E}" name="Connection14622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00000000-0015-0000-FFFF-FFFF24000000}" name="Connection1463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3B' _x000d_ _x000d_and WEEKEND_DT='30 Apr 2021' and a.ASSET_TYPE in('05','06','07','09','11','12','14','25','29','34','18','52') and LISTED_Y_N='Y'  _x000d_and a.schclass='GLOBAL' and a.security is not null and a.UNITS&gt;0  and LAST_NET_ASSETS&gt;1 and f.schclass='GLOBAL' ) _x000d_where MKTVAL &gt; 0) order by 6 desc"/>
  </connection>
  <connection id="66" xr16:uid="{00000000-0015-0000-FFFF-FFFF25000000}" name="Connection1464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FM54A' _x000d_ _x000d_and WEEKEND_DT='30 Apr 2021' and a.ASSET_TYPE in('13','26','37','39','48') _x000d_and a.schclass='GLOBAL' and a.security is not null and a.UNITS&gt;0  and LAST_NET_ASSETS&gt;1 and f.schclass='GLOBAL' ) _x000d_where MKTVAL &gt; 0 order by 6 desc"/>
  </connection>
  <connection id="67" xr16:uid="{00000000-0015-0000-FFFF-FFFF26000000}" name="Connection1464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4A' _x000d_ _x000d_and WEEKEND_DT='30 Apr 2021' and a.ASSET_TYPE in('05','06','07','09','11','12','14','25','29','34','18','52') and LISTED_Y_N='Y'  _x000d_and a.schclass='GLOBAL' and a.security is not null and a.UNITS&gt;0  and LAST_NET_ASSETS&gt;1 and f.schclass='GLOBAL' ) _x000d_where MKTVAL &gt; 0) order by 6 desc"/>
  </connection>
  <connection id="68" xr16:uid="{00000000-0015-0000-FFFF-FFFF27000000}" name="Connection1466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FM55A' _x000d_ _x000d_and WEEKEND_DT='30 Apr 2021' and a.ASSET_TYPE in('13','26','37','39','48') _x000d_and a.schclass='GLOBAL' and a.security is not null and a.UNITS&gt;0  and LAST_NET_ASSETS&gt;1 and f.schclass='GLOBAL' ) _x000d_where MKTVAL &gt; 0 order by 6 desc"/>
  </connection>
  <connection id="69" xr16:uid="{00000000-0015-0000-FFFF-FFFF28000000}" name="Connection1466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5A' _x000d_ _x000d_and WEEKEND_DT='30 Apr 2021' and a.ASSET_TYPE in('05','06','07','09','11','12','14','25','29','34','18','52') and LISTED_Y_N='Y'  _x000d_and a.schclass='GLOBAL' and a.security is not null and a.UNITS&gt;0  and LAST_NET_ASSETS&gt;1 and f.schclass='GLOBAL' ) _x000d_where MKTVAL &gt; 0) order by 6 desc"/>
  </connection>
  <connection id="70" xr16:uid="{00000000-0015-0000-FFFF-FFFF29000000}" name="Connection1467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FM55B' _x000d_ _x000d_and WEEKEND_DT='30 Apr 2021' and a.ASSET_TYPE in('13','26','37','39','48') _x000d_and a.schclass='GLOBAL' and a.security is not null and a.UNITS&gt;0  and LAST_NET_ASSETS&gt;1 and f.schclass='GLOBAL' ) _x000d_where MKTVAL &gt; 0 order by 6 desc"/>
  </connection>
  <connection id="71" xr16:uid="{00000000-0015-0000-FFFF-FFFF2A000000}" name="Connection1467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5B' _x000d_ _x000d_and WEEKEND_DT='30 Apr 2021' and a.ASSET_TYPE in('05','06','07','09','11','12','14','25','29','34','18','52') and LISTED_Y_N='Y'  _x000d_and a.schclass='GLOBAL' and a.security is not null and a.UNITS&gt;0  and LAST_NET_ASSETS&gt;1 and f.schclass='GLOBAL' ) _x000d_where MKTVAL &gt; 0) order by 6 desc"/>
  </connection>
  <connection id="72" xr16:uid="{00000000-0015-0000-FFFF-FFFF2B000000}" name="Connection1468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FM55D' _x000d_ _x000d_and WEEKEND_DT='30 Apr 2021' and a.ASSET_TYPE in('13','26','37','39','48') _x000d_and a.schclass='GLOBAL' and a.security is not null and a.UNITS&gt;0  and LAST_NET_ASSETS&gt;1 and f.schclass='GLOBAL' ) _x000d_where MKTVAL &gt; 0 order by 6 desc"/>
  </connection>
  <connection id="73" xr16:uid="{00000000-0015-0000-FFFF-FFFF2C000000}" name="Connection14687"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5D' _x000d_ _x000d_and WEEKEND_DT='30 Apr 2021' and a.ASSET_TYPE in('05','06','07','09','11','12','14','25','29','34','18','52') and LISTED_Y_N='Y'  _x000d_and a.schclass='GLOBAL' and a.security is not null and a.UNITS&gt;0  and LAST_NET_ASSETS&gt;1 and f.schclass='GLOBAL' ) _x000d_where MKTVAL &gt; 0) order by 6 desc"/>
  </connection>
  <connection id="74" xr16:uid="{00000000-0015-0000-FFFF-FFFF2D000000}" name="Connection1469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FM55E' _x000d_ _x000d_and WEEKEND_DT='30 Apr 2021' and a.ASSET_TYPE in('13','26','37','39','48') _x000d_and a.schclass='GLOBAL' and a.security is not null and a.UNITS&gt;0  and LAST_NET_ASSETS&gt;1 and f.schclass='GLOBAL' ) _x000d_where MKTVAL &gt; 0 order by 6 desc"/>
  </connection>
  <connection id="75" xr16:uid="{00000000-0015-0000-FFFF-FFFF2E000000}" name="Connection1470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5E' _x000d_ _x000d_and WEEKEND_DT='30 Apr 2021' and a.ASSET_TYPE in('05','06','07','09','11','12','14','25','29','34','18','52') and LISTED_Y_N='Y'  _x000d_and a.schclass='GLOBAL' and a.security is not null and a.UNITS&gt;0  and LAST_NET_ASSETS&gt;1 and f.schclass='GLOBAL' ) _x000d_where MKTVAL &gt; 0) order by 6 desc"/>
  </connection>
  <connection id="76" xr16:uid="{00000000-0015-0000-FFFF-FFFF2F000000}" name="Connection1471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FM55F' _x000d_ _x000d_and WEEKEND_DT='30 Apr 2021' and a.ASSET_TYPE in('13','26','37','39','48') _x000d_and a.schclass='GLOBAL' and a.security is not null and a.UNITS&gt;0  and LAST_NET_ASSETS&gt;1 and f.schclass='GLOBAL' ) _x000d_where MKTVAL &gt; 0 order by 6 desc"/>
  </connection>
  <connection id="77" xr16:uid="{00000000-0015-0000-FFFF-FFFF30000000}" name="Connection14713"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5F' _x000d_ _x000d_and WEEKEND_DT='30 Apr 2021' and a.ASSET_TYPE in('05','06','07','09','11','12','14','25','29','34','18','52') and LISTED_Y_N='Y'  _x000d_and a.schclass='GLOBAL' and a.security is not null and a.UNITS&gt;0  and LAST_NET_ASSETS&gt;1 and f.schclass='GLOBAL' ) _x000d_where MKTVAL &gt; 0) order by 6 desc"/>
  </connection>
  <connection id="78" xr16:uid="{00000000-0015-0000-FFFF-FFFF31000000}" name="Connection1472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FM55G' _x000d_ _x000d_and WEEKEND_DT='30 Apr 2021' and a.ASSET_TYPE in('13','26','37','39','48') _x000d_and a.schclass='GLOBAL' and a.security is not null and a.UNITS&gt;0  and LAST_NET_ASSETS&gt;1 and f.schclass='GLOBAL' ) _x000d_where MKTVAL &gt; 0 order by 6 desc"/>
  </connection>
  <connection id="79" xr16:uid="{00000000-0015-0000-FFFF-FFFF32000000}" name="Connection1472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5G' _x000d_ _x000d_and WEEKEND_DT='30 Apr 2021' and a.ASSET_TYPE in('05','06','07','09','11','12','14','25','29','34','18','52') and LISTED_Y_N='Y'  _x000d_and a.schclass='GLOBAL' and a.security is not null and a.UNITS&gt;0  and LAST_NET_ASSETS&gt;1 and f.schclass='GLOBAL' ) _x000d_where MKTVAL &gt; 0) order by 6 desc"/>
  </connection>
  <connection id="80" xr16:uid="{00000000-0015-0000-FFFF-FFFF33000000}" name="Connection1473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5I' _x000d_ _x000d_and WEEKEND_DT='30 Apr 2021' and a.ASSET_TYPE in('05','06','07','09','11','12','14','25','29','34','18','52') and LISTED_Y_N='Y'  _x000d_and a.schclass='GLOBAL' and a.security is not null and a.UNITS&gt;0  and LAST_NET_ASSETS&gt;1 and f.schclass='GLOBAL' ) _x000d_where MKTVAL &gt; 0) order by 6 desc"/>
  </connection>
  <connection id="81" xr16:uid="{00000000-0015-0000-FFFF-FFFF34000000}" name="Connection1475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6A' _x000d_ _x000d_and WEEKEND_DT='30 Apr 2021' and a.ASSET_TYPE in('05','06','07','09','11','12','14','25','29','34','18','52') and LISTED_Y_N='Y'  _x000d_and a.schclass='GLOBAL' and a.security is not null and a.UNITS&gt;0  and LAST_NET_ASSETS&gt;1 and f.schclass='GLOBAL' ) _x000d_where MKTVAL &gt; 0) order by 6 desc"/>
  </connection>
  <connection id="82" xr16:uid="{00000000-0015-0000-FFFF-FFFF35000000}" name="Connection1476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6B' _x000d_ _x000d_and WEEKEND_DT='30 Apr 2021' and a.ASSET_TYPE in('05','06','07','09','11','12','14','25','29','34','18','52') and LISTED_Y_N='Y'  _x000d_and a.schclass='GLOBAL' and a.security is not null and a.UNITS&gt;0  and LAST_NET_ASSETS&gt;1 and f.schclass='GLOBAL' ) _x000d_where MKTVAL &gt; 0) order by 6 desc"/>
  </connection>
  <connection id="83" xr16:uid="{00000000-0015-0000-FFFF-FFFF36000000}" name="Connection1477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6C' _x000d_ _x000d_and WEEKEND_DT='30 Apr 2021' and a.ASSET_TYPE in('05','06','07','09','11','12','14','25','29','34','18','52') and LISTED_Y_N='Y'  _x000d_and a.schclass='GLOBAL' and a.security is not null and a.UNITS&gt;0  and LAST_NET_ASSETS&gt;1 and f.schclass='GLOBAL' ) _x000d_where MKTVAL &gt; 0) order by 6 desc"/>
  </connection>
  <connection id="84" xr16:uid="{00000000-0015-0000-FFFF-FFFF37000000}" name="Connection1479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6D' _x000d_ _x000d_and WEEKEND_DT='30 Apr 2021' and a.ASSET_TYPE in('05','06','07','09','11','12','14','25','29','34','18','52') and LISTED_Y_N='Y'  _x000d_and a.schclass='GLOBAL' and a.security is not null and a.UNITS&gt;0  and LAST_NET_ASSETS&gt;1 and f.schclass='GLOBAL' ) _x000d_where MKTVAL &gt; 0) order by 6 desc"/>
  </connection>
  <connection id="85" xr16:uid="{00000000-0015-0000-FFFF-FFFF38000000}" name="Connection1480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M56F' _x000d_ _x000d_and WEEKEND_DT='30 Apr 2021' and a.ASSET_TYPE in('05','06','07','09','11','12','14','25','29','34','18','52') and LISTED_Y_N='Y'  _x000d_and a.schclass='GLOBAL' and a.security is not null and a.UNITS&gt;0  and LAST_NET_ASSETS&gt;1 and f.schclass='GLOBAL' ) _x000d_where MKTVAL &gt; 0) order by 6 desc"/>
  </connection>
  <connection id="86" xr16:uid="{DFD04AB4-74D2-4F77-BAD4-C8F27B3A9B46}" name="Connection1481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VFS1' _x000d_ _x000d_and WEEKEND_DT='30 Apr 2021' and a.ASSET_TYPE in ('01','45','51')  _x000d_and a.schclass='GLOBAL' and a.security is not null and a.UNITS&gt;0   and LAST_NET_ASSETS&gt;1 and f.schclass='GLOBAL' ) _x000d_where units &gt; 0 _x000d_order by 6 desc"/>
  </connection>
  <connection id="87" xr16:uid="{00000000-0015-0000-FFFF-FFFF39000000}" name="Connection1481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FRSTF' _x000d_ _x000d_and WEEKEND_DT='30 Apr 2021' and a.ASSET_TYPE in('13','26','37','39','48') _x000d_and a.schclass='GLOBAL' and a.security is not null and a.UNITS&gt;0  and LAST_NET_ASSETS&gt;1 and f.schclass='GLOBAL' ) _x000d_where MKTVAL &gt; 0 order by 6 desc"/>
  </connection>
  <connection id="88" xr16:uid="{00000000-0015-0000-FFFF-FFFF3A000000}" name="Connection1482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FRSTF' _x000d_ and LAST_NET_ASSETS&gt;1 and f.SCHCLASS='GLOBAL'_x000d_and WEEKEND_DT='30 Apr 2021' and a.ASSET_TYPE in('16','17','19','20','22','03','15'))  _x000d_where MKTVAL &gt; 0 order by 6 desc"/>
  </connection>
  <connection id="89" xr16:uid="{41169E0C-BA9A-452E-9EED-6BCF19E3373A}" name="Connection1482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VFS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0" xr16:uid="{4C054018-B823-4C54-99E8-BE3D16D43EFB}" name="Connection1482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VFS2' _x000d_ _x000d_and WEEKEND_DT='30 Apr 2021' and a.ASSET_TYPE in ('01','45','51')  _x000d_and a.schclass='GLOBAL' and a.security is not null and a.UNITS&gt;0   and LAST_NET_ASSETS&gt;1 and f.schclass='GLOBAL' ) _x000d_where units &gt; 0 _x000d_order by 6 desc"/>
  </connection>
  <connection id="91" xr16:uid="{DE9B3806-1526-426F-B409-49DE709D62A9}" name="Connection1483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VFS2'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7616BB7D-ECD2-4CA1-B468-574CDE5A1E53}" name="Connection1486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BFSF' _x000d_ _x000d_and WEEKEND_DT='30 Apr 2021' and a.ASSET_TYPE in ('01','45','51')  _x000d_and a.schclass='GLOBAL' and a.security is not null and a.UNITS&gt;0   and LAST_NET_ASSETS&gt;1 and f.schclass='GLOBAL' ) _x000d_where units &gt; 0 _x000d_order by 6 desc"/>
  </connection>
  <connection id="93" xr16:uid="{B4C44A40-1529-490D-8180-DB69421E65E7}" name="Connection1487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 xr16:uid="{CB338F55-CBD6-412F-8F2B-20183DCFA3E2}" name="Connection1487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DIF' _x000d_ _x000d_and WEEKEND_DT='30 Apr 2021' and a.ASSET_TYPE in ('01','45','51')  _x000d_and a.schclass='GLOBAL' and a.security is not null and a.UNITS&gt;0   and LAST_NET_ASSETS&gt;1 and f.schclass='GLOBAL' ) _x000d_where units &gt; 0 _x000d_order by 6 desc"/>
  </connection>
  <connection id="95" xr16:uid="{E142F68E-96A1-44C4-AB30-C47B2B209CFC}" name="Connection1488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0 Apr 2021' and a.scheme='TDIF' _x000d_ and LAST_NET_ASSETS &gt;1 and f.SCHCLASS='GLOBAL' _x000d_and WEEKEND_DT='30 Apr 2021' and a.ASSET_TYPE in('43','44')) _x000d_where MKTVAL &gt; 0 order by 6 desc"/>
  </connection>
  <connection id="96" xr16:uid="{D7BE93DC-01E0-4EDD-BB25-D506FB1BF85D}" name="Connection1488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B384EA64-7B6B-431A-9400-65864E634C8A}" name="Connection1488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EQPEF' _x000d_ _x000d_and WEEKEND_DT='30 Apr 2021' and a.ASSET_TYPE in ('01','45','51')  _x000d_and a.schclass='GLOBAL' and a.security is not null and a.UNITS&gt;0   and LAST_NET_ASSETS&gt;1 and f.schclass='GLOBAL' ) _x000d_where units &gt; 0 _x000d_order by 6 desc"/>
  </connection>
  <connection id="98" xr16:uid="{55B87E6C-6AF4-414B-9CA2-E3A35824EF69}" name="Connection1490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B05A76A2-3E45-4A07-9116-4E7E47BCE837}" name="Connection1491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CS' _x000d_ _x000d_and WEEKEND_DT='30 Apr 2021' and a.ASSET_TYPE in ('01','45','51')  _x000d_and a.schclass='GLOBAL' and a.security is not null and a.UNITS&gt;0   and LAST_NET_ASSETS&gt;1 and f.schclass='GLOBAL' ) _x000d_where units &gt; 0 _x000d_order by 6 desc"/>
  </connection>
  <connection id="100" xr16:uid="{03D98A89-BC34-4541-B75C-A8B0CA11423D}" name="Connection1492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43789D6F-BF81-4758-8D00-82166AF4F864}" name="Connection1492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MCAPF' _x000d_ _x000d_and WEEKEND_DT='30 Apr 2021' and a.ASSET_TYPE in ('01','45','51')  _x000d_and a.schclass='GLOBAL' and a.security is not null and a.UNITS&gt;0   and LAST_NET_ASSETS&gt;1 and f.schclass='GLOBAL' ) _x000d_where units &gt; 0 _x000d_order by 6 desc"/>
  </connection>
  <connection id="102" xr16:uid="{88CC90D8-F3D2-4139-8FF3-6CB0BB525D7B}" name="Connection1494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761C721E-0C84-49C3-9FAF-C5425788FDB6}" name="Connection1494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FEF' _x000d_ _x000d_and WEEKEND_DT='30 Apr 2021' and a.ASSET_TYPE in ('01','45','51')  _x000d_and a.schclass='GLOBAL' and a.security is not null and a.UNITS&gt;0   and LAST_NET_ASSETS&gt;1 and f.schclass='GLOBAL' ) _x000d_where units &gt; 0 _x000d_order by 6 desc"/>
  </connection>
  <connection id="104" xr16:uid="{C565C44E-EA16-4F65-82A1-2478536451F7}" name="Connection1495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6F2F926F-B8E1-4E9E-8389-55317C4285F2}" name="Connection1495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EGF' _x000d_ _x000d_and WEEKEND_DT='30 Apr 2021' and a.ASSET_TYPE in ('01','45','51')  _x000d_and a.schclass='GLOBAL' and a.security is not null and a.UNITS&gt;0   and LAST_NET_ASSETS&gt;1 and f.schclass='GLOBAL' ) _x000d_where units &gt; 0 _x000d_order by 6 desc"/>
  </connection>
  <connection id="106" xr16:uid="{0A9CDBFC-EB08-4073-B33C-E76B1A6AECAF}" name="Connection14959"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EGF' _x000d_ _x000d_and WEEKEND_DT='30 Apr 2021' and a.ASSET_TYPE in('13','26','37','39','48') _x000d_and a.schclass='GLOBAL' and a.security is not null and a.UNITS&gt;0  and LAST_NET_ASSETS&gt;1 and f.schclass='GLOBAL' ) _x000d_where MKTVAL &gt; 0 order by 6 desc"/>
  </connection>
  <connection id="107" xr16:uid="{C7E1E8B2-E76D-4AA9-9F80-DFB672FF9106}" name="Connection14960"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EGF' _x000d_ _x000d_and WEEKEND_DT='30 Apr 2021' and a.ASSET_TYPE in('05','06','07','09','11','12','14','25','29','34','18','52') and LISTED_Y_N='Y'  _x000d_and a.schclass='GLOBAL' and a.security is not null and a.UNITS&gt;0  and LAST_NET_ASSETS&gt;1 and f.schclass='GLOBAL' ) _x000d_where MKTVAL &gt; 0) order by 6 desc"/>
  </connection>
  <connection id="108" xr16:uid="{4ACA471E-DEA9-4439-9ADF-FA5D43F4F481}" name="Connection14964"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EGF' _x000d_ and LAST_NET_ASSETS&gt;1 and f.SCHCLASS='GLOBAL'_x000d_and WEEKEND_DT='30 Apr 2021' and a.ASSET_TYPE in('16','17','19','20','22','03','15'))  _x000d_where MKTVAL &gt; 0 order by 6 desc"/>
  </connection>
  <connection id="109" xr16:uid="{7F2BDF4E-D09D-4F23-9536-2F82F5E77904}" name="Connection1496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5183BAD6-86C9-459E-882A-A6836AEE7E50}" name="Connection1496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IFNA' _x000d_ _x000d_and WEEKEND_DT='30 Apr 2021' and a.ASSET_TYPE in ('01','45','51')  _x000d_and a.schclass='GLOBAL' and a.security is not null and a.UNITS&gt;0   and LAST_NET_ASSETS&gt;1 and f.schclass='GLOBAL' ) _x000d_where units &gt; 0 _x000d_order by 6 desc"/>
  </connection>
  <connection id="111" xr16:uid="{F1DFE57F-9A9C-45CE-8259-3D77314EA3D8}" name="Connection1497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D8DA6036-4F96-431F-BA76-97C6F2E48814}" name="Connection1498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IFSA' _x000d_ _x000d_and WEEKEND_DT='30 Apr 2021' and a.ASSET_TYPE in ('01','45','51')  _x000d_and a.schclass='GLOBAL' and a.security is not null and a.UNITS&gt;0   and LAST_NET_ASSETS&gt;1 and f.schclass='GLOBAL' ) _x000d_where units &gt; 0 _x000d_order by 6 desc"/>
  </connection>
  <connection id="113" xr16:uid="{BF141822-BCDA-4522-BEAC-B89E73A7BEF4}" name="Connection1499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 xr16:uid="{6FB6CFF5-1FCE-415B-9EF8-51EFBF7A2844}" name="Connection1499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ICF' _x000d_ _x000d_and WEEKEND_DT='30 Apr 2021' and a.ASSET_TYPE in ('01','45','51')  _x000d_and a.schclass='GLOBAL' and a.security is not null and a.UNITS&gt;0   and LAST_NET_ASSETS&gt;1 and f.schclass='GLOBAL' ) _x000d_where units &gt; 0 _x000d_order by 6 desc"/>
  </connection>
  <connection id="115" xr16:uid="{233F6ACC-9B55-49D0-90A7-B0573A1CDA76}" name="Connection1500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C8BEF960-2BBD-46BB-9D63-CB4F4D334C3B}" name="Connection1500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IPHF' _x000d_ _x000d_and WEEKEND_DT='30 Apr 2021' and a.ASSET_TYPE in ('01','45','51')  _x000d_and a.schclass='GLOBAL' and a.security is not null and a.UNITS&gt;0   and LAST_NET_ASSETS&gt;1 and f.schclass='GLOBAL' ) _x000d_where units &gt; 0 _x000d_order by 6 desc"/>
  </connection>
  <connection id="117" xr16:uid="{36237AF8-9DAD-4EA1-877E-BE43809B93E2}" name="Connection1501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8" xr16:uid="{FE1B4E07-DC1A-4A6E-84D0-C85CACC74903}" name="Connection1501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TSF96' _x000d_ _x000d_and WEEKEND_DT='30 Apr 2021' and a.ASSET_TYPE in ('01','45','51')  _x000d_and a.schclass='GLOBAL' and a.security is not null and a.UNITS&gt;0   and LAST_NET_ASSETS&gt;1 and f.schclass='GLOBAL' ) _x000d_where units &gt; 0 _x000d_order by 6 desc"/>
  </connection>
  <connection id="119" xr16:uid="{7013E002-492D-4593-8862-C3166B3E2F21}" name="Connection1503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0" xr16:uid="{90E1CC04-5B38-458D-BE8A-986B1194FFC8}" name="Connection1503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ISF' _x000d_ _x000d_and WEEKEND_DT='30 Apr 2021' and a.ASSET_TYPE in ('01','45','51')  _x000d_and a.schclass='GLOBAL' and a.security is not null and a.UNITS&gt;0   and LAST_NET_ASSETS&gt;1 and f.schclass='GLOBAL' ) _x000d_where units &gt; 0 _x000d_order by 6 desc"/>
  </connection>
  <connection id="121" xr16:uid="{3016886C-7521-4A7E-9A17-7EF85B0E497B}" name="Connection15034" type="1" refreshedVersion="7"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ISF' _x000d_ _x000d_and WEEKEND_DT='30 Apr 2021' and a.ASSET_TYPE  in('02','04','38','46','47','53') _x000d_and a.schclass='GLOBAL' and a.security is not null and a.UNITS&gt;0   and LAST_NET_ASSETS&gt;1 and f.schclass='GLOBAL' ) _x000d_where units &gt; 0 _x000d_order by 6 desc"/>
  </connection>
  <connection id="122" xr16:uid="{FF0BCFF1-070E-4C60-91A4-E940DEA291ED}" name="Connection1504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0D7BED14-8E59-4DE2-AC50-36B3E8148E1D}" name="Connection1504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EOF' _x000d_ _x000d_and WEEKEND_DT='30 Apr 2021' and a.ASSET_TYPE in ('01','45','51')  _x000d_and a.schclass='GLOBAL' and a.security is not null and a.UNITS&gt;0   and LAST_NET_ASSETS&gt;1 and f.schclass='GLOBAL' ) _x000d_where units &gt; 0 _x000d_order by 6 desc"/>
  </connection>
  <connection id="124" xr16:uid="{5107F137-E385-45C3-B456-40FFB42B23A6}" name="Connection15047" type="1" refreshedVersion="7"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EOF' _x000d_ _x000d_and WEEKEND_DT='30 Apr 2021' and a.ASSET_TYPE  in('02','04','38','46','47','53') _x000d_and a.schclass='GLOBAL' and a.security is not null and a.UNITS&gt;0   and LAST_NET_ASSETS&gt;1 and f.schclass='GLOBAL' ) _x000d_where units &gt; 0 _x000d_order by 6 desc"/>
  </connection>
  <connection id="125" xr16:uid="{1633FACB-DAAF-46DB-866B-76EC89AF1D77}" name="Connection1505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80D406D5-56B9-4040-93CC-9385DAEAA29B}" name="Connection1505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TOFE' _x000d_ _x000d_and WEEKEND_DT='30 Apr 2021' and a.ASSET_TYPE in ('01','45','51')  _x000d_and a.schclass='GLOBAL' and a.security is not null and a.UNITS&gt;0   and LAST_NET_ASSETS&gt;1 and f.schclass='GLOBAL' ) _x000d_where units &gt; 0 _x000d_order by 6 desc"/>
  </connection>
  <connection id="127" xr16:uid="{BA4FE295-8413-41C3-AAE6-FC27EFB5BB9E}" name="Connection1507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198D778F-AE2E-4D9D-8217-758E82CD1C08}" name="Connection1507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INR' _x000d_ _x000d_and WEEKEND_DT='30 Apr 2021' and a.ASSET_TYPE in ('01','45','51')  _x000d_and a.schclass='GLOBAL' and a.security is not null and a.UNITS&gt;0   and LAST_NET_ASSETS&gt;1 and f.schclass='GLOBAL' ) _x000d_where units &gt; 0 _x000d_order by 6 desc"/>
  </connection>
  <connection id="129" xr16:uid="{8A752E64-6A15-425C-890C-7639FDFAC897}" name="Connection1508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1FA961E1-6481-4CB2-A70C-2F3DD9D5390D}" name="Connection1509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NETF' _x000d_ _x000d_and WEEKEND_DT='30 Apr 2021' and a.ASSET_TYPE in ('01','45','51')  _x000d_and a.schclass='GLOBAL' and a.security is not null and a.UNITS&gt;0   and LAST_NET_ASSETS&gt;1 and f.schclass='GLOBAL' ) _x000d_where units &gt; 0 _x000d_order by 6 desc"/>
  </connection>
  <connection id="131" xr16:uid="{1604C021-A94B-4C20-9DA9-EC6424545E72}" name="Connection1510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FE34D874-B553-4527-AB5A-C505BC0F8951}" name="Connection1511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NPBETF' _x000d_ _x000d_and WEEKEND_DT='30 Apr 2021' and a.ASSET_TYPE in ('01','45','51')  _x000d_and a.schclass='GLOBAL' and a.security is not null and a.UNITS&gt;0   and LAST_NET_ASSETS&gt;1 and f.schclass='GLOBAL' ) _x000d_where units &gt; 0 _x000d_order by 6 desc"/>
  </connection>
  <connection id="133" xr16:uid="{856AC0A0-4D67-4D99-AA25-5AD36B39AC42}" name="Connection1512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523717B2-3AE3-413C-A3AF-BBF9BD93E47D}" name="Connection1512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QNTF' _x000d_ _x000d_and WEEKEND_DT='30 Apr 2021' and a.ASSET_TYPE in ('01','45','51')  _x000d_and a.schclass='GLOBAL' and a.security is not null and a.UNITS&gt;0   and LAST_NET_ASSETS&gt;1 and f.schclass='GLOBAL' ) _x000d_where units &gt; 0 _x000d_order by 6 desc"/>
  </connection>
  <connection id="135" xr16:uid="{7571F6D8-7198-41D9-A784-DBB53B88D4F0}" name="Connection1513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 xr16:uid="{96802E49-D567-48D7-A5C2-829D9EFB2F7A}" name="Connection1513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REF' _x000d_ _x000d_and WEEKEND_DT='30 Apr 2021' and a.ASSET_TYPE in ('01','45','51')  _x000d_and a.schclass='GLOBAL' and a.security is not null and a.UNITS&gt;0   and LAST_NET_ASSETS&gt;1 and f.schclass='GLOBAL' ) _x000d_where units &gt; 0 _x000d_order by 6 desc"/>
  </connection>
  <connection id="137" xr16:uid="{200EAA62-454A-4590-BF80-F3A81F33B634}" name="Connection1514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06C6BF51-E60D-4C94-B53E-D7FF1F7E3189}" name="Connection1514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RSFM' _x000d_ _x000d_and WEEKEND_DT='30 Apr 2021' and a.ASSET_TYPE in ('01','45','51')  _x000d_and a.schclass='GLOBAL' and a.security is not null and a.UNITS&gt;0   and LAST_NET_ASSETS&gt;1 and f.schclass='GLOBAL' ) _x000d_where units &gt; 0 _x000d_order by 6 desc"/>
  </connection>
  <connection id="139" xr16:uid="{028D0689-5E96-481F-9490-06126F56DA26}" name="Connection15154"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1' and a.scheme='TRSFM' _x000d_ _x000d_and WEEKEND_DT='30 Apr 2021' and a.ASSET_TYPE in('13','26','37','39','48') _x000d_and a.schclass='GLOBAL' and a.security is not null and a.UNITS&gt;0  and LAST_NET_ASSETS&gt;1 and f.schclass='GLOBAL' ) _x000d_where MKTVAL &gt; 0 order by 6 desc"/>
  </connection>
  <connection id="140" xr16:uid="{83FD5DCD-0FBE-40B8-B6F2-4849FDB20868}" name="Connection15155"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RSFM' _x000d_ _x000d_and WEEKEND_DT='30 Apr 2021' and a.ASSET_TYPE in('05','06','07','09','11','12','14','25','29','34','18','52') and LISTED_Y_N='Y'  _x000d_and a.schclass='GLOBAL' and a.security is not null and a.UNITS&gt;0  and LAST_NET_ASSETS&gt;1 and f.schclass='GLOBAL' ) _x000d_where MKTVAL &gt; 0) order by 6 desc"/>
  </connection>
  <connection id="141" xr16:uid="{3F948B51-3D10-4908-B59D-D3627FF94D90}" name="Connection15156" type="1" refreshedVersion="7"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Apr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1' and a.scheme='TRSFM' _x000d_ _x000d_and WEEKEND_DT='30 Apr 2021' and a.ASSET_TYPE in('05','06','07','09','11','12','14','25','29','34','18','52') and LISTED_Y_N='N'  _x000d_and a.schclass='GLOBAL' and a.security is not null and a.UNITS&gt;0   and LAST_NET_ASSETS&gt;1 and f.schclass='GLOBAL' ) _x000d_where MKTVAL &gt; 0) order by 6 desc"/>
  </connection>
  <connection id="142" xr16:uid="{E05237B8-5B53-4ED2-A9EF-F104A66D845D}" name="Connection1516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50467C43-CD86-4257-AB8A-220271374127}" name="Connection1516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RSFP' _x000d_ _x000d_and WEEKEND_DT='30 Apr 2021' and a.ASSET_TYPE in ('01','45','51')  _x000d_and a.schclass='GLOBAL' and a.security is not null and a.UNITS&gt;0   and LAST_NET_ASSETS&gt;1 and f.schclass='GLOBAL' ) _x000d_where units &gt; 0 _x000d_order by 6 desc"/>
  </connection>
  <connection id="144" xr16:uid="{39AD384D-0C8A-4EEA-ADCF-C0F93B06888D}" name="Connection1517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5" xr16:uid="{B7F43636-E4F8-4B2D-8A82-D431F9BBE6CB}" name="Connection1517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SCAPF' _x000d_ _x000d_and WEEKEND_DT='30 Apr 2021' and a.ASSET_TYPE in ('01','45','51')  _x000d_and a.schclass='GLOBAL' and a.security is not null and a.UNITS&gt;0   and LAST_NET_ASSETS&gt;1 and f.schclass='GLOBAL' ) _x000d_where units &gt; 0 _x000d_order by 6 desc"/>
  </connection>
  <connection id="146" xr16:uid="{6E6F27DA-D970-4270-9E87-211E5DCB652B}" name="Connection15177" type="1" refreshedVersion="7"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SCAPF' _x000d_ _x000d_and WEEKEND_DT='30 Apr 2021' and a.ASSET_TYPE  in('02','04','38','46','47','53') _x000d_and a.schclass='GLOBAL' and a.security is not null and a.UNITS&gt;0   and LAST_NET_ASSETS&gt;1 and f.schclass='GLOBAL' ) _x000d_where units &gt; 0 _x000d_order by 6 desc"/>
  </connection>
  <connection id="147" xr16:uid="{C75175E0-8794-4A8D-B5B9-C5A98898AE6B}" name="Connection1518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8" xr16:uid="{F481407F-6648-415A-AFC3-FA63DE002CC0}" name="Connection1518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1' and a.scheme='TYCF' _x000d_ _x000d_and WEEKEND_DT='30 Apr 2021' and a.ASSET_TYPE in ('01','45','51')  _x000d_and a.schclass='GLOBAL' and a.security is not null and a.UNITS&gt;0   and LAST_NET_ASSETS&gt;1 and f.schclass='GLOBAL' ) _x000d_where units &gt; 0 _x000d_order by 6 desc"/>
  </connection>
  <connection id="149" xr16:uid="{D54D0F5B-74FA-46B0-9EA3-5E8F14B233A6}" name="Connection1520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0" xr16:uid="{F38A67A1-A9DF-4985-9B0A-443D48DE629B}" name="Connection15214" type="1" refreshedVersion="7"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0 Apr 2021' and schclass='GLOBAL' AND LAST_units_outs&gt;10) and  RECTYPE='L' AND ACTIVATE_Y_N='Y'  AND  scheme not in (select * from fm_scheme_exclude)  and  scheme not in ('UALCAL','GLOBAL','TINUD1','TMFUD1','AAA','TOIN99','UNBROK')  /*and scheme in ('TAF','TBAF','TMIF','TMAOF')*//*and scheme in ('TBAF','TEGF')*//*and income_growth in ('DB','DC','LQ') and scheme='TMCAPF'*/ order by 1,3"/>
  </connection>
  <connection id="151" xr16:uid="{00000000-0015-0000-FFFF-FFFF3B000000}" name="Connection15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2" xr16:uid="{00000000-0015-0000-FFFF-FFFF3C000000}" name="Connection168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3" xr16:uid="{00000000-0015-0000-FFFF-FFFF3D000000}" name="Connection18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4" xr16:uid="{00000000-0015-0000-FFFF-FFFF3E000000}" name="Connection19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3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5" xr16:uid="{00000000-0015-0000-FFFF-FFFF3F000000}" name="Connection20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3B'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6" xr16:uid="{00000000-0015-0000-FFFF-FFFF40000000}" name="Connection22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4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7" xr16:uid="{00000000-0015-0000-FFFF-FFFF41000000}" name="Connection23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5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8" xr16:uid="{00000000-0015-0000-FFFF-FFFF42000000}" name="Connection24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5B'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 xr16:uid="{00000000-0015-0000-FFFF-FFFF43000000}" name="Connection2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TM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 xr16:uid="{00000000-0015-0000-FFFF-FFFF44000000}" name="Connection25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5D'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 xr16:uid="{00000000-0015-0000-FFFF-FFFF45000000}" name="Connection27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5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2" xr16:uid="{00000000-0015-0000-FFFF-FFFF46000000}" name="Connection28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5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3" xr16:uid="{00000000-0015-0000-FFFF-FFFF47000000}" name="Connection29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5G'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4" xr16:uid="{00000000-0015-0000-FFFF-FFFF48000000}" name="Connection31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5I'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5" xr16:uid="{00000000-0015-0000-FFFF-FFFF49000000}" name="Connection32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6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6" xr16:uid="{00000000-0015-0000-FFFF-FFFF4A000000}" name="Connection33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6B'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 xr16:uid="{00000000-0015-0000-FFFF-FFFF4B000000}" name="Connection35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6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 xr16:uid="{00000000-0015-0000-FFFF-FFFF4C000000}" name="Connection36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6D'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 xr16:uid="{00000000-0015-0000-FFFF-FFFF4D000000}" name="Connection37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M56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 xr16:uid="{00000000-0015-0000-FFFF-FFFF4E000000}" name="Connection3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1" xr16:uid="{00000000-0015-0000-FFFF-FFFF4F000000}" name="Connection38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2" xr16:uid="{00000000-0015-0000-FFFF-FFFF51000000}" name="Connection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3" xr16:uid="{00000000-0015-0000-FFFF-FFFF52000000}" name="Connection6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4" xr16:uid="{00000000-0015-0000-FFFF-FFFF53000000}" name="Connection7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5" xr16:uid="{00000000-0015-0000-FFFF-FFFF54000000}" name="Connection90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1',add_months('30 Apr 2021',-6)) AND A.SCHEME ='TIP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s>
</file>

<file path=xl/sharedStrings.xml><?xml version="1.0" encoding="utf-8"?>
<sst xmlns="http://schemas.openxmlformats.org/spreadsheetml/2006/main" count="12644" uniqueCount="3029">
  <si>
    <t>Index</t>
  </si>
  <si>
    <t>CLASSIFICATION</t>
  </si>
  <si>
    <t>SCHEME CODE</t>
  </si>
  <si>
    <t>SCHEME NAME</t>
  </si>
  <si>
    <t>Debt</t>
  </si>
  <si>
    <t>TBPSUF</t>
  </si>
  <si>
    <t>TATA BANKING &amp; PSU DEBT FUND</t>
  </si>
  <si>
    <t>TATA CORPORATE BOND FUND SEGREGATED PORTFOLIO 1</t>
  </si>
  <si>
    <t>TDBF</t>
  </si>
  <si>
    <t>TATA DYNAMIC BOND FUND</t>
  </si>
  <si>
    <t>TFM53A</t>
  </si>
  <si>
    <t>TFM53B</t>
  </si>
  <si>
    <t>TFM54A</t>
  </si>
  <si>
    <t>TFM55A</t>
  </si>
  <si>
    <t>TFM55B</t>
  </si>
  <si>
    <t>TFM55D</t>
  </si>
  <si>
    <t>TFM55E</t>
  </si>
  <si>
    <t>TFM55F</t>
  </si>
  <si>
    <t>TFM55G</t>
  </si>
  <si>
    <t>TFM55I</t>
  </si>
  <si>
    <t>TFM56A</t>
  </si>
  <si>
    <t>TFM56B</t>
  </si>
  <si>
    <t>TFM56C</t>
  </si>
  <si>
    <t>TFM56D</t>
  </si>
  <si>
    <t>TFM56F</t>
  </si>
  <si>
    <t>TGSFR</t>
  </si>
  <si>
    <t>TATA GILT SECURITIES FUND</t>
  </si>
  <si>
    <t>TIFA</t>
  </si>
  <si>
    <t>TATA INCOME FUND</t>
  </si>
  <si>
    <t>TIPF</t>
  </si>
  <si>
    <t>TATA MEDIUM TERM FUND</t>
  </si>
  <si>
    <t>TATA MEDIUM TERM FUND SEGREGATED PORTFOLIO 1</t>
  </si>
  <si>
    <t>TLF</t>
  </si>
  <si>
    <t>TATA MONEY MARKET FUND</t>
  </si>
  <si>
    <t>TOF</t>
  </si>
  <si>
    <t>TATA OVERNIGHT FUND</t>
  </si>
  <si>
    <t>TRSFC</t>
  </si>
  <si>
    <t>TATA RETIREMENT SAVINGS FUND-CONSERVATIVE PLAN</t>
  </si>
  <si>
    <t>TSTBF</t>
  </si>
  <si>
    <t>TATA SHORT TERM BOND FUND</t>
  </si>
  <si>
    <t>TFF</t>
  </si>
  <si>
    <t>TATA TREASURY ADVANTAGE FUND</t>
  </si>
  <si>
    <t>TATA TREASURY ADVANTAGE FUND SEGREGATED PORTFOLIO 1</t>
  </si>
  <si>
    <t>TUSTF</t>
  </si>
  <si>
    <t>TATA ULTRA SHORT TERM FUND</t>
  </si>
  <si>
    <t>Liquid</t>
  </si>
  <si>
    <t>TFRSTF</t>
  </si>
  <si>
    <t>TATA LIQUID FUND</t>
  </si>
  <si>
    <t>as on 30/04/21</t>
  </si>
  <si>
    <t>NAME OF THE INSTRUMENT</t>
  </si>
  <si>
    <t>YIELD ( IN % )</t>
  </si>
  <si>
    <t>RATINGS</t>
  </si>
  <si>
    <t>ISIN CODE</t>
  </si>
  <si>
    <t>QUANTITY</t>
  </si>
  <si>
    <t>MKT VAL(Rs. Lacs)</t>
  </si>
  <si>
    <t>% to NAV</t>
  </si>
  <si>
    <t>DEBT INSTRUMENTS</t>
  </si>
  <si>
    <t>A) LISTED/AWAITING LISTING ON STOCK EXCHANGES</t>
  </si>
  <si>
    <t>(I) GOVERNMENT SECURITIES</t>
  </si>
  <si>
    <t>GOI - 7.94% (24-05-2021)</t>
  </si>
  <si>
    <t>SOV</t>
  </si>
  <si>
    <t>IN0020060318</t>
  </si>
  <si>
    <t>SDL UTTAR PRADESH SDL 8.69% (06/07/2021)</t>
  </si>
  <si>
    <t>IN3320110049</t>
  </si>
  <si>
    <t>SDL UTTAR PRADESH SDL 8.56% (22/06/2021)</t>
  </si>
  <si>
    <t>IN3320110031</t>
  </si>
  <si>
    <t>GOI - 6.17% (15/07/2021)</t>
  </si>
  <si>
    <t>IN0020190099</t>
  </si>
  <si>
    <t>GOVERNMENT SECURITIES TOTAL</t>
  </si>
  <si>
    <t>B) MONEY MARKET INSTRUMENTS</t>
  </si>
  <si>
    <t>** TREASURY BILL 91 DAYS (08/07/2021)</t>
  </si>
  <si>
    <t>IN002021X017</t>
  </si>
  <si>
    <t>CRISIL-A1+</t>
  </si>
  <si>
    <t>INE238A160W2</t>
  </si>
  <si>
    <t>** - EXIM - CP - 22/06/2021</t>
  </si>
  <si>
    <t>INE514E14PL2</t>
  </si>
  <si>
    <t>** TREASURY BILL 364 DAYS (13/05/2021)</t>
  </si>
  <si>
    <t>IN002020Z063</t>
  </si>
  <si>
    <t>INE171A16JE2</t>
  </si>
  <si>
    <t>** - PUNJAB &amp; SIND BANK - CD - 14/06/2021</t>
  </si>
  <si>
    <t>ICRA-A1+</t>
  </si>
  <si>
    <t>INE608A16OW5</t>
  </si>
  <si>
    <t>** TREASURY BILL 91 DAYS (30/06/2021)</t>
  </si>
  <si>
    <t>IN002020X548</t>
  </si>
  <si>
    <t>** - NABARD - CP - 12/07/2021</t>
  </si>
  <si>
    <t>INE261F14HV3</t>
  </si>
  <si>
    <t>INE377Y14835</t>
  </si>
  <si>
    <t>INE178A14GM1</t>
  </si>
  <si>
    <t>** - NABARD - CP - 01/06/2021</t>
  </si>
  <si>
    <t>INE261F14HF6</t>
  </si>
  <si>
    <t>** - SMALL INDUST DEVLOP BANK  OF INDIA - CP - 28/06/2021</t>
  </si>
  <si>
    <t>INE556F14HX2</t>
  </si>
  <si>
    <t>INE028E14HY3</t>
  </si>
  <si>
    <t>INE742F14OY2</t>
  </si>
  <si>
    <t>** TREASURY BILL 364 DAYS (08/07/2021)</t>
  </si>
  <si>
    <t>IN002020Z147</t>
  </si>
  <si>
    <t>** TREASURY BILL 91 DAYS (11/06/2021)</t>
  </si>
  <si>
    <t>IN002020X514</t>
  </si>
  <si>
    <t>** - H.P.C.L. - CP - 25/05/2021</t>
  </si>
  <si>
    <t>INE094A14GP3</t>
  </si>
  <si>
    <t>** TREASURY BILL 91 DAYS (27/05/2021)</t>
  </si>
  <si>
    <t>IN002020X498</t>
  </si>
  <si>
    <t>** - BANK OF BARODA - CD - 01/06/2021</t>
  </si>
  <si>
    <t>IND-A1+</t>
  </si>
  <si>
    <t>INE028A16CG4</t>
  </si>
  <si>
    <t>INE001A14XK4</t>
  </si>
  <si>
    <t>INE002A14HR0</t>
  </si>
  <si>
    <t>INE110L14PE9</t>
  </si>
  <si>
    <t>INE110L14PF6</t>
  </si>
  <si>
    <t>INE700G14538</t>
  </si>
  <si>
    <t>INE002A14HH1</t>
  </si>
  <si>
    <t>INE121A14SP9</t>
  </si>
  <si>
    <t>INE742F14PA9</t>
  </si>
  <si>
    <t>INE09OL14581</t>
  </si>
  <si>
    <t>INE09OL14599</t>
  </si>
  <si>
    <t>CARE-A1+</t>
  </si>
  <si>
    <t>INE589A14215</t>
  </si>
  <si>
    <t>INE121A14TA9</t>
  </si>
  <si>
    <t>INE002A14HS8</t>
  </si>
  <si>
    <t>INE729N14FN4</t>
  </si>
  <si>
    <t>INE517B14784</t>
  </si>
  <si>
    <t>INE178A14GK5</t>
  </si>
  <si>
    <t>INE517B14776</t>
  </si>
  <si>
    <t>INE669F14016</t>
  </si>
  <si>
    <t>** - EXIM - CP - 19/05/2021</t>
  </si>
  <si>
    <t>INE514E14PI8</t>
  </si>
  <si>
    <t>INE001A14WP5</t>
  </si>
  <si>
    <t>INE103A14306</t>
  </si>
  <si>
    <t>INE824H14DV3</t>
  </si>
  <si>
    <t>** TREASURY BILL 91 DAYS (15/07/2021)</t>
  </si>
  <si>
    <t>IN002021X025</t>
  </si>
  <si>
    <t>INE700G14512</t>
  </si>
  <si>
    <t>INE824H14DZ4</t>
  </si>
  <si>
    <t>INE233A14RP4</t>
  </si>
  <si>
    <t>INE233A14RQ2</t>
  </si>
  <si>
    <t>INE601U14GD9</t>
  </si>
  <si>
    <t>INE002A14GE0</t>
  </si>
  <si>
    <t>INE691I14KN6</t>
  </si>
  <si>
    <t>INE729N14FM6</t>
  </si>
  <si>
    <t>INE001A14XF4</t>
  </si>
  <si>
    <t>** TREASURY BILL 91 DAYS (06/05/2021)</t>
  </si>
  <si>
    <t>IN002020X464</t>
  </si>
  <si>
    <t>MONEY MARKET INSTRUMENTS TOTAL</t>
  </si>
  <si>
    <t>C) REPO</t>
  </si>
  <si>
    <t>PORTFOLIO TOTAL</t>
  </si>
  <si>
    <t>NET CURRENT LIABILITIES</t>
  </si>
  <si>
    <t>NET ASSETS</t>
  </si>
  <si>
    <t>* % OF MARKET VALUE OF SECURITIES TO NET ASSETS IS &lt; 0.01</t>
  </si>
  <si>
    <t>** THINLY TRADED / NON TRADED SECURITIES / ILLIQUID SECURITIES</t>
  </si>
  <si>
    <t>TOTAL NUMBER OF INSTANCES OF DEVIATION FROM VALUATION PRICE PROVIDED BY VALUATION AGENCIES</t>
  </si>
  <si>
    <t>NIL</t>
  </si>
  <si>
    <t>TOTAL BELOW INVESTMENT GRADE OR DEFAULT PROVIDED FOR: NIL</t>
  </si>
  <si>
    <t>TOTAL OUTSTANDING EXPOSURE IN DERIVATIVE INSTRUMENTS: NIL</t>
  </si>
  <si>
    <t>NAV AS ON 30-APR-21: RS.1001.5157 (REGULAR PLAN - DAILY IDCW)</t>
  </si>
  <si>
    <t>NAV AS ON 30-APR-21: RS.3233.1209 (REGULAR PLAN - GROWTH)</t>
  </si>
  <si>
    <t>NAV AS ON 30-APR-21: RS.1001.5187 (DIRECT - DAILY IDCW)</t>
  </si>
  <si>
    <t>NAV AS ON 30-APR-21: RS.3256.3418 (DIRECT - GROWTH)</t>
  </si>
  <si>
    <t>NAV AS ON 31-OCT-20: RS.1001.5157 (REGULAR PLAN - DAILY IDCW)</t>
  </si>
  <si>
    <t>NAV AS ON 31-OCT-20: RS.3185.0255 (REGULAR PLAN - GROWTH)</t>
  </si>
  <si>
    <t>NAV AS ON 31-OCT-20: RS.1001.5187 (DIRECT - DAILY IDCW)</t>
  </si>
  <si>
    <t>NAV AS ON 31-OCT-20: RS.3206.0047 (DIRECT - GROWTH)</t>
  </si>
  <si>
    <t>DIVIDEND DECLARED: NIL</t>
  </si>
  <si>
    <t>TOTAL INVESTMENTS IN FOREIGN SECURITIES / ADRS / GDRS: NIL</t>
  </si>
  <si>
    <t>(I) NON-CONVERTIBLE DEBENTURES/BONDS/ZCB</t>
  </si>
  <si>
    <t>CRISIL-AAA</t>
  </si>
  <si>
    <t>INE756I07CI8</t>
  </si>
  <si>
    <t>INE296A07QQ5</t>
  </si>
  <si>
    <t>ICRA-AAA</t>
  </si>
  <si>
    <t>INE031A08632</t>
  </si>
  <si>
    <t>INE020B08BF0</t>
  </si>
  <si>
    <t>** 08.81 % SMALL INDUST DEVLOP BANK  OF INDIA - 25/01/2022</t>
  </si>
  <si>
    <t>INE556F08JI1</t>
  </si>
  <si>
    <t>** 08.60 % NABARD - 31/01/2022</t>
  </si>
  <si>
    <t>INE261F08AI7</t>
  </si>
  <si>
    <t>INE752E07MF1</t>
  </si>
  <si>
    <t>INE002A08575</t>
  </si>
  <si>
    <t>INE115A07NM3</t>
  </si>
  <si>
    <t>** 07.60 % NATIONAL HIGHWAYS AUTHORITY OF INDIA - 18/03/2022</t>
  </si>
  <si>
    <t>INE906B07FG1</t>
  </si>
  <si>
    <t>** 08.18 % POWER FINANCE CORPORATION - 19/03/2022</t>
  </si>
  <si>
    <t>INE134E08JW1</t>
  </si>
  <si>
    <t>** 08.55 % POWER FINANCE CORPORATION - 09/12/2021</t>
  </si>
  <si>
    <t>INE134E08GT3</t>
  </si>
  <si>
    <t>** 07.47 % POWER FINANCE CORPORATION - 16/09/2021</t>
  </si>
  <si>
    <t>INE134E08IJ0</t>
  </si>
  <si>
    <t>INE752E07ES1</t>
  </si>
  <si>
    <t>INE115A07BY3</t>
  </si>
  <si>
    <t>** 09.20 % POWER FINANCE CORPORATION - 07/07/2021</t>
  </si>
  <si>
    <t>INE134E08GA3</t>
  </si>
  <si>
    <t>NON-CONVERTIBLE DEBENTURES/BONDS TOTAL</t>
  </si>
  <si>
    <t>B) REPO</t>
  </si>
  <si>
    <t>CASH / NET CURRENT ASSET</t>
  </si>
  <si>
    <t>NAV AS ON 30-APR-21: RS.12.4855 (REGULAR PLAN - IDCW)</t>
  </si>
  <si>
    <t>NAV AS ON 30-APR-21: RS.12.4856 (REGULAR PLAN - GROWTH)</t>
  </si>
  <si>
    <t>NAV AS ON 30-APR-21: RS.12.5621 (DIRECT - GROWTH)</t>
  </si>
  <si>
    <t>NAV AS ON 31-OCT-20: RS.12.2307 (REGULAR PLAN - IDCW)</t>
  </si>
  <si>
    <t>NAV AS ON 31-OCT-20: RS.12.2306 (REGULAR PLAN - GROWTH)</t>
  </si>
  <si>
    <t>NAV AS ON 31-OCT-20: RS.12.2901 (DIRECT - IDCW)</t>
  </si>
  <si>
    <t>NAV AS ON 31-OCT-20: RS.12.2902 (DIRECT - GROWTH)</t>
  </si>
  <si>
    <t>INE860H07GD2</t>
  </si>
  <si>
    <t>INE053F07934</t>
  </si>
  <si>
    <t>INE476M07BQ0</t>
  </si>
  <si>
    <t>** 08.40 % SMALL INDUST DEVLOP BANK  OF INDIA - 10/08/2021</t>
  </si>
  <si>
    <t>INE556F08JH3</t>
  </si>
  <si>
    <t>INE020B08641</t>
  </si>
  <si>
    <t>INE941D08065</t>
  </si>
  <si>
    <t>INE306N07KH7</t>
  </si>
  <si>
    <t>INE306N07KD6</t>
  </si>
  <si>
    <t>INE831R07227</t>
  </si>
  <si>
    <t>INE883A07174</t>
  </si>
  <si>
    <t>INE020B08591</t>
  </si>
  <si>
    <t>NAV AS ON 30-APR-21: RS.12.4543 (REGULAR PLAN - IDCW)</t>
  </si>
  <si>
    <t>NAV AS ON 30-APR-21: RS.12.4543 (REGULAR PLAN - GROWTH)</t>
  </si>
  <si>
    <t>NAV AS ON 30-APR-21: RS.12.4704 (DIRECT - IDCW)</t>
  </si>
  <si>
    <t>NAV AS ON 30-APR-21: RS.12.5597 (DIRECT - GROWTH)</t>
  </si>
  <si>
    <t>NAV AS ON 31-OCT-20: RS.12.1871 (REGULAR PLAN - IDCW)</t>
  </si>
  <si>
    <t>NAV AS ON 31-OCT-20: RS.12.1871 (REGULAR PLAN - GROWTH)</t>
  </si>
  <si>
    <t>NAV AS ON 31-OCT-20: RS.12.2714 (DIRECT - IDCW)</t>
  </si>
  <si>
    <t>NAV AS ON 31-OCT-20: RS.12.2715 (DIRECT - GROWTH)</t>
  </si>
  <si>
    <t>INE975F07GB6</t>
  </si>
  <si>
    <t>INE110L07120</t>
  </si>
  <si>
    <t>** 08.39 % NABARD - 19/07/2021</t>
  </si>
  <si>
    <t>INE261F08AL1</t>
  </si>
  <si>
    <t>INE481G07182</t>
  </si>
  <si>
    <t>INE020B08CA9</t>
  </si>
  <si>
    <t>INE752E07MZ9</t>
  </si>
  <si>
    <t>INE377Y07078</t>
  </si>
  <si>
    <t>NAV AS ON 30-APR-21: RS.12.5039 (REGULAR PLAN - IDCW)</t>
  </si>
  <si>
    <t>NAV AS ON 30-APR-21: RS.12.5039 (REGULAR PLAN - GROWTH)</t>
  </si>
  <si>
    <t>NAV AS ON 30-APR-21: RS.12.5943 (DIRECT - IDCW)</t>
  </si>
  <si>
    <t>NAV AS ON 30-APR-21: RS.12.6094 (DIRECT - GROWTH)</t>
  </si>
  <si>
    <t>NAV AS ON 31-OCT-20: RS.12.2497 (REGULAR PLAN - IDCW)</t>
  </si>
  <si>
    <t>NAV AS ON 31-OCT-20: RS.12.2497 (REGULAR PLAN - GROWTH)</t>
  </si>
  <si>
    <t>NAV AS ON 31-OCT-20: RS.12.3374 (DIRECT - IDCW)</t>
  </si>
  <si>
    <t>NAV AS ON 31-OCT-20: RS.12.3374 (DIRECT - GROWTH)</t>
  </si>
  <si>
    <t>CRISIL-AA-</t>
  </si>
  <si>
    <t>INE265J07233</t>
  </si>
  <si>
    <t>CRISIL-AA</t>
  </si>
  <si>
    <t>INE477L07883</t>
  </si>
  <si>
    <t>INE647O08073</t>
  </si>
  <si>
    <t>** 08.37 % NABARD - 03/08/2021</t>
  </si>
  <si>
    <t>INE261F08AM9</t>
  </si>
  <si>
    <t>INE377Y07045</t>
  </si>
  <si>
    <t>CARE--AAA</t>
  </si>
  <si>
    <t>INE950O07305</t>
  </si>
  <si>
    <t>INE027E07709</t>
  </si>
  <si>
    <t>** 09.36 % POWER FINANCE CORPORATION - 01/08/2021</t>
  </si>
  <si>
    <t>INE134E08DR4</t>
  </si>
  <si>
    <t>** 09.38 % EXIM - 29/09/2021</t>
  </si>
  <si>
    <t>INE514E08AG6</t>
  </si>
  <si>
    <t>CRISIL-AA+</t>
  </si>
  <si>
    <t>INE721A07NV9</t>
  </si>
  <si>
    <t>NAV AS ON 30-APR-21: RS.12.2447 (REGULAR PLAN - IDCW)</t>
  </si>
  <si>
    <t>NAV AS ON 30-APR-21: RS.12.2447 (REGULAR PLAN - GROWTH)</t>
  </si>
  <si>
    <t>NAV AS ON 30-APR-21: RS.12.3545 (DIRECT - IDCW)</t>
  </si>
  <si>
    <t>NAV AS ON 30-APR-21: RS.12.3597 (DIRECT - GROWTH)</t>
  </si>
  <si>
    <t>NAV AS ON 31-OCT-20: RS.11.9309 (REGULAR PLAN - IDCW)</t>
  </si>
  <si>
    <t>NAV AS ON 31-OCT-20: RS.11.9309 (REGULAR PLAN - GROWTH)</t>
  </si>
  <si>
    <t>NAV AS ON 31-OCT-20: RS.12.0247 (DIRECT - IDCW)</t>
  </si>
  <si>
    <t>NAV AS ON 31-OCT-20: RS.12.0246 (DIRECT - GROWTH)</t>
  </si>
  <si>
    <t>(I) NON-CONVERTIBLE DEBENTURES/BONDS</t>
  </si>
  <si>
    <t>INE752E07GA4</t>
  </si>
  <si>
    <t>INE001A07PJ6</t>
  </si>
  <si>
    <t>INE115A07ON9</t>
  </si>
  <si>
    <t>NAV AS ON 30-APR-21: RS.12.4887 (REGULAR PLAN - IDCW)</t>
  </si>
  <si>
    <t>NAV AS ON 30-APR-21: RS.12.4887 (REGULAR PLAN - GROWTH)</t>
  </si>
  <si>
    <t>NAV AS ON 30-APR-21: RS.12.5594 (DIRECT - IDCW)</t>
  </si>
  <si>
    <t>NAV AS ON 30-APR-21: RS.12.5606 (DIRECT - GROWTH)</t>
  </si>
  <si>
    <t>NAV AS ON 31-OCT-20: RS.12.2686 (REGULAR PLAN - IDCW)</t>
  </si>
  <si>
    <t>NAV AS ON 31-OCT-20: RS.12.2686 (REGULAR PLAN - GROWTH)</t>
  </si>
  <si>
    <t>NAV AS ON 31-OCT-20: RS.12.3277 (DIRECT - IDCW)</t>
  </si>
  <si>
    <t>NAV AS ON 31-OCT-20: RS.12.3277 (DIRECT - GROWTH)</t>
  </si>
  <si>
    <t>INE476M07BP2</t>
  </si>
  <si>
    <t>NAV AS ON 30-APR-21: RS.12.5223 (REGULAR PLAN - IDCW)</t>
  </si>
  <si>
    <t>NAV AS ON 30-APR-21: RS.12.5224 (REGULAR PLAN - GROWTH)</t>
  </si>
  <si>
    <t>NAV AS ON 30-APR-21: RS.12.5643 (DIRECT - IDCW)</t>
  </si>
  <si>
    <t>NAV AS ON 30-APR-21: RS.12.5951 (DIRECT - GROWTH)</t>
  </si>
  <si>
    <t>NAV AS ON 31-OCT-20: RS.12.3438 (DIRECT - IDCW)</t>
  </si>
  <si>
    <t xml:space="preserve">SDL ANDHRA PRADESH 8.66% (06/07/2021) </t>
  </si>
  <si>
    <t>IN1020110046</t>
  </si>
  <si>
    <t>SDL PUNJAB 7.75% (13/07/2021)</t>
  </si>
  <si>
    <t>IN2820160165</t>
  </si>
  <si>
    <t>(II) NON-CONVERTIBLE DEBENTURES/BONDS/ZCB</t>
  </si>
  <si>
    <t>INE891K07440</t>
  </si>
  <si>
    <t>INE660A07PT8</t>
  </si>
  <si>
    <t>** 07.50 % POWER FINANCE CORPORATION - 16/08/2021</t>
  </si>
  <si>
    <t>INE134E08IH4</t>
  </si>
  <si>
    <t>INE916DA7PR6</t>
  </si>
  <si>
    <t>INE377Y07060</t>
  </si>
  <si>
    <t>INE481G08057</t>
  </si>
  <si>
    <t>NAV AS ON 30-APR-21: RS.12.4695 (REGULAR PLAN - IDCW)</t>
  </si>
  <si>
    <t>NAV AS ON 30-APR-21: RS.12.4695 (REGULAR PLAN - GROWTH)</t>
  </si>
  <si>
    <t>NAV AS ON 30-APR-21: RS.12.5198 (DIRECT - IDCW)</t>
  </si>
  <si>
    <t>NAV AS ON 30-APR-21: RS.12.5428 (DIRECT - GROWTH)</t>
  </si>
  <si>
    <t>NAV AS ON 31-OCT-20: RS.12.2248 (REGULAR PLAN - IDCW)</t>
  </si>
  <si>
    <t>NAV AS ON 31-OCT-20: RS.12.2248 (REGULAR PLAN - GROWTH)</t>
  </si>
  <si>
    <t>NAV AS ON 31-OCT-20: RS.12.2855 (DIRECT - IDCW)</t>
  </si>
  <si>
    <t>NAV AS ON 31-OCT-20: RS.12.2854 (DIRECT - GROWTH)</t>
  </si>
  <si>
    <t>INE657N07522</t>
  </si>
  <si>
    <t>CARE-AAA</t>
  </si>
  <si>
    <t>INE941D07125</t>
  </si>
  <si>
    <t>INE477L07917</t>
  </si>
  <si>
    <t>CARE-AA</t>
  </si>
  <si>
    <t>INE245A07226</t>
  </si>
  <si>
    <t>INE756I07BY7</t>
  </si>
  <si>
    <t>INE202B07IY2</t>
  </si>
  <si>
    <t>** 09.61 % POWER FINANCE CORPORATION - 29/06/2021</t>
  </si>
  <si>
    <t>INE134E08DQ6</t>
  </si>
  <si>
    <t>NAV AS ON 30-APR-21: RS.11.2617 (REGULAR PLAN - IDCW)</t>
  </si>
  <si>
    <t>NAV AS ON 30-APR-21: RS.11.2617 (REGULAR PLAN - GROWTH)</t>
  </si>
  <si>
    <t>NAV AS ON 30-APR-21: RS.11.3734 (DIRECT - IDCW)</t>
  </si>
  <si>
    <t>NAV AS ON 30-APR-21: RS.11.3764 (DIRECT - GROWTH)</t>
  </si>
  <si>
    <t>NAV AS ON 31-OCT-20: RS.10.8905 (REGULAR PLAN - IDCW)</t>
  </si>
  <si>
    <t>NAV AS ON 31-OCT-20: RS.10.8905 (REGULAR PLAN - GROWTH)</t>
  </si>
  <si>
    <t>NAV AS ON 31-OCT-20: RS.10.9819 (DIRECT - IDCW)</t>
  </si>
  <si>
    <t>NAV AS ON 31-OCT-20: RS.10.9819 (DIRECT - GROWTH)</t>
  </si>
  <si>
    <t>INE265J07225</t>
  </si>
  <si>
    <t>INE528S07136</t>
  </si>
  <si>
    <t>INE020B08AO4</t>
  </si>
  <si>
    <t>INE020B08BN4</t>
  </si>
  <si>
    <t>NAV AS ON 30-APR-21: RS.11.4402 (REGULAR PLAN - IDCW)</t>
  </si>
  <si>
    <t>NAV AS ON 30-APR-21: RS.11.4403 (REGULAR PLAN - GROWTH)</t>
  </si>
  <si>
    <t>NAV AS ON 30-APR-21: RS.11.5562 (DIRECT - IDCW)</t>
  </si>
  <si>
    <t>NAV AS ON 30-APR-21: RS.11.5609 (DIRECT - GROWTH)</t>
  </si>
  <si>
    <t>NAV AS ON 31-OCT-20: RS.10.9917 (REGULAR PLAN - IDCW)</t>
  </si>
  <si>
    <t>NAV AS ON 31-OCT-20: RS.10.9916 (REGULAR PLAN - GROWTH)</t>
  </si>
  <si>
    <t>NAV AS ON 31-OCT-20: RS.11.0875 (DIRECT - IDCW)</t>
  </si>
  <si>
    <t>NAV AS ON 31-OCT-20: RS.11.0875 (DIRECT - GROWTH)</t>
  </si>
  <si>
    <t>INE660A07PQ4</t>
  </si>
  <si>
    <t>INE020B07IW2</t>
  </si>
  <si>
    <t>** 08.50 % SMALL INDUST DEVLOP BANK  OF INDIA - 21/06/2021</t>
  </si>
  <si>
    <t>INE556F08JF7</t>
  </si>
  <si>
    <t>INE110L07070</t>
  </si>
  <si>
    <t>INE752E07IG7</t>
  </si>
  <si>
    <t>INE001A07GV0</t>
  </si>
  <si>
    <t>INE053F09EH0</t>
  </si>
  <si>
    <t>NAV AS ON 30-APR-21: RS.12.3211 (REGULAR PLAN - IDCW)</t>
  </si>
  <si>
    <t>NAV AS ON 30-APR-21: RS.12.3211 (REGULAR PLAN - GROWTH)</t>
  </si>
  <si>
    <t>NAV AS ON 30-APR-21: RS.12.3916 (DIRECT - IDCW)</t>
  </si>
  <si>
    <t>NAV AS ON 30-APR-21: RS.12.3972 (DIRECT - GROWTH)</t>
  </si>
  <si>
    <t>NAV AS ON 31-OCT-20: RS.12.1045 (REGULAR PLAN - IDCW)</t>
  </si>
  <si>
    <t>NAV AS ON 31-OCT-20: RS.12.1045 (REGULAR PLAN - GROWTH)</t>
  </si>
  <si>
    <t>NAV AS ON 31-OCT-20: RS.12.1679 (DIRECT - IDCW)</t>
  </si>
  <si>
    <t>NAV AS ON 31-OCT-20: RS.12.1679 (DIRECT - GROWTH)</t>
  </si>
  <si>
    <t>SDL WEST BENGAL 8.60% (08/06/2021)</t>
  </si>
  <si>
    <t>IN3420110048</t>
  </si>
  <si>
    <t>INE660A07PN1</t>
  </si>
  <si>
    <t>INE891K07390</t>
  </si>
  <si>
    <t>INE377Y07037</t>
  </si>
  <si>
    <t>** 08.00 % EXIM - 27/05/2021</t>
  </si>
  <si>
    <t>INE514E08FD2</t>
  </si>
  <si>
    <t>INE053F09HR2</t>
  </si>
  <si>
    <t>NAV AS ON 30-APR-21: RS.12.3838 (DIRECT - IDCW)</t>
  </si>
  <si>
    <t>NAV AS ON 30-APR-21: RS.12.4216 (DIRECT - GROWTH)</t>
  </si>
  <si>
    <t>NAV AS ON 31-OCT-20: RS.12.1331 (REGULAR PLAN - IDCW)</t>
  </si>
  <si>
    <t>NAV AS ON 31-OCT-20: RS.12.1331 (REGULAR PLAN - GROWTH)</t>
  </si>
  <si>
    <t>NAV AS ON 31-OCT-20: RS.12.1984 (DIRECT - IDCW)</t>
  </si>
  <si>
    <t>NAV AS ON 31-OCT-20: RS.12.1982 (DIRECT - GROWTH)</t>
  </si>
  <si>
    <t>INE916DA7PO3</t>
  </si>
  <si>
    <t>INE053F09HO9</t>
  </si>
  <si>
    <t>INE733E07KB4</t>
  </si>
  <si>
    <t>** 09.70 % POWER FINANCE CORPORATION - 09/06/2021</t>
  </si>
  <si>
    <t>INE134E08DN3</t>
  </si>
  <si>
    <t>** 08.85 % POWER FINANCE CORPORATION - 31/05/2021</t>
  </si>
  <si>
    <t>INE134E08925</t>
  </si>
  <si>
    <t>NAV AS ON 30-APR-21: RS.12.5737 (REGULAR PLAN - IDCW)</t>
  </si>
  <si>
    <t>NAV AS ON 30-APR-21: RS.12.5737 (REGULAR PLAN - GROWTH)</t>
  </si>
  <si>
    <t>NAV AS ON 30-APR-21: RS.12.6242 (DIRECT - IDCW)</t>
  </si>
  <si>
    <t>NAV AS ON 30-APR-21: RS.12.6452 (DIRECT - GROWTH)</t>
  </si>
  <si>
    <t>NAV AS ON 31-OCT-20: RS.12.3617 (REGULAR PLAN - IDCW)</t>
  </si>
  <si>
    <t>NAV AS ON 31-OCT-20: RS.12.3617 (REGULAR PLAN - GROWTH)</t>
  </si>
  <si>
    <t>NAV AS ON 31-OCT-20: RS.12.4207 (DIRECT - IDCW)</t>
  </si>
  <si>
    <t>NAV AS ON 31-OCT-20: RS.12.4205 (DIRECT - GROWTH)</t>
  </si>
  <si>
    <t>SDL RAJASTHAN UDAY 8.15% (23/06/2021)</t>
  </si>
  <si>
    <t>IN2920160073</t>
  </si>
  <si>
    <t>(II) NON-CONVERTIBLE DEBENTURES/BONDS</t>
  </si>
  <si>
    <t>INE071G07314</t>
  </si>
  <si>
    <t>INE031A08608</t>
  </si>
  <si>
    <t>NAV AS ON 30-APR-21: RS.12.6147 (REGULAR PLAN - IDCW)</t>
  </si>
  <si>
    <t>NAV AS ON 30-APR-21: RS.12.6146 (REGULAR PLAN - GROWTH)</t>
  </si>
  <si>
    <t>NAV AS ON 30-APR-21: RS.12.7011 (DIRECT - IDCW)</t>
  </si>
  <si>
    <t>NAV AS ON 31-OCT-20: RS.12.4012 (REGULAR PLAN - IDCW)</t>
  </si>
  <si>
    <t>NAV AS ON 31-OCT-20: RS.12.4012 (REGULAR PLAN - GROWTH)</t>
  </si>
  <si>
    <t>NAV AS ON 31-OCT-20: RS.12.4765 (DIRECT - IDCW)</t>
  </si>
  <si>
    <t>NAV AS ON 31-OCT-20: RS.12.4765 (DIRECT - GROWTH)</t>
  </si>
  <si>
    <t>NAV AS ON 30-APR-21: RS.12.4798 (REGULAR PLAN - IDCW)</t>
  </si>
  <si>
    <t>NAV AS ON 30-APR-21: RS.12.4798 (REGULAR PLAN - GROWTH)</t>
  </si>
  <si>
    <t>NAV AS ON 30-APR-21: RS.12.5548 (DIRECT - IDCW)</t>
  </si>
  <si>
    <t>NAV AS ON 30-APR-21: RS.12.5576 (DIRECT - GROWTH)</t>
  </si>
  <si>
    <t>NAV AS ON 31-OCT-20: RS.12.2763 (REGULAR PLAN - IDCW)</t>
  </si>
  <si>
    <t>NAV AS ON 31-OCT-20: RS.12.2762 (REGULAR PLAN - GROWTH)</t>
  </si>
  <si>
    <t>NAV AS ON 31-OCT-20: RS.12.3414 (DIRECT - IDCW)</t>
  </si>
  <si>
    <t>NAV AS ON 31-OCT-20: RS.12.3413 (DIRECT - GROWTH)</t>
  </si>
  <si>
    <t>NAV AS ON 30-APR-21: RS.12.5108 (REGULAR PLAN - IDCW)</t>
  </si>
  <si>
    <t>NAV AS ON 30-APR-21: RS.12.5108 (REGULAR PLAN - GROWTH)</t>
  </si>
  <si>
    <t>NAV AS ON 30-APR-21: RS.12.5865 (DIRECT - IDCW)</t>
  </si>
  <si>
    <t>NAV AS ON 31-OCT-20: RS.12.3091 (REGULAR PLAN - IDCW)</t>
  </si>
  <si>
    <t>NAV AS ON 31-OCT-20: RS.12.3091 (REGULAR PLAN - GROWTH)</t>
  </si>
  <si>
    <t>NAV AS ON 31-OCT-20: RS.12.3747 (DIRECT - IDCW)</t>
  </si>
  <si>
    <t>NAV AS ON 31-OCT-20: RS.12.3747 (DIRECT - GROWTH)</t>
  </si>
  <si>
    <t>SDL MAHARASHTRA 8.60% (20/07/2021)</t>
  </si>
  <si>
    <t>IN2220110018</t>
  </si>
  <si>
    <t>** 07.17 % NATIONAL HIGHWAYS AUTHORITY OF INDIA - 23/12/2021</t>
  </si>
  <si>
    <t>INE906B07FE6</t>
  </si>
  <si>
    <t>INE020B08CQ5</t>
  </si>
  <si>
    <t>INE001A07SL6</t>
  </si>
  <si>
    <t>INE020B08CL6</t>
  </si>
  <si>
    <t>ICRA-AA</t>
  </si>
  <si>
    <t>INE414G07EZ8</t>
  </si>
  <si>
    <t>INE020B08CV5</t>
  </si>
  <si>
    <t>INE115A07OP4</t>
  </si>
  <si>
    <t>INE756I07CC1</t>
  </si>
  <si>
    <t>INE020B08872</t>
  </si>
  <si>
    <t>** TREASURY BILL 182 DAYS (14/10/2021)</t>
  </si>
  <si>
    <t>IN002021Y023</t>
  </si>
  <si>
    <t>INE733E14AD7</t>
  </si>
  <si>
    <t>** - NABARD - CP - 27/09/2021</t>
  </si>
  <si>
    <t>INE261F14HW1</t>
  </si>
  <si>
    <t>INE092T16QP1</t>
  </si>
  <si>
    <t>INE095A16K56</t>
  </si>
  <si>
    <t>INE477A14AV1</t>
  </si>
  <si>
    <t>INE002A14HM1</t>
  </si>
  <si>
    <t>** - POWER FINANCE CORPORATION - CP - 30/07/2021</t>
  </si>
  <si>
    <t>INE134E14AR8</t>
  </si>
  <si>
    <t>INE001A14WS9</t>
  </si>
  <si>
    <t>INE238A167U1</t>
  </si>
  <si>
    <t>INE095A16L89</t>
  </si>
  <si>
    <t>** - AU SMALL FINANCE BANK - CD - 11/03/2022</t>
  </si>
  <si>
    <t>INE949L16AX7</t>
  </si>
  <si>
    <t>INE691I14KD7</t>
  </si>
  <si>
    <t>INE601U14FS9</t>
  </si>
  <si>
    <t>INE037E14985</t>
  </si>
  <si>
    <t>INE517B14800</t>
  </si>
  <si>
    <t>** TREASURY BILL 364 DAYS (10/06/2021)</t>
  </si>
  <si>
    <t>IN002020Z105</t>
  </si>
  <si>
    <t>NAV AS ON 30-APR-21: RS.10.3806 (REGULAR PLAN - WEEKLY IDCW)</t>
  </si>
  <si>
    <t>NAV AS ON 30-APR-21: RS.11.3017 (REGULAR PLAN - MONTHLY IDCW)</t>
  </si>
  <si>
    <t>NAV AS ON 30-APR-21: RS.11.3016 (REGULAR PLAN - GROWTH)</t>
  </si>
  <si>
    <t>NAV AS ON 30-APR-21: RS.10.4077 (DIRECT - WEEKLY IDCW)</t>
  </si>
  <si>
    <t>NAV AS ON 30-APR-21: RS.11.4811 (DIRECT - MONTHLY IDCW)</t>
  </si>
  <si>
    <t>NAV AS ON 30-APR-21: RS.11.4809 (DIRECT - GROWTH)</t>
  </si>
  <si>
    <t>NAV AS ON 31-OCT-20: RS.10.3794 (REGULAR PLAN - WEEKLY IDCW)</t>
  </si>
  <si>
    <t>NAV AS ON 31-OCT-20: RS.11.1336 (REGULAR PLAN - MONTHLY IDCW)</t>
  </si>
  <si>
    <t>NAV AS ON 31-OCT-20: RS.11.1309 (REGULAR PLAN - GROWTH)</t>
  </si>
  <si>
    <t>NAV AS ON 31-OCT-20: RS.10.4069 (DIRECT - WEEKLY IDCW)</t>
  </si>
  <si>
    <t>NAV AS ON 31-OCT-20: RS.11.2606 (DIRECT - MONTHLY IDCW)</t>
  </si>
  <si>
    <t>NAV AS ON 31-OCT-20: RS.11.2587 (DIRECT - GROWTH)</t>
  </si>
  <si>
    <t>NAV AS ON 30-APR-21: RS.10.8631 (REGULAR PLAN - DAILY IDCW)</t>
  </si>
  <si>
    <t>NAV AS ON 30-APR-21: RS.10.9293 (REGULAR PLAN - WEEKLY IDCW)</t>
  </si>
  <si>
    <t>NAV AS ON 30-APR-21: RS.31.1216 (REGULAR PLAN - GROWTH)</t>
  </si>
  <si>
    <t>NAV AS ON 30-APR-21: RS.19.7444 (REGULAR PLAN - PERIODIC IDCW)</t>
  </si>
  <si>
    <t>NAV AS ON 30-APR-21: RS.10.8639 (DIRECT - DAILY IDCW)</t>
  </si>
  <si>
    <t>NAV AS ON 30-APR-21: RS.10.9305 (DIRECT - WEEKLY IDCW)</t>
  </si>
  <si>
    <t>NAV AS ON 30-APR-21: RS.19.9533 (DIRECT - PERIODIC IDCW)</t>
  </si>
  <si>
    <t>NAV AS ON 31-OCT-20: RS.10.8631 (REGULAR PLAN - DAILY IDCW)</t>
  </si>
  <si>
    <t>NAV AS ON 31-OCT-20: RS.10.9293 (REGULAR PLAN - WEEKLY IDCW)</t>
  </si>
  <si>
    <t>NAV AS ON 31-OCT-20: RS.31.1216 (REGULAR PLAN - GROWTH)</t>
  </si>
  <si>
    <t>NAV AS ON 31-OCT-20: RS.19.7444 (REGULAR PLAN - PERIODIC IDCW)</t>
  </si>
  <si>
    <t>NAV AS ON 31-OCT-20: RS.10.8639 (DIRECT - DAILY IDCW)</t>
  </si>
  <si>
    <t>NAV AS ON 31-OCT-20: RS.10.9305 (DIRECT - WEEKLY IDCW)</t>
  </si>
  <si>
    <t>NAV AS ON 31-OCT-20: RS.19.9533 (DIRECT - PERIODIC IDCW)</t>
  </si>
  <si>
    <t>GOI 8.20% (15/02/2022)</t>
  </si>
  <si>
    <t>IN0020060037</t>
  </si>
  <si>
    <t>GOI - 5.09% (13/04/2022)</t>
  </si>
  <si>
    <t>IN0020200021</t>
  </si>
  <si>
    <t>SDL ODISHA 6.94% (26/07/2021)</t>
  </si>
  <si>
    <t>IN2720170033</t>
  </si>
  <si>
    <t>GOI - 7.16% (20/05/2023)</t>
  </si>
  <si>
    <t>IN0020130012</t>
  </si>
  <si>
    <t>SDL ANDHRA PRADESH 8.72% (06/02/2023)</t>
  </si>
  <si>
    <t>IN1020120185</t>
  </si>
  <si>
    <t>SDL KARNATAKA 8.62% (20/02/2023)</t>
  </si>
  <si>
    <t>IN1920120087</t>
  </si>
  <si>
    <t xml:space="preserve">SDL ANDHRA PRADESH 9.12% (23/05/2022) </t>
  </si>
  <si>
    <t>IN1020120037</t>
  </si>
  <si>
    <t>SDL KERALA 4.77% (24/03/2023)</t>
  </si>
  <si>
    <t>IN2020200282</t>
  </si>
  <si>
    <t>SDL KERALA 8.75% (22/02/2022)</t>
  </si>
  <si>
    <t>IN2020110028</t>
  </si>
  <si>
    <t>INE001A07SN2</t>
  </si>
  <si>
    <t>INE001A07SC5</t>
  </si>
  <si>
    <t>** 04.60 % NABARD - 29/07/2024</t>
  </si>
  <si>
    <t>INE261F08CS2</t>
  </si>
  <si>
    <t>** 05.00 % NABARD - 11/03/2024</t>
  </si>
  <si>
    <t>INE261F08CY0</t>
  </si>
  <si>
    <t>** 07.27 % POWER FINANCE CORPORATION - 22/12/2021</t>
  </si>
  <si>
    <t>INE134E08IN2</t>
  </si>
  <si>
    <t>** 07.40 % POWER FINANCE CORPORATION - 30/09/2021</t>
  </si>
  <si>
    <t>INE134E08IM4</t>
  </si>
  <si>
    <t>INE774D07TT3</t>
  </si>
  <si>
    <t>INE660A07PV4</t>
  </si>
  <si>
    <t>INE733E08148</t>
  </si>
  <si>
    <t>INE667F07HH4</t>
  </si>
  <si>
    <t>INE053F07CC9</t>
  </si>
  <si>
    <t>IND-AAA</t>
  </si>
  <si>
    <t>INE775A08048</t>
  </si>
  <si>
    <t>INE916DA7QB8</t>
  </si>
  <si>
    <t>** 05.09 % NABARD - 12/02/2024</t>
  </si>
  <si>
    <t>INE261F08CV6</t>
  </si>
  <si>
    <t>INE414G07FS0</t>
  </si>
  <si>
    <t>** 05.14 % NABARD - 31/01/2024</t>
  </si>
  <si>
    <t>INE261F08CK9</t>
  </si>
  <si>
    <t>INE031A08657</t>
  </si>
  <si>
    <t>INE306N07ME0</t>
  </si>
  <si>
    <t>INE377Y07052</t>
  </si>
  <si>
    <t>INE001A07RZ8</t>
  </si>
  <si>
    <t>INE031A08723</t>
  </si>
  <si>
    <t>** 07.10 % POWER FINANCE CORPORATION - 08/08/2022</t>
  </si>
  <si>
    <t>INE134E08JD1</t>
  </si>
  <si>
    <t>INE115A07OO7</t>
  </si>
  <si>
    <t>INE941D07208</t>
  </si>
  <si>
    <t>INE941D07133</t>
  </si>
  <si>
    <t>INE020B08922</t>
  </si>
  <si>
    <t>INE848E07823</t>
  </si>
  <si>
    <t>INE020B08CD3</t>
  </si>
  <si>
    <t>INE020B08AM8</t>
  </si>
  <si>
    <t>** 06.50 % NABARD - 17/04/2023</t>
  </si>
  <si>
    <t>INE261F08CD4</t>
  </si>
  <si>
    <t>** - EXIM - CP - 04/06/2021</t>
  </si>
  <si>
    <t>INE514E14PC1</t>
  </si>
  <si>
    <t>INE238A166U3</t>
  </si>
  <si>
    <t>INE238A160V4</t>
  </si>
  <si>
    <t>INE891K14KL2</t>
  </si>
  <si>
    <t>INE601U14GR9</t>
  </si>
  <si>
    <t>** - SMALL INDUST DEVLOP BANK  OF INDIA - CD - 25/03/2022</t>
  </si>
  <si>
    <t>INE556F16861</t>
  </si>
  <si>
    <t>INE001A14WW1</t>
  </si>
  <si>
    <t>INE238A166V1</t>
  </si>
  <si>
    <t>INE691I14KT3</t>
  </si>
  <si>
    <t>INE870H14LZ0</t>
  </si>
  <si>
    <t>INE238A163V8</t>
  </si>
  <si>
    <t>INE037E14AC5</t>
  </si>
  <si>
    <t>INE517B14792</t>
  </si>
  <si>
    <t>(C) TREPS</t>
  </si>
  <si>
    <t>D) REPO</t>
  </si>
  <si>
    <t>NAV AS ON 30-APR-21: RS.1003.5288 (REGULAR PLAN - DAILY IDCW)</t>
  </si>
  <si>
    <t>NAV AS ON 30-APR-21: RS.1008.8987 (REGULAR PLAN - WEEKLY IDCW)</t>
  </si>
  <si>
    <t>NAV AS ON 30-APR-21: RS.3089.0689 (REGULAR PLAN - GROWTH)</t>
  </si>
  <si>
    <t>NAV AS ON 30-APR-21: RS.1959.0592 (REGULAR PLAN - PERIODIC IDCW)</t>
  </si>
  <si>
    <t>NAV AS ON 30-APR-21: RS.1003.5316 (DIRECT - DAILY IDCW)</t>
  </si>
  <si>
    <t>NAV AS ON 30-APR-21: RS.1008.9149 (DIRECT - WEEKLY IDCW)</t>
  </si>
  <si>
    <t>NAV AS ON 30-APR-21: RS.3133.9996 (DIRECT - GROWTH)</t>
  </si>
  <si>
    <t>NAV AS ON 30-APR-21: RS.1988.7307 (DIRECT - PERIODIC IDCW)</t>
  </si>
  <si>
    <t>NAV AS ON 31-OCT-20: RS.1008.5552 (REGULAR PLAN - WEEKLY IDCW)</t>
  </si>
  <si>
    <t>NAV AS ON 31-OCT-20: RS.3030.4369 (REGULAR PLAN - GROWTH)</t>
  </si>
  <si>
    <t>NAV AS ON 31-OCT-20: RS.1003.7488 (DIRECT - DAILY IDCW)</t>
  </si>
  <si>
    <t>NAV AS ON 31-OCT-20: RS.1008.5742 (DIRECT - WEEKLY IDCW)</t>
  </si>
  <si>
    <t>NAV AS ON 31-OCT-20: RS.3071.2872 (DIRECT - GROWTH)</t>
  </si>
  <si>
    <t>NAV AS ON 31-OCT-20: RS.1949.2659 (DIRECT - PERIODIC IDCW)</t>
  </si>
  <si>
    <t>GOI - 7.32% (28/01/2024)</t>
  </si>
  <si>
    <t>IN0020180488</t>
  </si>
  <si>
    <t>GOI - 6.18% (04/11/2024)</t>
  </si>
  <si>
    <t>IN0020190396</t>
  </si>
  <si>
    <t>GOI - 7.68% (15/12/2023)</t>
  </si>
  <si>
    <t>IN0020150010</t>
  </si>
  <si>
    <t xml:space="preserve">GOI - 7.37% (16/04/2023) </t>
  </si>
  <si>
    <t>IN0020180025</t>
  </si>
  <si>
    <t>GOI - 6.64% (16/06/2035)</t>
  </si>
  <si>
    <t>IN0020210020</t>
  </si>
  <si>
    <t>GOI - 6.79% (15/05/2027)</t>
  </si>
  <si>
    <t>IN0020170026</t>
  </si>
  <si>
    <t>GOI - 6.97% (06/09/2026)</t>
  </si>
  <si>
    <t>IN0020160035</t>
  </si>
  <si>
    <t>GOI - 7.26% (14/01/2029)</t>
  </si>
  <si>
    <t>IN0020180454</t>
  </si>
  <si>
    <t>GOI - 7.27% (08/04/2026)</t>
  </si>
  <si>
    <t>IN0020190016</t>
  </si>
  <si>
    <t xml:space="preserve">GOI - 6.68% (17/09/2031) </t>
  </si>
  <si>
    <t>IN0020170042</t>
  </si>
  <si>
    <t>GOI - 6.22% (16/03/2035)</t>
  </si>
  <si>
    <t>IN0020200245</t>
  </si>
  <si>
    <t xml:space="preserve">GOI - 7.17% (08/01/2028) </t>
  </si>
  <si>
    <t>IN0020170174</t>
  </si>
  <si>
    <t>GOI - 6.84% (19/12/2022)</t>
  </si>
  <si>
    <t>IN0020160050</t>
  </si>
  <si>
    <t>GOI - 5.22% (15/06/2025)</t>
  </si>
  <si>
    <t>IN0020200112</t>
  </si>
  <si>
    <t>GOI - 5.79% (11/05/2030)</t>
  </si>
  <si>
    <t>IN0020200070</t>
  </si>
  <si>
    <t>GOI - 5.77% (03/08/2030)</t>
  </si>
  <si>
    <t>IN0020200153</t>
  </si>
  <si>
    <t>GOI - 6.19% (16/09/2034)</t>
  </si>
  <si>
    <t>IN0020200096</t>
  </si>
  <si>
    <t>SDL TAMILNADU 8.18% (19/12/2028)</t>
  </si>
  <si>
    <t>IN3120180192</t>
  </si>
  <si>
    <t>** 08.45 % POWER FINANCE CORPORATION - 11/08/2022</t>
  </si>
  <si>
    <t>INE134E08JU5</t>
  </si>
  <si>
    <t>INE178A08029</t>
  </si>
  <si>
    <t>INE296A07RR1</t>
  </si>
  <si>
    <t>INE103A08027</t>
  </si>
  <si>
    <t>INE047A08158</t>
  </si>
  <si>
    <t>INE002A08658</t>
  </si>
  <si>
    <t>INE242A08445</t>
  </si>
  <si>
    <t>INE242A08460</t>
  </si>
  <si>
    <t>INE941D07190</t>
  </si>
  <si>
    <t>INE110L08037</t>
  </si>
  <si>
    <t>INE115A07ML7</t>
  </si>
  <si>
    <t>** 07.18 % NABARD - 08/08/2022</t>
  </si>
  <si>
    <t>INE261F08BN5</t>
  </si>
  <si>
    <t>INE031A08749</t>
  </si>
  <si>
    <t>INE020B08DC3</t>
  </si>
  <si>
    <t>** 05.53 % NABARD - 22/02/2024</t>
  </si>
  <si>
    <t>INE261F08CX2</t>
  </si>
  <si>
    <t>INE033L07GM9</t>
  </si>
  <si>
    <t>** 05.44 % NABARD - 05/02/2024</t>
  </si>
  <si>
    <t>INE261F08CU8</t>
  </si>
  <si>
    <t>INE001A07SG6</t>
  </si>
  <si>
    <t>INE691I07EQ6</t>
  </si>
  <si>
    <t>INE848E07AP1</t>
  </si>
  <si>
    <t>INE848E07AQ9</t>
  </si>
  <si>
    <t>** 06.40 % NABARD - 31/07/2023</t>
  </si>
  <si>
    <t>INE261F08CA0</t>
  </si>
  <si>
    <t>INE752E08551</t>
  </si>
  <si>
    <t>INE752E08643</t>
  </si>
  <si>
    <t>INE031A08780</t>
  </si>
  <si>
    <t>INE848E07AO4</t>
  </si>
  <si>
    <t>INE848E07AY3</t>
  </si>
  <si>
    <t>INE848E07AZ0</t>
  </si>
  <si>
    <t>INE537P07380</t>
  </si>
  <si>
    <t>INE537P07232</t>
  </si>
  <si>
    <t>INE537P07430</t>
  </si>
  <si>
    <t>INE053F07BC1</t>
  </si>
  <si>
    <t>** 08.50 % NABARD - 31/01/2023</t>
  </si>
  <si>
    <t>INE261F08AT4</t>
  </si>
  <si>
    <t>INE537P07406</t>
  </si>
  <si>
    <t>INE537P07398</t>
  </si>
  <si>
    <t>** 08.27 % NATIONAL HIGHWAYS AUTHORITY OF INDIA - 28/03/2029</t>
  </si>
  <si>
    <t>INE906B07GP0</t>
  </si>
  <si>
    <t>(III) PRIVATELY PLACED/UNLISTED</t>
  </si>
  <si>
    <t>INE018E08086</t>
  </si>
  <si>
    <t>INE018E08078</t>
  </si>
  <si>
    <t>NON-CONVERTIBLE DEBENTURES/BONDS/FRN'S TOTAL</t>
  </si>
  <si>
    <t>INE001A14WZ4</t>
  </si>
  <si>
    <t>** - EXIM - CD - 14/12/2021</t>
  </si>
  <si>
    <t>INE514E16BV6</t>
  </si>
  <si>
    <t>INE144H14EI1</t>
  </si>
  <si>
    <t>NAV AS ON 30-APR-21: RS.17.2332 (REGULAR PLAN - MONTHLY IDCW)</t>
  </si>
  <si>
    <t>NAV AS ON 30-APR-21: RS.38.1421 (REGULAR PLAN - GROWTH)</t>
  </si>
  <si>
    <t>NAV AS ON 30-APR-21: RS.18.5042 (DIRECT - MONTHLY IDCW)</t>
  </si>
  <si>
    <t>NAV AS ON 30-APR-21: RS.40.7401 (DIRECT - GROWTH)</t>
  </si>
  <si>
    <t>NAV AS ON 30-APR-21: RS.20.2271 (REGULAR PLAN - PERIODIC IDCW)</t>
  </si>
  <si>
    <t>NAV AS ON 30-APR-21: RS.21.6184 (DIRECT - PERIODIC IDCW)</t>
  </si>
  <si>
    <t>NAV AS ON 31-OCT-20: RS.17.0075 (REGULAR PLAN - MONTHLY IDCW)</t>
  </si>
  <si>
    <t>NAV AS ON 31-OCT-20: RS.18.1685 (DIRECT - MONTHLY IDCW)</t>
  </si>
  <si>
    <t>NAV AS ON 31-OCT-20: RS.19.9634 (REGULAR PLAN - PERIODIC IDCW)</t>
  </si>
  <si>
    <t>NAV AS ON 31-OCT-20: RS.21.2253 (DIRECT - PERIODIC IDCW)</t>
  </si>
  <si>
    <t>INDUSTRY</t>
  </si>
  <si>
    <t/>
  </si>
  <si>
    <t>EQUITY &amp; EQUITY RELATED</t>
  </si>
  <si>
    <t>NA</t>
  </si>
  <si>
    <t>BANKS</t>
  </si>
  <si>
    <t>INE090A01021</t>
  </si>
  <si>
    <t>PETROLEUM PRODUCTS</t>
  </si>
  <si>
    <t>INE002A01018</t>
  </si>
  <si>
    <t>INE040A01034</t>
  </si>
  <si>
    <t>SOFTWARE</t>
  </si>
  <si>
    <t>INE009A01021</t>
  </si>
  <si>
    <t>INE467B01029</t>
  </si>
  <si>
    <t>INE237A01028</t>
  </si>
  <si>
    <t>CONSUMER NON DURABLES</t>
  </si>
  <si>
    <t>INE154A01025</t>
  </si>
  <si>
    <t>INE238A01034</t>
  </si>
  <si>
    <t>FINANCE</t>
  </si>
  <si>
    <t>INE018E01016</t>
  </si>
  <si>
    <t>INE860A01027</t>
  </si>
  <si>
    <t>CONSUMER DURABLES</t>
  </si>
  <si>
    <t>INE935N01020</t>
  </si>
  <si>
    <t>POWER</t>
  </si>
  <si>
    <t>INE752E01010</t>
  </si>
  <si>
    <t>PHARMACEUTICALS</t>
  </si>
  <si>
    <t>INE089A01023</t>
  </si>
  <si>
    <t>INE192A01025</t>
  </si>
  <si>
    <t>INE470A01017</t>
  </si>
  <si>
    <t>LEISURE SERVICES</t>
  </si>
  <si>
    <t>INE797F01012</t>
  </si>
  <si>
    <t>INDUSTRIAL PRODUCTS</t>
  </si>
  <si>
    <t>INE455K01017</t>
  </si>
  <si>
    <t>INE881D01027</t>
  </si>
  <si>
    <t>RETAILING</t>
  </si>
  <si>
    <t>INE663F01024</t>
  </si>
  <si>
    <t>INSURANCE</t>
  </si>
  <si>
    <t>INE795G01014</t>
  </si>
  <si>
    <t>INE280A01028</t>
  </si>
  <si>
    <t>INE226A01021</t>
  </si>
  <si>
    <t>INE944F01028</t>
  </si>
  <si>
    <t>CEMENT</t>
  </si>
  <si>
    <t>INE079A01024</t>
  </si>
  <si>
    <t>INE726G01019</t>
  </si>
  <si>
    <t>STATE BANK OF INDIA</t>
  </si>
  <si>
    <t>INE062A01020</t>
  </si>
  <si>
    <t>AUTO</t>
  </si>
  <si>
    <t>INE066A01021</t>
  </si>
  <si>
    <t>INE361B01024</t>
  </si>
  <si>
    <t>INE531A01024</t>
  </si>
  <si>
    <t>INE414G01012</t>
  </si>
  <si>
    <t>INE765G01017</t>
  </si>
  <si>
    <t>INE917I01010</t>
  </si>
  <si>
    <t>PESTICIDES</t>
  </si>
  <si>
    <t>INE462A01022</t>
  </si>
  <si>
    <t>AUTO ANCILLARIES</t>
  </si>
  <si>
    <t>INE883A01011</t>
  </si>
  <si>
    <t>INE030A01027</t>
  </si>
  <si>
    <t>INE059A01026</t>
  </si>
  <si>
    <t>INE012A01025</t>
  </si>
  <si>
    <t>INE563J01010</t>
  </si>
  <si>
    <t>INE182A01018</t>
  </si>
  <si>
    <t>INE866R01028</t>
  </si>
  <si>
    <t>INE018I01017</t>
  </si>
  <si>
    <t>INE585B01010</t>
  </si>
  <si>
    <t>INE782A01015</t>
  </si>
  <si>
    <t>EQUITY &amp; EQUITY RELATED TOTAL</t>
  </si>
  <si>
    <t>GOI 8.24% 15/02/2027</t>
  </si>
  <si>
    <t>IN0020060078</t>
  </si>
  <si>
    <t>GOI -  8.20% (24/09/2025)</t>
  </si>
  <si>
    <t>IN0020120047</t>
  </si>
  <si>
    <t>GOI - 7.73% (19/12/2034)</t>
  </si>
  <si>
    <t>IN0020150051</t>
  </si>
  <si>
    <t>SDL MAHARASHTRA 8.44% (26/11/2024)</t>
  </si>
  <si>
    <t>IN2220140155</t>
  </si>
  <si>
    <t>** 07.42 % POWER FINANCE CORPORATION - 19/11/2024</t>
  </si>
  <si>
    <t>INE134E08KH0</t>
  </si>
  <si>
    <t>CRISIL-AAA(CE)</t>
  </si>
  <si>
    <t>INE861G08035</t>
  </si>
  <si>
    <t>NAV AS ON 30-APR-21: RS.23.5419 (REGULAR PLAN - GROWTH)</t>
  </si>
  <si>
    <t>NAV AS ON 30-APR-21: RS.26.2256 (DIRECT - GROWTH)</t>
  </si>
  <si>
    <t>NAV AS ON 31-OCT-20: RS.22.2146 (REGULAR PLAN - GROWTH)</t>
  </si>
  <si>
    <t>NAV AS ON 31-OCT-20: RS.24.5961 (DIRECT - GROWTH)</t>
  </si>
  <si>
    <t>(A) TREPS</t>
  </si>
  <si>
    <t>NAV AS ON 30-APR-21: RS.1086.2719 (REGULAR PLAN - GROWTH)</t>
  </si>
  <si>
    <t>NAV AS ON 30-APR-21: RS.1000 (DIRECT - DAILY IDCW)</t>
  </si>
  <si>
    <t>NAV AS ON 30-APR-21: RS.1088.7037 (DIRECT - GROWTH)</t>
  </si>
  <si>
    <t>NAV AS ON 31-OCT-20: RS.1070.6813 (REGULAR PLAN - GROWTH)</t>
  </si>
  <si>
    <t>NAV AS ON 31-OCT-20: RS.1072.435 (DIRECT - GROWTH)</t>
  </si>
  <si>
    <t>GOI -  8.79% (08/11/2021)</t>
  </si>
  <si>
    <t>IN0020110030</t>
  </si>
  <si>
    <t>INE238A169V5</t>
  </si>
  <si>
    <t>** TREASURY BILL 364 DAYS (16/09/2021)</t>
  </si>
  <si>
    <t>IN002020Z246</t>
  </si>
  <si>
    <t>INE095A16L97</t>
  </si>
  <si>
    <t>INE002A14HL3</t>
  </si>
  <si>
    <t>INE660A14WA0</t>
  </si>
  <si>
    <t>** TREASURY BILL 364 DAYS (13/01/2022)</t>
  </si>
  <si>
    <t>IN002020Z410</t>
  </si>
  <si>
    <t>INE090A168W2</t>
  </si>
  <si>
    <t>INE001A14XM0</t>
  </si>
  <si>
    <t>INE115A14CY7</t>
  </si>
  <si>
    <t>** - NABARD - CP - 30/07/2021</t>
  </si>
  <si>
    <t>INE261F14HQ3</t>
  </si>
  <si>
    <t>** - NABARD - CP - 02/08/2021</t>
  </si>
  <si>
    <t>INE261F14HJ8</t>
  </si>
  <si>
    <t>INE477A14BF2</t>
  </si>
  <si>
    <t>INE115A14DA5</t>
  </si>
  <si>
    <t>INE477A14BE5</t>
  </si>
  <si>
    <t>INE601U14HB1</t>
  </si>
  <si>
    <t>INE121A14TJ0</t>
  </si>
  <si>
    <t>INE601U14HF2</t>
  </si>
  <si>
    <t>** - EXIM - CP - 16/06/2021</t>
  </si>
  <si>
    <t>INE514E14PA5</t>
  </si>
  <si>
    <t>** - NABARD - CD - 08/02/2022</t>
  </si>
  <si>
    <t>INE261F16587</t>
  </si>
  <si>
    <t>** TREASURY BILL 364 DAYS (30/03/2022)</t>
  </si>
  <si>
    <t>IN002020Z527</t>
  </si>
  <si>
    <t>INE095A16L30</t>
  </si>
  <si>
    <t>INE909H14OT3</t>
  </si>
  <si>
    <t>INE477S14BB3</t>
  </si>
  <si>
    <t>** TREASURY BILL 182 DAYS (07/10/2021)</t>
  </si>
  <si>
    <t>IN002021Y015</t>
  </si>
  <si>
    <t>NAV AS ON 30-APR-21: RS.3654.5257 (REGULAR PLAN - GROWTH)</t>
  </si>
  <si>
    <t>NAV AS ON 30-APR-21: RS.3685.0435 (DIRECT - GROWTH)</t>
  </si>
  <si>
    <t>NAV AS ON 31-OCT-20: RS.3582.6726 (REGULAR PLAN - GROWTH)</t>
  </si>
  <si>
    <t>NAV AS ON 31-OCT-20: RS.1114.7197 (REGULAR PLAN - DAILY IDCW)</t>
  </si>
  <si>
    <t>NAV AS ON 31-OCT-20: RS.1114.7325 (DIRECT - DAILY IDCW)</t>
  </si>
  <si>
    <t>GOI - 5.85% (01/12/2030)</t>
  </si>
  <si>
    <t>IN0020200294</t>
  </si>
  <si>
    <t>** 06.40 % EMBASSY OFFICE PARKS REIT - 15/02/2024</t>
  </si>
  <si>
    <t>INE041007050</t>
  </si>
  <si>
    <t>IND-AA</t>
  </si>
  <si>
    <t>INE477K07018</t>
  </si>
  <si>
    <t>ICRA-AAA(CE)</t>
  </si>
  <si>
    <t>INE163N08131</t>
  </si>
  <si>
    <t>INE118D07179</t>
  </si>
  <si>
    <t>INE081A08231</t>
  </si>
  <si>
    <t>INE115A07OR0</t>
  </si>
  <si>
    <t>NAV AS ON 30-APR-21: RS.12.9301 (REGULAR PLAN - IDCW)</t>
  </si>
  <si>
    <t>NAV AS ON 30-APR-21: RS.28.4074 (REGULAR PLAN - GROWTH)</t>
  </si>
  <si>
    <t>NAV AS ON 30-APR-21: RS.30.8452 (DIRECT - GROWTH)</t>
  </si>
  <si>
    <t>NAV AS ON 31-OCT-20: RS.12.6826 (REGULAR PLAN - IDCW)</t>
  </si>
  <si>
    <t>NAV AS ON 31-OCT-20: RS.27.8481 (REGULAR PLAN - GROWTH)</t>
  </si>
  <si>
    <t>NAV AS ON 31-OCT-20: RS.13.9881 (DIRECT - IDCW)</t>
  </si>
  <si>
    <t>NAV AS ON 31-OCT-20: RS.30.0808 (DIRECT - GROWTH)</t>
  </si>
  <si>
    <t>GOI - 5.15% (09/11/2025)</t>
  </si>
  <si>
    <t>IN0020200278</t>
  </si>
  <si>
    <t>GOI - 7.69% (17/06/2043)</t>
  </si>
  <si>
    <t>IN0020190040</t>
  </si>
  <si>
    <t>** 09.10 % POWER FINANCE CORPORATION - 23/03/2029</t>
  </si>
  <si>
    <t>INE134E08JX9</t>
  </si>
  <si>
    <t>INE053F07BA5</t>
  </si>
  <si>
    <t>INE733E07KL3</t>
  </si>
  <si>
    <t>INE020B08CU7</t>
  </si>
  <si>
    <t>** 07.35 % NATIONAL HIGHWAYS AUTHORITY OF INDIA - 28/04/2030</t>
  </si>
  <si>
    <t>INE906B07HP8</t>
  </si>
  <si>
    <t>INE001A07SW3</t>
  </si>
  <si>
    <t>INE115A07OB4</t>
  </si>
  <si>
    <t>NAV AS ON 30-APR-21: RS.65.2261 (REGULAR PLAN - GROWTH)</t>
  </si>
  <si>
    <t>NAV AS ON 30-APR-21: RS.37.8677 (REGULAR PLAN - PERIODIC IDCW)</t>
  </si>
  <si>
    <t>NAV AS ON 30-APR-21: RS.15.0346 (REGULAR PLAN - HALF YEARLY IDCW)</t>
  </si>
  <si>
    <t>NAV AS ON 30-APR-21: RS.69.9796 (DIRECT - GROWTH)</t>
  </si>
  <si>
    <t>NAV AS ON 30-APR-21: RS.39.8386 (DIRECT - PERIODIC IDCW)</t>
  </si>
  <si>
    <t>NAV AS ON 30-APR-21: RS.16.3281 (DIRECT - HALF YEARLY IDCW)</t>
  </si>
  <si>
    <t>NAV AS ON 31-OCT-20: RS.37.6888 (REGULAR PLAN - PERIODIC IDCW)</t>
  </si>
  <si>
    <t>NAV AS ON 31-OCT-20: RS.14.9687 (REGULAR PLAN - HALF YEARLY IDCW)</t>
  </si>
  <si>
    <t>NAV AS ON 31-OCT-20: RS.69.3471 (DIRECT - GROWTH)</t>
  </si>
  <si>
    <t>NAV AS ON 31-OCT-20: RS.39.4766 (DIRECT - PERIODIC IDCW)</t>
  </si>
  <si>
    <t>NAV AS ON 31-OCT-20: RS.16.1805 (DIRECT - HALF YEARLY IDCW)</t>
  </si>
  <si>
    <t>SDL MAHARASHTRA 9.39% (20/11/2023)</t>
  </si>
  <si>
    <t>IN2220130123</t>
  </si>
  <si>
    <t>GOI - 7.59% (11/01/2026)</t>
  </si>
  <si>
    <t>IN0020150093</t>
  </si>
  <si>
    <t>SDL MAHARASHTRA 9.79% (25/09/2023)</t>
  </si>
  <si>
    <t>IN2220130081</t>
  </si>
  <si>
    <t>SDL GOA 9.77 % (26/02/2024).</t>
  </si>
  <si>
    <t>IN1420130065</t>
  </si>
  <si>
    <t>SDL MAHARASHTRA 8.62% (20/02/2023)</t>
  </si>
  <si>
    <t>IN2220120108</t>
  </si>
  <si>
    <t>SDL HARYANA  9.71% (12/03/2024)</t>
  </si>
  <si>
    <t>IN1620130204</t>
  </si>
  <si>
    <t>SDL ANDHRA PRADESH 9.48% (26/03/2024)</t>
  </si>
  <si>
    <t>IN1020130176</t>
  </si>
  <si>
    <t>GOI - 7.95% (28-8-2032)</t>
  </si>
  <si>
    <t>IN0020020106</t>
  </si>
  <si>
    <t>NAV AS ON 30-APR-21: RS.17.1119 (REGULAR PLAN - IDCW)</t>
  </si>
  <si>
    <t>NAV AS ON 30-APR-21: RS.28.0225 (RP280225 - IDCW)</t>
  </si>
  <si>
    <t>NAV AS ON 30-APR-21: RS.28.0682 (RP280225 - GROWTH)</t>
  </si>
  <si>
    <t>NAV AS ON 30-APR-21: RS.18.6962 (DIRECT - IDCW)</t>
  </si>
  <si>
    <t>NAV AS ON 30-APR-21: RS.66.3689 (DIRECT - GROWTH)</t>
  </si>
  <si>
    <t>NAV AS ON 30-APR-21: RS.61.6813 (REGULAR PLAN - GROWTH)</t>
  </si>
  <si>
    <t>NAV AS ON 31-OCT-20: RS.17.1862 (REGULAR PLAN - IDCW)</t>
  </si>
  <si>
    <t>NAV AS ON 31-OCT-20: RS.28.1409 (RP280225 - GROWTH)</t>
  </si>
  <si>
    <t>NAV AS ON 31-OCT-20: RS.18.6946 (DIRECT - IDCW)</t>
  </si>
  <si>
    <t>NAV AS ON 31-OCT-20: RS.66.3256 (DIRECT - GROWTH)</t>
  </si>
  <si>
    <t>NAV AS ON 31-OCT-20: RS.61.9244 (REGULAR PLAN - GROWTH)</t>
  </si>
  <si>
    <t>** 07.04 % POWER FINANCE CORPORATION - 14/04/2023</t>
  </si>
  <si>
    <t>INE134E08KJ6</t>
  </si>
  <si>
    <t>INE115A07OZ3</t>
  </si>
  <si>
    <t>INE343G08018</t>
  </si>
  <si>
    <t>INE296A07QH4</t>
  </si>
  <si>
    <t>INE001A07SJ0</t>
  </si>
  <si>
    <t>INE002A08641</t>
  </si>
  <si>
    <t>INE296A07RB5</t>
  </si>
  <si>
    <t>INE936D07075</t>
  </si>
  <si>
    <t>NAV AS ON 30-APR-21: RS.18.6386 (REGULAR PLAN - IDCW)</t>
  </si>
  <si>
    <t>NAV AS ON 30-APR-21: RS.32.3455 (REGULAR PLAN - GROWTH)</t>
  </si>
  <si>
    <t>NAV AS ON 30-APR-21: RS.20.9213 (DIRECT - IDCW)</t>
  </si>
  <si>
    <t>NAV AS ON 30-APR-21: RS.35.2363 (DIRECT - GROWTH)</t>
  </si>
  <si>
    <t>NAV AS ON 31-OCT-20: RS.18.3412 (REGULAR PLAN - IDCW)</t>
  </si>
  <si>
    <t>NAV AS ON 31-OCT-20: RS.31.8198 (REGULAR PLAN - GROWTH)</t>
  </si>
  <si>
    <t>NAV AS ON 31-OCT-20: RS.20.4802 (DIRECT - IDCW)</t>
  </si>
  <si>
    <t>NAV AS ON 30-APR-21: RS.82.3879 (REGULAR PLAN - DAILY IDCW)</t>
  </si>
  <si>
    <t>NAV AS ON 30-APR-21: RS.82.5787 (REGULAR PLAN - WEEKLY IDCW)</t>
  </si>
  <si>
    <t>NAV AS ON 30-APR-21: RS.81.8416 (REGULAR PLAN - MONTHLY IDCW)</t>
  </si>
  <si>
    <t>NAV AS ON 30-APR-21: RS.192.0252 (REGULAR PLAN - GROWTH)</t>
  </si>
  <si>
    <t>NAV AS ON 30-APR-21: RS.82.5747 (DIRECT - DAILY IDCW)</t>
  </si>
  <si>
    <t>NAV AS ON 30-APR-21: RS.82.8462 (DIRECT - WEEKLY IDCW)</t>
  </si>
  <si>
    <t>NAV AS ON 30-APR-21: RS.82.0312 (DIRECT - MONTHLY IDCW)</t>
  </si>
  <si>
    <t>NAV AS ON 30-APR-21: RS.200.1834 (DIRECT - GROWTH)</t>
  </si>
  <si>
    <t>NAV AS ON 31-OCT-20: RS.82.3893 (REGULAR PLAN - DAILY IDCW)</t>
  </si>
  <si>
    <t>NAV AS ON 31-OCT-20: RS.82.5787 (REGULAR PLAN - WEEKLY IDCW)</t>
  </si>
  <si>
    <t>NAV AS ON 31-OCT-20: RS.81.8416 (REGULAR PLAN - MONTHLY IDCW)</t>
  </si>
  <si>
    <t>NAV AS ON 31-OCT-20: RS.192.0252 (REGULAR PLAN - GROWTH)</t>
  </si>
  <si>
    <t>NAV AS ON 31-OCT-20: RS.82.5747 (DIRECT - DAILY IDCW)</t>
  </si>
  <si>
    <t>NAV AS ON 31-OCT-20: RS.82.8462 (DIRECT - WEEKLY IDCW)</t>
  </si>
  <si>
    <t>NAV AS ON 31-OCT-20: RS.82.0312 (DIRECT - MONTHLY IDCW)</t>
  </si>
  <si>
    <t>NAV AS ON 31-OCT-20: RS.200.1834 (DIRECT - GROWTH)</t>
  </si>
  <si>
    <t>SDL PUNJAB  8.58% (04/07/2023)</t>
  </si>
  <si>
    <t>IN2820180064</t>
  </si>
  <si>
    <t>** 05.32 % NATIONAL HOUSING BANK - 01/09/2023</t>
  </si>
  <si>
    <t>INE557F08FK3</t>
  </si>
  <si>
    <t>** 06.24 % STATE BANK OF INDIA - 21/09/2030</t>
  </si>
  <si>
    <t>INE062A08256</t>
  </si>
  <si>
    <t>INE090A08UB4</t>
  </si>
  <si>
    <t>** 07.44 % BANK OF BARODA - 03/01/2030</t>
  </si>
  <si>
    <t>INE028A08190</t>
  </si>
  <si>
    <t>INE020B07IZ5</t>
  </si>
  <si>
    <t>INE031A08822</t>
  </si>
  <si>
    <t>INE053F07BZ2</t>
  </si>
  <si>
    <t>ICRA-AA+</t>
  </si>
  <si>
    <t>INE090A08TW2</t>
  </si>
  <si>
    <t>INE733E07JP6</t>
  </si>
  <si>
    <t>INE848E07BA1</t>
  </si>
  <si>
    <t>INE040A08377</t>
  </si>
  <si>
    <t>(B) TREPS</t>
  </si>
  <si>
    <t>NAV AS ON 30-APR-21: RS.11.2956 (REGULAR PLAN - IDCW)</t>
  </si>
  <si>
    <t>NAV AS ON 30-APR-21: RS.11.2956 (REGULAR PLAN - GROWTH)</t>
  </si>
  <si>
    <t>NAV AS ON 31-OCT-20: RS.11.0924 (REGULAR PLAN - IDCW)</t>
  </si>
  <si>
    <t>NAV AS ON 31-OCT-20: RS.11.0924 (REGULAR PLAN - GROWTH)</t>
  </si>
  <si>
    <t>NAV AS ON 31-OCT-20: RS.11.1553 (DIRECT - IDCW)</t>
  </si>
  <si>
    <t>NAV AS ON 31-OCT-20: RS.11.1553 (DIRECT - GROWTH)</t>
  </si>
  <si>
    <t>TOTAL BELOW INVESTMENT GRADE OR DEFAULT PROVIDED FOR: TABLE GIVEN BELOW</t>
  </si>
  <si>
    <t>DIVIDEND DECLARED: PLEASE REFER DIVIDEND HISTORY TABLE</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</si>
  <si>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</si>
  <si>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</si>
  <si>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</si>
  <si>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</si>
  <si>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</si>
  <si>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</si>
  <si>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INFRASTRUCTURE LEASING &amp; FINANCIAL SERVICES LTD CP (29/10/2018)</t>
  </si>
  <si>
    <t>INE871D14KF1</t>
  </si>
  <si>
    <t>Nil</t>
  </si>
  <si>
    <t xml:space="preserve"> -   </t>
  </si>
  <si>
    <t>$</t>
  </si>
  <si>
    <t>$  - INFRASTRUCTURE LEASING &amp; FINANCIAL SERVICES LTD CP (29/10/2018) - Principal due on 29th October 2018 is Rs 5,000.00 Lakhs</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</si>
  <si>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</si>
  <si>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</si>
  <si>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</si>
  <si>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</si>
  <si>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</si>
  <si>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</si>
  <si>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</si>
  <si>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</si>
  <si>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</si>
  <si>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</si>
  <si>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</si>
  <si>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DETAILS OF INSTRUMENT BELOW INVESTMENT GRADE OR DEFAULT</t>
  </si>
  <si>
    <t xml:space="preserve">Total Amount due ( principal and interest ) (Rupees in Lakhs) </t>
  </si>
  <si>
    <t>DEWAN HOUSING FINANCE CORPORATION LTD(SR.-I A) 9.05% NCD (09/09/2019)</t>
  </si>
  <si>
    <t>DEWAN HOUSING FINANCE CORPORATION LTD(SR.-I B) 9.10% NCD (09/09/2019)</t>
  </si>
  <si>
    <t>INE202B07IK1</t>
  </si>
  <si>
    <t>$  - DEWAN HOUSING FINANCE CORPORATION LTD(SR.-I A) 9.05% NCD (09/09/2019) Principal due on 9th September 2019 Rs 2,800.00 Lakhs and Interest is Rs.252.71 Lakhs</t>
  </si>
  <si>
    <t>$$  - DEWAN HOUSING FINANCE CORPORATION LTD(SR.-I B) 9.10% NCD (09/09/2019) Principal due on 9th September 2019 Rs 2,500.00 Lakhs and Interest is Rs. 226.88 Lakhs</t>
  </si>
  <si>
    <t>(The scheme has 1 segregated portfolio which was created under Tata Corporate Bond Fund. Main portfolio Tata Corporate Bond Fund was merged with Tata Short Term Bond Fund w.e.f. 14th December 2019)</t>
  </si>
  <si>
    <t>TATA TREASURY ADVANTAGE FUND ( MAIN PORTFOLIO )</t>
  </si>
  <si>
    <t>DEWAN HOUSING FINANCE CORPORATION LTD(SR.-I) 8.90% NCD (04/06/2021)</t>
  </si>
  <si>
    <t>$  - DEWAN HOUSING FINANCE CORPORATION LTD(SR.-I A) 9.05% NCD (09/09/2019) Principal due on 9th September 2019 Rs 2,500.00 Lakhs and Interest is Rs. 225.63 Lakhs</t>
  </si>
  <si>
    <t>TATA MEDIUM TERM FUND ( MAIN PORTFOLIO )</t>
  </si>
  <si>
    <t>AVERAGE MATURITY :   0.31 YEARS</t>
  </si>
  <si>
    <t>AVERAGE MATURITY :   0.27 YEARS</t>
  </si>
  <si>
    <t>AVERAGE MATURITY :   0.01 YEARS</t>
  </si>
  <si>
    <t>NON-CONVERTIBLE DEBENTURES/BONDS/ZCB TOTAL</t>
  </si>
  <si>
    <t>TATA FIXED MATURITY PLAN-SERIES 53 SCHEME - A (CLOSE ENDED SCHEME)</t>
  </si>
  <si>
    <t>TATA FIXED MATURITY PLAN-SERIES 53 SCHEME - B (CLOSE ENDED SCHEME)</t>
  </si>
  <si>
    <t>TATA FIXED MATURITY PLAN-SERIES 54 SCHEME - A (CLOSE ENDED SCHEME)</t>
  </si>
  <si>
    <t>TATA FIXED MATURITY PLAN-SERIES 55 SCHEME - A (CLOSE ENDED SCHEME)</t>
  </si>
  <si>
    <t>TATA FIXED MATURITY PLAN-SERIES 55 SCHEME - B (CLOSE ENDED SCHEME)</t>
  </si>
  <si>
    <t>TATA FIXED MATURITY PLAN-SERIES 55 SCHEME - D (CLOSE ENDED SCHEME)</t>
  </si>
  <si>
    <t>TATA FIXED MATURITY PLAN-SERIES 55 SCHEME - E (CLOSE ENDED SCHEME)</t>
  </si>
  <si>
    <t>TATA FIXED MATURITY PLAN-SERIES 55 SCHEME - F (CLOSE ENDED SCHEME)</t>
  </si>
  <si>
    <t>TATA FIXED MATURITY PLAN-SERIES 55 SCHEME - G (CLOSE ENDED SCHEME)</t>
  </si>
  <si>
    <t>TATA FIXED MATURITY PLAN-SERIES 55 SCHEME - I (CLOSE ENDED SCHEME)</t>
  </si>
  <si>
    <t>TATA FIXED MATURITY PLAN-SERIES 56 SCHEME - A (CLOSE ENDED SCHEME)</t>
  </si>
  <si>
    <t>TATA FIXED MATURITY PLAN-SERIES 56 SCHEME - B (CLOSE ENDED SCHEME)</t>
  </si>
  <si>
    <t>TATA FIXED MATURITY PLAN-SERIES 56 SCHEME - C (CLOSE ENDED SCHEME)</t>
  </si>
  <si>
    <t>TATA FIXED MATURITY PLAN-SERIES 56 SCHEME - D (CLOSE ENDED SCHEME)</t>
  </si>
  <si>
    <t>TATA FIXED MATURITY PLAN-SERIES 56 SCHEME - F (CLOSE ENDED SCHEME)</t>
  </si>
  <si>
    <t>** - AXIS BANK LTD - CD - 23/08/2021</t>
  </si>
  <si>
    <t>** - INDUSIND BANK LTD - CD - 25/01/2022</t>
  </si>
  <si>
    <t>** - RELIANCE INDUSTRIES LTD - CP - 28/06/2021</t>
  </si>
  <si>
    <t>** - HDFC LTD - CP - 26/08/2021</t>
  </si>
  <si>
    <t>** - SUNDARAM FIN LTD - CP - 26/08/2021</t>
  </si>
  <si>
    <t>** - NETWORK 18  MEDIA &amp; INVESTMENTS LTD - CP - 25/02/2022</t>
  </si>
  <si>
    <t>** - ICICI BANK LTD - CD - 28/03/2022</t>
  </si>
  <si>
    <t>** - IDFC FIRST BANK LTD - CD - 15/03/2022</t>
  </si>
  <si>
    <t>** - AXIS BANK LTD - CD - 10/03/2022</t>
  </si>
  <si>
    <t>** - HDFC LTD - CP - 28/02/2022</t>
  </si>
  <si>
    <t>** - DEUTSCHE INVESTMENT INDIA PVT LTD - CP - 11/03/2022</t>
  </si>
  <si>
    <t>** - BIRLA GROUP HOLDINGS PRIVATE LTD - CP - 14/06/2021</t>
  </si>
  <si>
    <t>** - LIC HOUSING FINANCE LTD - CP - 20/07/2021</t>
  </si>
  <si>
    <t>** - CAN FIN HOMES LTD - CP - 18/01/2022</t>
  </si>
  <si>
    <t>** - LIC HOUSING FINANCE LTD - CP - 14/02/2022</t>
  </si>
  <si>
    <t>** - CAN FIN HOMES LTD - CP - 08/02/2022</t>
  </si>
  <si>
    <t>** - L&amp;T FINANCE LTD - CP - 17/02/2022</t>
  </si>
  <si>
    <t>** - TATA MOTORS FINANCE LTD - CP - 21/02/2022</t>
  </si>
  <si>
    <t>** - CHOLAMANDALAM INVT &amp; FIN  CO LTD - CP - 26/04/2022</t>
  </si>
  <si>
    <t>** - TATA MOTORS FINANCE LTD - CP - 28/03/2022</t>
  </si>
  <si>
    <t>** - TATA TELESERVICES LTD - CP - 01/12/2021</t>
  </si>
  <si>
    <t>** - INDUSIND BANK LTD - CD - 28/02/2022</t>
  </si>
  <si>
    <t>** - TMF HOLDINGS LTD - CP - 11/02/2022</t>
  </si>
  <si>
    <t>** - TATA MOTORS FINANCE SOLUTIONS LTD - CP - 07/03/2022</t>
  </si>
  <si>
    <t>** - TATA TELESERVICES (MAHARASHTRA) LTD - CP - 28/02/2022</t>
  </si>
  <si>
    <t>** - TATA TELESERVICES LTD - CP - 11/03/2022</t>
  </si>
  <si>
    <t>** - TATA TELESERVICES (MAHARASHTRA) LTD - CP - 11/03/2022</t>
  </si>
  <si>
    <t>** - CHOLAMANDALAM INVT &amp; FIN  CO LTD - CP - 25/06/2021</t>
  </si>
  <si>
    <t>** 06.75 % SIKKA PORTS AND TERMINALS LTD - 22/04/2026</t>
  </si>
  <si>
    <t>** 05.78 % CHENNAI PETROLEUM CORPORATION LTD - 17/07/2025</t>
  </si>
  <si>
    <t>** 05.95 % BAJAJ FINANCE LTD - 12/04/2024</t>
  </si>
  <si>
    <t>** 06.64 % MANGALORE REFINERY &amp; PETROCHEMICALS LTD - 14/04/2023</t>
  </si>
  <si>
    <t>** 07.60 % GRASIM INDUSTRIES LTD - 04/06/2024</t>
  </si>
  <si>
    <t>** RELIANCE INDUSTRIES LTD - 21/09/2023 - FRB</t>
  </si>
  <si>
    <t>** 06.44 % INDIAN OIL CORP LTD - 14/04/2023</t>
  </si>
  <si>
    <t>** 05.05 % INDIAN OIL CORP LTD - 25/11/2022</t>
  </si>
  <si>
    <t>** 07.20 % SIKKA PORTS AND TERMINALS LTD - 16/06/2023</t>
  </si>
  <si>
    <t>** 07.09 % REC LTD - 13/12/2022</t>
  </si>
  <si>
    <t>** 09.25 % RELIANCE INDUSTRIES LTD - 16/06/2024</t>
  </si>
  <si>
    <t>** 07.40 % LIC HOUSING FINANCE LTD - 06/09/2024</t>
  </si>
  <si>
    <t>** 07.05 % HOUSING &amp; URBAN DEVELOPMENT CORPORATION LTD - 13/10/2022</t>
  </si>
  <si>
    <t>** 05.69 % REC LTD - 30/09/2023</t>
  </si>
  <si>
    <t>** 08.10 % TATA CAPITAL HOUSING FINANCE LTD - 14/01/2023</t>
  </si>
  <si>
    <t>** 07.35 % HDFC LTD - 10/02/2025</t>
  </si>
  <si>
    <t>** 07.67 % L&amp;T FINANCE LTD - 18/03/2022</t>
  </si>
  <si>
    <t>** 07.50 % NHPC LTD - 07/10/2026</t>
  </si>
  <si>
    <t>** 07.50 % NHPC LTD - 07/10/2027</t>
  </si>
  <si>
    <t>** 08.24 % POWER GRID CORPORATION OF INDIA LTD - 14/02/2029</t>
  </si>
  <si>
    <t>** 06.85 % POWER GRID CORPORATION OF INDIA LTD - 15/04/2025</t>
  </si>
  <si>
    <t>** 06.09 % HOUSING &amp; URBAN DEVELOPMENT CORPORATION LTD - 24/06/2023</t>
  </si>
  <si>
    <t>** 07.50 % NHPC LTD - 07/10/2025</t>
  </si>
  <si>
    <t>** 07.13 % NHPC LTD - 11/02/2026</t>
  </si>
  <si>
    <t>** 07.13 % NHPC LTD - 11/02/2027</t>
  </si>
  <si>
    <t>** 07.75 % INDIA INFRADEBT LTD - 30/08/2022</t>
  </si>
  <si>
    <t>** 08.24 % INDIA INFRADEBT LTD - 30/08/2021</t>
  </si>
  <si>
    <t>** 09.25 % INDIA INFRADEBT LTD - 19/06/2023</t>
  </si>
  <si>
    <t>** 07.24 % INDIAN RAILWAYS FINANCE CORPORATION LTD - 08/11/2021</t>
  </si>
  <si>
    <t>** 08.70 % RELIANCE INDUSTRIES LTD - 18/07/2021</t>
  </si>
  <si>
    <t>** 08.80 % POWER GRID CORPORATION OF INDIA LTD - 29/09/2021</t>
  </si>
  <si>
    <t>** 08.35 % INDIAN RAILWAYS FINANCE CORPORATION LTD - 13/03/2029</t>
  </si>
  <si>
    <t>** 08.37 % INDIA INFRADEBT LTD - 28/02/2023</t>
  </si>
  <si>
    <t>** 07.90 % INDIA INFRADEBT LTD - 31/10/2022</t>
  </si>
  <si>
    <t>** 08.30 % SBI CARDS &amp; PAYMENT SERVICES LTD - 17/05/2023</t>
  </si>
  <si>
    <t>** 08.10 % SBI CARDS &amp; PAYMENT SERVICES LTD - 17/10/2023</t>
  </si>
  <si>
    <t>** - HDFC LTD - CP - 28/10/2021</t>
  </si>
  <si>
    <t>** - AXIS BANK LTD - CD - 17/12/2021</t>
  </si>
  <si>
    <t>** - AXIS BANK LTD - CD - 24/11/2021</t>
  </si>
  <si>
    <t>** - AXIS BANK LTD - CD - 22/10/2021</t>
  </si>
  <si>
    <t>** 06.22 % HDFC LTD - 10/12/2021</t>
  </si>
  <si>
    <t>** 06.99 % HDFC LTD - 25/11/2021</t>
  </si>
  <si>
    <t>** 08.44 % REC LTD - 04/12/2021</t>
  </si>
  <si>
    <t>** 06.32 % REC LTD - 31/12/2021</t>
  </si>
  <si>
    <t>** 07.22 % LIC HOUSING FINANCE LTD - 19/11/2021</t>
  </si>
  <si>
    <t>** 06.55 % MAHINDRA &amp; MAHINDRA FINANCIAL SERVICES LTD - 28/06/2022</t>
  </si>
  <si>
    <t>** SUNDARAM FIN LTD - 05/04/2022 - ZCB</t>
  </si>
  <si>
    <t>** 06.55 % NTPC LTD - 17/04/2023</t>
  </si>
  <si>
    <t>** 08.40 % SUNDARAM HOME FINANCE LTD - 11/04/2022</t>
  </si>
  <si>
    <t>** 06.19 % INDIAN RAILWAYS FINANCE CORPORATION LTD - 28/04/2023</t>
  </si>
  <si>
    <t>** 06.99 % REC LTD - 31/12/2021</t>
  </si>
  <si>
    <t>** 06.65 % MOTHERSON SUMI SYSTEMS LTD - 14/09/2023</t>
  </si>
  <si>
    <t>** 08.43 % KOTAK MAHINDRA PRIME LTD - 28/06/2021</t>
  </si>
  <si>
    <t>** 06.60 % MUTHOOT FINANCE LTD - 20/06/2023</t>
  </si>
  <si>
    <t>** 08.23 % HOUSING &amp; URBAN DEVELOPMENT CORPORATION LTD - 15/04/2022</t>
  </si>
  <si>
    <t>** 05.84 % TATA CAPITAL FINANCIAL SERVICES LTD - 17/03/2023</t>
  </si>
  <si>
    <t>** BAJAJ HOUSING FINANCE LTD - 05/04/2022 - ZCB</t>
  </si>
  <si>
    <t>** 07.28 % HDFC LTD - 26/09/2022</t>
  </si>
  <si>
    <t>** 07.62 % HOUSING &amp; URBAN DEVELOPMENT CORPORATION LTD - 15/07/2022</t>
  </si>
  <si>
    <t>** 07.03 % LIC HOUSING FINANCE LTD - 28/12/2021</t>
  </si>
  <si>
    <t>** 08.45 % SIKKA PORTS AND TERMINALS LTD - 12/06/2023</t>
  </si>
  <si>
    <t>** 08.27 % REC LTD - 09/03/2022</t>
  </si>
  <si>
    <t>** 08.50 % NHPC LTD - 14/07/2022</t>
  </si>
  <si>
    <t>** 07.09 % REC LTD - 17/10/2022</t>
  </si>
  <si>
    <t>** 09.40 % L&amp;T FINANCE LTD - 11/10/2021</t>
  </si>
  <si>
    <t>** 09.75 % REC LTD - 11/11/2021</t>
  </si>
  <si>
    <t>** 10.25 % SIKKA PORTS AND TERMINALS LTD - 22/08/2021</t>
  </si>
  <si>
    <t>** - TATA MOTORS FINANCE LTD - CP - 30/08/2021</t>
  </si>
  <si>
    <t>** - AXIS FINANCE LTD - CP - 10/12/2021</t>
  </si>
  <si>
    <t>** - TATA MOTORS FINANCE LTD - CP - 28/12/2021</t>
  </si>
  <si>
    <t>** - INDUSIND BANK LTD - CD - 15/02/2022</t>
  </si>
  <si>
    <t>** - RELIANCE INDUSTRIES LTD - CP - 11/06/2021</t>
  </si>
  <si>
    <t>** - L&amp;T FINANCE LTD - CP - 15/06/2021</t>
  </si>
  <si>
    <t>** - HDFC LTD - CP - 24/09/2021</t>
  </si>
  <si>
    <t>** - AXIS BANK LTD - CD - 10/06/2021</t>
  </si>
  <si>
    <t>** 08.90 % DEWAN HOUSING FIN CORPORATION LTD - 04/06/2021</t>
  </si>
  <si>
    <t>** 09.65 % GREEN INFRA WIND ENERGY LTD - 04/08/2023</t>
  </si>
  <si>
    <t>** 08.00 % ONGC PETRO-ADDITIONS LTD - 11/04/2025</t>
  </si>
  <si>
    <t>** 07.25 % NUVOCO VISTAS CORPORATION LTD - 25/09/2023</t>
  </si>
  <si>
    <t>** 07.70 % TATA STEEL LTD - 13/03/2025</t>
  </si>
  <si>
    <t>** 07.97 % LIC HOUSING FINANCE LTD - 28/01/2030</t>
  </si>
  <si>
    <t>** - AXIS BANK LTD - CD - 05/07/2021</t>
  </si>
  <si>
    <t>** - FEDERAL BANK LTD - CD - 07/06/2021</t>
  </si>
  <si>
    <t>** - BAJAJ HOUSING FINANCE LTD - CP - 29/07/2021</t>
  </si>
  <si>
    <t>** - CHENNAI PETROLEUM CORPORATION LTD - CP - 18/06/2021</t>
  </si>
  <si>
    <t>** - KOTAK SECURITIES LTD - CP - 31/05/2021</t>
  </si>
  <si>
    <t>** - ADANI PORTS &amp; SPECIAL ECONOMIC ZONE LTD - CP - 25/06/2021</t>
  </si>
  <si>
    <t>** - HDFC LTD - CP - 16/06/2021</t>
  </si>
  <si>
    <t>** - RELIANCE INDUSTRIES LTD - CP - 29/06/2021</t>
  </si>
  <si>
    <t>** - RELIANCE JIO INFOCOMM LTD - CP - 15/07/2021</t>
  </si>
  <si>
    <t>** - RELIANCE JIO INFOCOMM LTD - CP - 19/07/2021</t>
  </si>
  <si>
    <t>** - HDFC SECURITIES LTD - CP - 27/07/2021</t>
  </si>
  <si>
    <t>** - RELIANCE INDUSTRIES LTD - CP - 06/05/2021</t>
  </si>
  <si>
    <t>** - CHOLAMANDALAM INVT &amp; FIN  CO LTD - CP - 15/06/2021</t>
  </si>
  <si>
    <t>** - ADANI PORTS &amp; SPECIAL ECONOMIC ZONE LTD - CP - 24/06/2021</t>
  </si>
  <si>
    <t>** - BIRLA GROUP HOLDINGS PRIVATE LTD - CP - 03/06/2021</t>
  </si>
  <si>
    <t>** - NLC INDIA LTD - CP - 05/05/2021</t>
  </si>
  <si>
    <t>** - RELIANCE INDUSTRIES LTD - CP - 30/06/2021</t>
  </si>
  <si>
    <t>** - TVS CREDIT SERVICES LTD - CP - 27/07/2021</t>
  </si>
  <si>
    <t>** - TATA TELESERVICES (MAHARASHTRA) LTD - CP - 19/05/2021</t>
  </si>
  <si>
    <t>** - CHENNAI PETROLEUM CORPORATION LTD - CP - 03/06/2021</t>
  </si>
  <si>
    <t>** - TATA TELESERVICES (MAHARASHTRA) LTD - CP - 06/05/2021</t>
  </si>
  <si>
    <t>** - SBI DFHI LTD - CP - 18/05/2021</t>
  </si>
  <si>
    <t>** - HDFC LTD - CP - 25/05/2021</t>
  </si>
  <si>
    <t>** - MANGALORE REFINERY &amp; PETROCHEMICALS LTD - CP - 16/06/2021</t>
  </si>
  <si>
    <t>** - JULIUS BAER CAPITAL IND PVT LTD - CP - 16/06/2021</t>
  </si>
  <si>
    <t>** - HDFC SECURITIES LTD - CP - 15/07/2021</t>
  </si>
  <si>
    <t>** - JULIUS BAER CAPITAL IND PVT LTD - CP - 25/06/2021</t>
  </si>
  <si>
    <t>** - GODREJ INDUSTRIES LTD - CP - 07/07/2021</t>
  </si>
  <si>
    <t>** - GODREJ INDUSTRIES LTD - CP - 12/07/2021</t>
  </si>
  <si>
    <t>** - TATA MOTORS FINANCE LTD - CP - 28/05/2021</t>
  </si>
  <si>
    <t>** - L&amp;T FINANCE LTD - CP - 11/06/2021</t>
  </si>
  <si>
    <t>** - TVS CREDIT SERVICES LTD - CP - 23/07/2021</t>
  </si>
  <si>
    <t>** - HDFC LTD - CP - 20/05/2021</t>
  </si>
  <si>
    <t>** 07.06 % HDFC LTD - 13/12/2021</t>
  </si>
  <si>
    <t>** 07.15 % MUTHOOT FINANCE LTD - 25/11/2022</t>
  </si>
  <si>
    <t>** 06.60 % REC LTD - 21/03/2022</t>
  </si>
  <si>
    <t>** 08.82 % HDB FINANCIAL SERVICES LTD - 09/09/2021</t>
  </si>
  <si>
    <t>** - NTPC LTD - CP - 09/08/2021</t>
  </si>
  <si>
    <t>** - INDUSIND BANK LTD - CD - 11/06/2021</t>
  </si>
  <si>
    <t>** - CAN FIN HOMES LTD - CP - 23/06/2021</t>
  </si>
  <si>
    <t>** - RELIANCE INDUSTRIES LTD - CP - 25/06/2021</t>
  </si>
  <si>
    <t>** 08.55 % INDIAN RAILWAYS FINANCE CORPORATION LTD - 21/02/2029</t>
  </si>
  <si>
    <t>** 07.32 % NTPC LTD - 17/07/2029</t>
  </si>
  <si>
    <t>** 07.55 % REC LTD - 11/05/2030</t>
  </si>
  <si>
    <t>** 06.83 % HDFC LTD - 08/01/2031</t>
  </si>
  <si>
    <t>** 08.70 % LIC HOUSING FINANCE LTD - 23/03/2029</t>
  </si>
  <si>
    <t>** 09.15 % ICICI BANK LTD - 20/06/2118</t>
  </si>
  <si>
    <t>** 09.34 % REC LTD - 24/08/2024</t>
  </si>
  <si>
    <t>** 04.78 % HOUSING &amp; URBAN DEVELOPMENT CORPORATION LTD - 28/02/2024</t>
  </si>
  <si>
    <t>** 06.59 % INDIAN RAILWAYS FINANCE CORPORATION LTD - 14/04/2023</t>
  </si>
  <si>
    <t>** 09.20 % ICICI BANK LTD - 17/03/2117</t>
  </si>
  <si>
    <t>** 08.49 % NTPC LTD - 25/03/2025</t>
  </si>
  <si>
    <t>** 07.13 % NHPC LTD - 11/02/2028</t>
  </si>
  <si>
    <t>** 08.85 % HDFC BANK LTD - 12/05/2117</t>
  </si>
  <si>
    <t>** 04.96 % LIC HOUSING FINANCE LTD - 14/09/2023</t>
  </si>
  <si>
    <t>** 06.00 % BHARTI HEXACOM LTD - 19/01/2024</t>
  </si>
  <si>
    <t>** 07.70 % BAJAJ FINANCE LTD - 28/12/2022</t>
  </si>
  <si>
    <t>** 07.20 % HDFC LTD - 13/04/2023</t>
  </si>
  <si>
    <t>** 06.95 % RELIANCE INDUSTRIES LTD - 15/03/2023</t>
  </si>
  <si>
    <t>** 07.10 % BAJAJ FINANCE LTD - 10/02/2023</t>
  </si>
  <si>
    <t>** 09.75 % JAMNAGAR UTILITIES &amp; POWER PVT. LTD - 02/08/2024</t>
  </si>
  <si>
    <t>ICICI BANK LTD</t>
  </si>
  <si>
    <t>RELIANCE INDUSTRIES LTD</t>
  </si>
  <si>
    <t>HDFC BANK LTD</t>
  </si>
  <si>
    <t>INFOSYS LTD</t>
  </si>
  <si>
    <t>TATA CONSULTANCY SERVICES LTD</t>
  </si>
  <si>
    <t>KOTAK MAHINDRA BANK LTD</t>
  </si>
  <si>
    <t>ITC LTD</t>
  </si>
  <si>
    <t>AXIS BANK LTD</t>
  </si>
  <si>
    <t>SBI CARDS AND PAYMENT SERVICES LTD</t>
  </si>
  <si>
    <t>HCL TECHNOLOGIES LTD</t>
  </si>
  <si>
    <t>DIXON TECHNOLOGIES (INDIA) LTD</t>
  </si>
  <si>
    <t>POWER GRID CORPORATION OF INDIA LTD</t>
  </si>
  <si>
    <t>DR REDDYs LABORATORIES LTD</t>
  </si>
  <si>
    <t>TATA CONSUMER PRODUCTS LTD</t>
  </si>
  <si>
    <t>3M INDIA LTD</t>
  </si>
  <si>
    <t>JUBILANT FOODWORKS LTD</t>
  </si>
  <si>
    <t>POLYCAB INDIA LTD</t>
  </si>
  <si>
    <t>ORACLE FINANCIALS SERVICES SOFT LTD</t>
  </si>
  <si>
    <t>INFO EDGE (INDIA) LTD</t>
  </si>
  <si>
    <t>HDFC LIFE INSURANCE CO. LTD</t>
  </si>
  <si>
    <t>TITAN COMPANY LTD</t>
  </si>
  <si>
    <t>VOLTAS LTD</t>
  </si>
  <si>
    <t>RADICO KHAITAN LTD</t>
  </si>
  <si>
    <t>AMBUJA CEMENTS LTD</t>
  </si>
  <si>
    <t>ICICI PRUDENTIAL LIFE INSURANCE COMPANY LTD</t>
  </si>
  <si>
    <t>EICHER MOTORS LTD</t>
  </si>
  <si>
    <t>DIVI LABORATORIES LTD</t>
  </si>
  <si>
    <t>KANSAI NEROLAC PAINTS LTD</t>
  </si>
  <si>
    <t>MUTHOOT FINANCE LTD</t>
  </si>
  <si>
    <t>ICICI LOMBARD GENERAL INSURANCE CO. LTD</t>
  </si>
  <si>
    <t>BAJAJ AUTO LTD</t>
  </si>
  <si>
    <t>BAYER CROPSCIENCE LTD</t>
  </si>
  <si>
    <t>MRF LTD</t>
  </si>
  <si>
    <t>HINDUSTAN UNILEVER LTD</t>
  </si>
  <si>
    <t>CIPLA LTD</t>
  </si>
  <si>
    <t>ACC LTD</t>
  </si>
  <si>
    <t>ASTEC LIFESCIENCES LTD</t>
  </si>
  <si>
    <t>PFIZER LTD</t>
  </si>
  <si>
    <t>MATRIMONY.COM LTD</t>
  </si>
  <si>
    <t>MINDTREE LTD</t>
  </si>
  <si>
    <t>MARUTI SUZUKI INDIA LTD</t>
  </si>
  <si>
    <t>JOHNSON CONTROLS - HITACHI AIR CONDITIONING INDIA LTD</t>
  </si>
  <si>
    <t>** 09.95 % FOOD CORPORATION OF INDIA LTD - 07/03/2022</t>
  </si>
  <si>
    <t>** ADITYA BIRLA HOUSING FINANCE LTD - 26/10/2021 - ZCB</t>
  </si>
  <si>
    <t>** HDB FINANCIAL SERVICES LTD - 05/04/2022 - ZCB</t>
  </si>
  <si>
    <t>** BAJAJ FINANCE LTD - 05/04/2022 - ZCB</t>
  </si>
  <si>
    <t>** 08.46 % HOUSING &amp; URBAN DEVELOPMENT CORPORATION LTD - 15/02/2022</t>
  </si>
  <si>
    <t>** 08.45 % REC LTD - 22/03/2022</t>
  </si>
  <si>
    <t>** 08.20 % POWER GRID CORPORATION OF INDIA LTD - 21/01/2022</t>
  </si>
  <si>
    <t>** 08.30 % RELIANCE INDUSTRIES LTD - 08/03/2022</t>
  </si>
  <si>
    <t>** LIC HOUSING FINANCE LTD - 25/02/2022 - ZCB</t>
  </si>
  <si>
    <t>** 09.47 % POWER GRID CORPORATION OF INDIA LTD - 31/03/2022</t>
  </si>
  <si>
    <t>** 09.45 % LIC HOUSING FINANCE LTD - 30/01/2022</t>
  </si>
  <si>
    <t>** ADITYA BIRLA FINANCE LTD - 12/10/2021 - ZCB</t>
  </si>
  <si>
    <t>** TATA CAPITAL FINANCIAL SERVICES LTD - 26/10/2021 - ZCB</t>
  </si>
  <si>
    <t>** 08.80 % TATA CAPITAL FINANCIAL SERVICES LTD - 27/09/2021</t>
  </si>
  <si>
    <t>** 10.09 % MRF LTD - 27/05/2021</t>
  </si>
  <si>
    <t>** 09.48 % REC LTD - 10/08/2021</t>
  </si>
  <si>
    <t>** KOTAK MAHINDRA INVESTMENTS LTD - 15/09/2021 - ZCB</t>
  </si>
  <si>
    <t>** 07.57 % ULTRATECH CEMENT LTD - 06/08/2021</t>
  </si>
  <si>
    <t>** 07.55 % REC LTD - 26/09/2021</t>
  </si>
  <si>
    <t>** 08.40 % POWER GRID CORPORATION OF INDIA LTD - 14/09/2021</t>
  </si>
  <si>
    <t>** 09.14 % BAJAJ HOUSING FINANCE LTD - 03/09/2021</t>
  </si>
  <si>
    <t>** JM FINANCIAL ASSET RECONSTRUCTION COMPANY LTD - 12/08/2021 - ZCB</t>
  </si>
  <si>
    <t>** IIFL HOME FINANCE LTD - 26/07/2021 - ZCB</t>
  </si>
  <si>
    <t>** ADITYA BIRLA FASHION &amp; RETAIL LTD - 14/08/2021 - ZCB</t>
  </si>
  <si>
    <t>** 08.14 % BAJAJ HOUSING FINANCE LTD - 04/06/2021</t>
  </si>
  <si>
    <t>** 09.75 % MAHINDRA RURAL HOUSING FINANCE LTD - 27/09/2021</t>
  </si>
  <si>
    <t>** 08.95 % L&amp;T FINANCE LTD - 16/08/2021</t>
  </si>
  <si>
    <t>** 09.10 % SHRIRAM TRANS. FIN. CO. LTD - 12/07/2021</t>
  </si>
  <si>
    <t>** 08.20 % HDFC LTD - 29/07/2021</t>
  </si>
  <si>
    <t>** 06.95 % LIC HOUSING FINANCE LTD - 04/06/2021</t>
  </si>
  <si>
    <t>** 08.71 % L&amp;T FINANCE LTD - 03/08/2021</t>
  </si>
  <si>
    <t>** AXIS FINANCE LTD - 31/08/2021 - ZCB</t>
  </si>
  <si>
    <t>** SUNDARAM FIN LTD - 31/08/2021 - ZCB</t>
  </si>
  <si>
    <t>** KOTAK MAHINDRA PRIME LTD - 06/07/2021 - ZCB</t>
  </si>
  <si>
    <t>** 08.60 % BAJAJ HOUSING FINANCE LTD - 06/07/2021</t>
  </si>
  <si>
    <t>** 08.36 % ULTRATECH CEMENT LTD - 07/06/2021</t>
  </si>
  <si>
    <t>** EDELWEISS RURAL &amp; CORPORATE SERVICES LTD - 15/07/2021 - ZCB</t>
  </si>
  <si>
    <t>** 10.40 % SIKKA PORTS AND TERMINALS LTD - 18/07/2021</t>
  </si>
  <si>
    <t>** IIFL HOME FINANCE LTD - 11/08/2021 - ZCB</t>
  </si>
  <si>
    <t>** 09.15 % TATA POWER COMPANY LTD - 23/07/2021</t>
  </si>
  <si>
    <t>** 08.81 % HDB FINANCIAL SERVICES LTD - 07/07/2021</t>
  </si>
  <si>
    <t>** JM FINANCIAL ASSET RECONSTRUCTION COMPANY LTD - 15/07/2021 - ZCB</t>
  </si>
  <si>
    <t>** EDELWEISS RETAIL FINANCE LTD - 29/07/2021 - ZCB</t>
  </si>
  <si>
    <t>** 07.18 % REC LTD - 21/05/2021</t>
  </si>
  <si>
    <t>** 08.15 % REC LTD - 18/06/2021</t>
  </si>
  <si>
    <t>** SUNDARAM FIN LTD - 21/07/2021 - ZCB</t>
  </si>
  <si>
    <t>** 09.40 % REC LTD - 17/07/2021</t>
  </si>
  <si>
    <t>** 08.32 % RELIANCE INDUSTRIES LTD - 08/07/2021</t>
  </si>
  <si>
    <t>** 09.64 % POWER GRID CORPORATION OF INDIA LTD - 31/05/2021</t>
  </si>
  <si>
    <t>** 09.90 % HDFC LTD - 10/06/2021</t>
  </si>
  <si>
    <t>** 08.64 % INDIAN RAILWAYS FINANCE CORPORATION LTD - 17/05/2021</t>
  </si>
  <si>
    <t>** SUNDARAM FIN LTD - 15/06/2021 - ZCB</t>
  </si>
  <si>
    <t>** AXIS FINANCE LTD - 14/06/2021 - ZCB</t>
  </si>
  <si>
    <t>** BAJAJ HOUSING FINANCE LTD - 04/05/2021 - ZCB</t>
  </si>
  <si>
    <t>** 09.57 % INDIAN RAILWAYS FINANCE CORPORATION LTD - 31/05/2021</t>
  </si>
  <si>
    <t>** KOTAK MAHINDRA PRIME LTD - 27/05/2021 - ZCB</t>
  </si>
  <si>
    <t>** 09.27 % INDIAN RAILWAYS FINANCE CORPORATION LTD - 10/05/2021</t>
  </si>
  <si>
    <t>** 08.10 % NTPC LTD - 27/05/2021</t>
  </si>
  <si>
    <t>** 08.22 % ICICI HOME FINANCE CO.LTD - 27/05/2021</t>
  </si>
  <si>
    <t>** 07.63 % HOUSING &amp; URBAN DEVELOPMENT CORPORATION LTD - 03/05/2021</t>
  </si>
  <si>
    <t>*</t>
  </si>
  <si>
    <t>AVERAGE MATURITY :   7.34 MONTHS</t>
  </si>
  <si>
    <t>AVERAGE MATURITY :   2.55 YEARS</t>
  </si>
  <si>
    <t>AVERAGE MATURITY :   10.51  MONTHS</t>
  </si>
  <si>
    <t>AVERAGE MATURITY :   3.77 YEARS</t>
  </si>
  <si>
    <t>AVERAGE MATURITY :   1.77 MONTHS</t>
  </si>
  <si>
    <t>AVERAGE MATURITY :  5.49 MONTHS</t>
  </si>
  <si>
    <t>AVERAGE MATURITY :   0.10 MONTHS</t>
  </si>
  <si>
    <t>AVERAGE MATURITY :  6.16 YEARS</t>
  </si>
  <si>
    <t>AVERAGE MATURITY :   9.65 YEARS</t>
  </si>
  <si>
    <t>AVERAGE MATURITY :   3.64  YEARS</t>
  </si>
  <si>
    <t>AVERAGE MATURITY :  2.07 YEARS</t>
  </si>
  <si>
    <t>AVERAGE MATURITY :   2.78 YEARS</t>
  </si>
  <si>
    <t>AVERAGE MATURITY : 0.77 YEARS</t>
  </si>
  <si>
    <t>AVERAGE MATURITY :   0.36 YEARS</t>
  </si>
  <si>
    <t>AVERAGE MATURITY :   0.25 YEARS</t>
  </si>
  <si>
    <t>AVERAGE MATURITY :   0.24 YEARS</t>
  </si>
  <si>
    <t>AVERAGE MATURITY :   0.23 YEARS</t>
  </si>
  <si>
    <t>AVERAGE MATURITY :   0.18 YEARS</t>
  </si>
  <si>
    <t>AVERAGE MATURITY :   0.15 YEARS</t>
  </si>
  <si>
    <t>AVERAGE MATURITY :   0.08 YEARS</t>
  </si>
  <si>
    <t>AVERAGE MATURITY :   0.06 YEARS</t>
  </si>
  <si>
    <t>AVERAGE MATURITY :   0.07 YEARS</t>
  </si>
  <si>
    <t>CARE- D</t>
  </si>
  <si>
    <t>$  - DEWAN HOUSING FINANCE CORPORATION LTD(SR.-I) 8.90% NCD (04/06/2021) Principal due on 4th June 2021 Rs 730.00 Lakhs and Interest is Rs.139.02 Lakhs</t>
  </si>
  <si>
    <t>$  - DEWAN HOUSING FINANCE CORPORATION LTD(SR.-I) 8.90% NCD (04/06/2021) Principal due on 4th June 2021 Rs 720.00 Lakhs and Interest is Rs.131.09 Lakhs</t>
  </si>
  <si>
    <t>$  - DEWAN HOUSING FINANCE CORPORATION LTD(SR.-I) 8.90% NCD (04/06/2021) Principal due on 4th June 2021 Rs 1000.00 Lakhs and Interest is Rs. 169.71 Lakhs</t>
  </si>
  <si>
    <t>$$  - DEWAN HOUSING FINANCE CORPORATION LTD(SR.-I) 8.90% NCD (04/06/2021) Principal due on 4th June 2021 Rs 4,380.00 Lakhs and Interest is Rs. 743.33 Lakhs</t>
  </si>
  <si>
    <t>Details of Intra Scheme Investments as per given below Table</t>
  </si>
  <si>
    <t>Name of the Schemes</t>
  </si>
  <si>
    <t>Amount Invested ( Rs Crores)</t>
  </si>
  <si>
    <t>% of Investment by the Invested scheme</t>
  </si>
  <si>
    <t>TATA HYBRID EQUITY FUND</t>
  </si>
  <si>
    <t>TATA BALANCED ADVANTAGE FUND</t>
  </si>
  <si>
    <t>NAV AS ON 30-APR-21: RS.00.3582 (REGULAR PLAN - IDCW)</t>
  </si>
  <si>
    <t>NAV AS ON 30-APR-21: RS.00.7853 (REGULAR PLAN - GROWTH)</t>
  </si>
  <si>
    <t>NAV AS ON 30-APR-21: RS.00.3831 (DIRECT - IDCW)</t>
  </si>
  <si>
    <t>NAV AS ON 30-APR-21: RS.00.8373 (DIRECT - GROWTH)</t>
  </si>
  <si>
    <t>NAV AS ON 31-OCT-20: RS.00.3582 (REGULAR PLAN - IDCW)</t>
  </si>
  <si>
    <t>NAV AS ON 31-OCT-20: RS.00.7853 (REGULAR PLAN - GROWTH)</t>
  </si>
  <si>
    <t>NAV AS ON 31-OCT-20: RS.00.3831 (DIRECT - IDCW)</t>
  </si>
  <si>
    <t>NAV AS ON 31-OCT-20: RS.00.8373 (DIRECT - GROWTH)</t>
  </si>
  <si>
    <t>NAV AS ON 30-APR-21: RS.12.5890 (DIRECT - GROWTH)</t>
  </si>
  <si>
    <t>NAV AS ON 30-APR-21: RS.12.7030 (DIRECT - GROWTH)</t>
  </si>
  <si>
    <t>NAV AS ON 30-APR-21: RS.12.3440 (REGULAR PLAN - IDCW)</t>
  </si>
  <si>
    <t>NAV AS ON 30-APR-21: RS.12.3440 (REGULAR PLAN - GROWTH)</t>
  </si>
  <si>
    <t>NAV AS ON 31-OCT-20: RS.12.2840 (REGULAR PLAN - IDCW)</t>
  </si>
  <si>
    <t>NAV AS ON 31-OCT-20: RS.12.2840 (REGULAR PLAN - GROWTH)</t>
  </si>
  <si>
    <t>NAV AS ON 31-OCT-20: RS.12.3440 (DIRECT - GROWTH)</t>
  </si>
  <si>
    <t>NAV AS ON 30-APR-21: RS.12.5600 (DIRECT - IDCW)</t>
  </si>
  <si>
    <t>NAV AS ON 31-OCT-20: RS.34.4960 (DIRECT - GROWTH)</t>
  </si>
  <si>
    <t>NAV AS ON 30-APR-21: RS.11.3880 (DIRECT - IDCW)</t>
  </si>
  <si>
    <t>NAV AS ON 30-APR-21: RS.11.3880 (DIRECT - GROWTH)</t>
  </si>
  <si>
    <t>NAV AS ON 31-OCT-20: RS.28.0950 (RP280225 - IDCW)</t>
  </si>
  <si>
    <t>NAV AS ON 31-OCT-20: RS.64.9100 (REGULAR PLAN - GROWTH)</t>
  </si>
  <si>
    <t>NAV AS ON 30-APR-21: RS.1000.0000 (REGULAR PLAN - DAILY IDCW)</t>
  </si>
  <si>
    <t>NAV AS ON 31-OCT-20: RS.1000.0000 (REGULAR PLAN - DAILY IDCW)</t>
  </si>
  <si>
    <t>NAV AS ON 31-OCT-20: RS.1000.0000 (DIRECT - DAILY IDCW)</t>
  </si>
  <si>
    <t>NAV AS ON 30-APR-21: RS.14.3410 (DIRECT - IDCW)</t>
  </si>
  <si>
    <t>NAV AS ON 31-OCT-20: RS.1003.7360 (REGULAR PLAN - DAILY IDCW)</t>
  </si>
  <si>
    <t>NAV AS ON 31-OCT-20: RS.1922.9980 (REGULAR PLAN - PERIODIC IDCW)</t>
  </si>
  <si>
    <t>NAV AS ON 31-OCT-20: RS.37.6260 (REGULAR PLAN - GROWTH)</t>
  </si>
  <si>
    <t>NAV AS ON 31-OCT-20: RS.39.9990 (DIRECT - GROWTH)</t>
  </si>
  <si>
    <t>NAV AS ON 30-APR-21: RS.1114.5200 (REGULAR PLAN - DAILY IDCW)</t>
  </si>
  <si>
    <t>NAV AS ON 30-APR-21: RS.1114.5200 (DIRECT - DAILY IDCW)</t>
  </si>
  <si>
    <t>NAV AS ON 31-OCT-20: RS.3608.9370 (DIRECT - GROWTH)</t>
  </si>
  <si>
    <t>NAV AS ON 30-APR-21: RS.31.4670 (DIRECT - GROWTH)</t>
  </si>
  <si>
    <t>NAV AS ON 31-OCT-20: RS.31.4670 (DIRECT - GROWTH)</t>
  </si>
  <si>
    <t>Equity</t>
  </si>
  <si>
    <t>TAF</t>
  </si>
  <si>
    <t>TATA ARBITRAGE FUND</t>
  </si>
  <si>
    <t>TBAF</t>
  </si>
  <si>
    <t>TBFSF</t>
  </si>
  <si>
    <t>TATA BANKING &amp; FINANCIAL SERVICES FUND</t>
  </si>
  <si>
    <t>TDIF</t>
  </si>
  <si>
    <t>TATA DIGITAL INDIA FUND</t>
  </si>
  <si>
    <t>TEQPEF</t>
  </si>
  <si>
    <t>TATA EQUITY P/E FUND</t>
  </si>
  <si>
    <t>TMIF</t>
  </si>
  <si>
    <t>TATA EQUITY SAVINGS FUND</t>
  </si>
  <si>
    <t>TCS</t>
  </si>
  <si>
    <t>TATA ETHICAL FUND</t>
  </si>
  <si>
    <t>TMCAPF</t>
  </si>
  <si>
    <t>TATA FLEXI CAP FUND</t>
  </si>
  <si>
    <t>TFEF</t>
  </si>
  <si>
    <t>TATA FOCUSED EQUITY FUND</t>
  </si>
  <si>
    <t>TEGF</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</si>
  <si>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</si>
  <si>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</si>
  <si>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</si>
  <si>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</si>
  <si>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</si>
  <si>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</si>
  <si>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</si>
  <si>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</si>
  <si>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</si>
  <si>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</si>
  <si>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</si>
  <si>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</si>
  <si>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</si>
  <si>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</si>
  <si>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</si>
  <si>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</si>
  <si>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</si>
  <si>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</si>
  <si>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</si>
  <si>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</si>
  <si>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</si>
  <si>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</si>
  <si>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</si>
  <si>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</si>
  <si>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</si>
  <si>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</si>
  <si>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</si>
  <si>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</si>
  <si>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</si>
  <si>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</si>
  <si>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</si>
  <si>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</si>
  <si>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</si>
  <si>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</si>
  <si>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TVFS1</t>
  </si>
  <si>
    <t>TATA VALUE FUND - SERIES 1</t>
  </si>
  <si>
    <t>TVFS2</t>
  </si>
  <si>
    <t>TATA VALUE FUND - SERIES 2</t>
  </si>
  <si>
    <t>TYCF</t>
  </si>
  <si>
    <t>TATA YOUNG CITIZENS FUND</t>
  </si>
  <si>
    <t>INE689W01016</t>
  </si>
  <si>
    <t>INE08ZM01014</t>
  </si>
  <si>
    <t>INE180A01020</t>
  </si>
  <si>
    <t>GODREJ INDUSTRIES LTD</t>
  </si>
  <si>
    <t>INE233A01035</t>
  </si>
  <si>
    <t>INE461C01038</t>
  </si>
  <si>
    <t>INE043D01016</t>
  </si>
  <si>
    <t>INE262H01013</t>
  </si>
  <si>
    <t>CAPITAL MARKETS</t>
  </si>
  <si>
    <t>INE763G01038</t>
  </si>
  <si>
    <t>HEALTHCARE SERVICES</t>
  </si>
  <si>
    <t>INE437A01024</t>
  </si>
  <si>
    <t>INE710A01016</t>
  </si>
  <si>
    <t>INE603J01030</t>
  </si>
  <si>
    <t>ENTERTAINMENT</t>
  </si>
  <si>
    <t>INE424H01027</t>
  </si>
  <si>
    <t>TATA MOTORS - DVR</t>
  </si>
  <si>
    <t>IN9155A01020</t>
  </si>
  <si>
    <t>INE371P01015</t>
  </si>
  <si>
    <t>INE849A01020</t>
  </si>
  <si>
    <t>TRANSPORTATION</t>
  </si>
  <si>
    <t>INE517F01014</t>
  </si>
  <si>
    <t>INE127D01025</t>
  </si>
  <si>
    <t>A) REPO</t>
  </si>
  <si>
    <t>TOTAL VALUE AND PERCENTAGE OF ILLIQUID EQUITY SHARES: NIL</t>
  </si>
  <si>
    <t>NAV AS ON 30-APR-21: RS.12.4282 (REGULAR PLAN - IDCW)</t>
  </si>
  <si>
    <t>NAV AS ON 30-APR-21: RS.12.4282 (REGULAR PLAN - GROWTH)</t>
  </si>
  <si>
    <t>NAV AS ON 30-APR-21: RS.12.9397 (DIRECT - IDCW)</t>
  </si>
  <si>
    <t>NAV AS ON 30-APR-21: RS.12.9397 (DIRECT - GROWTH)</t>
  </si>
  <si>
    <t>NAV AS ON 31-OCT-20: RS.9.9284 (REGULAR PLAN - IDCW)</t>
  </si>
  <si>
    <t>NAV AS ON 31-OCT-20: RS.9.9284 (REGULAR PLAN - GROWTH)</t>
  </si>
  <si>
    <t>NAV AS ON 31-OCT-20: RS.10.2802 (DIRECT - IDCW)</t>
  </si>
  <si>
    <t>NAV AS ON 31-OCT-20: RS.10.2802 (DIRECT - GROWTH)</t>
  </si>
  <si>
    <t>NAV AS ON 31-OCT-20: RS.10.0117 (DIRECT - GROWTH)</t>
  </si>
  <si>
    <t>NAV AS ON 31-OCT-20: RS.10.0117 (DIRECT - IDCW)</t>
  </si>
  <si>
    <t>NAV AS ON 31-OCT-20: RS.9.6567 (REGULAR PLAN - GROWTH)</t>
  </si>
  <si>
    <t>NAV AS ON 31-OCT-20: RS.9.6567 (REGULAR PLAN - IDCW)</t>
  </si>
  <si>
    <t>NAV AS ON 30-APR-21: RS.12.4132 (DIRECT - GROWTH)</t>
  </si>
  <si>
    <t>NAV AS ON 30-APR-21: RS.12.4132 (DIRECT - IDCW)</t>
  </si>
  <si>
    <t>NAV AS ON 30-APR-21: RS.11.9084 (REGULAR PLAN - GROWTH)</t>
  </si>
  <si>
    <t>NAV AS ON 30-APR-21: RS.11.9084 (REGULAR PLAN - IDCW)</t>
  </si>
  <si>
    <t>INE716A01013</t>
  </si>
  <si>
    <t>INE199A01012</t>
  </si>
  <si>
    <t>INE001A01036</t>
  </si>
  <si>
    <t>INE123W01016</t>
  </si>
  <si>
    <t>INE036D01028</t>
  </si>
  <si>
    <t>INE094J01016</t>
  </si>
  <si>
    <t>NAV AS ON 30-APR-21: RS.21.1578 (REGULAR PLAN - IDCW)</t>
  </si>
  <si>
    <t>NAV AS ON 30-APR-21: RS.22.9866 (REGULAR PLAN - GROWTH)</t>
  </si>
  <si>
    <t>NAV AS ON 30-APR-21: RS.25.078 (DIRECT - IDCW)</t>
  </si>
  <si>
    <t>NAV AS ON 30-APR-21: RS.25.078 (DIRECT - GROWTH)</t>
  </si>
  <si>
    <t>NAV AS ON 31-OCT-20: RS.16.3993 (REGULAR PLAN - IDCW)</t>
  </si>
  <si>
    <t>NAV AS ON 31-OCT-20: RS.17.812 (REGULAR PLAN - GROWTH)</t>
  </si>
  <si>
    <t>NAV AS ON 31-OCT-20: RS.19.2851 (DIRECT - IDCW)</t>
  </si>
  <si>
    <t>NAV AS ON 31-OCT-20: RS.19.2851 (DIRECT - GROWTH)</t>
  </si>
  <si>
    <t>INE669C01036</t>
  </si>
  <si>
    <t>INE075A01022</t>
  </si>
  <si>
    <t>INE136B01020</t>
  </si>
  <si>
    <t>INE836A01035</t>
  </si>
  <si>
    <t>CONSTRUCTION PROJECT</t>
  </si>
  <si>
    <t>INE010V01017</t>
  </si>
  <si>
    <t>INE214T01019</t>
  </si>
  <si>
    <t>INE356A01018</t>
  </si>
  <si>
    <t>INE670A01012</t>
  </si>
  <si>
    <t>INE335Y01012</t>
  </si>
  <si>
    <t>INE04I401011</t>
  </si>
  <si>
    <t>INE933S01016</t>
  </si>
  <si>
    <t>INE684F01012</t>
  </si>
  <si>
    <t>INE599M01018</t>
  </si>
  <si>
    <t>TELECOM - SERVICES</t>
  </si>
  <si>
    <t>INE0DD101019</t>
  </si>
  <si>
    <t>INE269A01021</t>
  </si>
  <si>
    <t>INDUSTRIAL CAPITAL GOODS</t>
  </si>
  <si>
    <t>INE671A01010</t>
  </si>
  <si>
    <t>INE738I01010</t>
  </si>
  <si>
    <t>INE151A01013</t>
  </si>
  <si>
    <t>INE418L01021</t>
  </si>
  <si>
    <t>B) FOREIGN SECURITIES AND /OR OVERSEAS ETF(S)</t>
  </si>
  <si>
    <t>AMAZON.COM INC.</t>
  </si>
  <si>
    <t>US0231351067</t>
  </si>
  <si>
    <t>GLOBAL X CYBERSECURITY ETF (BUG)</t>
  </si>
  <si>
    <t>US37954Y3844</t>
  </si>
  <si>
    <t>MICROSOFT CORPORATION (MSFT)</t>
  </si>
  <si>
    <t>US5949181045</t>
  </si>
  <si>
    <t>ALPHABET INC. - CLASS A COMMON STOCK</t>
  </si>
  <si>
    <t>US02079K3059</t>
  </si>
  <si>
    <t>FOREIGN SECURITIES AND /OR OVERSEAS ETF(S) TOTAL</t>
  </si>
  <si>
    <t>NAV AS ON 30-APR-21: RS.26.3146 (REGULAR PLAN - IDCW)</t>
  </si>
  <si>
    <t>NAV AS ON 30-APR-21: RS.26.3146 (REGULAR PLAN - GROWTH)</t>
  </si>
  <si>
    <t>NAV AS ON 30-APR-21: RS.28.8122 (DIRECT - IDCW)</t>
  </si>
  <si>
    <t>NAV AS ON 30-APR-21: RS.28.8122 (DIRECT - GROWTH)</t>
  </si>
  <si>
    <t>NAV AS ON 31-OCT-20: RS.19.9799 (REGULAR PLAN - IDCW)</t>
  </si>
  <si>
    <t>NAV AS ON 31-OCT-20: RS.19.9798 (REGULAR PLAN - GROWTH)</t>
  </si>
  <si>
    <t>NAV AS ON 31-OCT-20: RS.21.7075 (DIRECT - IDCW)</t>
  </si>
  <si>
    <t>NAV AS ON 31-OCT-20: RS.21.7075 (DIRECT - GROWTH)</t>
  </si>
  <si>
    <t>INE016A01026</t>
  </si>
  <si>
    <t>INE021A01026</t>
  </si>
  <si>
    <t>INE239A01016</t>
  </si>
  <si>
    <t>INE299U01018</t>
  </si>
  <si>
    <t>INE176B01034</t>
  </si>
  <si>
    <t>INE421D01022</t>
  </si>
  <si>
    <t>INE200M01013</t>
  </si>
  <si>
    <t>INE042A01014</t>
  </si>
  <si>
    <t>NAV AS ON 30-APR-21: RS.19.7353 (REGULAR PLAN - IDCW)</t>
  </si>
  <si>
    <t>NAV AS ON 30-APR-21: RS.21.459 (REGULAR PLAN - GROWTH)</t>
  </si>
  <si>
    <t>NAV AS ON 30-APR-21: RS.23.3838 (DIRECT - IDCW)</t>
  </si>
  <si>
    <t>NAV AS ON 30-APR-21: RS.23.3838 (DIRECT - GROWTH)</t>
  </si>
  <si>
    <t>NAV AS ON 31-OCT-20: RS.16.4625 (REGULAR PLAN - IDCW)</t>
  </si>
  <si>
    <t>NAV AS ON 31-OCT-20: RS.17.8963 (REGULAR PLAN - GROWTH)</t>
  </si>
  <si>
    <t>NAV AS ON 31-OCT-20: RS.19.3708 (DIRECT - IDCW)</t>
  </si>
  <si>
    <t>NAV AS ON 31-OCT-20: RS.19.3708 (DIRECT - GROWTH)</t>
  </si>
  <si>
    <t>INE044A01036</t>
  </si>
  <si>
    <t>INE406A01037</t>
  </si>
  <si>
    <t>INE540L01014</t>
  </si>
  <si>
    <t>INE571A01020</t>
  </si>
  <si>
    <t>INE061F01013</t>
  </si>
  <si>
    <t>INE398R01022</t>
  </si>
  <si>
    <t>INE572A01028</t>
  </si>
  <si>
    <t>INE326A01037</t>
  </si>
  <si>
    <t>INE410P01011</t>
  </si>
  <si>
    <t>INE010B01027</t>
  </si>
  <si>
    <t>INE112L01020</t>
  </si>
  <si>
    <t>INE935A01035</t>
  </si>
  <si>
    <t>INE873D01024</t>
  </si>
  <si>
    <t>INE600L01024</t>
  </si>
  <si>
    <t>INE075I01017</t>
  </si>
  <si>
    <t>INE068V01023</t>
  </si>
  <si>
    <t>INE058A01010</t>
  </si>
  <si>
    <t>INE947Q01028</t>
  </si>
  <si>
    <t>NAV AS ON 30-APR-21: RS.16.0145 (REGULAR PLAN - IDCW)</t>
  </si>
  <si>
    <t>NAV AS ON 30-APR-21: RS.16.0145 (REGULAR PLAN - GROWTH)</t>
  </si>
  <si>
    <t>NAV AS ON 30-APR-21: RS.17.4879 (DIRECT - IDCW)</t>
  </si>
  <si>
    <t>NAV AS ON 30-APR-21: RS.17.4879 (DIRECT - GROWTH)</t>
  </si>
  <si>
    <t>NAV AS ON 31-OCT-20: RS.13.3976 (REGULAR PLAN - IDCW)</t>
  </si>
  <si>
    <t>NAV AS ON 31-OCT-20: RS.13.3976 (REGULAR PLAN - GROWTH)</t>
  </si>
  <si>
    <t>NAV AS ON 31-OCT-20: RS.14.5226 (DIRECT - IDCW)</t>
  </si>
  <si>
    <t>NAV AS ON 31-OCT-20: RS.14.5226 (DIRECT - GROWTH)</t>
  </si>
  <si>
    <t>FERROUS METALS</t>
  </si>
  <si>
    <t>INE081A01012</t>
  </si>
  <si>
    <t>INE749A01030</t>
  </si>
  <si>
    <t>INE481G01011</t>
  </si>
  <si>
    <t>NON - FERROUS METALS</t>
  </si>
  <si>
    <t>INE038A01020</t>
  </si>
  <si>
    <t>INE205A01025</t>
  </si>
  <si>
    <t>INE047A01021</t>
  </si>
  <si>
    <t>CHEMICALS</t>
  </si>
  <si>
    <t>INE288B01029</t>
  </si>
  <si>
    <t>INE139A01034</t>
  </si>
  <si>
    <t>INE03YM01018</t>
  </si>
  <si>
    <t>INE029A01011</t>
  </si>
  <si>
    <t>INE628A01036</t>
  </si>
  <si>
    <t>GAS</t>
  </si>
  <si>
    <t>INE129A01019</t>
  </si>
  <si>
    <t>INE347G01014</t>
  </si>
  <si>
    <t>FERTILISERS</t>
  </si>
  <si>
    <t>INE085A01013</t>
  </si>
  <si>
    <t>INE099Z01011</t>
  </si>
  <si>
    <t>INE578A01017</t>
  </si>
  <si>
    <t>INE094A01015</t>
  </si>
  <si>
    <t>INE331A01037</t>
  </si>
  <si>
    <t>INE602A01023</t>
  </si>
  <si>
    <t>INE245A01021</t>
  </si>
  <si>
    <t>INE373A01013</t>
  </si>
  <si>
    <t>INE048G01026</t>
  </si>
  <si>
    <t>INE686Y01026</t>
  </si>
  <si>
    <t>NAV AS ON 30-APR-21: RS.22.0788 (REGULAR PLAN - IDCW)</t>
  </si>
  <si>
    <t>NAV AS ON 30-APR-21: RS.24.1244 (REGULAR PLAN - GROWTH)</t>
  </si>
  <si>
    <t>NAV AS ON 30-APR-21: RS.26.4309 (DIRECT - IDCW)</t>
  </si>
  <si>
    <t>NAV AS ON 30-APR-21: RS.26.4309 (DIRECT - GROWTH)</t>
  </si>
  <si>
    <t>NAV AS ON 31-OCT-20: RS.15.1824 (REGULAR PLAN - IDCW)</t>
  </si>
  <si>
    <t>NAV AS ON 31-OCT-20: RS.16.5499 (REGULAR PLAN - GROWTH)</t>
  </si>
  <si>
    <t>NAV AS ON 31-OCT-20: RS.18.0021 (DIRECT - IDCW)</t>
  </si>
  <si>
    <t>NAV AS ON 31-OCT-20: RS.18.0021 (DIRECT - GROWTH)</t>
  </si>
  <si>
    <t>B) LISTED/AWAITING LISTING ON STOCK EXCHANGES</t>
  </si>
  <si>
    <t>POWERGRID INFRASTRUCTURE INVESTMENT TRUST</t>
  </si>
  <si>
    <t>GOI - 6.79% (26/12/2029)</t>
  </si>
  <si>
    <t>IN0020160118</t>
  </si>
  <si>
    <t>INE848E07BB9</t>
  </si>
  <si>
    <t>NAV AS ON 30-APR-21: RS.37.4729 (REGULAR PLAN - GROWTH)</t>
  </si>
  <si>
    <t>NAV AS ON 30-APR-21: RS.42.0144 (DIRECT - GROWTH)</t>
  </si>
  <si>
    <t>NAV AS ON 31-OCT-20: RS.32.328 (REGULAR PLAN - GROWTH)</t>
  </si>
  <si>
    <t>NAV AS ON 31-OCT-20: RS.35.9773 (DIRECT - GROWTH)</t>
  </si>
  <si>
    <t>NAV AS ON 31-OCT-20: RS.35.3993 (DIRECT - GROWTH)</t>
  </si>
  <si>
    <t>NAV AS ON 31-OCT-20: RS.31.2968 (REGULAR PLAN - GROWTH)</t>
  </si>
  <si>
    <t>NAV AS ON 30-APR-21: RS.42.1967 (DIRECT - GROWTH)</t>
  </si>
  <si>
    <t>NAV AS ON 30-APR-21: RS.37.0265 (REGULAR PLAN - GROWTH)</t>
  </si>
  <si>
    <t>NAV AS ON 31-OCT-20: RS.50.473 (DIRECT - GROWTH)</t>
  </si>
  <si>
    <t>NAV AS ON 31-OCT-20: RS.26.4483 (DIRECT - IDCW)</t>
  </si>
  <si>
    <t>NAV AS ON 31-OCT-20: RS.48.4144 (REGULAR PLAN - GROWTH)</t>
  </si>
  <si>
    <t>NAV AS ON 31-OCT-20: RS.22.9734 (REGULAR PLAN - IDCW)</t>
  </si>
  <si>
    <t>NAV AS ON 30-APR-21: RS.73.9164 (DIRECT - GROWTH)</t>
  </si>
  <si>
    <t>NAV AS ON 30-APR-21: RS.38.7322 (DIRECT - IDCW)</t>
  </si>
  <si>
    <t>NAV AS ON 30-APR-21: RS.70.6328 (REGULAR PLAN - GROWTH)</t>
  </si>
  <si>
    <t>NAV AS ON 30-APR-21: RS.33.5146 (REGULAR PLAN - IDCW)</t>
  </si>
  <si>
    <t>INE999A01015</t>
  </si>
  <si>
    <t>INE791I01019</t>
  </si>
  <si>
    <t>CONSTRUCTION</t>
  </si>
  <si>
    <t>INE152A01029</t>
  </si>
  <si>
    <t>INE389H01022</t>
  </si>
  <si>
    <t>INE055A01016</t>
  </si>
  <si>
    <t>PAPER</t>
  </si>
  <si>
    <t>INE070A01015</t>
  </si>
  <si>
    <t>INE844O01030</t>
  </si>
  <si>
    <t>INE298A01020</t>
  </si>
  <si>
    <t>INE742F01042</t>
  </si>
  <si>
    <t>INE325A01013</t>
  </si>
  <si>
    <t>INE513A01014</t>
  </si>
  <si>
    <t>INE271C01023</t>
  </si>
  <si>
    <t>INE397D01024</t>
  </si>
  <si>
    <t>INE203G01027</t>
  </si>
  <si>
    <t>INE212H01026</t>
  </si>
  <si>
    <t>INE117A01022</t>
  </si>
  <si>
    <t>INE536A01023</t>
  </si>
  <si>
    <t>INE003A01024</t>
  </si>
  <si>
    <t>INE006I01046</t>
  </si>
  <si>
    <t>INE634I01029</t>
  </si>
  <si>
    <t>INE018A01030</t>
  </si>
  <si>
    <t>INE246F01010</t>
  </si>
  <si>
    <t>INE101A01026</t>
  </si>
  <si>
    <t>INE987B01026</t>
  </si>
  <si>
    <t>TRADING</t>
  </si>
  <si>
    <t>INE891D01026</t>
  </si>
  <si>
    <t>OTHER SERVICES</t>
  </si>
  <si>
    <t>INE615P01015</t>
  </si>
  <si>
    <t>INE974X01010</t>
  </si>
  <si>
    <t>INE343H01029</t>
  </si>
  <si>
    <t>INE183A01024</t>
  </si>
  <si>
    <t>INE209A01019</t>
  </si>
  <si>
    <t>Others</t>
  </si>
  <si>
    <t>INF277K011T0</t>
  </si>
  <si>
    <t>GOI -  8.30% (02/07/2040)</t>
  </si>
  <si>
    <t>IN0020100031</t>
  </si>
  <si>
    <t>GOI - 8.13% (22/06/2045)</t>
  </si>
  <si>
    <t>IN0020150044</t>
  </si>
  <si>
    <t>SDL TAMILNADU  8.14% (27/05/2025)</t>
  </si>
  <si>
    <t>IN3120150047</t>
  </si>
  <si>
    <t>SDL MAHARASHTRA 7.33% (13/09/2027)</t>
  </si>
  <si>
    <t>IN2220170103</t>
  </si>
  <si>
    <t>GOI - 6.57% (05/12/2033)</t>
  </si>
  <si>
    <t>IN0020160100</t>
  </si>
  <si>
    <t>** 09.05 % PUNJAB NATIONAL BANK - 10/11/2027</t>
  </si>
  <si>
    <t>CRISIL--AA+</t>
  </si>
  <si>
    <t>INE695A08063</t>
  </si>
  <si>
    <t>INE941D07158</t>
  </si>
  <si>
    <t>INE020B08CB7</t>
  </si>
  <si>
    <t>** 09.05 % PUNJAB NATIONAL BANK - 24/06/2026</t>
  </si>
  <si>
    <t>INE141A08043</t>
  </si>
  <si>
    <t>INE936D07166</t>
  </si>
  <si>
    <t>** 07.00 % H.P.C.L. - 14/08/2024</t>
  </si>
  <si>
    <t>INE094A08036</t>
  </si>
  <si>
    <t>** TREASURY BILL 364 DAYS (07/10/2021)</t>
  </si>
  <si>
    <t>IN002020Z261</t>
  </si>
  <si>
    <t>NAV AS ON 30-APR-21: RS.256.9226 (REGULAR PLAN - GROWTH)</t>
  </si>
  <si>
    <t>NAV AS ON 30-APR-21: RS.70.8899 (REGULAR PLAN - IDCW)</t>
  </si>
  <si>
    <t>NAV AS ON 30-APR-21: RS.63.8357 (REGULAR PLAN - MONTHLY IDCW)</t>
  </si>
  <si>
    <t>NAV AS ON 30-APR-21: RS.277.1398 (DIRECT - GROWTH)</t>
  </si>
  <si>
    <t>NAV AS ON 30-APR-21: RS.78.8729 (DIRECT - IDCW)</t>
  </si>
  <si>
    <t>NAV AS ON 30-APR-21: RS.70.6303 (DIRECT - MONTHLY IDCW)</t>
  </si>
  <si>
    <t>NAV AS ON 31-OCT-20: RS.211.1953 (REGULAR PLAN - GROWTH)</t>
  </si>
  <si>
    <t>NAV AS ON 31-OCT-20: RS.63.1005 (REGULAR PLAN - IDCW)</t>
  </si>
  <si>
    <t>NAV AS ON 31-OCT-20: RS.53.8058 (REGULAR PLAN - MONTHLY IDCW)</t>
  </si>
  <si>
    <t>NAV AS ON 31-OCT-20: RS.226.6536 (DIRECT - GROWTH)</t>
  </si>
  <si>
    <t>NAV AS ON 31-OCT-20: RS.69.3108 (DIRECT - IDCW)</t>
  </si>
  <si>
    <t>NAV AS ON 31-OCT-20: RS.59.0959 (DIRECT - MONTHLY IDCW)</t>
  </si>
  <si>
    <t>NAV AS ON 31-OCT-20: RS.62.6157 (DIRECT - IDCW TRIGGER A (5%))</t>
  </si>
  <si>
    <t>NAV AS ON 31-OCT-20: RS.145.3157 (DIRECT - GROWTH)</t>
  </si>
  <si>
    <t>NAV AS ON 31-OCT-20: RS.61.9357 (DIRECT - IDCW TRIGGER B (10%))</t>
  </si>
  <si>
    <t>NAV AS ON 31-OCT-20: RS.59.3719 (REGULAR PLAN - IDCW TRIGGER A (5%))</t>
  </si>
  <si>
    <t>NAV AS ON 31-OCT-20: RS.135.4038 (REGULAR PLAN - GROWTH)</t>
  </si>
  <si>
    <t>NAV AS ON 31-OCT-20: RS.56.9978 (REGULAR PLAN - IDCW TRIGGER B (10%))</t>
  </si>
  <si>
    <t>NAV AS ON 30-APR-21: RS.74.3123 (DIRECT - IDCW TRIGGER A (5%))</t>
  </si>
  <si>
    <t>NAV AS ON 30-APR-21: RS.176.7683 (DIRECT - GROWTH)</t>
  </si>
  <si>
    <t>NAV AS ON 30-APR-21: RS.71.6236 (DIRECT - IDCW TRIGGER B (10%))</t>
  </si>
  <si>
    <t>NAV AS ON 30-APR-21: RS.69.9667 (REGULAR PLAN - IDCW TRIGGER A (5%))</t>
  </si>
  <si>
    <t>NAV AS ON 30-APR-21: RS.163.7623 (REGULAR PLAN - GROWTH)</t>
  </si>
  <si>
    <t>NAV AS ON 30-APR-21: RS.65.4843 (REGULAR PLAN - IDCW TRIGGER B (10%))</t>
  </si>
  <si>
    <t>INE482A01020</t>
  </si>
  <si>
    <t>INE155A01022</t>
  </si>
  <si>
    <t>INE613A01020</t>
  </si>
  <si>
    <t>INE901L01018</t>
  </si>
  <si>
    <t>NAV AS ON 31-OCT-20: RS.19.623 (DIRECT - GROWTH)</t>
  </si>
  <si>
    <t>NAV AS ON 31-OCT-20: RS.18.1314 (REGULAR PLAN - GROWTH)</t>
  </si>
  <si>
    <t>NAV AS ON 31-OCT-20: RS.100.9589 (DIRECT - IDCW)</t>
  </si>
  <si>
    <t>NAV AS ON 31-OCT-20: RS.53.6952 (REGULAR PLAN - IDCW)</t>
  </si>
  <si>
    <t>NAV AS ON 30-APR-21: RS.25.1023 (DIRECT - GROWTH)</t>
  </si>
  <si>
    <t>NAV AS ON 30-APR-21: RS.23.0375 (REGULAR PLAN - GROWTH)</t>
  </si>
  <si>
    <t>NAV AS ON 30-APR-21: RS.123.965 (DIRECT - IDCW)</t>
  </si>
  <si>
    <t>NAV AS ON 30-APR-21: RS.63.0491 (REGULAR PLAN - IDCW)</t>
  </si>
  <si>
    <t>INE405E01023</t>
  </si>
  <si>
    <t>INE913H01037</t>
  </si>
  <si>
    <t>INE133A01011</t>
  </si>
  <si>
    <t>INE208A01029</t>
  </si>
  <si>
    <t>INE406M01024</t>
  </si>
  <si>
    <t>INE371A01025</t>
  </si>
  <si>
    <t>NAV AS ON 31-OCT-20: RS.11.6084 (DIRECT - GROWTH)</t>
  </si>
  <si>
    <t>NAV AS ON 31-OCT-20: RS.11.6084 (DIRECT - IDCW)</t>
  </si>
  <si>
    <t>NAV AS ON 31-OCT-20: RS.11.1451 (REGULAR PLAN - GROWTH)</t>
  </si>
  <si>
    <t>NAV AS ON 31-OCT-20: RS.11.1451 (REGULAR PLAN - IDCW)</t>
  </si>
  <si>
    <t>NAV AS ON 30-APR-21: RS.14.0582 (DIRECT - GROWTH)</t>
  </si>
  <si>
    <t>NAV AS ON 30-APR-21: RS.14.0582 (DIRECT - IDCW)</t>
  </si>
  <si>
    <t>NAV AS ON 30-APR-21: RS.13.3884 (REGULAR PLAN - GROWTH)</t>
  </si>
  <si>
    <t>NAV AS ON 30-APR-21: RS.13.3884 (REGULAR PLAN - IDCW)</t>
  </si>
  <si>
    <t>INE07O001018</t>
  </si>
  <si>
    <t>NAV AS ON 31-OCT-20: RS.9.6601 (DIRECT - GROWTH)</t>
  </si>
  <si>
    <t>NAV AS ON 31-OCT-20: RS.9.6601 (DIRECT - IDCW)</t>
  </si>
  <si>
    <t>NAV AS ON 31-OCT-20: RS.9.4774 (REGULAR PLAN - GROWTH)</t>
  </si>
  <si>
    <t>NAV AS ON 31-OCT-20: RS.9.4774 (REGULAR PLAN - IDCW)</t>
  </si>
  <si>
    <t>NAV AS ON 30-APR-21: RS.12.5947 (DIRECT - GROWTH)</t>
  </si>
  <si>
    <t>NAV AS ON 30-APR-21: RS.12.5947 (DIRECT - IDCW)</t>
  </si>
  <si>
    <t>NAV AS ON 30-APR-21: RS.12.2463 (REGULAR PLAN - GROWTH)</t>
  </si>
  <si>
    <t>NAV AS ON 30-APR-21: RS.12.2463 (REGULAR PLAN - IDCW)</t>
  </si>
  <si>
    <t>NAV AS ON 31-OCT-20: RS.52.3836 (DIRECT - IDCW)</t>
  </si>
  <si>
    <t>NAV AS ON 31-OCT-20: RS.230.6108 (DIRECT - GROWTH)</t>
  </si>
  <si>
    <t>NAV AS ON 31-OCT-20: RS.45.866 (REGULAR PLAN - IDCW)</t>
  </si>
  <si>
    <t>NAV AS ON 31-OCT-20: RS.210.2735 (REGULAR PLAN - GROWTH)</t>
  </si>
  <si>
    <t>NAV AS ON 30-APR-21: RS.68.7425 (DIRECT - IDCW)</t>
  </si>
  <si>
    <t>NAV AS ON 30-APR-21: RS.302.5951 (DIRECT - GROWTH)</t>
  </si>
  <si>
    <t>NAV AS ON 30-APR-21: RS.59.9507 (REGULAR PLAN - IDCW)</t>
  </si>
  <si>
    <t>NAV AS ON 30-APR-21: RS.274.842 (REGULAR PLAN - GROWTH)</t>
  </si>
  <si>
    <t>INE256A04022</t>
  </si>
  <si>
    <t>NAV AS ON 31-OCT-20: RS.232.6505 (DIRECT - GROWTH)</t>
  </si>
  <si>
    <t>NAV AS ON 31-OCT-20: RS.45.565 (DIRECT - IDCW)</t>
  </si>
  <si>
    <t>NAV AS ON 31-OCT-20: RS.214.8647 (REGULAR PLAN - GROWTH)</t>
  </si>
  <si>
    <t>NAV AS ON 31-OCT-20: RS.34.6862 (REGULAR PLAN - IDCW)</t>
  </si>
  <si>
    <t>NAV AS ON 30-APR-21: RS.299.3708 (DIRECT - GROWTH)</t>
  </si>
  <si>
    <t>NAV AS ON 30-APR-21: RS.58.6297 (DIRECT - IDCW)</t>
  </si>
  <si>
    <t>NAV AS ON 30-APR-21: RS.275.0139 (REGULAR PLAN - GROWTH)</t>
  </si>
  <si>
    <t>NAV AS ON 30-APR-21: RS.44.3856 (REGULAR PLAN - IDCW)</t>
  </si>
  <si>
    <t>INE647O01011</t>
  </si>
  <si>
    <t>INE280B01018</t>
  </si>
  <si>
    <t>INE660A01013</t>
  </si>
  <si>
    <t>INE092T01019</t>
  </si>
  <si>
    <t>INE387A01021</t>
  </si>
  <si>
    <t>NAV AS ON 31-OCT-20: RS.159.7455 (DIRECT - GROWTH)</t>
  </si>
  <si>
    <t>NAV AS ON 31-OCT-20: RS.52.7347 (DIRECT - IDCW)</t>
  </si>
  <si>
    <t>NAV AS ON 31-OCT-20: RS.148.7877 (REGULAR PLAN - GROWTH)</t>
  </si>
  <si>
    <t>NAV AS ON 31-OCT-20: RS.41.1557 (REGULAR PLAN - IDCW)</t>
  </si>
  <si>
    <t>NAV AS ON 30-APR-21: RS.214.2155 (DIRECT - GROWTH)</t>
  </si>
  <si>
    <t>NAV AS ON 30-APR-21: RS.70.7177 (DIRECT - IDCW)</t>
  </si>
  <si>
    <t>NAV AS ON 30-APR-21: RS.198.3409 (REGULAR PLAN - GROWTH)</t>
  </si>
  <si>
    <t>NAV AS ON 30-APR-21: RS.54.8393 (REGULAR PLAN - IDCW)</t>
  </si>
  <si>
    <t>INE438A01022</t>
  </si>
  <si>
    <t>INE976G01028</t>
  </si>
  <si>
    <t>INE813H01021</t>
  </si>
  <si>
    <t>INE885A01032</t>
  </si>
  <si>
    <t>INE477A01020</t>
  </si>
  <si>
    <t>INE410B01037</t>
  </si>
  <si>
    <t>INE686F01025</t>
  </si>
  <si>
    <t>INE491A01021</t>
  </si>
  <si>
    <t>INE665J01013</t>
  </si>
  <si>
    <t>INE171A01029</t>
  </si>
  <si>
    <t>INE774D01024</t>
  </si>
  <si>
    <t>INE195A01028</t>
  </si>
  <si>
    <t>INE761H01022</t>
  </si>
  <si>
    <t>TEXTILE PRODUCTS</t>
  </si>
  <si>
    <t>INE121A01024</t>
  </si>
  <si>
    <t>NAV AS ON 31-OCT-20: RS.11.3642 (DIRECT - GROWTH)</t>
  </si>
  <si>
    <t>NAV AS ON 31-OCT-20: RS.11.3642 (DIRECT - IDCW)</t>
  </si>
  <si>
    <t>NAV AS ON 31-OCT-20: RS.10.9398 (REGULAR PLAN - GROWTH)</t>
  </si>
  <si>
    <t>NAV AS ON 31-OCT-20: RS.10.9398 (REGULAR PLAN - IDCW)</t>
  </si>
  <si>
    <t>NAV AS ON 30-APR-21: RS.16.5754 (DIRECT - GROWTH)</t>
  </si>
  <si>
    <t>NAV AS ON 30-APR-21: RS.16.5754 (DIRECT - IDCW)</t>
  </si>
  <si>
    <t>NAV AS ON 30-APR-21: RS.15.8097 (REGULAR PLAN - GROWTH)</t>
  </si>
  <si>
    <t>NAV AS ON 30-APR-21: RS.15.8097 (REGULAR PLAN - IDCW)</t>
  </si>
  <si>
    <t>INE219X23014</t>
  </si>
  <si>
    <t>INDIA GRID TRUST - INV-IT</t>
  </si>
  <si>
    <t>INE142Z01019</t>
  </si>
  <si>
    <t>INE128A01029</t>
  </si>
  <si>
    <t>INE00LO01017</t>
  </si>
  <si>
    <t>INE124G01033</t>
  </si>
  <si>
    <t>INE265F01028</t>
  </si>
  <si>
    <t>INE451A01017</t>
  </si>
  <si>
    <t>INE118H01025</t>
  </si>
  <si>
    <t>INE688A01022</t>
  </si>
  <si>
    <t>INE536H01010</t>
  </si>
  <si>
    <t>INE500L01026</t>
  </si>
  <si>
    <t>INE845D01014</t>
  </si>
  <si>
    <t>TEXTILES - SYNTHETIC</t>
  </si>
  <si>
    <t>INE634A01018</t>
  </si>
  <si>
    <t>INE614A01028</t>
  </si>
  <si>
    <t>INE979A01017</t>
  </si>
  <si>
    <t>NAV AS ON 31-OCT-20: RS.102.0006 (DIRECT - GROWTH)</t>
  </si>
  <si>
    <t>NAV AS ON 31-OCT-20: RS.98.1298 (REGULAR PLAN - GROWTH)</t>
  </si>
  <si>
    <t>NAV AS ON 30-APR-21: RS.125.0471 (DIRECT - GROWTH)</t>
  </si>
  <si>
    <t>NAV AS ON 30-APR-21: RS.119.706 (REGULAR PLAN - GROWTH)</t>
  </si>
  <si>
    <t>INE213A01029</t>
  </si>
  <si>
    <t>OIL</t>
  </si>
  <si>
    <t>OIL &amp; NATURAL GAS CO.</t>
  </si>
  <si>
    <t>INE733E01010</t>
  </si>
  <si>
    <t>INE095A01012</t>
  </si>
  <si>
    <t>INE918I01018</t>
  </si>
  <si>
    <t>INE296A01024</t>
  </si>
  <si>
    <t>NAV AS ON 31-OCT-20: RS.75.3458 (DIRECT - GROWTH)</t>
  </si>
  <si>
    <t>NAV AS ON 31-OCT-20: RS.70.6418 (REGULAR PLAN - GROWTH)</t>
  </si>
  <si>
    <t>NAV AS ON 30-APR-21: RS.94.6902 (DIRECT - GROWTH)</t>
  </si>
  <si>
    <t>NAV AS ON 30-APR-21: RS.88.5792 (REGULAR PLAN - GROWTH)</t>
  </si>
  <si>
    <t>INE528G01027</t>
  </si>
  <si>
    <t>INE242A01010</t>
  </si>
  <si>
    <t>INE522F01014</t>
  </si>
  <si>
    <t>MINERALS/MINING</t>
  </si>
  <si>
    <t>INE158A01026</t>
  </si>
  <si>
    <t>INE216A01030</t>
  </si>
  <si>
    <t>INE019A01038</t>
  </si>
  <si>
    <t>NAV AS ON 31-OCT-20: RS.119.0775 (DIRECT PLAN)</t>
  </si>
  <si>
    <t>NAV AS ON 30-APR-21: RS.150.0962 (DIRECT PLAN)</t>
  </si>
  <si>
    <t>NAV AS ON 31-OCT-20: RS.133.4937 (DIRECT PLAN)</t>
  </si>
  <si>
    <t>NAV AS ON 30-APR-21: RS.177.571 (DIRECT PLAN)</t>
  </si>
  <si>
    <t>INE528G01035</t>
  </si>
  <si>
    <t>INE545U01014</t>
  </si>
  <si>
    <t>NAV AS ON 31-OCT-20: RS.104.2891 (DIRECT - IDCW)</t>
  </si>
  <si>
    <t>NAV AS ON 31-OCT-20: RS.189.9309 (DIRECT - GROWTH)</t>
  </si>
  <si>
    <t>NAV AS ON 31-OCT-20: RS.71.89 (REGULAR PLAN - IDCW)</t>
  </si>
  <si>
    <t>NAV AS ON 31-OCT-20: RS.176.136 (REGULAR PLAN - GROWTH)</t>
  </si>
  <si>
    <t>NAV AS ON 30-APR-21: RS.133.8999 (DIRECT - IDCW)</t>
  </si>
  <si>
    <t>NAV AS ON 30-APR-21: RS.243.8453 (DIRECT - GROWTH)</t>
  </si>
  <si>
    <t>NAV AS ON 30-APR-21: RS.91.7399 (REGULAR PLAN - IDCW)</t>
  </si>
  <si>
    <t>NAV AS ON 30-APR-21: RS.224.8281 (REGULAR PLAN - GROWTH)</t>
  </si>
  <si>
    <t>INE263A01024</t>
  </si>
  <si>
    <t>AEROSPACE &amp; DEFENSE</t>
  </si>
  <si>
    <t>INE494B01023</t>
  </si>
  <si>
    <t>INE040D01038</t>
  </si>
  <si>
    <t>INE192R01011</t>
  </si>
  <si>
    <t>INE348B01021</t>
  </si>
  <si>
    <t>INE930H01023</t>
  </si>
  <si>
    <t>INE111A01025</t>
  </si>
  <si>
    <t>INE120A01034</t>
  </si>
  <si>
    <t>NAV AS ON 31-OCT-20: RS.28.8481 (DIRECT - GROWTH)</t>
  </si>
  <si>
    <t>NAV AS ON 31-OCT-20: RS.26.6963 (REGULAR PLAN - GROWTH)</t>
  </si>
  <si>
    <t>NAV AS ON 30-APR-21: RS.36.8714 (DIRECT - GROWTH)</t>
  </si>
  <si>
    <t>NAV AS ON 30-APR-21: RS.33.9814 (REGULAR PLAN - GROWTH)</t>
  </si>
  <si>
    <t>INE503A01015</t>
  </si>
  <si>
    <t>INE854D01024</t>
  </si>
  <si>
    <t>INE196A01026</t>
  </si>
  <si>
    <t>INE318A01026</t>
  </si>
  <si>
    <t>INE274J01014</t>
  </si>
  <si>
    <t>INE338I01027</t>
  </si>
  <si>
    <t>INE548C01032</t>
  </si>
  <si>
    <t>INE298J01013</t>
  </si>
  <si>
    <t>NAV AS ON 30-APR-21: RS.9.9681 (REGULAR PLAN - IDCW)</t>
  </si>
  <si>
    <t>NAV AS ON 30-APR-21: RS.9.9681 (REGULAR PLAN - GROWTH)</t>
  </si>
  <si>
    <t>NAV AS ON 30-APR-21: RS.10.205 (DIRECT - IDCW)</t>
  </si>
  <si>
    <t>NAV AS ON 30-APR-21: RS.10.205 (DIRECT - GROWTH)</t>
  </si>
  <si>
    <t>NAV AS ON 31-OCT-20: RS.7.978 (REGULAR PLAN - IDCW)</t>
  </si>
  <si>
    <t>NAV AS ON 31-OCT-20: RS.7.9781 (REGULAR PLAN - GROWTH)</t>
  </si>
  <si>
    <t>NAV AS ON 31-OCT-20: RS.8.1021 (DIRECT - IDCW)</t>
  </si>
  <si>
    <t>NAV AS ON 31-OCT-20: RS.8.1021 (DIRECT - GROWTH)</t>
  </si>
  <si>
    <t>INE584A01023</t>
  </si>
  <si>
    <t>INE647A01010</t>
  </si>
  <si>
    <t>INE259A01022</t>
  </si>
  <si>
    <t>CANARA BANK</t>
  </si>
  <si>
    <t>INE476A01014</t>
  </si>
  <si>
    <t>INE685A01028</t>
  </si>
  <si>
    <t>INE092A01019</t>
  </si>
  <si>
    <t>INE256A01028</t>
  </si>
  <si>
    <t>INE102D01028</t>
  </si>
  <si>
    <t>INE114A01011</t>
  </si>
  <si>
    <t>BANK OF BARODA</t>
  </si>
  <si>
    <t>INE028A01039</t>
  </si>
  <si>
    <t>INE787D01026</t>
  </si>
  <si>
    <t>INE101D01020</t>
  </si>
  <si>
    <t>INE463A01038</t>
  </si>
  <si>
    <t>INE257A01026</t>
  </si>
  <si>
    <t>INE721A01013</t>
  </si>
  <si>
    <t>INE465A01025</t>
  </si>
  <si>
    <t>INE498L01015</t>
  </si>
  <si>
    <t>INE020B01018</t>
  </si>
  <si>
    <t>INE376G01013</t>
  </si>
  <si>
    <t>INE002S01010</t>
  </si>
  <si>
    <t>INE423A01024</t>
  </si>
  <si>
    <t>INE775A01035</t>
  </si>
  <si>
    <t>INE134E01011</t>
  </si>
  <si>
    <t>INE302A01020</t>
  </si>
  <si>
    <t>INE522D01027</t>
  </si>
  <si>
    <t>INE323A01026</t>
  </si>
  <si>
    <t>PUNJAB NATIONAL BANK</t>
  </si>
  <si>
    <t>INE160A01022</t>
  </si>
  <si>
    <t>PUNJAB NATIONAL BANK^</t>
  </si>
  <si>
    <t>BANK OF BARODA^</t>
  </si>
  <si>
    <t>CANARA BANK^</t>
  </si>
  <si>
    <t>STATE BANK OF INDIA^</t>
  </si>
  <si>
    <t>IN0020020072</t>
  </si>
  <si>
    <t>IN0020120013</t>
  </si>
  <si>
    <t>IN0020070051</t>
  </si>
  <si>
    <t>IN0020200211</t>
  </si>
  <si>
    <t>IN0020070028</t>
  </si>
  <si>
    <t>IN0020130061</t>
  </si>
  <si>
    <t>IN0020030014</t>
  </si>
  <si>
    <t>INE001A07SQ5</t>
  </si>
  <si>
    <t>INE001A07SU7</t>
  </si>
  <si>
    <t>INE001A07SM4</t>
  </si>
  <si>
    <t>INE031A08715</t>
  </si>
  <si>
    <t>INE115A07MJ1</t>
  </si>
  <si>
    <t>INE115A07NZ5</t>
  </si>
  <si>
    <t>INE020B08BR5</t>
  </si>
  <si>
    <t>INE115A07OK5</t>
  </si>
  <si>
    <t>IN002020Z402</t>
  </si>
  <si>
    <t>IN002020Z238</t>
  </si>
  <si>
    <t>IN002020Z501</t>
  </si>
  <si>
    <t>IN002020Z196</t>
  </si>
  <si>
    <t>IN002020Z162</t>
  </si>
  <si>
    <t>IN002020Z204</t>
  </si>
  <si>
    <t>IN002020Z394</t>
  </si>
  <si>
    <t>IN002020Z477</t>
  </si>
  <si>
    <t>IN002020Z121</t>
  </si>
  <si>
    <t>** TREASURY BILL 182 DAYS (08/07/2021)</t>
  </si>
  <si>
    <t>IN002020Y405</t>
  </si>
  <si>
    <t>IN002020Z212</t>
  </si>
  <si>
    <t>AU SMALL FINANCE BANK</t>
  </si>
  <si>
    <t>UNION BANK OF INDIA</t>
  </si>
  <si>
    <t>CORPORATION BANK</t>
  </si>
  <si>
    <t>(D) TREPS</t>
  </si>
  <si>
    <t>E) REPO</t>
  </si>
  <si>
    <t>NAV AS ON 30-APR-21: RS.10.8284 (REGULAR PLAN - MONTHLY IDCW)</t>
  </si>
  <si>
    <t>NAV AS ON 30-APR-21: RS.11.325 (REGULAR PLAN - GROWTH)</t>
  </si>
  <si>
    <t>NAV AS ON 30-APR-21: RS.11.053 (DIRECT - MONTHLY IDCW)</t>
  </si>
  <si>
    <t>NAV AS ON 30-APR-21: RS.11.5284 (DIRECT - GROWTH)</t>
  </si>
  <si>
    <t>NAV AS ON 31-OCT-20: RS.10.6407 (REGULAR PLAN - MONTHLY IDCW)</t>
  </si>
  <si>
    <t>NAV AS ON 31-OCT-20: RS.11.1237 (REGULAR PLAN - GROWTH)</t>
  </si>
  <si>
    <t>NAV AS ON 31-OCT-20: RS.10.8164 (DIRECT - MONTHLY IDCW)</t>
  </si>
  <si>
    <t>NAV AS ON 31-OCT-20: RS.11.2811 (DIRECT - GROWTH)</t>
  </si>
  <si>
    <t>INE484J01027</t>
  </si>
  <si>
    <t>INE169A01031</t>
  </si>
  <si>
    <t>BROOKFIELD INDIA REAL ESTATE TRUST</t>
  </si>
  <si>
    <t>INE0FDU25010</t>
  </si>
  <si>
    <t>** 08.20 % POWER FINANCE CORPORATION - 10/03/2025</t>
  </si>
  <si>
    <t>INE134E08GY3</t>
  </si>
  <si>
    <t>INE020B08CT9</t>
  </si>
  <si>
    <t>** 06.83 % POWER FINANCE CORPORATION - 24/04/2023</t>
  </si>
  <si>
    <t>INE134E08KO6</t>
  </si>
  <si>
    <t>INE296A08656</t>
  </si>
  <si>
    <t>INE020B08CC5</t>
  </si>
  <si>
    <t>INE936D07133</t>
  </si>
  <si>
    <t>** 07.35 % POWER FINANCE CORPORATION - 22/11/2022</t>
  </si>
  <si>
    <t>INE134E08JF6</t>
  </si>
  <si>
    <t>IN002020Y314</t>
  </si>
  <si>
    <t>IN002020Z436</t>
  </si>
  <si>
    <t>NAV AS ON 30-APR-21: RS.13.096 (REGULAR PLAN - IDCW)</t>
  </si>
  <si>
    <t>NAV AS ON 30-APR-21: RS.13.096 (REGULAR PLAN - GROWTH)</t>
  </si>
  <si>
    <t>NAV AS ON 30-APR-21: RS.13.6345 (DIRECT - IDCW)</t>
  </si>
  <si>
    <t>NAV AS ON 30-APR-21: RS.13.6345 (DIRECT - GROWTH)</t>
  </si>
  <si>
    <t>NAV AS ON 31-OCT-20: RS.11.403 (REGULAR PLAN - IDCW)</t>
  </si>
  <si>
    <t>NAV AS ON 31-OCT-20: RS.11.403 (REGULAR PLAN - GROWTH)</t>
  </si>
  <si>
    <t>NAV AS ON 31-OCT-20: RS.11.7697 (DIRECT - IDCW)</t>
  </si>
  <si>
    <t>NAV AS ON 31-OCT-20: RS.11.7697 (DIRECT - GROWTH)</t>
  </si>
  <si>
    <t>IN9002A01024</t>
  </si>
  <si>
    <t>NAV AS ON 30-APR-21: RS.14.4164 (REGULAR PLAN - MONTHLY IDCW)</t>
  </si>
  <si>
    <t>NAV AS ON 30-APR-21: RS.38.0681 (REGULAR PLAN - GROWTH)</t>
  </si>
  <si>
    <t>NAV AS ON 30-APR-21: RS.18.247 (REGULAR PLAN - PERIODIC IDCW)</t>
  </si>
  <si>
    <t>NAV AS ON 30-APR-21: RS.16.5956 (DIRECT - MONTHLY IDCW)</t>
  </si>
  <si>
    <t>NAV AS ON 30-APR-21: RS.41.3856 (DIRECT - GROWTH)</t>
  </si>
  <si>
    <t>NAV AS ON 30-APR-21: RS.20.257 (DIRECT - PERIODIC IDCW)</t>
  </si>
  <si>
    <t>NAV AS ON 31-OCT-20: RS.13.4515 (REGULAR PLAN - MONTHLY IDCW)</t>
  </si>
  <si>
    <t>NAV AS ON 31-OCT-20: RS.34.8095 (REGULAR PLAN - GROWTH)</t>
  </si>
  <si>
    <t>NAV AS ON 31-OCT-20: RS.16.706 (REGULAR PLAN - PERIODIC IDCW)</t>
  </si>
  <si>
    <t>NAV AS ON 31-OCT-20: RS.15.3571 (DIRECT - MONTHLY IDCW)</t>
  </si>
  <si>
    <t>NAV AS ON 31-OCT-20: RS.37.6333 (DIRECT - GROWTH)</t>
  </si>
  <si>
    <t>NAV AS ON 31-OCT-20: RS.18.4203 (DIRECT - PERIODIC IDCW)</t>
  </si>
  <si>
    <t>SILVER MINI (5 KGS) COMMODITY</t>
  </si>
  <si>
    <t>GOLD MINI (100 GRAMS) COMMODITY</t>
  </si>
  <si>
    <t>NICKEL (1500 KGS) COMMODITY</t>
  </si>
  <si>
    <t>NICKEL</t>
  </si>
  <si>
    <t>SILVER (30 KG) COMMODITY</t>
  </si>
  <si>
    <t>SILVER</t>
  </si>
  <si>
    <t>INE233B01017</t>
  </si>
  <si>
    <t>GOLD</t>
  </si>
  <si>
    <t>COPPER</t>
  </si>
  <si>
    <t>GUARGUM5</t>
  </si>
  <si>
    <t>NAV AS ON 30-APR-21: RS.13.3855 (REGULAR PLAN - IDCW)</t>
  </si>
  <si>
    <t>NAV AS ON 30-APR-21: RS.13.3855 (REGULAR PLAN - GROWTH)</t>
  </si>
  <si>
    <t>NAV AS ON 30-APR-21: RS.13.6868 (DIRECT - IDCW)</t>
  </si>
  <si>
    <t>NAV AS ON 30-APR-21: RS.13.6868 (DIRECT - GROWTH)</t>
  </si>
  <si>
    <t>NAV AS ON 31-OCT-20: RS.11.0867 (REGULAR PLAN - IDCW)</t>
  </si>
  <si>
    <t>NAV AS ON 31-OCT-20: RS.11.0867 (REGULAR PLAN - GROWTH)</t>
  </si>
  <si>
    <t>NAV AS ON 31-OCT-20: RS.11.2267 (DIRECT - IDCW)</t>
  </si>
  <si>
    <t>NAV AS ON 31-OCT-20: RS.11.2267 (DIRECT - GROWTH)</t>
  </si>
  <si>
    <t>TATA SHORT TERM BOND FUND (The scheme has 1 segregated portfolio which was created under Tata Corporate Bond Fund.)</t>
  </si>
  <si>
    <t>Dividend History</t>
  </si>
  <si>
    <t>NOTE:</t>
  </si>
  <si>
    <t>There are no investments in Partly Paid up Debentures.</t>
  </si>
  <si>
    <t>TATA FIXED MATURITY PLAN-SERIES 53 SCHEME - A</t>
  </si>
  <si>
    <t>TATA FIXED MATURITY PLAN-SERIES 53 SCHEME - B</t>
  </si>
  <si>
    <t>TATA FIXED MATURITY PLAN-SERIES 54 SCHEME - A</t>
  </si>
  <si>
    <t>TATA FIXED MATURITY PLAN-SERIES 55 SCHEME - A</t>
  </si>
  <si>
    <t>TATA FIXED MATURITY PLAN-SERIES 55 SCHEME - B</t>
  </si>
  <si>
    <t>TATA FIXED MATURITY PLAN-SERIES 55 SCHEME - D</t>
  </si>
  <si>
    <t>TATA FIXED MATURITY PLAN-SERIES 55 SCHEME - E</t>
  </si>
  <si>
    <t>TATA FIXED MATURITY PLAN-SERIES 55 SCHEME - F</t>
  </si>
  <si>
    <t>TATA FIXED MATURITY PLAN-SERIES 55 SCHEME - G</t>
  </si>
  <si>
    <t>TATA FIXED MATURITY PLAN-SERIES 55 SCHEME - I</t>
  </si>
  <si>
    <t>TATA FIXED MATURITY PLAN-SERIES 56 SCHEME - A</t>
  </si>
  <si>
    <t>TATA FIXED MATURITY PLAN-SERIES 56 SCHEME - B</t>
  </si>
  <si>
    <t>TATA FIXED MATURITY PLAN-SERIES 56 SCHEME - C</t>
  </si>
  <si>
    <t>TATA FIXED MATURITY PLAN-SERIES 56 SCHEME - D</t>
  </si>
  <si>
    <t>TATA FIXED MATURITY PLAN-SERIES 56 SCHEME - F</t>
  </si>
  <si>
    <t>TATA VALUE FUND - SERIES 1 (CLOSE ENDED SCHEME)</t>
  </si>
  <si>
    <t>TATA VALUE FUND - SERIES 2 (CLOSE ENDED SCHEME)</t>
  </si>
  <si>
    <t>Tata Equity P/E Fund Direct Plan - IDCW Trigger A (5%)</t>
  </si>
  <si>
    <t>RECORD_DATE</t>
  </si>
  <si>
    <t>NAV As on Record Date</t>
  </si>
  <si>
    <t>DIVIDEND PER UNIT(HUF &amp; INDIVIDUALS)</t>
  </si>
  <si>
    <t>DIVIDEND PER UNIT(OTHERS)</t>
  </si>
  <si>
    <t>Tata Equity P/E Fund Direct Plan - IDCW Trigger B(10%)</t>
  </si>
  <si>
    <t>Tata Equity P/E Fund Regular Plan - IDCW Trigger A (5%)</t>
  </si>
  <si>
    <t>Tata Equity P/E Fund Regular Plan - IDCW Trigger B(10%)</t>
  </si>
  <si>
    <t>Tata Equity Savings Fund Regular Plan - IDCW Monthly</t>
  </si>
  <si>
    <t>Tata Equity Savings Fund Direct Plan - IDCW Monthly</t>
  </si>
  <si>
    <t>Tata Hybrid Equity Fund Regular Plan - IDCW Periodic</t>
  </si>
  <si>
    <t>Tata Hybrid Equity Fund Direct Plan - IDCW Periodic</t>
  </si>
  <si>
    <t>Tata Hybrid Equity Fund Regular Plan - IDCW Monthly</t>
  </si>
  <si>
    <t>Tata Hybrid Equity Fund Direct Plan - IDCW Monthly</t>
  </si>
  <si>
    <t>Tata India Tax Savings Fund Regular Plan IDCW</t>
  </si>
  <si>
    <t>Tata India Tax Savings Fund Direct Plan IDCW</t>
  </si>
  <si>
    <t>Tata Liquid Fund Regular Plan - Daily IDCW</t>
  </si>
  <si>
    <t>Nov'20</t>
  </si>
  <si>
    <t>1001.5157-1001.5157</t>
  </si>
  <si>
    <t>Dec'20</t>
  </si>
  <si>
    <t>Jan'21</t>
  </si>
  <si>
    <t xml:space="preserve">Feb'21 </t>
  </si>
  <si>
    <t>Mar'21</t>
  </si>
  <si>
    <t>Apr'21</t>
  </si>
  <si>
    <t>Tata Liquid Fund Direct Plan - Daily IDCW</t>
  </si>
  <si>
    <t>1001.5187-1001.5187</t>
  </si>
  <si>
    <t>Feb'21</t>
  </si>
  <si>
    <t>Tata Money Market Fund  Regular Plan - Daily IDCW</t>
  </si>
  <si>
    <t>1114.5200-1114.5200</t>
  </si>
  <si>
    <t>Tata Money Market Fund Direct Plan - Daily IDCW</t>
  </si>
  <si>
    <t>Tata Overnight Fund - Regular Plan - IDCW</t>
  </si>
  <si>
    <t>1000.000-1000.000</t>
  </si>
  <si>
    <t>Tata Overnight Fund - Direct Plan- IDCW</t>
  </si>
  <si>
    <t>Tata Treasury Advantage Fund  Regular Plan - Daily IDCW</t>
  </si>
  <si>
    <t xml:space="preserve">Nov'20 </t>
  </si>
  <si>
    <t>1003.5288-1003.5288</t>
  </si>
  <si>
    <t>Tata Treasury Advantage Fund Direct Plan - Daily IDCW</t>
  </si>
  <si>
    <t>1003.5316-1003.5316</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</si>
  <si>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</si>
  <si>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</si>
  <si>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</si>
  <si>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</si>
  <si>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</si>
  <si>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</si>
  <si>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TATA STEEL LTD</t>
  </si>
  <si>
    <t>HOUSING DEVELOPMENT FINANCE CORPORATION LTD</t>
  </si>
  <si>
    <t>ADANI PORTS AND SPECIAL ECONOMIC ZONE LTD</t>
  </si>
  <si>
    <t>ULTRATECH CEMENT LTD</t>
  </si>
  <si>
    <t>LARSEN &amp; TOUBRO LTD</t>
  </si>
  <si>
    <t>BHARTI AIRTEL LTD</t>
  </si>
  <si>
    <t>DLF LTD</t>
  </si>
  <si>
    <t>SUN PHARMACEUTICAL INDUSTRIES LTD</t>
  </si>
  <si>
    <t>HINDALCO INDUSTRIES LTD</t>
  </si>
  <si>
    <t>AUROBINDO PHARMA LTD</t>
  </si>
  <si>
    <t>UPL LTD</t>
  </si>
  <si>
    <t>APOLLO HOSPITALS ENTERPRISE LTD</t>
  </si>
  <si>
    <t>VEDANTA LTD</t>
  </si>
  <si>
    <t>NMDC LTD</t>
  </si>
  <si>
    <t>CADILA HEALTHCARE LTD</t>
  </si>
  <si>
    <t>TATA MOTORS LTD</t>
  </si>
  <si>
    <t>LUPIN LTD</t>
  </si>
  <si>
    <t>SRF LTD</t>
  </si>
  <si>
    <t>SBI LIFE INSURANCE COMPANY LTD</t>
  </si>
  <si>
    <t>HAVELLS INDIA LTD</t>
  </si>
  <si>
    <t>TATA POWER COMPANY LTD</t>
  </si>
  <si>
    <t>GRASIM INDUSTRIES LTD</t>
  </si>
  <si>
    <t>COLGATE-PALMOLIVE INDIA LTD</t>
  </si>
  <si>
    <t>TORRENT PHARMACEUTICALS LTD</t>
  </si>
  <si>
    <t>BAJAJ FINSERV LTD</t>
  </si>
  <si>
    <t>UNITED SPIRITS LTD</t>
  </si>
  <si>
    <t>TATA CHEMICALS LTD</t>
  </si>
  <si>
    <t>GLENMARK PHARMACEUTICALS LTD</t>
  </si>
  <si>
    <t>ZEE ENTERTAINMENT ENTERPRISES LTD</t>
  </si>
  <si>
    <t>GODREJ CONSUMER PRODUCTS LTD</t>
  </si>
  <si>
    <t>PIDILITE INDUSTRIES  LTD</t>
  </si>
  <si>
    <t>PETRONET LNG LTD</t>
  </si>
  <si>
    <t>STEEL AUTHORITY INDIA LTD</t>
  </si>
  <si>
    <t>CONTAINER CORPORATION OF INDIA LTD</t>
  </si>
  <si>
    <t>SUN TV NETWORK LTD</t>
  </si>
  <si>
    <t>LARSEN &amp; TOUBRO INFOTECH LTD</t>
  </si>
  <si>
    <t>AMARA RAJA BATTERIES LTD</t>
  </si>
  <si>
    <t>INDIAN RAILWAY CATERING AND TOURISM CORPORATION LTD</t>
  </si>
  <si>
    <t>MAHINDRA &amp; MAHINDRA LTD</t>
  </si>
  <si>
    <t>APOLLO TYRES LTD</t>
  </si>
  <si>
    <t>BHARAT PETROLEUM CORPORATION LTD</t>
  </si>
  <si>
    <t>GAIL ( INDIA ) LTD</t>
  </si>
  <si>
    <t>TVS MOTOR COMPANY LTD</t>
  </si>
  <si>
    <t>HINDUSTAN PETROLEUM CORPORATION LTD</t>
  </si>
  <si>
    <t>NATIONAL ALUMINIUM CO. LTD</t>
  </si>
  <si>
    <t>TECH MAHINDRA LTD</t>
  </si>
  <si>
    <t>FEDERAL BANK LTD</t>
  </si>
  <si>
    <t>BALKRISHNA INDUSTRIES LTD</t>
  </si>
  <si>
    <t>ASIAN PAINTS (INDIA) LTD</t>
  </si>
  <si>
    <t>JINDAL STEEL &amp; POWER LTD</t>
  </si>
  <si>
    <t>HDFC ASSET MANAGEMENT COMPANY LTD</t>
  </si>
  <si>
    <t>GRANULES INDIA LTD</t>
  </si>
  <si>
    <t>BERGER PAINTS INDIA LTD</t>
  </si>
  <si>
    <t>BHARAT HEAVY ELECTRICALS LTD</t>
  </si>
  <si>
    <t>SHRIRAM TRANSPORT FINANCE CO LTD</t>
  </si>
  <si>
    <t>NESTLE INDIA LTD</t>
  </si>
  <si>
    <t>BHARAT FORGE LTD</t>
  </si>
  <si>
    <t>CITY UNION BANK LTD</t>
  </si>
  <si>
    <t>MARICO LTD</t>
  </si>
  <si>
    <t>ESCORTS LTD</t>
  </si>
  <si>
    <t>INDRAPRASTHA GAS LTD</t>
  </si>
  <si>
    <t>BHARAT ELECTRONICS LTD</t>
  </si>
  <si>
    <t>L&amp;T FINANCE HOLDINGS LTD</t>
  </si>
  <si>
    <t>REC LTD</t>
  </si>
  <si>
    <t>ALKEM LABORATORIES LTD</t>
  </si>
  <si>
    <t>COAL INDIA LTD</t>
  </si>
  <si>
    <t>JSW STEEL LTD</t>
  </si>
  <si>
    <t>PAGE INDUSTRIES LTD</t>
  </si>
  <si>
    <t>BIOCON LTD</t>
  </si>
  <si>
    <t>MAHANAGAR GAS LTD</t>
  </si>
  <si>
    <t>SIEMENS LTD</t>
  </si>
  <si>
    <t>ADANI ENTERPRISES LTD</t>
  </si>
  <si>
    <t>INDIAN OIL CORPORATION LTD</t>
  </si>
  <si>
    <t>MPHASIS LTD</t>
  </si>
  <si>
    <t>MOTHERSON SUMI SYSTEMS LTD</t>
  </si>
  <si>
    <t>POWER FINANCE CORPORATION  LTD</t>
  </si>
  <si>
    <t>EXIDE INDUSTRIES LTD</t>
  </si>
  <si>
    <t>MANAPPURAM FINANCE LTD</t>
  </si>
  <si>
    <t>BOSCH LTD</t>
  </si>
  <si>
    <t>ASHOK LEYLAND LTD</t>
  </si>
  <si>
    <t>NTPC LTD</t>
  </si>
  <si>
    <t>MAX FINANCIAL SERVICES LTD</t>
  </si>
  <si>
    <t>SHREE CEMENT LTD</t>
  </si>
  <si>
    <t>THE RAMCO CEMENTS LTD</t>
  </si>
  <si>
    <t>GUJARAT GAS LTD</t>
  </si>
  <si>
    <t>TORRENT POWER LTD</t>
  </si>
  <si>
    <t>TORRENT POWER LTD^</t>
  </si>
  <si>
    <t>ICICI PRUDENTIAL LIFE INSURANCE COMPANY LTD^</t>
  </si>
  <si>
    <t>GUJARAT GAS LTD^</t>
  </si>
  <si>
    <t>THE RAMCO CEMENTS LTD^</t>
  </si>
  <si>
    <t>TITAN COMPANY LTD^</t>
  </si>
  <si>
    <t>SHREE CEMENT LTD^</t>
  </si>
  <si>
    <t>MAX FINANCIAL SERVICES LTD^</t>
  </si>
  <si>
    <t>NTPC LTD^</t>
  </si>
  <si>
    <t>ASHOK LEYLAND LTD^</t>
  </si>
  <si>
    <t>BOSCH LTD^</t>
  </si>
  <si>
    <t>MANAPPURAM FINANCE LTD^</t>
  </si>
  <si>
    <t>EXIDE INDUSTRIES LTD^</t>
  </si>
  <si>
    <t>MUTHOOT FINANCE LTD^</t>
  </si>
  <si>
    <t>ICICI LOMBARD GENERAL INSURANCE CO. LTD^</t>
  </si>
  <si>
    <t>KOTAK MAHINDRA BANK LTD^</t>
  </si>
  <si>
    <t>TATA CONSUMER PRODUCTS LTD^</t>
  </si>
  <si>
    <t>POWER FINANCE CORPORATION  LTD^</t>
  </si>
  <si>
    <t>MOTHERSON SUMI SYSTEMS LTD^</t>
  </si>
  <si>
    <t>MPHASIS LTD^</t>
  </si>
  <si>
    <t>INDIAN OIL CORPORATION LTD^</t>
  </si>
  <si>
    <t>ADANI ENTERPRISES LTD^</t>
  </si>
  <si>
    <t>MAHANAGAR GAS LTD^</t>
  </si>
  <si>
    <t>SIEMENS LTD^</t>
  </si>
  <si>
    <t>BIOCON LTD^</t>
  </si>
  <si>
    <t>PAGE INDUSTRIES LTD^</t>
  </si>
  <si>
    <t>JSW STEEL LTD^</t>
  </si>
  <si>
    <t>COAL INDIA LTD^</t>
  </si>
  <si>
    <t>TATA CONSULTANCY SERVICES LTD^</t>
  </si>
  <si>
    <t>ALKEM LABORATORIES LTD^</t>
  </si>
  <si>
    <t>REC LTD^</t>
  </si>
  <si>
    <t>L&amp;T FINANCE HOLDINGS LTD^</t>
  </si>
  <si>
    <t>BHARAT ELECTRONICS LTD^</t>
  </si>
  <si>
    <t>INDRAPRASTHA GAS LTD^</t>
  </si>
  <si>
    <t>ESCORTS LTD^</t>
  </si>
  <si>
    <t>MARICO LTD^</t>
  </si>
  <si>
    <t>CITY UNION BANK LTD^</t>
  </si>
  <si>
    <t>BAJAJ AUTO LTD^</t>
  </si>
  <si>
    <t>BHARAT FORGE LTD^</t>
  </si>
  <si>
    <t>INFO EDGE (INDIA) LTD^</t>
  </si>
  <si>
    <t>NESTLE INDIA LTD^</t>
  </si>
  <si>
    <t>SHRIRAM TRANSPORT FINANCE CO LTD^</t>
  </si>
  <si>
    <t>BHARAT HEAVY ELECTRICALS LTD^</t>
  </si>
  <si>
    <t>BERGER PAINTS INDIA LTD^</t>
  </si>
  <si>
    <t>GRANULES INDIA LTD^</t>
  </si>
  <si>
    <t>HDFC ASSET MANAGEMENT COMPANY LTD^</t>
  </si>
  <si>
    <t>JINDAL STEEL &amp; POWER LTD^</t>
  </si>
  <si>
    <t>VOLTAS LTD^</t>
  </si>
  <si>
    <t>HDFC LIFE INSURANCE CO. LTD^</t>
  </si>
  <si>
    <t>ASIAN PAINTS (INDIA) LTD^</t>
  </si>
  <si>
    <t>BALKRISHNA INDUSTRIES LTD^</t>
  </si>
  <si>
    <t>FEDERAL BANK LTD^</t>
  </si>
  <si>
    <t>TECH MAHINDRA LTD^</t>
  </si>
  <si>
    <t>NATIONAL ALUMINIUM CO. LTD^</t>
  </si>
  <si>
    <t>HINDUSTAN PETROLEUM CORPORATION LTD^</t>
  </si>
  <si>
    <t>TVS MOTOR COMPANY LTD^</t>
  </si>
  <si>
    <t>GAIL ( INDIA ) LTD^</t>
  </si>
  <si>
    <t>ACC LTD^</t>
  </si>
  <si>
    <t>BHARAT PETROLEUM CORPORATION LTD^</t>
  </si>
  <si>
    <t>APOLLO TYRES LTD^</t>
  </si>
  <si>
    <t>MAHINDRA &amp; MAHINDRA LTD^</t>
  </si>
  <si>
    <t>INDIAN RAILWAY CATERING AND TOURISM CORPORATION LTD^</t>
  </si>
  <si>
    <t>AMARA RAJA BATTERIES LTD^</t>
  </si>
  <si>
    <t>LARSEN &amp; TOUBRO INFOTECH LTD^</t>
  </si>
  <si>
    <t>SUN TV NETWORK LTD^</t>
  </si>
  <si>
    <t>CONTAINER CORPORATION OF INDIA LTD^</t>
  </si>
  <si>
    <t>STEEL AUTHORITY INDIA LTD^</t>
  </si>
  <si>
    <t>PETRONET LNG LTD^</t>
  </si>
  <si>
    <t>POWER GRID CORPORATION OF INDIA LTD^</t>
  </si>
  <si>
    <t>PIDILITE INDUSTRIES  LTD^</t>
  </si>
  <si>
    <t>MINDTREE LTD^</t>
  </si>
  <si>
    <t>GODREJ CONSUMER PRODUCTS LTD^</t>
  </si>
  <si>
    <t>ZEE ENTERTAINMENT ENTERPRISES LTD^</t>
  </si>
  <si>
    <t>HINDUSTAN UNILEVER LTD^</t>
  </si>
  <si>
    <t>GLENMARK PHARMACEUTICALS LTD^</t>
  </si>
  <si>
    <t>TATA CHEMICALS LTD^</t>
  </si>
  <si>
    <t>UNITED SPIRITS LTD^</t>
  </si>
  <si>
    <t>BAJAJ FINSERV LTD^</t>
  </si>
  <si>
    <t>DIVI LABORATORIES LTD^</t>
  </si>
  <si>
    <t>TORRENT PHARMACEUTICALS LTD^</t>
  </si>
  <si>
    <t>COLGATE-PALMOLIVE INDIA LTD^</t>
  </si>
  <si>
    <t>GRASIM INDUSTRIES LTD^</t>
  </si>
  <si>
    <t>TATA POWER COMPANY LTD^</t>
  </si>
  <si>
    <t>ITC LTD^</t>
  </si>
  <si>
    <t>HAVELLS INDIA LTD^</t>
  </si>
  <si>
    <t>SBI LIFE INSURANCE COMPANY LTD^</t>
  </si>
  <si>
    <t>SRF LTD^</t>
  </si>
  <si>
    <t>LUPIN LTD^</t>
  </si>
  <si>
    <t>TATA MOTORS LTD^</t>
  </si>
  <si>
    <t>DR REDDYs LABORATORIES LTD^</t>
  </si>
  <si>
    <t>EICHER MOTORS LTD^</t>
  </si>
  <si>
    <t>NMDC LTD^</t>
  </si>
  <si>
    <t>CADILA HEALTHCARE LTD^</t>
  </si>
  <si>
    <t>CIPLA LTD^</t>
  </si>
  <si>
    <t>HCL TECHNOLOGIES LTD^</t>
  </si>
  <si>
    <t>MRF LTD^</t>
  </si>
  <si>
    <t>VEDANTA LTD^</t>
  </si>
  <si>
    <t>APOLLO HOSPITALS ENTERPRISE LTD^</t>
  </si>
  <si>
    <t>UPL LTD^</t>
  </si>
  <si>
    <t>AUROBINDO PHARMA LTD^</t>
  </si>
  <si>
    <t>HINDALCO INDUSTRIES LTD^</t>
  </si>
  <si>
    <t>SUN PHARMACEUTICAL INDUSTRIES LTD^</t>
  </si>
  <si>
    <t>DLF LTD^</t>
  </si>
  <si>
    <t>BHARTI AIRTEL LTD^</t>
  </si>
  <si>
    <t>INFOSYS LTD^</t>
  </si>
  <si>
    <t>LARSEN &amp; TOUBRO LTD^</t>
  </si>
  <si>
    <t>MARUTI SUZUKI INDIA LTD^</t>
  </si>
  <si>
    <t>ULTRATECH CEMENT LTD^</t>
  </si>
  <si>
    <t>ADANI PORTS AND SPECIAL ECONOMIC ZONE LTD^</t>
  </si>
  <si>
    <t>HOUSING DEVELOPMENT FINANCE CORPORATION LTD^</t>
  </si>
  <si>
    <t>AXIS BANK LTD^</t>
  </si>
  <si>
    <t>RELIANCE INDUSTRIES LTD^</t>
  </si>
  <si>
    <t>TATA STEEL LTD^</t>
  </si>
  <si>
    <t>** 04.95 % HDFC LTD - 09/09/2022</t>
  </si>
  <si>
    <t>** 04.50 % HDFC LTD - 14/12/2022</t>
  </si>
  <si>
    <t>** 07.00 % HDFC LTD - 19/05/2022</t>
  </si>
  <si>
    <t>** 07.61 % HOUSING &amp; URBAN DEVELOPMENT CORPORATION LTD - 22/06/2022</t>
  </si>
  <si>
    <t>** 07.39 % LIC HOUSING FINANCE LTD - 30/08/2022</t>
  </si>
  <si>
    <t>** 08.60 % LIC HOUSING FINANCE LTD - 14/01/2022</t>
  </si>
  <si>
    <t>** 08.50 % REC LTD - 20/12/2021</t>
  </si>
  <si>
    <t>** 07.24 % LIC HOUSING FINANCE LTD - 23/08/2021</t>
  </si>
  <si>
    <t>CUMMINS INDIA LTD</t>
  </si>
  <si>
    <t>ABB INDIA LTD</t>
  </si>
  <si>
    <t>PI INDUSTRIES LTD</t>
  </si>
  <si>
    <t>PERSISTENT SYSTEMS LTD</t>
  </si>
  <si>
    <t>AMBER ENTERPRISES INDIA LTD</t>
  </si>
  <si>
    <t>CROMPTON GREAVES CONSUMER ELECTRICALS LTD</t>
  </si>
  <si>
    <t>GUJARAT STATE PETRONET LTD</t>
  </si>
  <si>
    <t>WIPRO LTD</t>
  </si>
  <si>
    <t>KEC INTERNATIONAL LTD</t>
  </si>
  <si>
    <t>AKZO NOBEL INDIA LTD</t>
  </si>
  <si>
    <t>IDFC  LTD</t>
  </si>
  <si>
    <t>GODREJ PROPERTIES LTD</t>
  </si>
  <si>
    <t>COROMANDEL INTERNATIONAL LTD</t>
  </si>
  <si>
    <t>MAHINDRA AND MAHINDRA FINANCIAL SERVICES LTD</t>
  </si>
  <si>
    <t>VARUN BEVERAGES LTD</t>
  </si>
  <si>
    <t>KNR CONSTRUCTIONS LTD</t>
  </si>
  <si>
    <t>NATCO PHARMA LTD</t>
  </si>
  <si>
    <t>DABUR INDIA LTD</t>
  </si>
  <si>
    <t>DABUR INDIA LTD^</t>
  </si>
  <si>
    <t>HDFC BANK LTD^</t>
  </si>
  <si>
    <t>WIPRO LTD^</t>
  </si>
  <si>
    <t>ICICI BANK LTD^</t>
  </si>
  <si>
    <t>** 06.92 % REC LTD - 21/04/2023</t>
  </si>
  <si>
    <t>** 10.21 % BAJAJ FINANCE LTD - 22/08/2022</t>
  </si>
  <si>
    <t>** 07.55 % REC LTD - 26/09/2023</t>
  </si>
  <si>
    <t>** 07.65 % JAMNAGAR UTILITIES &amp; POWER PVT. LTD - 29/08/2022</t>
  </si>
  <si>
    <t>RELIANCE INDUSTRIES LTD (PARTLY PAIDUP) (RIGHTS 02062020)</t>
  </si>
  <si>
    <t>NAVIN FLUORINE INTERNATIONAL LTD</t>
  </si>
  <si>
    <t>CHAMBAL FERTILISER &amp; CHEMICALS LTD</t>
  </si>
  <si>
    <t>THERMAX LTD</t>
  </si>
  <si>
    <t>DR. LAL PATH LABS LTD</t>
  </si>
  <si>
    <t>GANESHA ECOSPHERE LTD</t>
  </si>
  <si>
    <t>NARAYANA HRUDAYALAYA LTD</t>
  </si>
  <si>
    <t>V-MART RETAIL LTD</t>
  </si>
  <si>
    <t>BLUE DART EXPRESS LTD</t>
  </si>
  <si>
    <t>UTI ASSET MANAGEMENT COMPANY LTD</t>
  </si>
  <si>
    <t>RBL BANK LTD</t>
  </si>
  <si>
    <t>** 07.13 % NHPC LTD - 09/02/2029</t>
  </si>
  <si>
    <t>BASF INDIA LTD</t>
  </si>
  <si>
    <t>SCHAEFFLER (I) LTD</t>
  </si>
  <si>
    <t>REDINGTON (INDIA) LTD</t>
  </si>
  <si>
    <t xml:space="preserve">QUESS CORP LTD </t>
  </si>
  <si>
    <t>TUBE INVESTMENTS OF INDIA LTD</t>
  </si>
  <si>
    <t>SOLAR INDUSTRIES INDIA LTD</t>
  </si>
  <si>
    <t>FINOLEX INDUSTRIES LTD</t>
  </si>
  <si>
    <t>AGRO TECH FOODS LTD</t>
  </si>
  <si>
    <t>GUJARAT PIPAVAV PORT LTD</t>
  </si>
  <si>
    <t>** 07.95 % SIKKA PORTS AND TERMINALS LTD - 28/10/2026</t>
  </si>
  <si>
    <t>** 07.55 % REC LTD - 26/09/2022</t>
  </si>
  <si>
    <t>** 07.70 % JAMNAGAR UTILITIES &amp; POWER PVT. LTD - 29/06/2023</t>
  </si>
  <si>
    <t>ALEMBIC PHARMACEUTICALS LTD</t>
  </si>
  <si>
    <t>RALLIS INDIA LTD</t>
  </si>
  <si>
    <t>GREENPANEL INDUSTRIES LTD</t>
  </si>
  <si>
    <t>CEAT LTD</t>
  </si>
  <si>
    <t>GRAPHITE INDIA LTD</t>
  </si>
  <si>
    <t>ERIS LIFESCIENCES LTD</t>
  </si>
  <si>
    <t>BRIGADE ENTERPRISES LTD</t>
  </si>
  <si>
    <t>AIA ENGINEERING LTD</t>
  </si>
  <si>
    <t>ENDURANCE TECHNOLOGIES LTD</t>
  </si>
  <si>
    <t>MINDA INDUSTRIES LTD</t>
  </si>
  <si>
    <t>PROCTER &amp; GAMBLE HEALTH LTD</t>
  </si>
  <si>
    <t>GRINDWELL NORTON LTD</t>
  </si>
  <si>
    <t>EASY TRIP PLANNERS LTD</t>
  </si>
  <si>
    <t>HONEYWELL AUTOMATION INDIA LTD</t>
  </si>
  <si>
    <t>J.B.CHEMICALS &amp; PHARMACEUTICALS LTD</t>
  </si>
  <si>
    <t>IPCA LABORATORIES LTD</t>
  </si>
  <si>
    <t>CYIENT LTD</t>
  </si>
  <si>
    <t>ZEE ENTERTAINMENT ENTERPRISES LTD (PREFERENCE SHARE)</t>
  </si>
  <si>
    <t>SUNDRAM FASTENERS LTD</t>
  </si>
  <si>
    <t>SYNGENE INTERNATIONAL LTD</t>
  </si>
  <si>
    <t>IDFC FIRST BANK LTD</t>
  </si>
  <si>
    <t>SUNDARAM FINANCE LTD</t>
  </si>
  <si>
    <t>ELANTAS BECK INDIA LTD</t>
  </si>
  <si>
    <t>ADITYA BIRLA FASHION &amp; RETAIL LTD</t>
  </si>
  <si>
    <t>CHOLAMANDALAM INVESTMENT &amp; FINANCE CO LTD</t>
  </si>
  <si>
    <t>SUPREME INDUSTRIES LTD</t>
  </si>
  <si>
    <t>TATA ELXSI LTD</t>
  </si>
  <si>
    <t>LAURUS LABS LTD</t>
  </si>
  <si>
    <t>TRENT LTD</t>
  </si>
  <si>
    <t>UNITED BREWERIES LTD</t>
  </si>
  <si>
    <t>VINATI ORGANICS LTD</t>
  </si>
  <si>
    <t>CAN FIN HOMES LTD</t>
  </si>
  <si>
    <t>ASTRAL POLY TECHNIK LTD</t>
  </si>
  <si>
    <t>SAREGAMA INDIA LTD</t>
  </si>
  <si>
    <t>GREENPLY INDUSTRIES LTD</t>
  </si>
  <si>
    <t>RAMCO INDUSTRIES LTD</t>
  </si>
  <si>
    <t>KPIT TECHNOLOGIES LTD</t>
  </si>
  <si>
    <t>HONDA INDIA POWER PRODUCTS LTD</t>
  </si>
  <si>
    <t>HEALTHCARE GLOBAL ENTERPRISES LTD</t>
  </si>
  <si>
    <t>S H KELKAR AND COMPANY LTD</t>
  </si>
  <si>
    <t>MAHINDRA CIE AUTOMOTIVE LTD</t>
  </si>
  <si>
    <t>TRANSPORT CORPORATION OF INDIA LTD</t>
  </si>
  <si>
    <t>BSE LTD</t>
  </si>
  <si>
    <t>FINE ORGANIC INDUSTRIES LTD</t>
  </si>
  <si>
    <t>FORCE MOTORS LTD</t>
  </si>
  <si>
    <t>VST INDUSTRIES LTD</t>
  </si>
  <si>
    <t>ENTERTAINMENT NETWORK ( I ) LTD</t>
  </si>
  <si>
    <t>DELTA CORP LTD</t>
  </si>
  <si>
    <t>CRAFTSMAN AUTOMATION LTD</t>
  </si>
  <si>
    <t>TIMKEN INDIA LTD</t>
  </si>
  <si>
    <t>EVEREADY INDUSTRIES INDIA LTD</t>
  </si>
  <si>
    <t>FIRSTSOURCE SOLUTIONS LTD</t>
  </si>
  <si>
    <t>ORIENT ELECTRIC LTD</t>
  </si>
  <si>
    <t>BAJAJ FINANCE LTD</t>
  </si>
  <si>
    <t>INDUSIND BANK LTD</t>
  </si>
  <si>
    <t>BRITANNIA INDUSTRIES LTD</t>
  </si>
  <si>
    <t>HERO MOTOCORP LTD</t>
  </si>
  <si>
    <t>YES BANK LTD (LOCKED-IN)</t>
  </si>
  <si>
    <t>BANDHAN BANK LTD</t>
  </si>
  <si>
    <t>YES BANK LTD</t>
  </si>
  <si>
    <t>CARBORUNDUM UNIVERSAL LTD</t>
  </si>
  <si>
    <t>K.P.R. MILL LTD</t>
  </si>
  <si>
    <t>CENTURY PLYBOARDS (INDIA) LTD</t>
  </si>
  <si>
    <t>AVENUE SUPERMARTS LTD</t>
  </si>
  <si>
    <t>MAYUR UNIQUOTERS LTD</t>
  </si>
  <si>
    <t>DEEPAK NITRITE LTD</t>
  </si>
  <si>
    <t>BIRLASOFT LTD</t>
  </si>
  <si>
    <t>KARUR VYSA BANK LTD</t>
  </si>
  <si>
    <t>CENTURY TEXTILES &amp; INDUSTRIES LTD</t>
  </si>
  <si>
    <t>DCB BANK LTD</t>
  </si>
  <si>
    <t>OIL INDIA LTD</t>
  </si>
  <si>
    <t>SANOFI INDIA LTD</t>
  </si>
  <si>
    <t>MOTILAL OSWAL FINANCIAL SERVICE LTD</t>
  </si>
  <si>
    <t>EMAMI LTD</t>
  </si>
  <si>
    <t>NIPPON LIFE INDIA  ASSET MANAGEMENT LTD</t>
  </si>
  <si>
    <t>ICICI SECURITIES LTD</t>
  </si>
  <si>
    <t>L&amp;T TECHNOLOGY SERVICES LTD</t>
  </si>
  <si>
    <t>INDIAMART INTERMESH LTD</t>
  </si>
  <si>
    <t>JUST DIAL LTD</t>
  </si>
  <si>
    <t>RAILTEL CORPORATION OF INDIA LTD</t>
  </si>
  <si>
    <t>SONATA SOFTWARE LTD</t>
  </si>
  <si>
    <t>ECLERX SERVICES LTD</t>
  </si>
  <si>
    <t>TATA COMMUNICATIONS LTD</t>
  </si>
  <si>
    <t>NAZARA TECHNOLOGIES LTD</t>
  </si>
  <si>
    <t>WHIRLPOOL OF INDIA LTD</t>
  </si>
  <si>
    <t>CCL PRODUCTS INDIA LTD</t>
  </si>
  <si>
    <t>FORTIS HEALTHCARE LTD</t>
  </si>
  <si>
    <t>METROPOLIS HEALTHCARE LTD</t>
  </si>
  <si>
    <t>INDOCO REMEDIES LTD</t>
  </si>
  <si>
    <t>GLAND PHARMA LTD</t>
  </si>
  <si>
    <t>CHEMCON SPECIALITY CHEMICALS LTD</t>
  </si>
  <si>
    <t>MISHRA DHATU NIGAM LTD</t>
  </si>
  <si>
    <t>HEIDELBERG CEMENT INDIA LTD</t>
  </si>
  <si>
    <t>PHILIPS CARBON BLACK LTD</t>
  </si>
  <si>
    <t>KSB  LTD</t>
  </si>
  <si>
    <t>PRINCE PIPES AND FITTINGS LTD</t>
  </si>
  <si>
    <t>INE202B07IJ3</t>
  </si>
  <si>
    <t>$  - DEWAN HOUSING FINANCE CORPORATION LTD(SR.-I A) 9.05% NCD (09/09/2019) Principal due on 9th September 2019 Rs 2,700.00 Lakhs and Interest is Rs. 243.68 Lakhs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</si>
  <si>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</si>
  <si>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AVERAGE MATURITY :   1.64 YEARS</t>
  </si>
  <si>
    <t>PORTFOLIO TURNOVER RATIO: 0.28 TIMES</t>
  </si>
  <si>
    <t>PORTFOLIO TURNOVER RATIO: 0.25 TIMES</t>
  </si>
  <si>
    <t>PORTFOLIO TURNOVER RATIO: 0.18 TIMES</t>
  </si>
  <si>
    <t>PORTFOLIO TURNOVER RATIO: 0.04 TIMES</t>
  </si>
  <si>
    <t>PORTFOLIO TURNOVER RATIO: 0.17 TIMES</t>
  </si>
  <si>
    <t>PORTFOLIO TURNOVER RATIO: 0.05 TIMES</t>
  </si>
  <si>
    <t>PORTFOLIO TURNOVER RATIO: 0.22 TIMES</t>
  </si>
  <si>
    <t xml:space="preserve">TOTAL INVESTMENTS IN FOREIGN SECURITIES / ADRS / GDRS: </t>
  </si>
  <si>
    <t>PORTFOLIO TURNOVER RATIO: 0.41 TIMES</t>
  </si>
  <si>
    <t>Tata Arbitrage Fund</t>
  </si>
  <si>
    <t>(An open ended scheme investing in arbitrage opportunities)</t>
  </si>
  <si>
    <t>This product is suitable for investors who are seeking*:</t>
  </si>
  <si>
    <t>•Income over a short term investment horizon</t>
  </si>
  <si>
    <t>•Investments predominantly in arbitrage opportunities in the cash and derivative segments of the equity markets and by investing the balance in debt and money market instruments.</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</si>
  <si>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</si>
  <si>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</si>
  <si>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</si>
  <si>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</si>
  <si>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</si>
  <si>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</si>
  <si>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</si>
  <si>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</si>
  <si>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</si>
  <si>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</si>
  <si>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</si>
  <si>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</si>
  <si>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Tata Hybrid Equity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</si>
  <si>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</si>
  <si>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</si>
  <si>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</si>
  <si>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liquid fund</t>
  </si>
  <si>
    <t>(An Open Ended Liquid Scheme)</t>
  </si>
  <si>
    <t>• Regular Income for Short Term.</t>
  </si>
  <si>
    <t>• Investment in Debt / Money Market Instruments.</t>
  </si>
  <si>
    <t>Tata Money Market Fund</t>
  </si>
  <si>
    <t>(An open-ended debt scheme investing in Money Market instruments)</t>
  </si>
  <si>
    <t>•Regular Income Over Short Term.</t>
  </si>
  <si>
    <t>•Investment in Money Market Instruments.</t>
  </si>
  <si>
    <t>Tata Short Term Bond Fund</t>
  </si>
  <si>
    <t>(An open ended short term debt scheme investing in instruments such that the Macaulay duration of portfolio is between 1 year &amp; 3 years)</t>
  </si>
  <si>
    <t>•Regular Fixed Income for Short Term.</t>
  </si>
  <si>
    <t>•Investment in Debt / Money Market instruments / GovernmentSecurities.</t>
  </si>
  <si>
    <t>Tata Treasury Advantage Fund</t>
  </si>
  <si>
    <t>(An open ended low duration debt scheme investing in instruments such that the Macaulay duration of portfolio is between 6 months &amp; 12 months)</t>
  </si>
  <si>
    <t>• Regular Fixed Income for Short Term.</t>
  </si>
  <si>
    <t>• Investment in Debt &amp; Money Market Instruments.</t>
  </si>
  <si>
    <t>Tata Medium Term Fund</t>
  </si>
  <si>
    <t>(An open ended medium term debt scheme investing in instruments such that the Macaulay duration of the portfolio is between 3 years &amp; 4 years)</t>
  </si>
  <si>
    <t>•Income/Capital Appreciation over medium term.</t>
  </si>
  <si>
    <t>•Investment in Debt / Money Market Instruments / Government Securities.</t>
  </si>
  <si>
    <t>Tata Ultra Short Term Fund</t>
  </si>
  <si>
    <t>(An open ended ultra-short term  debt scheme investing in instruments such that the Macaulay duration of the portfolio is between 3 months and 6 months)</t>
  </si>
  <si>
    <t>•Investment in Debt &amp; Money Market instruments such that the Macaulay Duration of the portfolio is between 3 months - 6 months.</t>
  </si>
  <si>
    <t>Tata Overnight Fund</t>
  </si>
  <si>
    <t>(An open ended Debt scheme investing in Overnight Securities)</t>
  </si>
  <si>
    <t>•To generate reasonable returns in line with overnight rates and high liquidity over short term.</t>
  </si>
  <si>
    <t>•Investment in debt and money market instruments havingmaturity of upto 1 business day.</t>
  </si>
  <si>
    <t>Tata Income Fund</t>
  </si>
  <si>
    <t>(An open ended medium term debt scheme investing in instruments such that the Macaulay duration of the portfolio is between 4 year &amp; 7 years)</t>
  </si>
  <si>
    <t>•Long Term Capital Appreciation &amp; Regular Income.</t>
  </si>
  <si>
    <t>•Investment in Debt &amp; Money Market Instruments / Government Securities.</t>
  </si>
  <si>
    <t>Tata GILT Securities Fund</t>
  </si>
  <si>
    <t>(An open-ended debt scheme investing predominantly in government securities across maturity.)</t>
  </si>
  <si>
    <t>• Long Term Capital Appreciation &amp; Regular Income.</t>
  </si>
  <si>
    <t>• Predominant investments in Government Securities.</t>
  </si>
  <si>
    <t>Tata Banking &amp; PSU Debt Fund</t>
  </si>
  <si>
    <t>(An open ended debt scheme predominantly investing in debt instruments of Banks, Public Sector Undertakings, Public Financial Institutions and Municipal Bonds)</t>
  </si>
  <si>
    <t>•Regular Income Over Short Term to Medium Term.</t>
  </si>
  <si>
    <t>•Predominant investment in Debt &amp; Money Market instruments issued by Banks, Public Sector Undertakings &amp; Financial Institutions.</t>
  </si>
  <si>
    <t>Tata Dynamic Bond Fund</t>
  </si>
  <si>
    <t>(An open ended dynamic debt scheme investing across duration)</t>
  </si>
  <si>
    <t>•Short Term to Medium Capital Appreciation.</t>
  </si>
  <si>
    <t>Tata Retirement Savings Fund</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</si>
  <si>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</si>
  <si>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</si>
  <si>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</si>
  <si>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TRSF-PROGRESSIVE PLAN: • Long Term Capital Appreciation. • An equity oriented (between 85%-100%) savings scheme which provides tool for retirement planning to individual investors.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</si>
  <si>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</si>
  <si>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</si>
  <si>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</si>
  <si>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</si>
  <si>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</si>
  <si>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</si>
  <si>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</si>
  <si>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</si>
  <si>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</si>
  <si>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</si>
  <si>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</si>
  <si>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</si>
  <si>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</si>
  <si>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</si>
  <si>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</si>
  <si>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</si>
  <si>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</si>
  <si>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</si>
  <si>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•Capital Appreciation over medium to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</si>
  <si>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</si>
  <si>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</si>
  <si>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</si>
  <si>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</si>
  <si>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</si>
  <si>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</si>
  <si>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</si>
  <si>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</si>
  <si>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</si>
  <si>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</si>
  <si>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</si>
  <si>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</si>
  <si>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</si>
  <si>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Exchange Traded Fund</t>
  </si>
  <si>
    <t>(An Open Ended Exchange Traded Fund)</t>
  </si>
  <si>
    <t>•Long Term Capital Growth.</t>
  </si>
  <si>
    <t>•Investments in Equity &amp; Equity related instruments covered by Nifty 50 Index.</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</si>
  <si>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</si>
  <si>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</si>
  <si>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</si>
  <si>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</si>
  <si>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</si>
  <si>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</si>
  <si>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</si>
  <si>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</si>
  <si>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</si>
  <si>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</si>
  <si>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</si>
  <si>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</si>
  <si>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</si>
  <si>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</si>
  <si>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</si>
  <si>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</si>
  <si>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</si>
  <si>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</si>
  <si>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</si>
  <si>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</si>
  <si>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</si>
  <si>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</si>
  <si>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</si>
  <si>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</si>
  <si>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</si>
  <si>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</si>
  <si>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</si>
  <si>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Quant Fund</t>
  </si>
  <si>
    <t>(An open-ended equity scheme following quant based investing theme)</t>
  </si>
  <si>
    <t>•Medium to Long Term Capital Appreciation.</t>
  </si>
  <si>
    <t>•Investment in equity &amp; equity related instruments selected based on quant model.</t>
  </si>
  <si>
    <t>Tata Value Fund - Series 1</t>
  </si>
  <si>
    <t>(A close-ended equity scheme following a value investment strategy)</t>
  </si>
  <si>
    <t>•Long Term Wealth Creation.</t>
  </si>
  <si>
    <t>•A close ended equity fund that aims to provide capital appreciation over the tenure of the fund through a diversified equity portfolio following value investment strategy.</t>
  </si>
  <si>
    <t>Tata Fixed Maturity Plan Series 56 Scheme F</t>
  </si>
  <si>
    <t>(A Close Ended Debt Scheme)</t>
  </si>
  <si>
    <t>• Fixed income / capital appreciation on maturity.</t>
  </si>
  <si>
    <t>•Investment in Debt &amp; Money market instruments</t>
  </si>
  <si>
    <t>Tata Fixed Maturity Plan Series 56 Scheme D</t>
  </si>
  <si>
    <t>Tata Fixed Maturity Plan Series 56 Scheme C</t>
  </si>
  <si>
    <t>Tata Fixed Maturity Plan Series 56 Scheme B</t>
  </si>
  <si>
    <t>Tata Fixed Maturity Plan Series 56 Scheme A</t>
  </si>
  <si>
    <t>Tata Fixed Maturity Plan Series 55 Scheme I</t>
  </si>
  <si>
    <t>Tata Fixed Maturity Plan Series 55 Scheme G</t>
  </si>
  <si>
    <t>Tata Fixed Maturity Plan Series 55 Scheme F</t>
  </si>
  <si>
    <t>Tata Fixed Maturity Plan Series 55 Scheme E</t>
  </si>
  <si>
    <t>Tata Fixed Maturity Plan Series 55 Scheme D</t>
  </si>
  <si>
    <t>Tata Fixed Maturity Plan Series 55 Scheme B</t>
  </si>
  <si>
    <t>Tata Fixed Maturity Plan Series 55 Scheme A</t>
  </si>
  <si>
    <t>Tata Fixed Maturity Plan Series 54 Scheme A</t>
  </si>
  <si>
    <t>Tata Fixed Maturity Plan Series 53 Scheme B</t>
  </si>
  <si>
    <t>Tata Fixed Maturity Plan Series 53 Scheme A</t>
  </si>
  <si>
    <t>•Investment in Debt &amp; Money market instruments.</t>
  </si>
  <si>
    <t>Tata Value Fund - Series 2</t>
  </si>
  <si>
    <t>AVERAGE MATURITY :   0.80 MONTHS</t>
  </si>
  <si>
    <t>AVERAGE MATURITY :   1.33 YEARS</t>
  </si>
  <si>
    <t>AVERAGE MATURITY :   2.35 YEARS</t>
  </si>
  <si>
    <t>PORTFOLIO TURNOVER RATIO: 0.40 TIMES</t>
  </si>
  <si>
    <t>AVERAGE MATURITY :  3.16 YEARS</t>
  </si>
  <si>
    <t>AVERAGE MATURITY :   2.57 YEARS</t>
  </si>
  <si>
    <t>Name Of The Bank</t>
  </si>
  <si>
    <t>$$ - The following Security has been kept as Margin for Derivatives Trade</t>
  </si>
  <si>
    <t xml:space="preserve">^ Hedging positions through futures as on </t>
  </si>
  <si>
    <t>Underlying</t>
  </si>
  <si>
    <t>Long/(Short)</t>
  </si>
  <si>
    <t>Future price when purchased</t>
  </si>
  <si>
    <t>Current Price of the contract  </t>
  </si>
  <si>
    <t>Margin maintained in Rs.lakhs</t>
  </si>
  <si>
    <t>GOI - 7.68% (15/12/2023) $$</t>
  </si>
  <si>
    <t>GOI -  8.13% (21/09/2022) $$</t>
  </si>
  <si>
    <t>GOI - 6.97% (06/09/2026) $$</t>
  </si>
  <si>
    <t>GOI - 7.16% (20/05/2023) $$</t>
  </si>
  <si>
    <t>GOI - 7.37% (16/04/2023) $$</t>
  </si>
  <si>
    <t>GOI - 5.09% (13/04/2022) $$</t>
  </si>
  <si>
    <t>GOI - 7.32% (28/01/2024) $$</t>
  </si>
  <si>
    <t>GOI - 6.84% (19/12/2022) $$</t>
  </si>
  <si>
    <t>ACC-FUTURES DERIVATIVES-27-MAY-21</t>
  </si>
  <si>
    <t>ADANIENT-FUTURES DERIVATIVES-27-MAY-21</t>
  </si>
  <si>
    <t>ADANIPORTS-FUTURES DERIVATIVES-27-MAY-21</t>
  </si>
  <si>
    <t>ALKEM-FUTURES DERIVATIVES-27-MAY-21</t>
  </si>
  <si>
    <t>AMARAJABAT-FUTURES DERIVATIVES-27-MAY-21</t>
  </si>
  <si>
    <t>APOLLOHOSP-FUTURES DERIVATIVES-27-MAY-21</t>
  </si>
  <si>
    <t>APOLLOTYRE-FUTURES DERIVATIVES-27-MAY-21</t>
  </si>
  <si>
    <t>ASHOKLEY-FUTURES DERIVATIVES-27-MAY-21</t>
  </si>
  <si>
    <t>ASIANPAINT-FUTURES DERIVATIVES-27-MAY-21</t>
  </si>
  <si>
    <t>AUROPHARMA-FUTURES DERIVATIVES-27-MAY-21</t>
  </si>
  <si>
    <t>AXISBANK-FUTURES DERIVATIVES-27-MAY-21</t>
  </si>
  <si>
    <t>BAJAJ-AUTO-FUTURES DERIVATIVES-27-MAY-21</t>
  </si>
  <si>
    <t>BAJAJFINSV-FUTURES DERIVATIVES-27-MAY-21</t>
  </si>
  <si>
    <t>BALKRISIND-FUTURES DERIVATIVES-27-MAY-21</t>
  </si>
  <si>
    <t>BANKBARODA-FUTURES DERIVATIVES-27-MAY-21</t>
  </si>
  <si>
    <t>BEL-FUTURES DERIVATIVES-27-MAY-21</t>
  </si>
  <si>
    <t>BERGEPAINT-FUTURES DERIVATIVES-27-MAY-21</t>
  </si>
  <si>
    <t>BHARATFORG-FUTURES DERIVATIVES-27-MAY-21</t>
  </si>
  <si>
    <t>BHARTIAR-FUTURES DERIVATIVES-27-MAY-21</t>
  </si>
  <si>
    <t>BHEL-FUTURES DERIVATIVES-27-MAY-21</t>
  </si>
  <si>
    <t>BIOCON-FUTURES DERIVATIVES-27-MAY-21</t>
  </si>
  <si>
    <t>BOSCHLTD-FUTURES DERIVATIVES-27-MAY-21</t>
  </si>
  <si>
    <t>BPCL-FUTURES DERIVATIVES-27-MAY-21</t>
  </si>
  <si>
    <t>CADILAHC-FUTURES DERIVATIVES-27-MAY-21</t>
  </si>
  <si>
    <t>CANBK-FUTURES DERIVATIVES-27-MAY-21</t>
  </si>
  <si>
    <t>CIPLA-FUTURES DERIVATIVES-27-MAY-21</t>
  </si>
  <si>
    <t>COALINDIA-FUTURES DERIVATIVES-27-MAY-21</t>
  </si>
  <si>
    <t>COLPAL-FUTURES DERIVATIVES-27-MAY-21</t>
  </si>
  <si>
    <t>CONCOR-FUTURES DERIVATIVES-27-MAY-21</t>
  </si>
  <si>
    <t>CUB-FUTURES DERIVATIVES-27-MAY-21</t>
  </si>
  <si>
    <t>DIVISLAB-FUTURES DERIVATIVES-27-MAY-21</t>
  </si>
  <si>
    <t>DLF-FUTURES DERIVATIVES-27-MAY-21</t>
  </si>
  <si>
    <t>DRREDDY-FUTURES DERIVATIVES-27-MAY-21</t>
  </si>
  <si>
    <t>EICHERMOT-FUTURES DERIVATIVES-27-MAY-21</t>
  </si>
  <si>
    <t>ESCORTS-FUTURES DERIVATIVES-27-MAY-21</t>
  </si>
  <si>
    <t>EXIDEIND-FUTURES DERIVATIVES-27-MAY-21</t>
  </si>
  <si>
    <t>FEDERALBNK-FUTURES DERIVATIVES-27-MAY-21</t>
  </si>
  <si>
    <t>GAIL-FUTURES DERIVATIVES-27-MAY-21</t>
  </si>
  <si>
    <t>GLENMARK-FUTURES DERIVATIVES-27-MAY-21</t>
  </si>
  <si>
    <t>GODREJCP-FUTURES DERIVATIVES-27-MAY-21</t>
  </si>
  <si>
    <t>GRANULES-FUTURES DERIVATIVES-27-MAY-21</t>
  </si>
  <si>
    <t>GRASIM-FUTURES DERIVATIVES-27-MAY-21</t>
  </si>
  <si>
    <t>GUJGASLTD-FUTURES DERIVATIVES-27-MAY-21</t>
  </si>
  <si>
    <t>HAVELLS-FUTURES DERIVATIVES-27-MAY-21</t>
  </si>
  <si>
    <t>HCLTECH-FUTURES DERIVATIVES-27-MAY-21</t>
  </si>
  <si>
    <t>HDFC-FUTURES DERIVATIVES-27-MAY-21</t>
  </si>
  <si>
    <t>HDFCAMC-FUTURES DERIVATIVES-27-MAY-21</t>
  </si>
  <si>
    <t>HDFCLIFE-FUTURES DERIVATIVES-27-MAY-21</t>
  </si>
  <si>
    <t>HINDALCO-FUTURES DERIVATIVES-27-MAY-21</t>
  </si>
  <si>
    <t>HINDPETRO-FUTURES DERIVATIVES-27-MAY-21</t>
  </si>
  <si>
    <t>HINDUNILVR-FUTURES DERIVATIVES-27-MAY-21</t>
  </si>
  <si>
    <t>ICICIGI-FUTURES DERIVATIVES-27-MAY-21</t>
  </si>
  <si>
    <t>ICICIPRULI-FUTURES DERIVATIVES-27-MAY-21</t>
  </si>
  <si>
    <t>IGL-FUTURES DERIVATIVES-27-MAY-21</t>
  </si>
  <si>
    <t>INFY-FUTURES DERIVATIVES-27-MAY-21</t>
  </si>
  <si>
    <t>IOC-FUTURES DERIVATIVES-27-MAY-21</t>
  </si>
  <si>
    <t>IRCTC-FUTURES DERIVATIVES-27-MAY-21</t>
  </si>
  <si>
    <t>ITC-FUTURES DERIVATIVES-27-MAY-21</t>
  </si>
  <si>
    <t>J003501-FUTURES DERIVATIVES-27-MAY-21</t>
  </si>
  <si>
    <t>JINDALSTEL-FUTURES DERIVATIVES-27-MAY-21</t>
  </si>
  <si>
    <t>KOTAKBANK-FUTURES DERIVATIVES-27-MAY-21</t>
  </si>
  <si>
    <t>L&amp;TFH-FUTURES DERIVATIVES-27-MAY-21</t>
  </si>
  <si>
    <t>LT-FUTURES DERIVATIVES-27-MAY-21</t>
  </si>
  <si>
    <t>LTI-FUTURES DERIVATIVES-27-MAY-21</t>
  </si>
  <si>
    <t>LUPIN-FUTURES DERIVATIVES-27-MAY-21</t>
  </si>
  <si>
    <t>M&amp;M-FUTURES DERIVATIVES-27-MAY-21</t>
  </si>
  <si>
    <t>M256501F-FUTURES DERIVATIVES-27-MAY-21</t>
  </si>
  <si>
    <t>MANAPPURAM-FUTURES DERIVATIVES-27-MAY-21</t>
  </si>
  <si>
    <t>MARICO-FUTURES DERIVATIVES-27-MAY-21</t>
  </si>
  <si>
    <t>MCDOWELL-N-FUTURES DERIVATIVES-27-MAY-21</t>
  </si>
  <si>
    <t>MFSL-FUTURES DERIVATIVES-27-MAY-21</t>
  </si>
  <si>
    <t>MGL-FUTURES DERIVATIVES-27-MAY-21</t>
  </si>
  <si>
    <t>MINDTREE-FUTURES DERIVATIVES-27-MAY-21</t>
  </si>
  <si>
    <t>MOTHERSUMI-FUTURES DERIVATIVES-27-MAY-21</t>
  </si>
  <si>
    <t>MPHASIS-FUTURES DERIVATIVES-27-MAY-21</t>
  </si>
  <si>
    <t>MRF-FUTURES DERIVATIVES-27-MAY-21</t>
  </si>
  <si>
    <t>MUTHOOTFIN-FUTURES DERIVATIVES-27-MAY-21</t>
  </si>
  <si>
    <t>NATIONALUM-FUTURES DERIVATIVES-27-MAY-21</t>
  </si>
  <si>
    <t>NAUKRI-FUTURES DERIVATIVES-27-MAY-21</t>
  </si>
  <si>
    <t>NESTLEIND-FUTURES DERIVATIVES-27-MAY-21</t>
  </si>
  <si>
    <t>NMDC-FUTURES DERIVATIVES-27-MAY-21</t>
  </si>
  <si>
    <t>NTPC-FUTURES DERIVATIVES-27-MAY-21</t>
  </si>
  <si>
    <t>PAGEIND-FUTURES DERIVATIVES-27-MAY-21</t>
  </si>
  <si>
    <t>PETRONET-FUTURES DERIVATIVES-27-MAY-21</t>
  </si>
  <si>
    <t>PFC-FUTURES DERIVATIVES-27-MAY-21</t>
  </si>
  <si>
    <t>PIDILITIND-FUTURES DERIVATIVES-27-MAY-21</t>
  </si>
  <si>
    <t>PNB-FUTURES DERIVATIVES-27-MAY-21</t>
  </si>
  <si>
    <t>POWERGRID-FUTURES DERIVATIVES-27-MAY-21</t>
  </si>
  <si>
    <t>RAMCOCEM-FUTURES DERIVATIVES-27-MAY-21</t>
  </si>
  <si>
    <t>RECLTD-FUTURES DERIVATIVES-27-MAY-21</t>
  </si>
  <si>
    <t>RELIANCE-FUTURES DERIVATIVES-27-MAY-21</t>
  </si>
  <si>
    <t>S331901-FUTURES DERIVATIVES-27-MAY-21</t>
  </si>
  <si>
    <t>SAIL-FUTURES DERIVATIVES-27-MAY-21</t>
  </si>
  <si>
    <t>SBIN-FUTURES DERIVATIVES-27-MAY-21</t>
  </si>
  <si>
    <t>SHREECEM-FUTURES DERIVATIVES-27-MAY-21</t>
  </si>
  <si>
    <t>SIEMENS-FUTURES DERIVATIVES-27-MAY-21</t>
  </si>
  <si>
    <t>SRF-FUTURES DERIVATIVES-27-MAY-21</t>
  </si>
  <si>
    <t>SRTRANSFIN-FUTURES DERIVATIVES-27-MAY-21</t>
  </si>
  <si>
    <t>SUNPHARMA-FUTURES DERIVATIVES-27-MAY-21</t>
  </si>
  <si>
    <t>SUNTV-FUTURES DERIVATIVES-27-MAY-21</t>
  </si>
  <si>
    <t>TATACHEM-FUTURES DERIVATIVES-27-MAY-21</t>
  </si>
  <si>
    <t>TATAGLOBAL-FUTURES DERIVATIVES-27-MAY-21</t>
  </si>
  <si>
    <t>TATAMOTORS-FUTURES DERIVATIVES-27-MAY-21</t>
  </si>
  <si>
    <t>TATAPOWER-FUTURES DERIVATIVES-27-MAY-21</t>
  </si>
  <si>
    <t>TATASTEEL-FUTURES DERIVATIVES-27-MAY-21</t>
  </si>
  <si>
    <t>TCS-FUTURES DERIVATIVES-27-MAY-21</t>
  </si>
  <si>
    <t>TECHM-FUTURES DERIVATIVES-27-MAY-21</t>
  </si>
  <si>
    <t>TITAN-FUTURES DERIVATIVES-27-MAY-21</t>
  </si>
  <si>
    <t>TORNTPHARM-FUTURES DERIVATIVES-27-MAY-21</t>
  </si>
  <si>
    <t>TORNTPOWER-FUTURES DERIVATIVES-27-MAY-21</t>
  </si>
  <si>
    <t>TVSMOTOR-FUTURES DERIVATIVES-27-MAY-21</t>
  </si>
  <si>
    <t>ULTRACEMCO-FUTURES DERIVATIVES-27-MAY-21</t>
  </si>
  <si>
    <t>UPL-FUTURES DERIVATIVES-27-MAY-21</t>
  </si>
  <si>
    <t>VEDANTA-FUTURES DERIVATIVES-27-MAY-21</t>
  </si>
  <si>
    <t>VOLTAS-FUTURES DERIVATIVES-27-MAY-21</t>
  </si>
  <si>
    <t>ZEEL-FUTURES DERIVATIVES-27-MAY-21</t>
  </si>
  <si>
    <t>DABUR-FUTURES DERIVATIVES-27-MAY-21</t>
  </si>
  <si>
    <t>ICICIBANK-FUTURES DERIVATIVES-27-MAY-21</t>
  </si>
  <si>
    <t>WIPRO-FUTURES DERIVATIVES-27-MAY-21</t>
  </si>
  <si>
    <t>Total exposure due to futures (non hedging positions) as a % age of net assets:</t>
  </si>
  <si>
    <t>Squared Off/expired  during the period:</t>
  </si>
  <si>
    <t>Total Number of Contracts where stock futures were Bought :</t>
  </si>
  <si>
    <t xml:space="preserve"> Nos. </t>
  </si>
  <si>
    <t>ASHOK LEYLAND LTD.APR2021FUT</t>
  </si>
  <si>
    <t>ASIAN PAINTS (INDIA) LTD.APR2021FUT</t>
  </si>
  <si>
    <t>AMARA RAJA BATTERIES LTD.APR2021FUT</t>
  </si>
  <si>
    <t>ACC LTD.APR2021FUT</t>
  </si>
  <si>
    <t>AXIS BANK LTD.APR2021FUT</t>
  </si>
  <si>
    <t>AARTI INDUSTRIES LTD.APR2021FUT</t>
  </si>
  <si>
    <t>ALKEM LABORATORIES LTD.APR2021FUT</t>
  </si>
  <si>
    <t>BATA INDIA LTD.APR2021FUT</t>
  </si>
  <si>
    <t>BHARAT ELECTRONICS LTD.APR2021FUT</t>
  </si>
  <si>
    <t>BHARTI AIRTEL LTD.APR2021FUT</t>
  </si>
  <si>
    <t>BIOCON LTD.APR2021FUT</t>
  </si>
  <si>
    <t>BAJAJ FINSERV LTD.APR2021FUT</t>
  </si>
  <si>
    <t>BAJAJ AUTO LTD.APR2021FUT</t>
  </si>
  <si>
    <t>BERGER PAINTS INDIA LTD.APR2021FUT</t>
  </si>
  <si>
    <t>BALKRISHNA INDUSTRIES LTD.APR2021FUT</t>
  </si>
  <si>
    <t>CADILA HEALTHCARE LTD.APR2021FUT</t>
  </si>
  <si>
    <t>COAL INDIA LTD.APR2021FUT</t>
  </si>
  <si>
    <t>CITY UNION BANK LTD.APR2021FUT</t>
  </si>
  <si>
    <t>DR REDDYs LABORATORIES LTD.APR2021FUT</t>
  </si>
  <si>
    <t>DABUR INDIA LTD.APR2021FUT</t>
  </si>
  <si>
    <t>DIVI LABORATORIES LTD.APR2021FUT</t>
  </si>
  <si>
    <t>DLF LTD.APR2021FUT</t>
  </si>
  <si>
    <t>EICHER MOTORS LTD.APR2021FUT</t>
  </si>
  <si>
    <t>FEDERAL BANK LTD.APR2021FUT</t>
  </si>
  <si>
    <t>GRASIM INDUSTRIES LTD.APR2021FUT</t>
  </si>
  <si>
    <t>AMBUJA CEMENTS LTD.APR2021FUT</t>
  </si>
  <si>
    <t>GODREJ CONSUMER PRODUCTS LTD.APR2021FUT</t>
  </si>
  <si>
    <t>GAIL ( INDIA ) LTD.APR2021FUT</t>
  </si>
  <si>
    <t>GUJARAT GAS LTD.APR2021FUT</t>
  </si>
  <si>
    <t>GRANULES INDIA LTD.APR2021FUT</t>
  </si>
  <si>
    <t>HINDALCO INDUSTRIES LTD.APR2021FUT</t>
  </si>
  <si>
    <t>HINDUSTAN UNILEVER LTD.APR2021FUT</t>
  </si>
  <si>
    <t>HINDUSTAN PETROLEUM CORPORATION LTD.APR2021FUT</t>
  </si>
  <si>
    <t>HOUSING DEVELOPMENT FINANCE CORPORATION LTD.APR2021FUT</t>
  </si>
  <si>
    <t>HAVELLS INDIA LTD.APR2021FUT</t>
  </si>
  <si>
    <t>HDFC ASSET MANAGEMENT COMPANY LTD.APR2021FUT</t>
  </si>
  <si>
    <t>INDIAN OIL CORPORATION LTD.APR2021FUT</t>
  </si>
  <si>
    <t>ICICI BANK LTD.APR2021FUT</t>
  </si>
  <si>
    <t>INDRAPRASTHA GAS LTD.APR2021FUT</t>
  </si>
  <si>
    <t>INFO EDGE (INDIA) LTD.APR2021FUT</t>
  </si>
  <si>
    <t>ICICI LOMBARD GENERAL INSURANCE CO. LTD.APR2021FUT</t>
  </si>
  <si>
    <t>JINDAL STEEL &amp; POWER LTD.APR2021FUT</t>
  </si>
  <si>
    <t>JSW STEEL LTD.APR2021FUT</t>
  </si>
  <si>
    <t>KOTAK MAHINDRA BANK LTD.APR2021FUT</t>
  </si>
  <si>
    <t>LUPIN LTD.APR2021FUT</t>
  </si>
  <si>
    <t>LARSEN &amp; TOUBRO INFOTECH LTD.APR2021FUT</t>
  </si>
  <si>
    <t>MARICO LTD.APR2021FUT</t>
  </si>
  <si>
    <t>MAHINDRA &amp; MAHINDRA LTD.APR2021FUT</t>
  </si>
  <si>
    <t>BOSCH LTD.APR2021FUT</t>
  </si>
  <si>
    <t>MARUTI SUZUKI INDIA LTD.APR2021FUT</t>
  </si>
  <si>
    <t>MPHASIS LTD.APR2021FUT</t>
  </si>
  <si>
    <t>MOTHERSON SUMI SYSTEMS LTD.APR2021FUT</t>
  </si>
  <si>
    <t>ADANI PORTS AND SPECIAL ECONOMIC ZONE LTD.APR2021FUT</t>
  </si>
  <si>
    <t>MANAPPURAM FINANCE LTD.APR2021FUT</t>
  </si>
  <si>
    <t>MAHANAGAR GAS LTD.APR2021FUT</t>
  </si>
  <si>
    <t>NTPC Ltd.APR2021FUT</t>
  </si>
  <si>
    <t>PIDILITE INDUSTRIES  LTD.APR2021FUT</t>
  </si>
  <si>
    <t>POWER FINANCE CORPORATION  LTD.APR2021FUT</t>
  </si>
  <si>
    <t>POWER GRID CORPORATION OF INDIA LTD.APR2021FUT</t>
  </si>
  <si>
    <t>PETRONET LNG LTD.APR2021FUT</t>
  </si>
  <si>
    <t>RELIANCE INDUSTRIES LTD.APR2021FUT</t>
  </si>
  <si>
    <t>STEEL AUTHORITY INDIA LTD.APR2021FUT</t>
  </si>
  <si>
    <t>SRF LTD.APR2021FUT</t>
  </si>
  <si>
    <t>SHRIRAM TRANSPORT FINANCE CO LTD.APR2021FUT</t>
  </si>
  <si>
    <t>SBI LIFE INSURANCE COMPANY LTD.APR2021FUT</t>
  </si>
  <si>
    <t>TATA CHEMICALS LTD.APR2021FUT</t>
  </si>
  <si>
    <t>TATA STEEL LTD.APR2021FUT</t>
  </si>
  <si>
    <t>TITAN COMPANY LTD.APR2021FUT</t>
  </si>
  <si>
    <t>TATA CONSULTANCY SERVICES LTD.APR2021FUT</t>
  </si>
  <si>
    <t>TORRENT PHARMACEUTICALS LTD.APR2021FUT</t>
  </si>
  <si>
    <t>TORRENT POWER LTD.APR2021FUT</t>
  </si>
  <si>
    <t>UNITED SPIRITS LTD.APR2021FUT</t>
  </si>
  <si>
    <t>ZEE ENTERTAINMENT ENTERPRISES LTD.APR2021FUT</t>
  </si>
  <si>
    <t>INFOSYS LTD.APR2021FUT</t>
  </si>
  <si>
    <t>TECH MAHINDRA LTD.APR2021FUT</t>
  </si>
  <si>
    <t>COLGATE-PALMOLIVE INDIA LTD.APR2021FUT</t>
  </si>
  <si>
    <t>ESCORTS LTD.APR2021FUT</t>
  </si>
  <si>
    <t>ICICI PRUDENTIAL LIFE INSURANCE COMPANY LTD.APR2021FUT</t>
  </si>
  <si>
    <t>LARSEN &amp; TOUBRO LTD.APR2021FUT</t>
  </si>
  <si>
    <t>THE RAMCO CEMENTS LTD.APR2021FUT</t>
  </si>
  <si>
    <t>STATE BANK OF INDIAAPR2021FUT</t>
  </si>
  <si>
    <t>CANARA BANKAPR2021FUT</t>
  </si>
  <si>
    <t>ITC LTD.APR2021FUT</t>
  </si>
  <si>
    <t>TATA MOTORS LTD.APR2021FUT</t>
  </si>
  <si>
    <t>AUROBINDO PHARMA LTD.APR2021FUT</t>
  </si>
  <si>
    <t>APOLLO TYRES LTD.APR2021FUT</t>
  </si>
  <si>
    <t>BHARAT FORGE LTD.APR2021FUT</t>
  </si>
  <si>
    <t>BHARAT PETROLEUM CORPORATION LTD.APR2021FUT</t>
  </si>
  <si>
    <t>MAX FINANCIAL SERVICES LTD.APR2021FUT</t>
  </si>
  <si>
    <t>PAGE INDUSTRIES LTD.APR2021FUT</t>
  </si>
  <si>
    <t>TATA CONSUMER PRODUCTS LTD.APR2021FUT</t>
  </si>
  <si>
    <t>TATA POWER COMPANY LTD.APR2021FUT</t>
  </si>
  <si>
    <t>VOLTAS LTD.APR2021FUT</t>
  </si>
  <si>
    <t>HDFC LIFE INSURANCE CO. LTD.APR2021FUT</t>
  </si>
  <si>
    <t>LIC HOUSING FINANCE LTD.APR2021FUT</t>
  </si>
  <si>
    <t>CIPLA LTD.APR2021FUT</t>
  </si>
  <si>
    <t>SIEMENS LTD.APR2021FUT</t>
  </si>
  <si>
    <t>HDFC BANK LTD.APR2021FUT</t>
  </si>
  <si>
    <t>SUN PHARMACEUTICAL INDUSTRIES LTD.APR2021FUT</t>
  </si>
  <si>
    <t>AU SMALL FINANCE BANK LTD.APR2021FUT</t>
  </si>
  <si>
    <t>WIPRO LTD.APR2021FUT</t>
  </si>
  <si>
    <t>SUN TV NETWORK LTD.APR2021FUT</t>
  </si>
  <si>
    <t>GLENMARK PHARMACEUTICALS LTD.APR2021FUT</t>
  </si>
  <si>
    <t>MUTHOOT FINANCE LTD.APR2021FUT</t>
  </si>
  <si>
    <t>INDIAN RAILWAY CATERING AND TOURISM CORPORATION LTD.APR2021FUT</t>
  </si>
  <si>
    <t>SHREE CEMENT LTD.APR2021FUT</t>
  </si>
  <si>
    <t>APOLLO HOSPITALS ENTERPRISE LTD.APR2021FUT</t>
  </si>
  <si>
    <t>TVS MOTOR COMPANY LTD.APR2021FUT</t>
  </si>
  <si>
    <t>UPL LTD.APR2021FUT</t>
  </si>
  <si>
    <t>BHARAT HEAVY ELECTRICALS LTD.APR2021FUT</t>
  </si>
  <si>
    <t>NATIONAL ALUMINIUM CO. LTD.APR2021FUT</t>
  </si>
  <si>
    <t>NMDC LTD.APR2021FUT</t>
  </si>
  <si>
    <t>VEDANTA LTD.APR2021FUT</t>
  </si>
  <si>
    <t>BAJAJ FINANCE LTD.APR2021FUT</t>
  </si>
  <si>
    <t>HCL TECHNOLOGIES LTD.APR2021FUT</t>
  </si>
  <si>
    <t>ULTRATECH CEMENT LTD.APR2021FUT</t>
  </si>
  <si>
    <t>EXIDE INDUSTRIES LTD.APR2021FUT</t>
  </si>
  <si>
    <t>CONTAINER CORPORATION OF INDIA LTD.APR2021FUT</t>
  </si>
  <si>
    <t>L&amp;T FINANCE HOLDINGS LTD.APR2021FUT</t>
  </si>
  <si>
    <t>MINDTREE LTD.APR2021FUT</t>
  </si>
  <si>
    <t>REC LTD.APR2021FUT</t>
  </si>
  <si>
    <t>MRF LTD.APR2021FUT</t>
  </si>
  <si>
    <t>NESTLE INDIA LTD.APR2021FUT</t>
  </si>
  <si>
    <t>BANK OF BARODAAPR2021FUT</t>
  </si>
  <si>
    <t>SRF LTD.MAY2021FUT</t>
  </si>
  <si>
    <t>BATA INDIA LTD.MAY2021FUT</t>
  </si>
  <si>
    <t>DABUR INDIA LTD.MAY2021FUT</t>
  </si>
  <si>
    <t>ICICI BANK LTD.MAY2021FUT</t>
  </si>
  <si>
    <t>KOTAK MAHINDRA BANK LTD.MAY2021FUT</t>
  </si>
  <si>
    <t>GRASIM INDUSTRIES LTD.MAY2021FUT</t>
  </si>
  <si>
    <t>LUPIN LTD.MAY2021FUT</t>
  </si>
  <si>
    <t>PIDILITE INDUSTRIES  LTD.MAY2021FUT</t>
  </si>
  <si>
    <t>BAJAJ FINANCE LTD.MAY2021FUT</t>
  </si>
  <si>
    <t>ALKEM LABORATORIES LTD.MAY2021FUT</t>
  </si>
  <si>
    <t>AMARA RAJA BATTERIES LTD.MAY2021FUT</t>
  </si>
  <si>
    <t>BAJAJ AUTO LTD.MAY2021FUT</t>
  </si>
  <si>
    <t>MAHANAGAR GAS LTD.MAY2021FUT</t>
  </si>
  <si>
    <t>MPHASIS LTD.MAY2021FUT</t>
  </si>
  <si>
    <t>SIEMENS LTD.MAY2021FUT</t>
  </si>
  <si>
    <t>ESCORTS LTD.MAY2021FUT</t>
  </si>
  <si>
    <t>AXIS BANK LTD.MAY2021FUT</t>
  </si>
  <si>
    <t>EXIDE INDUSTRIES LTD.MAY2021FUT</t>
  </si>
  <si>
    <t>STATE BANK OF INDIAMAY2021FUT</t>
  </si>
  <si>
    <t>THE RAMCO CEMENTS LTD.MAY2021FUT</t>
  </si>
  <si>
    <t>SHRIRAM TRANSPORT FINANCE CO LTD.MAY2021FUT</t>
  </si>
  <si>
    <t>TATA MOTORS LTD.MAY2021FUT</t>
  </si>
  <si>
    <t>TATA CONSULTANCY SERVICES LTD.MAY2021FUT</t>
  </si>
  <si>
    <t>TECH MAHINDRA LTD.MAY2021FUT</t>
  </si>
  <si>
    <t>VOLTAS LTD.MAY2021FUT</t>
  </si>
  <si>
    <t>WIPRO LTD.MAY2021FUT</t>
  </si>
  <si>
    <t>COLGATE-PALMOLIVE INDIA LTD.MAY2021FUT</t>
  </si>
  <si>
    <t>HDFC ASSET MANAGEMENT COMPANY LTD.MAY2021FUT</t>
  </si>
  <si>
    <t>FEDERAL BANK LTD.MAY2021FUT</t>
  </si>
  <si>
    <t>NMDC LTD.MAY2021FUT</t>
  </si>
  <si>
    <t>POWER GRID CORPORATION OF INDIA LTD.MAY2021FUT</t>
  </si>
  <si>
    <t>JSW STEEL LTD.MAY2021FUT</t>
  </si>
  <si>
    <t>LIC HOUSING FINANCE LTD.MAY2021FUT</t>
  </si>
  <si>
    <t>ASHOK LEYLAND LTD.MAY2021FUT</t>
  </si>
  <si>
    <t>ASIAN PAINTS (INDIA) LTD.MAY2021FUT</t>
  </si>
  <si>
    <t>BOSCH LTD.MAY2021FUT</t>
  </si>
  <si>
    <t>HINDUSTAN UNILEVER LTD.MAY2021FUT</t>
  </si>
  <si>
    <t>TATA STEEL LTD.MAY2021FUT</t>
  </si>
  <si>
    <t>Total Number of Contracts where stock futures were sold :</t>
  </si>
  <si>
    <t>Gross Notional Value of Contracts where futures were Bought :</t>
  </si>
  <si>
    <t xml:space="preserve"> Rs. </t>
  </si>
  <si>
    <t>Gross Notional Value of Contracts where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</si>
  <si>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</si>
  <si>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</si>
  <si>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</si>
  <si>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</si>
  <si>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</si>
  <si>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INDEX futures were bought :</t>
  </si>
  <si>
    <t>Nos.</t>
  </si>
  <si>
    <t>Total Number of Contracts where INDEX futures were Sold :</t>
  </si>
  <si>
    <t>Gross Notional Value of Contracts where stock futures were bought:</t>
  </si>
  <si>
    <t>Rs.</t>
  </si>
  <si>
    <t>Gross Notional Value of Contracts where stock futures were Sold:</t>
  </si>
  <si>
    <t>Net Profit/(Net Loss) on all contracts combined (Rs.) :</t>
  </si>
  <si>
    <t xml:space="preserve">For the period ended 30th April 2021 the following for hedging transactions through futures which have been squared off/expired </t>
  </si>
  <si>
    <t>Total % of Existing assets hedged through futures :</t>
  </si>
  <si>
    <t>Total Number of Contracts where stock futures were Sold :</t>
  </si>
  <si>
    <t>Net Profit/(Net Loss) on all contracts combined :</t>
  </si>
  <si>
    <t>@</t>
  </si>
  <si>
    <t>Total Number of Contracts where  futures  were bought :</t>
  </si>
  <si>
    <t>Total Number of Contracts where  futures were sold :</t>
  </si>
  <si>
    <t>Gross Notional Value of Contracts where  futures were bought:</t>
  </si>
  <si>
    <t>Gross Notional Value of Contracts where  futures were sold:</t>
  </si>
  <si>
    <t>Net Profit/(Net Loss) on all contracts combined  (Rs):</t>
  </si>
  <si>
    <t xml:space="preserve">Total exposure due to futures (hedging positions) as a %age of net assets </t>
  </si>
  <si>
    <t xml:space="preserve">For the period ended 31st March 2021 the following for non hedging transactions through futures which have been squared off/expired </t>
  </si>
  <si>
    <t>Total Number of Contracts where stock futures  were bought :</t>
  </si>
  <si>
    <t>Gross Notional Value of Contracts where stock futures were sold:</t>
  </si>
  <si>
    <t>BANK NIFTY APR2021 FUT</t>
  </si>
  <si>
    <t>Gross Notional Value of Contracts where stock futures were Sold :</t>
  </si>
  <si>
    <t>Gross Notional Value of Contracts where stock futures were Bought :</t>
  </si>
  <si>
    <t>0R2021FUT</t>
  </si>
  <si>
    <t>Total % of Existing assets hedged through equity futures :</t>
  </si>
  <si>
    <t>No.</t>
  </si>
  <si>
    <t xml:space="preserve">^ Hedging positions through Commodity futures (ETCDs) as on </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</si>
  <si>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</si>
  <si>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</si>
  <si>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</si>
  <si>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</si>
  <si>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 xml:space="preserve">Other than Hedging positions through Equity futures as on </t>
  </si>
  <si>
    <t>Total Number of Contracts where futures were Bought :</t>
  </si>
  <si>
    <t>Total Number of Contracts where futures were Sold :</t>
  </si>
  <si>
    <t>Gross Notional Value of Contracts where futures were Bought:</t>
  </si>
  <si>
    <t>Gross Notional Value of Contracts where futures were Sold:</t>
  </si>
  <si>
    <t>COTTON SEED OIL CAKE AKOLA (10 MT 100 QTLS) COMMAPR2021FUT</t>
  </si>
  <si>
    <t>COTTON SEED OIL CAKE AKOLA (10 MT 100 QTLS) COMMJUN2021FUT</t>
  </si>
  <si>
    <t>COTTON 29MM (25 BALES 170 KG EACH) COMMAPR2021FUT</t>
  </si>
  <si>
    <t>CRUDE OIL (100 BARRELS) COMMODITYJUN2021FUT</t>
  </si>
  <si>
    <t>GOLD (1 KG-1000 GMS) COMMODITYJUN2021FUT</t>
  </si>
  <si>
    <t>GOLD MINI (100 GRAMS) COMMODITYJUN2021FUT</t>
  </si>
  <si>
    <t>GOLD MINI (100 GRAMS) COMMODITYMAY2021FUT</t>
  </si>
  <si>
    <t>GUAR GUM JODHPUR (5 MT - 50 QTLS) COMMODITYMAY2021FUT</t>
  </si>
  <si>
    <t>GUAR SEED10 JODHPUR (10 MT 100 QTLS) COMMODITYAPR2021FUT</t>
  </si>
  <si>
    <t>GUAR SEED10 JODHPUR (10 MT 100 QTLS) COMMODITYMAY2021FUT</t>
  </si>
  <si>
    <t>JEERA UNJHA (3 MT 30 QTLS) COMMODITYMAY2021FUT</t>
  </si>
  <si>
    <t>BULLDEXAPR2021FUT</t>
  </si>
  <si>
    <t>BULLDEXMAY2021FUT</t>
  </si>
  <si>
    <t>METLEDEXAPR2021FUT</t>
  </si>
  <si>
    <t>METLEDEXMAY2021FUT</t>
  </si>
  <si>
    <t>NATURAL GAS (1250 mmBtu) COMMODITYMAY2021FUT</t>
  </si>
  <si>
    <t>NICKEL (1500 KGS) COMMODITYAPR2021FUT</t>
  </si>
  <si>
    <t>NICKEL (1500 KGS) COMMODITYMAY2021FUT</t>
  </si>
  <si>
    <t>RAPE MUSTARD SEED JAIPUR (10 MT -100 QTLS) COMMODITYJUN2021FUT</t>
  </si>
  <si>
    <t>SILVER (30 KG) COMMODITYJUL2021FUT</t>
  </si>
  <si>
    <t>SILVER (30 KG) COMMODITYMAY2021FUT</t>
  </si>
  <si>
    <t>SOYABEAN INDORE (10 MT 100 QTLS) COMMODITYJUN2021FUT</t>
  </si>
  <si>
    <t>SOYABEAN INDORE (10 MT 100 QTLS) COMMODITYMAY2021FUT</t>
  </si>
  <si>
    <t>SOY OIL INDORE (5 MT 5000KGS) COMMODITYJUN2021FUT</t>
  </si>
  <si>
    <t>SOY OIL INDORE (5 MT 5000KGS) COMMODITYMAY2021FUT</t>
  </si>
  <si>
    <t>SILVER MINI (5 KGS) COMMODITYAPR2021FUT</t>
  </si>
  <si>
    <t>COTTON SEED OIL CAKE AKOLA (10 MT 100 QTLS) COMMMAY2021FUT</t>
  </si>
  <si>
    <t>COTTON 29MM (25 BALES 170 KG EACH) COMMMAY2021FUT</t>
  </si>
  <si>
    <t>CRUDE OIL (100 BARRELS) COMMODITYMAY2021FUT</t>
  </si>
  <si>
    <t>HOUSING DEVELOPMENT FINANCE CORPORATION LTD.MAY2021FUT</t>
  </si>
  <si>
    <t>Total Number of Contracts where Commodities futures (ETCDs) were Bought:</t>
  </si>
  <si>
    <t>Total Number of Contracts where Commodities futures (ETCDs) were Sold:</t>
  </si>
  <si>
    <t>Gross Notional Value of Contracts where Commodities futures (ETCDs) were Bought:</t>
  </si>
  <si>
    <t>BANK NIFTY MAY 2021 FUTURE</t>
  </si>
  <si>
    <t>@ Included in Total Margins provided in Table 'Disclosure of Funds parked in short term deposits as Margin Deposit as of 30th April  2021.</t>
  </si>
  <si>
    <t>PORTFOLIO TURNOVER RATIO: 11.25 TIMES</t>
  </si>
  <si>
    <t>PORTFOLIO TURNOVER RATIO: 2.71 TIMES</t>
  </si>
  <si>
    <t>PORTFOLIO TURNOVER RATIO: 4.20 TIMES</t>
  </si>
  <si>
    <t>PORTFOLIO TURNOVER RATIO: 1.89 TIMES</t>
  </si>
  <si>
    <t>PORTFOLIO TURNOVER RATIO: 0.34 TIMES</t>
  </si>
  <si>
    <t>PORTFOLIO TURNOVER RATIO: 0.15 TIMES</t>
  </si>
  <si>
    <t>PORTFOLIO TURNOVER RATIO: 0.31 TIMES</t>
  </si>
  <si>
    <t>PORTFOLIO TURNOVER RATIO: 0.09 TIMES</t>
  </si>
  <si>
    <t>PORTFOLIO TURNOVER RATIO: 0.39 TIMES</t>
  </si>
  <si>
    <t>PORTFOLIO TURNOVER RATIO: 0.21 TIMES</t>
  </si>
  <si>
    <t>PORTFOLIO TURNOVER RATIO: 0.10 TIMES</t>
  </si>
  <si>
    <t>PORTFOLIO TURNOVER RATIO: 0.19 TIMES</t>
  </si>
  <si>
    <t>PORTFOLIO TURNOVER RATIO: 0.32 TIMES</t>
  </si>
  <si>
    <t>PORTFOLIO TURNOVER RATIO: 0.44 TIMES</t>
  </si>
  <si>
    <t>PORTFOLIO TURNOVER RATIO: 4.95 TIMES</t>
  </si>
  <si>
    <t>PORTFOLIO TURNOVER RATIO: 0.43 TIMES</t>
  </si>
  <si>
    <t>EQUITY RELATED</t>
  </si>
  <si>
    <t>OTHERS</t>
  </si>
  <si>
    <t>INVITS</t>
  </si>
  <si>
    <t>OTHERS TOTAL</t>
  </si>
  <si>
    <t>REITS</t>
  </si>
  <si>
    <t>MUTUAL FUND &amp; MUTUAL FUND RELATED TOTAL</t>
  </si>
  <si>
    <t>C) MUTUAL FUND UNITS</t>
  </si>
  <si>
    <t>B) Margin Deposits</t>
  </si>
  <si>
    <t>Margin Money Deposits Total</t>
  </si>
  <si>
    <t>C) Margin Deposits</t>
  </si>
  <si>
    <t>D) Margin Deposits</t>
  </si>
  <si>
    <t>COMMODITY &amp; EXCHANGE TRADED COMMODITY DERIVATIVES</t>
  </si>
  <si>
    <t>A) COMMODITIES PHYSICAL</t>
  </si>
  <si>
    <t>B) LISTED ON COMMODITY EXCHANGES (Quantity in Lots)</t>
  </si>
  <si>
    <t>COMMODITY &amp; COMMODITY RELATED TOTAL</t>
  </si>
  <si>
    <t>COCUDAKLNCXJUN2021FUT</t>
  </si>
  <si>
    <t>COPPERMCXJUN2021FUT</t>
  </si>
  <si>
    <t>COPPERMCXMAY2021FUT</t>
  </si>
  <si>
    <t>GOLDMCXJUN2021FUT</t>
  </si>
  <si>
    <t>GOLDMMCXJUN2021FUT</t>
  </si>
  <si>
    <t>GOLDMMCXJUL2021FUT</t>
  </si>
  <si>
    <t>GUARGUM5NCXMAY2021FUT</t>
  </si>
  <si>
    <t>JEERAUNJHANCXMAY2021FUT</t>
  </si>
  <si>
    <t>MCXBULLDEXMCXMAY2021FUT</t>
  </si>
  <si>
    <t>NICKELMCXMAY2021FUT</t>
  </si>
  <si>
    <t>RMSEEDNCXJUN2021FUT</t>
  </si>
  <si>
    <t>RMSEEDNCXMAY2021FUT</t>
  </si>
  <si>
    <t>SILVERMCXJUL2021FUT</t>
  </si>
  <si>
    <t>SILVERMMCXJUN2021FUT</t>
  </si>
  <si>
    <t>GOLD COMMODITY INDUSTRY</t>
  </si>
  <si>
    <t>SILVER COMMODITY</t>
  </si>
  <si>
    <t>SILVER COMMODITY INDUSTRY</t>
  </si>
  <si>
    <t>MUSTARD COMMODITY</t>
  </si>
  <si>
    <t xml:space="preserve">MUSTARD </t>
  </si>
  <si>
    <t>GUAR GUM COMMODITY</t>
  </si>
  <si>
    <t>NICKEL COMMODITY</t>
  </si>
  <si>
    <t>BULLION MCX INDEX</t>
  </si>
  <si>
    <t>BULLION</t>
  </si>
  <si>
    <t xml:space="preserve">GOLD COMMODITY </t>
  </si>
  <si>
    <t xml:space="preserve">GOLD </t>
  </si>
  <si>
    <t>COPPER COMMODITY</t>
  </si>
  <si>
    <t>JEERA COMMODITY</t>
  </si>
  <si>
    <t>JEERA</t>
  </si>
  <si>
    <t>COPPER (2500 KGS) COMMODITY - COPPERMCXJUN2021FUT</t>
  </si>
  <si>
    <t>COPPER (2500 KGS) COMMODITY - COPPERMCXMAY2021FUT</t>
  </si>
  <si>
    <t>COTTON SEED OIL CAKE AKOLA (10 MT 100 QTLS) COMM - COCUDAKLNCXJUN2021FUT</t>
  </si>
  <si>
    <t>GOLD (1 KG-1000 GMS) COMMODITY - GOLDMCXJUN2021FUT</t>
  </si>
  <si>
    <t>GOLD MINI (100 GRAMS) COMMODITY - GOLDMMCXJUL2021FUT</t>
  </si>
  <si>
    <t>GOLD MINI (100 GRAMS) COMMODITY - GOLDMMCXJUN2021FUT</t>
  </si>
  <si>
    <t>GUAR GUM JODHPUR (5 MT - 50 QTLS) COMMODITY - GUARGUM5NCXMAY2021FUT</t>
  </si>
  <si>
    <t>JEERA UNJHA (3 MT 30 QTLS) COMMODITY - JEERAUNJHANCXMAY2021FUT</t>
  </si>
  <si>
    <t>NICKEL (1500 KGS) COMMODITY - NICKELMCXMAY2021FUT</t>
  </si>
  <si>
    <t>RAPE MUSTARD SEED JAIPUR (10 MT -100 QTLS) COMMODITY - RMSEEDNCXJUN2021FUT</t>
  </si>
  <si>
    <t>RAPE MUSTARD SEED JAIPUR (10 MT -100 QTLS) COMMODITY - RMSEEDNCXMAY2021FUT</t>
  </si>
  <si>
    <t>SILVER (30 KG) COMMODITY - SILVERMCXJUL2021FUT</t>
  </si>
  <si>
    <t>SILVER MINI (5 KGS) COMMODITY - SILVERMMCXJUN2021FUT</t>
  </si>
  <si>
    <t>MCXBULLDEX - MCXBULLDEXMCXMAY2021FUT</t>
  </si>
  <si>
    <t>COTTON COMMODITY</t>
  </si>
  <si>
    <t>COTTON</t>
  </si>
  <si>
    <t>GOI 6.30% 9/4/2023 $$</t>
  </si>
  <si>
    <t>GOI -  8.08% (02/08/2022) $$</t>
  </si>
  <si>
    <t>GOI -  8.15% (11/06/2022) $$</t>
  </si>
  <si>
    <t>GOI - 4.48% (02/11/2023) $$</t>
  </si>
  <si>
    <t>GOI - 6.17% (15/07/2021) $$</t>
  </si>
  <si>
    <t>GOI - 7.94% (24-05-2021) $$</t>
  </si>
  <si>
    <t>GOI 8.20% (15/02/2022) $$</t>
  </si>
  <si>
    <t>GOI 8.35% 14/5/2022 $$</t>
  </si>
  <si>
    <t>GOI -  8.79% (08/11/2021) $$</t>
  </si>
  <si>
    <t>GOI - 8.83% (25/11/2023) $$</t>
  </si>
  <si>
    <t>** TREASURY BILL 364 DAYS (24/06/2021) $$</t>
  </si>
  <si>
    <t>** TREASURY BILL 364 DAYS (08/07/2021) $$</t>
  </si>
  <si>
    <t>** TREASURY BILL 364 DAYS (22/07/2021) $$</t>
  </si>
  <si>
    <t>** TREASURY BILL 364 DAYS (19/08/2021) $$</t>
  </si>
  <si>
    <t>** TREASURY BILL 364 DAYS (09/09/2021) $$</t>
  </si>
  <si>
    <t>** TREASURY BILL 364 DAYS (30/12/2021) $$</t>
  </si>
  <si>
    <t>** TREASURY BILL 364 DAYS (06/01/2022) $$</t>
  </si>
  <si>
    <t>** TREASURY BILL 364 DAYS (13/01/2022) $$</t>
  </si>
  <si>
    <t>** TREASURY BILL 364 DAYS (24/02/2022) $$</t>
  </si>
  <si>
    <t>GOI - 5.22% (15/06/2025) $$</t>
  </si>
  <si>
    <t>** TREASURY BILL 182 DAYS (13/05/2021) $$</t>
  </si>
  <si>
    <t>** TREASURY BILL 364 DAYS (12/08/2021) $$</t>
  </si>
  <si>
    <t>** TREASURY BILL 364 DAYS (26/08/2021) $$</t>
  </si>
  <si>
    <t>** TREASURY BILL 364 DAYS (27/01/2022) $$</t>
  </si>
  <si>
    <t>** TREASURY BILL 364 DAYS (17/03/2022) $$</t>
  </si>
  <si>
    <t>** TREASURY BILL 364 DAYS (16/09/2021) $$</t>
  </si>
  <si>
    <t>HDFC BANK LTD. - H000101NSEMAY2021FUT</t>
  </si>
  <si>
    <t>OTHERS - INVITS</t>
  </si>
  <si>
    <t>AWAITING LISTING</t>
  </si>
  <si>
    <t>EQUITY &amp; OTHERS RELATED TOTAL</t>
  </si>
  <si>
    <t>None of the schemes of Tata Mutual Fund have participated in Credit Default Swaps (CDS) from 1st April 2021 to 30th April 2021.</t>
  </si>
  <si>
    <t>There were no Repo Transactions in Corporate Debt Securities from 1st April 2021 to 30th April 2021.</t>
  </si>
  <si>
    <t>There were no transactions in Interest Rate Futures (IRFs) from 1st April 2021 to 30th April 2021.</t>
  </si>
  <si>
    <t>There are Intra - Scheme Investments from 1st April 2021 to 30th April 2021.</t>
  </si>
  <si>
    <t>TOTAL INVESTMENTS IN FOREIGN SECURITIES - ETF RS: RS.1251.45 LACS and 00.97% OF AUM</t>
  </si>
  <si>
    <t>TOTAL INVESTMENTS IN FOREIGN SECURITIES : RS.2494.85 LACS and 1.94% OF AUM</t>
  </si>
  <si>
    <t>There were no Covered Call Transactions from 1st April 2021 to 30th April 2021..</t>
  </si>
  <si>
    <t>GOVERNMENT SECURITIES - PLACED AS MARGIN</t>
  </si>
  <si>
    <t>III) MONEY MARKET INSTRUMENTS</t>
  </si>
  <si>
    <t>Fixed Deposits</t>
  </si>
  <si>
    <t>Total Gross Margin</t>
  </si>
  <si>
    <t>Government Securities (Face Value)</t>
  </si>
  <si>
    <t>T-Bills (Face Value)</t>
  </si>
  <si>
    <t>GOVERNMENT SECURITIES</t>
  </si>
  <si>
    <t>$$ - This Security has been kept as Margin for Derivatives</t>
  </si>
  <si>
    <t>Disclosure of Margins as of 30th April ,2021 is as given below   :</t>
  </si>
  <si>
    <t>Amount of Margins
( Rs. in Lakhs )</t>
  </si>
  <si>
    <t>Cash as Margin</t>
  </si>
  <si>
    <t>"@TOTAL CASH MARGINS PLACED FOR ALL DERVATIVES POSITION (INCLUDING COMMODITY DEREVATIVES ) IS RS. 2799.99 LAKHS</t>
  </si>
  <si>
    <t>Amount of Margins
( Rs. in Lakhs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</si>
</sst>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0.00000"/>
    <numFmt numFmtId="165" formatCode="0.00000"/>
    <numFmt numFmtId="166" formatCode="0.0000"/>
    <numFmt numFmtId="167" formatCode="######0.00000"/>
    <numFmt numFmtId="168" formatCode="#,##0.0000"/>
    <numFmt numFmtId="169" formatCode="[$-409]d\-mmm\-yyyy;@"/>
  </numFmts>
  <fonts count="4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Arial"/>
      <family val="2"/>
    </font>
    <font>
      <b/>
      <sz val="11"/>
      <name val="Times New Roman"/>
      <family val="1"/>
    </font>
    <font>
      <sz val="10"/>
      <name val="Times New Roman"/>
      <family val="1"/>
    </font>
    <font>
      <sz val="11"/>
      <name val="Times New Roman"/>
      <family val="1"/>
    </font>
    <font>
      <sz val="10"/>
      <color indexed="8"/>
      <name val="Arial"/>
      <family val="2"/>
    </font>
    <font>
      <sz val="11"/>
      <color theme="1"/>
      <name val="Calibri"/>
      <family val="2"/>
      <scheme val="minor"/>
    </font>
    <font>
      <b/>
      <sz val="10"/>
      <color theme="1"/>
      <name val="Rupee Foradian"/>
    </font>
    <font>
      <sz val="10"/>
      <color theme="1"/>
      <name val="Times New Roman"/>
      <family val="1"/>
    </font>
    <font>
      <b/>
      <sz val="11"/>
      <color theme="1"/>
      <name val="Calibri"/>
      <family val="2"/>
    </font>
    <font>
      <sz val="10"/>
      <color theme="1"/>
      <name val="Arial"/>
      <family val="2"/>
    </font>
    <font>
      <sz val="11"/>
      <color indexed="8"/>
      <name val="Calibri"/>
      <family val="2"/>
      <scheme val="minor"/>
    </font>
    <font>
      <b/>
      <sz val="10"/>
      <name val="Rupee Foradian"/>
      <family val="2"/>
    </font>
    <font>
      <b/>
      <sz val="12"/>
      <color indexed="8"/>
      <name val="Calibri"/>
      <family val="2"/>
      <scheme val="minor"/>
    </font>
    <font>
      <b/>
      <sz val="10"/>
      <color indexed="8"/>
      <name val="Arial"/>
      <family val="2"/>
    </font>
    <font>
      <sz val="8"/>
      <color indexed="8"/>
      <name val="Times New Roman"/>
      <family val="1"/>
    </font>
    <font>
      <sz val="8"/>
      <color indexed="8"/>
      <name val="Times New Roman"/>
      <family val="1"/>
    </font>
    <font>
      <sz val="10"/>
      <color indexed="8"/>
      <name val="Calibri"/>
      <family val="2"/>
      <scheme val="minor"/>
    </font>
    <font>
      <b/>
      <sz val="14"/>
      <color theme="1"/>
      <name val="Calibri"/>
      <family val="2"/>
      <scheme val="minor"/>
    </font>
    <font>
      <b/>
      <sz val="11"/>
      <name val="Calibri"/>
      <family val="2"/>
    </font>
    <font>
      <sz val="11"/>
      <name val="Calibri"/>
      <family val="2"/>
    </font>
    <font>
      <i/>
      <sz val="11"/>
      <name val="Calibri"/>
      <family val="2"/>
    </font>
    <font>
      <b/>
      <sz val="11"/>
      <color theme="1"/>
      <name val="Calibri"/>
      <family val="2"/>
      <scheme val="minor"/>
    </font>
    <font>
      <b/>
      <sz val="10"/>
      <name val="Arial"/>
      <family val="2"/>
    </font>
    <font>
      <b/>
      <sz val="11"/>
      <color indexed="8"/>
      <name val="Calibri"/>
      <family val="2"/>
    </font>
    <font>
      <sz val="11"/>
      <name val="Calibri"/>
      <family val="2"/>
      <scheme val="minor"/>
    </font>
    <font>
      <b/>
      <sz val="11"/>
      <name val="Calibri"/>
      <family val="2"/>
      <scheme val="minor"/>
    </font>
    <font>
      <b/>
      <sz val="11"/>
      <color indexed="8"/>
      <name val="Calibri"/>
      <family val="2"/>
      <scheme val="minor"/>
    </font>
    <font>
      <b/>
      <sz val="12"/>
      <name val="Calibri"/>
      <family val="2"/>
      <scheme val="minor"/>
    </font>
    <font>
      <sz val="11"/>
      <color indexed="8"/>
      <name val="Calibri"/>
      <family val="2"/>
    </font>
    <font>
      <b/>
      <sz val="11"/>
      <color indexed="8"/>
      <name val="Times New Roman"/>
      <family val="1"/>
    </font>
    <font>
      <sz val="11"/>
      <color rgb="FF000000"/>
      <name val="Calibri"/>
      <family val="2"/>
      <scheme val="minor"/>
    </font>
    <font>
      <sz val="9"/>
      <name val="Rupee Foradian"/>
    </font>
  </fonts>
  <fills count="4">
    <fill>
      <patternFill patternType="none"/>
    </fill>
    <fill>
      <patternFill patternType="gray125"/>
    </fill>
    <fill>
      <patternFill patternType="solid">
        <fgColor indexed="44"/>
        <bgColor indexed="64"/>
      </patternFill>
    </fill>
    <fill>
      <patternFill patternType="solid">
        <fgColor theme="4" tint="0.39997558519241921"/>
        <bgColor indexed="64"/>
      </patternFill>
    </fill>
  </fills>
  <borders count="2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2">
    <xf numFmtId="0" fontId="0" fillId="0" borderId="0"/>
    <xf numFmtId="43" fontId="9" fillId="0" borderId="0" applyFont="0" applyFill="0" applyBorder="0" applyAlignment="0" applyProtection="0"/>
    <xf numFmtId="0" fontId="8" fillId="0" borderId="0" applyNumberFormat="0" applyFill="0" applyBorder="0" applyAlignment="0" applyProtection="0">
      <alignment vertical="top"/>
      <protection locked="0"/>
    </xf>
    <xf numFmtId="0" fontId="14" fillId="0" borderId="0"/>
    <xf numFmtId="0" fontId="13" fillId="0" borderId="0"/>
    <xf numFmtId="0" fontId="9" fillId="0" borderId="0"/>
    <xf numFmtId="0" fontId="5" fillId="0" borderId="0"/>
    <xf numFmtId="43" fontId="9" fillId="0" borderId="0" applyFont="0" applyFill="0" applyBorder="0" applyAlignment="0" applyProtection="0"/>
    <xf numFmtId="0" fontId="4" fillId="0" borderId="0"/>
    <xf numFmtId="43" fontId="9" fillId="0" borderId="0" applyFont="0" applyFill="0" applyBorder="0" applyAlignment="0" applyProtection="0"/>
    <xf numFmtId="9" fontId="9" fillId="0" borderId="0" applyFont="0" applyFill="0" applyBorder="0" applyAlignment="0" applyProtection="0"/>
    <xf numFmtId="0" fontId="1" fillId="0" borderId="0"/>
  </cellStyleXfs>
  <cellXfs count="308">
    <xf numFmtId="0" fontId="0" fillId="0" borderId="0" xfId="0"/>
    <xf numFmtId="0" fontId="7" fillId="0" borderId="0" xfId="0" applyFont="1"/>
    <xf numFmtId="0" fontId="6" fillId="0" borderId="0" xfId="0" applyFont="1"/>
    <xf numFmtId="0" fontId="8" fillId="0" borderId="0" xfId="2" applyAlignment="1" applyProtection="1"/>
    <xf numFmtId="2" fontId="7" fillId="0" borderId="0" xfId="0" applyNumberFormat="1" applyFont="1" applyAlignment="1">
      <alignment horizontal="right"/>
    </xf>
    <xf numFmtId="0" fontId="6" fillId="0" borderId="1" xfId="0" applyFont="1" applyBorder="1"/>
    <xf numFmtId="2" fontId="6" fillId="0" borderId="1" xfId="0" applyNumberFormat="1" applyFont="1" applyBorder="1" applyAlignment="1">
      <alignment horizontal="right"/>
    </xf>
    <xf numFmtId="2" fontId="6" fillId="0" borderId="0" xfId="0" applyNumberFormat="1" applyFont="1" applyAlignment="1">
      <alignment horizontal="right"/>
    </xf>
    <xf numFmtId="0" fontId="6" fillId="0" borderId="0" xfId="0" applyFont="1" applyAlignment="1">
      <alignment wrapText="1"/>
    </xf>
    <xf numFmtId="0" fontId="6" fillId="0" borderId="0" xfId="0" applyFont="1" applyAlignment="1">
      <alignment vertical="center"/>
    </xf>
    <xf numFmtId="2" fontId="6" fillId="0" borderId="0" xfId="0" applyNumberFormat="1" applyFont="1" applyAlignment="1">
      <alignment horizontal="center"/>
    </xf>
    <xf numFmtId="2" fontId="7" fillId="0" borderId="0" xfId="0" applyNumberFormat="1" applyFont="1" applyAlignment="1">
      <alignment horizontal="center"/>
    </xf>
    <xf numFmtId="4" fontId="7" fillId="0" borderId="0" xfId="0" applyNumberFormat="1" applyFont="1" applyAlignment="1">
      <alignment horizontal="center" vertical="center"/>
    </xf>
    <xf numFmtId="0" fontId="7" fillId="0" borderId="0" xfId="0" applyFont="1" applyAlignment="1">
      <alignment vertical="center"/>
    </xf>
    <xf numFmtId="2" fontId="7" fillId="0" borderId="0" xfId="0" applyNumberFormat="1" applyFont="1" applyAlignment="1">
      <alignment horizontal="right" vertical="center"/>
    </xf>
    <xf numFmtId="0" fontId="6" fillId="0" borderId="2" xfId="0" applyFont="1" applyBorder="1" applyAlignment="1">
      <alignment horizontal="center" vertical="center" wrapText="1"/>
    </xf>
    <xf numFmtId="4" fontId="6" fillId="0" borderId="2" xfId="0" applyNumberFormat="1" applyFont="1" applyBorder="1" applyAlignment="1">
      <alignment horizontal="center" vertical="center" wrapText="1"/>
    </xf>
    <xf numFmtId="0" fontId="10" fillId="0" borderId="2" xfId="0" applyFont="1" applyBorder="1" applyAlignment="1">
      <alignment horizontal="center" vertical="center" wrapText="1"/>
    </xf>
    <xf numFmtId="2" fontId="6" fillId="0" borderId="2" xfId="0" applyNumberFormat="1" applyFont="1" applyBorder="1" applyAlignment="1">
      <alignment horizontal="center" vertical="center" wrapText="1"/>
    </xf>
    <xf numFmtId="0" fontId="7" fillId="0" borderId="2" xfId="0" applyFont="1" applyBorder="1" applyAlignment="1">
      <alignment vertical="center"/>
    </xf>
    <xf numFmtId="4" fontId="7" fillId="0" borderId="2" xfId="0" applyNumberFormat="1" applyFont="1" applyBorder="1" applyAlignment="1">
      <alignment horizontal="center" vertical="center"/>
    </xf>
    <xf numFmtId="0" fontId="7" fillId="0" borderId="2" xfId="0" applyFont="1" applyBorder="1" applyAlignment="1">
      <alignment horizontal="center" vertical="center"/>
    </xf>
    <xf numFmtId="2" fontId="7" fillId="0" borderId="2" xfId="0" applyNumberFormat="1" applyFont="1" applyBorder="1" applyAlignment="1">
      <alignment horizontal="right" vertical="center"/>
    </xf>
    <xf numFmtId="4" fontId="7" fillId="0" borderId="2" xfId="0" applyNumberFormat="1" applyFont="1" applyBorder="1" applyAlignment="1">
      <alignment horizontal="right" vertical="center"/>
    </xf>
    <xf numFmtId="0" fontId="11" fillId="0" borderId="2" xfId="0" applyFont="1" applyBorder="1" applyAlignment="1" applyProtection="1">
      <alignment vertical="center" wrapText="1"/>
      <protection locked="0"/>
    </xf>
    <xf numFmtId="43" fontId="12" fillId="0" borderId="2" xfId="1" applyFont="1" applyFill="1" applyBorder="1" applyAlignment="1">
      <alignment horizontal="right" vertical="center" wrapText="1"/>
    </xf>
    <xf numFmtId="4" fontId="7" fillId="0" borderId="2" xfId="0" applyNumberFormat="1" applyFont="1" applyBorder="1" applyAlignment="1">
      <alignment vertical="center"/>
    </xf>
    <xf numFmtId="4" fontId="7" fillId="0" borderId="0" xfId="0" applyNumberFormat="1" applyFont="1"/>
    <xf numFmtId="0" fontId="7" fillId="0" borderId="0" xfId="0" applyFont="1" applyAlignment="1">
      <alignment wrapText="1"/>
    </xf>
    <xf numFmtId="4" fontId="7" fillId="0" borderId="0" xfId="0" applyNumberFormat="1" applyFont="1" applyAlignment="1">
      <alignment vertical="center"/>
    </xf>
    <xf numFmtId="43" fontId="12" fillId="0" borderId="2" xfId="1" applyFont="1" applyFill="1" applyBorder="1" applyAlignment="1">
      <alignment horizontal="center" vertical="center" wrapText="1"/>
    </xf>
    <xf numFmtId="4" fontId="12" fillId="0" borderId="2" xfId="0" applyNumberFormat="1" applyFont="1" applyBorder="1" applyAlignment="1">
      <alignment horizontal="right" vertical="center" wrapText="1"/>
    </xf>
    <xf numFmtId="0" fontId="7" fillId="0" borderId="2" xfId="0" applyFont="1" applyBorder="1" applyAlignment="1">
      <alignment horizontal="left" vertical="center" wrapText="1"/>
    </xf>
    <xf numFmtId="4" fontId="7" fillId="0" borderId="0" xfId="0" applyNumberFormat="1" applyFont="1" applyAlignment="1">
      <alignment horizontal="center"/>
    </xf>
    <xf numFmtId="0" fontId="15" fillId="0" borderId="0" xfId="0" applyFont="1" applyAlignment="1">
      <alignment vertical="center"/>
    </xf>
    <xf numFmtId="0" fontId="16" fillId="0" borderId="0" xfId="0" applyFont="1"/>
    <xf numFmtId="0" fontId="17" fillId="0" borderId="2" xfId="0" applyFont="1" applyBorder="1" applyAlignment="1">
      <alignment horizontal="center" vertical="center" wrapText="1"/>
    </xf>
    <xf numFmtId="4" fontId="17" fillId="0" borderId="2" xfId="0" applyNumberFormat="1" applyFont="1" applyBorder="1" applyAlignment="1">
      <alignment horizontal="center" vertical="center" wrapText="1"/>
    </xf>
    <xf numFmtId="0" fontId="18" fillId="0" borderId="2" xfId="0" applyFont="1" applyBorder="1" applyAlignment="1">
      <alignment wrapText="1"/>
    </xf>
    <xf numFmtId="2" fontId="7" fillId="0" borderId="0" xfId="0" applyNumberFormat="1" applyFont="1" applyAlignment="1">
      <alignment horizontal="right" wrapText="1"/>
    </xf>
    <xf numFmtId="4" fontId="18" fillId="0" borderId="2" xfId="0" applyNumberFormat="1" applyFont="1" applyBorder="1" applyAlignment="1">
      <alignment horizontal="center" wrapText="1"/>
    </xf>
    <xf numFmtId="4" fontId="0" fillId="0" borderId="2" xfId="0" applyNumberFormat="1" applyFont="1" applyBorder="1" applyAlignment="1">
      <alignment horizontal="center" wrapText="1"/>
    </xf>
    <xf numFmtId="2" fontId="6" fillId="0" borderId="1" xfId="0" applyNumberFormat="1" applyFont="1" applyBorder="1" applyAlignment="1">
      <alignment horizontal="center"/>
    </xf>
    <xf numFmtId="4" fontId="16" fillId="0" borderId="0" xfId="0" applyNumberFormat="1" applyFont="1" applyAlignment="1">
      <alignment horizontal="center"/>
    </xf>
    <xf numFmtId="0" fontId="19" fillId="0" borderId="2" xfId="5" applyFont="1" applyBorder="1" applyAlignment="1">
      <alignment horizontal="center" wrapText="1"/>
    </xf>
    <xf numFmtId="0" fontId="7" fillId="0" borderId="0" xfId="0" applyFont="1" applyAlignment="1">
      <alignment horizontal="center" vertical="center"/>
    </xf>
    <xf numFmtId="0" fontId="5" fillId="0" borderId="0" xfId="6"/>
    <xf numFmtId="15" fontId="22" fillId="3" borderId="2" xfId="6" applyNumberFormat="1" applyFont="1" applyFill="1" applyBorder="1" applyAlignment="1">
      <alignment horizontal="center" vertical="center" wrapText="1"/>
    </xf>
    <xf numFmtId="164" fontId="22" fillId="3" borderId="2" xfId="6" applyNumberFormat="1" applyFont="1" applyFill="1" applyBorder="1" applyAlignment="1">
      <alignment horizontal="center" vertical="center" wrapText="1"/>
    </xf>
    <xf numFmtId="165" fontId="22" fillId="3" borderId="2" xfId="6" applyNumberFormat="1" applyFont="1" applyFill="1" applyBorder="1" applyAlignment="1">
      <alignment horizontal="center" vertical="center" wrapText="1"/>
    </xf>
    <xf numFmtId="15" fontId="23" fillId="0" borderId="2" xfId="6" applyNumberFormat="1" applyFont="1" applyBorder="1" applyAlignment="1">
      <alignment horizontal="center"/>
    </xf>
    <xf numFmtId="166" fontId="23" fillId="0" borderId="2" xfId="6" applyNumberFormat="1" applyFont="1" applyBorder="1"/>
    <xf numFmtId="15" fontId="23" fillId="0" borderId="0" xfId="6" applyNumberFormat="1" applyFont="1" applyAlignment="1">
      <alignment horizontal="center"/>
    </xf>
    <xf numFmtId="166" fontId="23" fillId="0" borderId="0" xfId="6" applyNumberFormat="1" applyFont="1"/>
    <xf numFmtId="15" fontId="23" fillId="0" borderId="2" xfId="6" applyNumberFormat="1" applyFont="1" applyBorder="1" applyAlignment="1">
      <alignment horizontal="center" wrapText="1"/>
    </xf>
    <xf numFmtId="166" fontId="23" fillId="0" borderId="2" xfId="6" applyNumberFormat="1" applyFont="1" applyBorder="1" applyAlignment="1">
      <alignment wrapText="1"/>
    </xf>
    <xf numFmtId="0" fontId="5" fillId="0" borderId="0" xfId="6" applyAlignment="1">
      <alignment wrapText="1"/>
    </xf>
    <xf numFmtId="15" fontId="23" fillId="0" borderId="2" xfId="6" applyNumberFormat="1" applyFont="1" applyBorder="1"/>
    <xf numFmtId="0" fontId="5" fillId="0" borderId="0" xfId="6" applyAlignment="1">
      <alignment vertical="center" wrapText="1"/>
    </xf>
    <xf numFmtId="15" fontId="23" fillId="0" borderId="0" xfId="6" applyNumberFormat="1" applyFont="1"/>
    <xf numFmtId="15" fontId="24" fillId="0" borderId="2" xfId="6" applyNumberFormat="1" applyFont="1" applyBorder="1"/>
    <xf numFmtId="166" fontId="24" fillId="0" borderId="2" xfId="6" applyNumberFormat="1" applyFont="1" applyBorder="1"/>
    <xf numFmtId="15" fontId="24" fillId="0" borderId="0" xfId="6" applyNumberFormat="1" applyFont="1"/>
    <xf numFmtId="166" fontId="24" fillId="0" borderId="0" xfId="6" applyNumberFormat="1" applyFont="1"/>
    <xf numFmtId="15" fontId="22" fillId="3" borderId="3" xfId="6" applyNumberFormat="1" applyFont="1" applyFill="1" applyBorder="1" applyAlignment="1">
      <alignment horizontal="center" vertical="center" wrapText="1"/>
    </xf>
    <xf numFmtId="164" fontId="22" fillId="3" borderId="3" xfId="6" applyNumberFormat="1" applyFont="1" applyFill="1" applyBorder="1" applyAlignment="1">
      <alignment horizontal="center" vertical="center" wrapText="1"/>
    </xf>
    <xf numFmtId="165" fontId="22" fillId="3" borderId="3" xfId="6" applyNumberFormat="1" applyFont="1" applyFill="1" applyBorder="1" applyAlignment="1">
      <alignment horizontal="center" vertical="center" wrapText="1"/>
    </xf>
    <xf numFmtId="0" fontId="5" fillId="0" borderId="2" xfId="6" applyBorder="1" applyAlignment="1">
      <alignment horizontal="center"/>
    </xf>
    <xf numFmtId="167" fontId="23" fillId="0" borderId="2" xfId="6" applyNumberFormat="1" applyFont="1" applyBorder="1"/>
    <xf numFmtId="166" fontId="25" fillId="0" borderId="2" xfId="6" applyNumberFormat="1" applyFont="1" applyBorder="1"/>
    <xf numFmtId="15" fontId="5" fillId="0" borderId="0" xfId="6" quotePrefix="1" applyNumberFormat="1" applyAlignment="1">
      <alignment horizontal="center"/>
    </xf>
    <xf numFmtId="166" fontId="25" fillId="0" borderId="0" xfId="6" applyNumberFormat="1" applyFont="1"/>
    <xf numFmtId="0" fontId="25" fillId="0" borderId="2" xfId="6" applyFont="1" applyBorder="1"/>
    <xf numFmtId="15" fontId="25" fillId="0" borderId="0" xfId="6" quotePrefix="1" applyNumberFormat="1" applyFont="1" applyAlignment="1">
      <alignment horizontal="center"/>
    </xf>
    <xf numFmtId="0" fontId="5" fillId="0" borderId="2" xfId="6" applyBorder="1" applyAlignment="1">
      <alignment horizontal="center" wrapText="1"/>
    </xf>
    <xf numFmtId="167" fontId="23" fillId="0" borderId="2" xfId="6" applyNumberFormat="1" applyFont="1" applyBorder="1" applyAlignment="1">
      <alignment wrapText="1"/>
    </xf>
    <xf numFmtId="166" fontId="25" fillId="0" borderId="2" xfId="6" applyNumberFormat="1" applyFont="1" applyBorder="1" applyAlignment="1">
      <alignment wrapText="1"/>
    </xf>
    <xf numFmtId="0" fontId="5" fillId="0" borderId="2" xfId="6" applyBorder="1" applyAlignment="1">
      <alignment wrapText="1"/>
    </xf>
    <xf numFmtId="0" fontId="5" fillId="0" borderId="2" xfId="6" applyBorder="1"/>
    <xf numFmtId="166" fontId="5" fillId="0" borderId="2" xfId="6" applyNumberFormat="1" applyBorder="1"/>
    <xf numFmtId="15" fontId="25" fillId="0" borderId="0" xfId="6" applyNumberFormat="1" applyFont="1" applyAlignment="1">
      <alignment horizontal="center"/>
    </xf>
    <xf numFmtId="167" fontId="23" fillId="0" borderId="0" xfId="6" applyNumberFormat="1" applyFont="1"/>
    <xf numFmtId="168" fontId="25" fillId="0" borderId="0" xfId="6" applyNumberFormat="1" applyFont="1"/>
    <xf numFmtId="0" fontId="5" fillId="0" borderId="0" xfId="6" applyAlignment="1">
      <alignment horizontal="center"/>
    </xf>
    <xf numFmtId="166" fontId="5" fillId="0" borderId="0" xfId="6" applyNumberFormat="1"/>
    <xf numFmtId="15" fontId="24" fillId="0" borderId="2" xfId="6" applyNumberFormat="1" applyFont="1" applyBorder="1" applyAlignment="1">
      <alignment horizontal="center"/>
    </xf>
    <xf numFmtId="0" fontId="26" fillId="0" borderId="2" xfId="6" applyFont="1" applyBorder="1" applyAlignment="1">
      <alignment horizontal="center"/>
    </xf>
    <xf numFmtId="0" fontId="7" fillId="0" borderId="0" xfId="0" applyFont="1" applyFill="1"/>
    <xf numFmtId="2" fontId="7" fillId="0" borderId="0" xfId="0" applyNumberFormat="1" applyFont="1" applyFill="1" applyAlignment="1">
      <alignment horizontal="center"/>
    </xf>
    <xf numFmtId="2" fontId="7" fillId="0" borderId="0" xfId="0" applyNumberFormat="1" applyFont="1" applyFill="1" applyAlignment="1">
      <alignment horizontal="right"/>
    </xf>
    <xf numFmtId="4" fontId="12" fillId="0" borderId="2" xfId="7" applyNumberFormat="1" applyFont="1" applyFill="1" applyBorder="1" applyAlignment="1">
      <alignment horizontal="right" vertical="center" wrapText="1"/>
    </xf>
    <xf numFmtId="0" fontId="7" fillId="0" borderId="0" xfId="5" applyFont="1"/>
    <xf numFmtId="0" fontId="6" fillId="0" borderId="0" xfId="5" applyFont="1"/>
    <xf numFmtId="2" fontId="6" fillId="0" borderId="0" xfId="5" applyNumberFormat="1" applyFont="1" applyAlignment="1">
      <alignment horizontal="center"/>
    </xf>
    <xf numFmtId="2" fontId="7" fillId="0" borderId="0" xfId="5" applyNumberFormat="1" applyFont="1" applyAlignment="1">
      <alignment horizontal="right"/>
    </xf>
    <xf numFmtId="2" fontId="7" fillId="0" borderId="0" xfId="5" applyNumberFormat="1" applyFont="1" applyAlignment="1">
      <alignment horizontal="center"/>
    </xf>
    <xf numFmtId="0" fontId="27" fillId="0" borderId="14" xfId="0" applyFont="1" applyBorder="1" applyAlignment="1">
      <alignment vertical="center" wrapText="1"/>
    </xf>
    <xf numFmtId="0" fontId="28" fillId="0" borderId="16" xfId="0" applyFont="1" applyBorder="1" applyAlignment="1">
      <alignment vertical="center" wrapText="1"/>
    </xf>
    <xf numFmtId="0" fontId="28" fillId="0" borderId="16" xfId="0" applyFont="1" applyBorder="1" applyAlignment="1">
      <alignment horizontal="justify" vertical="center" wrapText="1"/>
    </xf>
    <xf numFmtId="0" fontId="28" fillId="0" borderId="18" xfId="0" applyFont="1" applyBorder="1" applyAlignment="1">
      <alignment horizontal="justify" vertical="center" wrapText="1"/>
    </xf>
    <xf numFmtId="0" fontId="27" fillId="0" borderId="16" xfId="0" applyFont="1" applyBorder="1" applyAlignment="1">
      <alignment vertical="center" wrapText="1"/>
    </xf>
    <xf numFmtId="0" fontId="28" fillId="0" borderId="18" xfId="0" applyFont="1" applyBorder="1" applyAlignment="1">
      <alignment vertical="center" wrapText="1"/>
    </xf>
    <xf numFmtId="0" fontId="27" fillId="0" borderId="20" xfId="0" applyFont="1" applyBorder="1" applyAlignment="1">
      <alignment vertical="center" wrapText="1"/>
    </xf>
    <xf numFmtId="0" fontId="28" fillId="0" borderId="21" xfId="0" applyFont="1" applyBorder="1" applyAlignment="1">
      <alignment horizontal="justify" vertical="center" wrapText="1"/>
    </xf>
    <xf numFmtId="0" fontId="28" fillId="0" borderId="22" xfId="0" applyFont="1" applyBorder="1" applyAlignment="1">
      <alignment horizontal="justify" vertical="center" wrapText="1"/>
    </xf>
    <xf numFmtId="0" fontId="28" fillId="0" borderId="21" xfId="0" applyFont="1" applyBorder="1" applyAlignment="1">
      <alignment vertical="center" wrapText="1"/>
    </xf>
    <xf numFmtId="0" fontId="28" fillId="0" borderId="22" xfId="0" applyFont="1" applyBorder="1" applyAlignment="1">
      <alignment vertical="center" wrapText="1"/>
    </xf>
    <xf numFmtId="0" fontId="27" fillId="0" borderId="18" xfId="0" applyFont="1" applyBorder="1" applyAlignment="1">
      <alignment vertical="center" wrapText="1"/>
    </xf>
    <xf numFmtId="0" fontId="7" fillId="0" borderId="26" xfId="0" applyFont="1" applyBorder="1"/>
    <xf numFmtId="43" fontId="35" fillId="0" borderId="2" xfId="1" applyFont="1" applyFill="1" applyBorder="1" applyAlignment="1">
      <alignment horizontal="center" vertical="center" wrapText="1"/>
    </xf>
    <xf numFmtId="43" fontId="37" fillId="0" borderId="0" xfId="1" applyFont="1" applyFill="1"/>
    <xf numFmtId="4" fontId="32" fillId="0" borderId="2" xfId="1" applyNumberFormat="1" applyFont="1" applyFill="1" applyBorder="1" applyAlignment="1">
      <alignment horizontal="center" vertical="center" wrapText="1"/>
    </xf>
    <xf numFmtId="43" fontId="37" fillId="0" borderId="0" xfId="1" applyFont="1" applyFill="1" applyAlignment="1">
      <alignment horizontal="center" vertical="center"/>
    </xf>
    <xf numFmtId="43" fontId="37" fillId="0" borderId="0" xfId="1" applyFont="1" applyFill="1" applyAlignment="1">
      <alignment horizontal="center"/>
    </xf>
    <xf numFmtId="4" fontId="37" fillId="0" borderId="0" xfId="1" applyNumberFormat="1" applyFont="1" applyFill="1" applyAlignment="1">
      <alignment horizontal="center" vertical="center"/>
    </xf>
    <xf numFmtId="4" fontId="21" fillId="0" borderId="12" xfId="1" applyNumberFormat="1" applyFont="1" applyFill="1" applyBorder="1" applyAlignment="1">
      <alignment horizontal="center" vertical="center"/>
    </xf>
    <xf numFmtId="39" fontId="3" fillId="0" borderId="2" xfId="1" applyNumberFormat="1" applyFont="1" applyFill="1" applyBorder="1" applyAlignment="1">
      <alignment horizontal="center" vertical="top" wrapText="1"/>
    </xf>
    <xf numFmtId="43" fontId="3" fillId="0" borderId="2" xfId="1" applyFont="1" applyFill="1" applyBorder="1" applyAlignment="1">
      <alignment horizontal="justify" vertical="top" wrapText="1"/>
    </xf>
    <xf numFmtId="10" fontId="6" fillId="0" borderId="2" xfId="10" applyNumberFormat="1" applyFont="1" applyFill="1" applyBorder="1" applyAlignment="1">
      <alignment horizontal="center" vertical="center"/>
    </xf>
    <xf numFmtId="43" fontId="32" fillId="0" borderId="0" xfId="1" applyFont="1" applyFill="1" applyAlignment="1">
      <alignment horizontal="left"/>
    </xf>
    <xf numFmtId="37" fontId="3" fillId="0" borderId="2" xfId="1" applyNumberFormat="1" applyFont="1" applyFill="1" applyBorder="1"/>
    <xf numFmtId="37" fontId="3" fillId="0" borderId="2" xfId="1" applyNumberFormat="1" applyFont="1" applyFill="1" applyBorder="1" applyAlignment="1">
      <alignment horizontal="center"/>
    </xf>
    <xf numFmtId="43" fontId="35" fillId="0" borderId="2" xfId="1" applyFont="1" applyFill="1" applyBorder="1" applyAlignment="1">
      <alignment horizontal="center" vertical="center"/>
    </xf>
    <xf numFmtId="43" fontId="35" fillId="0" borderId="0" xfId="1" applyFont="1" applyFill="1" applyAlignment="1">
      <alignment horizontal="center"/>
    </xf>
    <xf numFmtId="43" fontId="3" fillId="0" borderId="2" xfId="7" applyFont="1" applyFill="1" applyBorder="1"/>
    <xf numFmtId="43" fontId="35" fillId="0" borderId="2" xfId="1" applyFont="1" applyFill="1" applyBorder="1" applyAlignment="1">
      <alignment horizontal="center"/>
    </xf>
    <xf numFmtId="43" fontId="3" fillId="0" borderId="2" xfId="9" applyFont="1" applyFill="1" applyBorder="1"/>
    <xf numFmtId="39" fontId="35" fillId="0" borderId="2" xfId="1" applyNumberFormat="1" applyFont="1" applyFill="1" applyBorder="1" applyAlignment="1">
      <alignment vertical="center"/>
    </xf>
    <xf numFmtId="43" fontId="16" fillId="0" borderId="2" xfId="1" applyFont="1" applyFill="1" applyBorder="1" applyAlignment="1">
      <alignment horizontal="center" vertical="top" wrapText="1"/>
    </xf>
    <xf numFmtId="43" fontId="32" fillId="0" borderId="0" xfId="1" applyFont="1" applyFill="1" applyAlignment="1">
      <alignment horizontal="center"/>
    </xf>
    <xf numFmtId="37" fontId="3" fillId="0" borderId="0" xfId="7" applyNumberFormat="1" applyFont="1" applyFill="1" applyBorder="1"/>
    <xf numFmtId="43" fontId="32" fillId="0" borderId="2" xfId="1" applyFont="1" applyFill="1" applyBorder="1" applyAlignment="1">
      <alignment horizontal="center" vertical="center"/>
    </xf>
    <xf numFmtId="43" fontId="32" fillId="0" borderId="2" xfId="1" applyFont="1" applyFill="1" applyBorder="1" applyAlignment="1">
      <alignment horizontal="center"/>
    </xf>
    <xf numFmtId="10" fontId="6" fillId="0" borderId="0" xfId="0" applyNumberFormat="1" applyFont="1" applyFill="1" applyAlignment="1">
      <alignment horizontal="center"/>
    </xf>
    <xf numFmtId="10" fontId="30" fillId="0" borderId="0" xfId="0" applyNumberFormat="1" applyFont="1" applyFill="1" applyAlignment="1">
      <alignment horizontal="center"/>
    </xf>
    <xf numFmtId="4" fontId="21" fillId="0" borderId="0" xfId="1" applyNumberFormat="1" applyFont="1" applyFill="1" applyBorder="1" applyAlignment="1">
      <alignment horizontal="center" vertical="center"/>
    </xf>
    <xf numFmtId="37" fontId="2" fillId="0" borderId="0" xfId="7" applyNumberFormat="1" applyFont="1" applyFill="1" applyBorder="1"/>
    <xf numFmtId="4" fontId="21" fillId="0" borderId="0" xfId="1" applyNumberFormat="1" applyFont="1" applyFill="1" applyBorder="1" applyAlignment="1">
      <alignment horizontal="center"/>
    </xf>
    <xf numFmtId="43" fontId="32" fillId="0" borderId="2" xfId="7" applyFont="1" applyFill="1" applyBorder="1" applyAlignment="1">
      <alignment horizontal="center" vertical="center" wrapText="1"/>
    </xf>
    <xf numFmtId="43" fontId="37" fillId="0" borderId="0" xfId="1" applyFont="1" applyFill="1" applyAlignment="1">
      <alignment vertical="center"/>
    </xf>
    <xf numFmtId="10" fontId="6" fillId="0" borderId="0" xfId="10" applyNumberFormat="1" applyFont="1" applyFill="1" applyAlignment="1">
      <alignment horizontal="center"/>
    </xf>
    <xf numFmtId="43" fontId="19" fillId="0" borderId="2" xfId="1" applyFont="1" applyFill="1" applyBorder="1" applyAlignment="1">
      <alignment vertical="top" wrapText="1"/>
    </xf>
    <xf numFmtId="43" fontId="32" fillId="0" borderId="0" xfId="1" applyFont="1" applyFill="1" applyAlignment="1">
      <alignment horizontal="center" vertical="center"/>
    </xf>
    <xf numFmtId="4" fontId="32" fillId="0" borderId="0" xfId="1" applyNumberFormat="1" applyFont="1" applyFill="1" applyAlignment="1">
      <alignment horizontal="center" vertical="center"/>
    </xf>
    <xf numFmtId="4" fontId="32" fillId="0" borderId="2" xfId="1" applyNumberFormat="1" applyFont="1" applyFill="1" applyBorder="1" applyAlignment="1">
      <alignment horizontal="center" vertical="center"/>
    </xf>
    <xf numFmtId="0" fontId="7" fillId="0" borderId="0" xfId="5" applyFont="1" applyFill="1"/>
    <xf numFmtId="0" fontId="6" fillId="0" borderId="0" xfId="0" applyFont="1" applyFill="1" applyAlignment="1">
      <alignment horizontal="left" vertical="center" wrapText="1"/>
    </xf>
    <xf numFmtId="2" fontId="7" fillId="0" borderId="0" xfId="5" applyNumberFormat="1" applyFont="1" applyFill="1" applyAlignment="1">
      <alignment horizontal="right"/>
    </xf>
    <xf numFmtId="4" fontId="6" fillId="0" borderId="0" xfId="10" applyNumberFormat="1" applyFont="1" applyFill="1" applyAlignment="1">
      <alignment horizontal="right"/>
    </xf>
    <xf numFmtId="0" fontId="6" fillId="0" borderId="0" xfId="5" applyFont="1" applyFill="1"/>
    <xf numFmtId="0" fontId="6" fillId="0" borderId="0" xfId="5" applyFont="1" applyFill="1" applyAlignment="1">
      <alignment wrapText="1"/>
    </xf>
    <xf numFmtId="0" fontId="6" fillId="0" borderId="0" xfId="0" applyFont="1" applyFill="1"/>
    <xf numFmtId="2" fontId="6" fillId="0" borderId="0" xfId="0" applyNumberFormat="1" applyFont="1" applyFill="1" applyAlignment="1">
      <alignment horizontal="center"/>
    </xf>
    <xf numFmtId="2" fontId="6" fillId="0" borderId="0" xfId="0" applyNumberFormat="1" applyFont="1" applyFill="1" applyAlignment="1">
      <alignment horizontal="right"/>
    </xf>
    <xf numFmtId="0" fontId="39" fillId="0" borderId="27" xfId="0" applyFont="1" applyFill="1" applyBorder="1" applyAlignment="1">
      <alignment horizontal="left" vertical="center" wrapText="1" readingOrder="1"/>
    </xf>
    <xf numFmtId="39" fontId="39" fillId="0" borderId="27" xfId="0" applyNumberFormat="1" applyFont="1" applyFill="1" applyBorder="1" applyAlignment="1">
      <alignment horizontal="center" vertical="center" wrapText="1" readingOrder="1"/>
    </xf>
    <xf numFmtId="39" fontId="39" fillId="0" borderId="28" xfId="0" applyNumberFormat="1" applyFont="1" applyFill="1" applyBorder="1" applyAlignment="1">
      <alignment horizontal="center" vertical="center" wrapText="1" readingOrder="1"/>
    </xf>
    <xf numFmtId="10" fontId="7" fillId="0" borderId="0" xfId="5" applyNumberFormat="1" applyFont="1" applyFill="1" applyAlignment="1">
      <alignment horizontal="right"/>
    </xf>
    <xf numFmtId="2" fontId="7" fillId="0" borderId="0" xfId="0" applyNumberFormat="1" applyFont="1" applyFill="1"/>
    <xf numFmtId="4" fontId="7" fillId="0" borderId="0" xfId="0" applyNumberFormat="1" applyFont="1" applyFill="1"/>
    <xf numFmtId="0" fontId="0" fillId="0" borderId="0" xfId="0" applyFill="1" applyBorder="1"/>
    <xf numFmtId="0" fontId="33" fillId="0" borderId="2" xfId="0" applyFont="1" applyFill="1" applyBorder="1"/>
    <xf numFmtId="39" fontId="33" fillId="0" borderId="2" xfId="0" applyNumberFormat="1" applyFont="1" applyFill="1" applyBorder="1" applyAlignment="1">
      <alignment horizontal="center"/>
    </xf>
    <xf numFmtId="4" fontId="33" fillId="0" borderId="2" xfId="0" applyNumberFormat="1" applyFont="1" applyFill="1" applyBorder="1" applyAlignment="1">
      <alignment horizontal="center"/>
    </xf>
    <xf numFmtId="0" fontId="40" fillId="0" borderId="0" xfId="0" applyFont="1" applyFill="1"/>
    <xf numFmtId="0" fontId="6" fillId="0" borderId="1" xfId="0" applyFont="1" applyFill="1" applyBorder="1"/>
    <xf numFmtId="2" fontId="6" fillId="0" borderId="1" xfId="0" applyNumberFormat="1" applyFont="1" applyFill="1" applyBorder="1" applyAlignment="1">
      <alignment horizontal="center"/>
    </xf>
    <xf numFmtId="2" fontId="6" fillId="0" borderId="1" xfId="0" applyNumberFormat="1" applyFont="1" applyFill="1" applyBorder="1" applyAlignment="1">
      <alignment horizontal="right"/>
    </xf>
    <xf numFmtId="0" fontId="6" fillId="0" borderId="0" xfId="0" applyFont="1" applyFill="1" applyAlignment="1">
      <alignment vertical="center"/>
    </xf>
    <xf numFmtId="0" fontId="6" fillId="0" borderId="0" xfId="0" applyFont="1" applyFill="1" applyAlignment="1">
      <alignment wrapText="1"/>
    </xf>
    <xf numFmtId="0" fontId="7" fillId="0" borderId="0" xfId="0" applyFont="1" applyFill="1" applyAlignment="1">
      <alignment vertical="center"/>
    </xf>
    <xf numFmtId="0" fontId="31" fillId="0" borderId="2" xfId="0" applyFont="1" applyFill="1" applyBorder="1" applyAlignment="1">
      <alignment horizontal="center" vertical="center" wrapText="1"/>
    </xf>
    <xf numFmtId="0" fontId="32" fillId="0" borderId="0" xfId="0" applyFont="1" applyFill="1" applyAlignment="1">
      <alignment vertical="center"/>
    </xf>
    <xf numFmtId="169" fontId="32" fillId="0" borderId="0" xfId="0" applyNumberFormat="1" applyFont="1" applyFill="1" applyAlignment="1">
      <alignment horizontal="center" vertical="center"/>
    </xf>
    <xf numFmtId="0" fontId="34" fillId="0" borderId="2" xfId="0" applyFont="1" applyFill="1" applyBorder="1" applyAlignment="1">
      <alignment horizontal="center" vertical="center" wrapText="1"/>
    </xf>
    <xf numFmtId="0" fontId="30" fillId="0" borderId="0" xfId="0" applyFont="1" applyFill="1"/>
    <xf numFmtId="0" fontId="36" fillId="0" borderId="0" xfId="0" applyFont="1" applyFill="1"/>
    <xf numFmtId="4" fontId="36" fillId="0" borderId="0" xfId="0" applyNumberFormat="1" applyFont="1" applyFill="1"/>
    <xf numFmtId="169" fontId="32" fillId="0" borderId="0" xfId="8" applyNumberFormat="1" applyFont="1" applyFill="1" applyAlignment="1">
      <alignment horizontal="center" vertical="center"/>
    </xf>
    <xf numFmtId="2" fontId="7" fillId="0" borderId="0" xfId="0" applyNumberFormat="1" applyFont="1" applyFill="1" applyAlignment="1">
      <alignment horizontal="right" vertical="center"/>
    </xf>
    <xf numFmtId="0" fontId="32" fillId="0" borderId="2" xfId="8" applyFont="1" applyFill="1" applyBorder="1" applyAlignment="1">
      <alignment vertical="center" wrapText="1"/>
    </xf>
    <xf numFmtId="0" fontId="32" fillId="0" borderId="2" xfId="8" applyFont="1" applyFill="1" applyBorder="1" applyAlignment="1">
      <alignment horizontal="center" vertical="center" wrapText="1"/>
    </xf>
    <xf numFmtId="4" fontId="32" fillId="0" borderId="2" xfId="8" applyNumberFormat="1" applyFont="1" applyFill="1" applyBorder="1" applyAlignment="1">
      <alignment horizontal="center" vertical="center" wrapText="1"/>
    </xf>
    <xf numFmtId="0" fontId="7" fillId="0" borderId="0" xfId="0" quotePrefix="1" applyFont="1" applyFill="1" applyAlignment="1">
      <alignment vertical="center"/>
    </xf>
    <xf numFmtId="0" fontId="7" fillId="0" borderId="2" xfId="0" applyFont="1" applyFill="1" applyBorder="1"/>
    <xf numFmtId="0" fontId="7" fillId="0" borderId="0" xfId="0" applyFont="1" applyFill="1" applyBorder="1"/>
    <xf numFmtId="3" fontId="7" fillId="0" borderId="0" xfId="0" applyNumberFormat="1" applyFont="1" applyFill="1" applyAlignment="1">
      <alignment horizontal="right"/>
    </xf>
    <xf numFmtId="2" fontId="6" fillId="0" borderId="0" xfId="5" applyNumberFormat="1" applyFont="1" applyFill="1" applyAlignment="1">
      <alignment horizontal="center"/>
    </xf>
    <xf numFmtId="2" fontId="7" fillId="0" borderId="0" xfId="5" applyNumberFormat="1" applyFont="1" applyFill="1" applyAlignment="1">
      <alignment horizontal="center"/>
    </xf>
    <xf numFmtId="0" fontId="31" fillId="0" borderId="0" xfId="0" applyFont="1" applyFill="1" applyAlignment="1">
      <alignment vertical="center"/>
    </xf>
    <xf numFmtId="0" fontId="21" fillId="0" borderId="12" xfId="8" applyFont="1" applyFill="1" applyBorder="1" applyAlignment="1">
      <alignment horizontal="justify" vertical="top" wrapText="1"/>
    </xf>
    <xf numFmtId="0" fontId="33" fillId="0" borderId="2" xfId="0" applyFont="1" applyFill="1" applyBorder="1" applyAlignment="1">
      <alignment horizontal="center"/>
    </xf>
    <xf numFmtId="0" fontId="21" fillId="0" borderId="0" xfId="8" applyFont="1" applyFill="1" applyBorder="1" applyAlignment="1">
      <alignment horizontal="justify" vertical="top" wrapText="1"/>
    </xf>
    <xf numFmtId="4" fontId="33" fillId="0" borderId="2" xfId="0" applyNumberFormat="1" applyFont="1" applyFill="1" applyBorder="1"/>
    <xf numFmtId="0" fontId="38" fillId="0" borderId="0" xfId="0" applyFont="1" applyFill="1"/>
    <xf numFmtId="10" fontId="7" fillId="0" borderId="0" xfId="0" applyNumberFormat="1" applyFont="1" applyFill="1" applyAlignment="1">
      <alignment horizontal="right"/>
    </xf>
    <xf numFmtId="0" fontId="31" fillId="0" borderId="0" xfId="0" applyFont="1" applyFill="1" applyBorder="1" applyAlignment="1">
      <alignment vertical="center" wrapText="1"/>
    </xf>
    <xf numFmtId="0" fontId="6" fillId="0" borderId="0" xfId="0" applyFont="1" applyFill="1" applyAlignment="1">
      <alignment vertical="center" wrapText="1"/>
    </xf>
    <xf numFmtId="10" fontId="6" fillId="0" borderId="0" xfId="0" applyNumberFormat="1" applyFont="1" applyFill="1" applyAlignment="1">
      <alignment horizontal="center" vertical="center"/>
    </xf>
    <xf numFmtId="0" fontId="4" fillId="0" borderId="0" xfId="8" applyFill="1" applyAlignment="1">
      <alignment vertical="center"/>
    </xf>
    <xf numFmtId="0" fontId="21" fillId="0" borderId="0" xfId="8" applyFont="1" applyFill="1" applyAlignment="1">
      <alignment horizontal="justify" vertical="center" wrapText="1"/>
    </xf>
    <xf numFmtId="0" fontId="33" fillId="0" borderId="0" xfId="0" applyFont="1" applyFill="1" applyBorder="1"/>
    <xf numFmtId="0" fontId="33" fillId="0" borderId="0" xfId="0" applyFont="1" applyFill="1" applyBorder="1" applyAlignment="1">
      <alignment horizontal="center"/>
    </xf>
    <xf numFmtId="0" fontId="21" fillId="0" borderId="0" xfId="8" applyFont="1" applyFill="1" applyAlignment="1">
      <alignment horizontal="justify" wrapText="1"/>
    </xf>
    <xf numFmtId="0" fontId="21" fillId="0" borderId="0" xfId="0" applyFont="1" applyFill="1" applyAlignment="1">
      <alignment vertical="center"/>
    </xf>
    <xf numFmtId="0" fontId="2" fillId="0" borderId="2" xfId="0" applyFont="1" applyFill="1" applyBorder="1"/>
    <xf numFmtId="39" fontId="2" fillId="0" borderId="2" xfId="0" applyNumberFormat="1" applyFont="1" applyFill="1" applyBorder="1" applyAlignment="1">
      <alignment horizontal="center" vertical="top" wrapText="1"/>
    </xf>
    <xf numFmtId="2" fontId="33" fillId="0" borderId="0" xfId="0" applyNumberFormat="1" applyFont="1" applyFill="1" applyAlignment="1">
      <alignment horizontal="center"/>
    </xf>
    <xf numFmtId="0" fontId="33" fillId="0" borderId="0" xfId="0" applyFont="1" applyFill="1" applyAlignment="1">
      <alignment horizontal="center"/>
    </xf>
    <xf numFmtId="0" fontId="7" fillId="0" borderId="2" xfId="0" applyFont="1" applyFill="1" applyBorder="1" applyAlignment="1">
      <alignment vertical="center"/>
    </xf>
    <xf numFmtId="0" fontId="32" fillId="0" borderId="0" xfId="8" applyFont="1" applyFill="1" applyAlignment="1">
      <alignment vertical="center"/>
    </xf>
    <xf numFmtId="0" fontId="32" fillId="0" borderId="0" xfId="8" applyFont="1" applyFill="1" applyAlignment="1">
      <alignment horizontal="justify" vertical="center" wrapText="1"/>
    </xf>
    <xf numFmtId="0" fontId="32" fillId="0" borderId="2" xfId="8" applyFont="1" applyFill="1" applyBorder="1" applyAlignment="1">
      <alignment horizontal="justify" vertical="center" wrapText="1"/>
    </xf>
    <xf numFmtId="0" fontId="2" fillId="0" borderId="2" xfId="0" applyFont="1" applyFill="1" applyBorder="1" applyAlignment="1">
      <alignment horizontal="center" vertical="center" wrapText="1"/>
    </xf>
    <xf numFmtId="0" fontId="19" fillId="0" borderId="2" xfId="8" applyFont="1" applyFill="1" applyBorder="1" applyAlignment="1">
      <alignment vertical="center"/>
    </xf>
    <xf numFmtId="0" fontId="32" fillId="0" borderId="2" xfId="8" applyFont="1" applyFill="1" applyBorder="1" applyAlignment="1">
      <alignment vertical="center"/>
    </xf>
    <xf numFmtId="39" fontId="7" fillId="0" borderId="0" xfId="0" applyNumberFormat="1" applyFont="1" applyFill="1" applyAlignment="1">
      <alignment vertical="center"/>
    </xf>
    <xf numFmtId="0" fontId="7" fillId="0" borderId="2" xfId="0" applyFont="1" applyFill="1" applyBorder="1" applyAlignment="1">
      <alignment horizontal="center"/>
    </xf>
    <xf numFmtId="0" fontId="7" fillId="0" borderId="2" xfId="0" applyFont="1" applyFill="1" applyBorder="1" applyAlignment="1">
      <alignment wrapText="1"/>
    </xf>
    <xf numFmtId="0" fontId="10" fillId="0" borderId="0" xfId="0" applyFont="1" applyFill="1" applyAlignment="1">
      <alignment vertical="center"/>
    </xf>
    <xf numFmtId="4" fontId="31" fillId="0" borderId="2" xfId="0" applyNumberFormat="1" applyFont="1" applyFill="1" applyBorder="1" applyAlignment="1">
      <alignment horizontal="center" vertical="center" wrapText="1"/>
    </xf>
    <xf numFmtId="0" fontId="31" fillId="0" borderId="2" xfId="0" applyFont="1" applyFill="1" applyBorder="1" applyAlignment="1">
      <alignment horizontal="left" vertical="center" wrapText="1"/>
    </xf>
    <xf numFmtId="4" fontId="0" fillId="0" borderId="2" xfId="0" applyNumberFormat="1" applyFont="1" applyFill="1" applyBorder="1" applyAlignment="1">
      <alignment horizontal="center" vertical="center" wrapText="1"/>
    </xf>
    <xf numFmtId="0" fontId="31" fillId="0" borderId="3" xfId="0" applyFont="1" applyFill="1" applyBorder="1" applyAlignment="1">
      <alignment horizontal="center" vertical="center" wrapText="1"/>
    </xf>
    <xf numFmtId="4" fontId="7" fillId="0" borderId="0" xfId="0" applyNumberFormat="1" applyFont="1" applyFill="1" applyBorder="1"/>
    <xf numFmtId="0" fontId="6" fillId="0" borderId="0" xfId="0" applyFont="1" applyFill="1" applyBorder="1"/>
    <xf numFmtId="4" fontId="6" fillId="0" borderId="0" xfId="0" applyNumberFormat="1" applyFont="1" applyFill="1" applyBorder="1"/>
    <xf numFmtId="2" fontId="33" fillId="0" borderId="0" xfId="0" applyNumberFormat="1" applyFont="1" applyFill="1" applyAlignment="1">
      <alignment horizontal="right"/>
    </xf>
    <xf numFmtId="0" fontId="33" fillId="0" borderId="0" xfId="0" applyFont="1" applyFill="1"/>
    <xf numFmtId="4" fontId="33" fillId="0" borderId="0" xfId="0" applyNumberFormat="1" applyFont="1" applyFill="1"/>
    <xf numFmtId="2" fontId="34" fillId="0" borderId="0" xfId="0" applyNumberFormat="1" applyFont="1" applyFill="1"/>
    <xf numFmtId="0" fontId="34" fillId="0" borderId="0" xfId="0" applyFont="1" applyFill="1"/>
    <xf numFmtId="2" fontId="36" fillId="0" borderId="0" xfId="0" applyNumberFormat="1" applyFont="1" applyFill="1" applyAlignment="1">
      <alignment horizontal="center"/>
    </xf>
    <xf numFmtId="3" fontId="33" fillId="0" borderId="2" xfId="0" applyNumberFormat="1" applyFont="1" applyFill="1" applyBorder="1" applyAlignment="1">
      <alignment horizontal="center"/>
    </xf>
    <xf numFmtId="4" fontId="33" fillId="0" borderId="2" xfId="0" applyNumberFormat="1" applyFont="1" applyFill="1" applyBorder="1" applyAlignment="1">
      <alignment horizontal="right"/>
    </xf>
    <xf numFmtId="0" fontId="4" fillId="0" borderId="0" xfId="8" applyFill="1"/>
    <xf numFmtId="0" fontId="9" fillId="0" borderId="2" xfId="0" applyFont="1" applyFill="1" applyBorder="1" applyAlignment="1">
      <alignment horizontal="center"/>
    </xf>
    <xf numFmtId="4" fontId="7" fillId="0" borderId="2" xfId="0" applyNumberFormat="1" applyFont="1" applyFill="1" applyBorder="1" applyAlignment="1">
      <alignment horizontal="center" vertical="center"/>
    </xf>
    <xf numFmtId="0" fontId="32" fillId="0" borderId="0" xfId="0" applyFont="1" applyFill="1"/>
    <xf numFmtId="0" fontId="32" fillId="0" borderId="0" xfId="8" applyFont="1" applyFill="1" applyAlignment="1">
      <alignment horizontal="justify" vertical="top" wrapText="1"/>
    </xf>
    <xf numFmtId="0" fontId="19" fillId="0" borderId="2" xfId="8" applyFont="1" applyFill="1" applyBorder="1"/>
    <xf numFmtId="0" fontId="32" fillId="0" borderId="0" xfId="8" applyFont="1" applyFill="1"/>
    <xf numFmtId="0" fontId="32" fillId="0" borderId="2" xfId="8" applyFont="1" applyFill="1" applyBorder="1"/>
    <xf numFmtId="0" fontId="19" fillId="0" borderId="2" xfId="0" applyFont="1" applyFill="1" applyBorder="1"/>
    <xf numFmtId="40" fontId="3" fillId="0" borderId="2" xfId="0" applyNumberFormat="1" applyFont="1" applyFill="1" applyBorder="1" applyAlignment="1">
      <alignment horizontal="center" vertical="top" wrapText="1"/>
    </xf>
    <xf numFmtId="0" fontId="33" fillId="0" borderId="2" xfId="0" applyFont="1" applyFill="1" applyBorder="1" applyAlignment="1">
      <alignment horizontal="center" vertical="center"/>
    </xf>
    <xf numFmtId="0" fontId="33" fillId="0" borderId="0" xfId="0" applyFont="1" applyFill="1" applyAlignment="1">
      <alignment vertical="center"/>
    </xf>
    <xf numFmtId="2" fontId="33" fillId="0" borderId="0" xfId="0" applyNumberFormat="1" applyFont="1" applyFill="1" applyAlignment="1">
      <alignment horizontal="right" vertical="center"/>
    </xf>
    <xf numFmtId="0" fontId="32" fillId="0" borderId="2" xfId="8" applyFont="1" applyFill="1" applyBorder="1" applyAlignment="1">
      <alignment horizontal="justify" vertical="top" wrapText="1"/>
    </xf>
    <xf numFmtId="0" fontId="37" fillId="0" borderId="0" xfId="3" applyFont="1" applyFill="1"/>
    <xf numFmtId="43" fontId="30" fillId="0" borderId="0" xfId="3" applyNumberFormat="1" applyFont="1" applyFill="1"/>
    <xf numFmtId="43" fontId="34" fillId="0" borderId="0" xfId="0" applyNumberFormat="1" applyFont="1" applyFill="1"/>
    <xf numFmtId="0" fontId="16" fillId="0" borderId="2" xfId="0" applyFont="1" applyFill="1" applyBorder="1" applyAlignment="1">
      <alignment horizontal="center" vertical="center"/>
    </xf>
    <xf numFmtId="0" fontId="16" fillId="0" borderId="2" xfId="0" applyFont="1" applyFill="1" applyBorder="1" applyAlignment="1">
      <alignment horizontal="center" vertical="top" wrapText="1"/>
    </xf>
    <xf numFmtId="0" fontId="7" fillId="0" borderId="0" xfId="0" applyFont="1" applyFill="1" applyAlignment="1">
      <alignment horizontal="center"/>
    </xf>
    <xf numFmtId="0" fontId="37" fillId="0" borderId="2" xfId="3" applyFont="1" applyFill="1" applyBorder="1"/>
    <xf numFmtId="17" fontId="4" fillId="0" borderId="0" xfId="8" applyNumberFormat="1" applyFill="1"/>
    <xf numFmtId="0" fontId="31" fillId="0" borderId="0" xfId="0" applyFont="1" applyFill="1"/>
    <xf numFmtId="0" fontId="35" fillId="0" borderId="0" xfId="0" applyFont="1" applyFill="1"/>
    <xf numFmtId="0" fontId="6" fillId="0" borderId="0" xfId="0" applyFont="1" applyAlignment="1">
      <alignment horizontal="center"/>
    </xf>
    <xf numFmtId="0" fontId="20" fillId="0" borderId="3" xfId="0" applyFont="1" applyFill="1" applyBorder="1" applyAlignment="1">
      <alignment horizontal="center" vertical="center" wrapText="1"/>
    </xf>
    <xf numFmtId="0" fontId="20" fillId="0" borderId="4" xfId="0" applyFont="1" applyFill="1" applyBorder="1" applyAlignment="1">
      <alignment horizontal="center" vertical="center" wrapText="1"/>
    </xf>
    <xf numFmtId="0" fontId="20" fillId="0" borderId="5" xfId="0" applyFont="1" applyFill="1" applyBorder="1" applyAlignment="1">
      <alignment horizontal="center" vertical="center" wrapText="1"/>
    </xf>
    <xf numFmtId="0" fontId="21" fillId="0" borderId="0" xfId="4" applyFont="1" applyAlignment="1">
      <alignment horizontal="center"/>
    </xf>
    <xf numFmtId="0" fontId="26" fillId="0" borderId="2" xfId="6" applyFont="1" applyBorder="1" applyAlignment="1">
      <alignment horizontal="left"/>
    </xf>
    <xf numFmtId="0" fontId="6" fillId="2" borderId="2" xfId="0" applyFont="1" applyFill="1" applyBorder="1" applyAlignment="1">
      <alignment horizontal="center"/>
    </xf>
    <xf numFmtId="0" fontId="28" fillId="0" borderId="15" xfId="0" applyFont="1" applyBorder="1" applyAlignment="1">
      <alignment vertical="top" wrapText="1"/>
    </xf>
    <xf numFmtId="0" fontId="28" fillId="0" borderId="17" xfId="0" applyFont="1" applyBorder="1" applyAlignment="1">
      <alignment vertical="top" wrapText="1"/>
    </xf>
    <xf numFmtId="0" fontId="28" fillId="0" borderId="19" xfId="0" applyFont="1" applyBorder="1" applyAlignment="1">
      <alignment vertical="top" wrapText="1"/>
    </xf>
    <xf numFmtId="4" fontId="34" fillId="0" borderId="3" xfId="0" applyNumberFormat="1" applyFont="1" applyFill="1" applyBorder="1" applyAlignment="1">
      <alignment horizontal="center" vertical="center" wrapText="1"/>
    </xf>
    <xf numFmtId="4" fontId="34" fillId="0" borderId="4" xfId="0" applyNumberFormat="1" applyFont="1" applyFill="1" applyBorder="1" applyAlignment="1">
      <alignment horizontal="center" vertical="center" wrapText="1"/>
    </xf>
    <xf numFmtId="4" fontId="34" fillId="0" borderId="5" xfId="0" applyNumberFormat="1" applyFont="1" applyFill="1" applyBorder="1" applyAlignment="1">
      <alignment horizontal="center" vertical="center" wrapText="1"/>
    </xf>
    <xf numFmtId="4" fontId="6" fillId="0" borderId="3" xfId="0" applyNumberFormat="1" applyFont="1" applyFill="1" applyBorder="1" applyAlignment="1">
      <alignment horizontal="center" vertical="center" wrapText="1"/>
    </xf>
    <xf numFmtId="4" fontId="6" fillId="0" borderId="4" xfId="0" applyNumberFormat="1" applyFont="1" applyFill="1" applyBorder="1" applyAlignment="1">
      <alignment horizontal="center" vertical="center" wrapText="1"/>
    </xf>
    <xf numFmtId="4" fontId="6" fillId="0" borderId="5" xfId="0" applyNumberFormat="1" applyFont="1" applyFill="1" applyBorder="1" applyAlignment="1">
      <alignment horizontal="center" vertical="center" wrapText="1"/>
    </xf>
    <xf numFmtId="2" fontId="7" fillId="0" borderId="2" xfId="5" applyNumberFormat="1" applyFont="1" applyFill="1" applyBorder="1" applyAlignment="1">
      <alignment horizontal="center" vertical="center" wrapText="1"/>
    </xf>
    <xf numFmtId="43" fontId="2" fillId="0" borderId="3" xfId="1" applyFont="1" applyFill="1" applyBorder="1" applyAlignment="1">
      <alignment horizontal="center" vertical="center" wrapText="1"/>
    </xf>
    <xf numFmtId="43" fontId="2" fillId="0" borderId="5" xfId="1" applyFont="1" applyFill="1" applyBorder="1" applyAlignment="1">
      <alignment horizontal="center" vertical="center" wrapText="1"/>
    </xf>
    <xf numFmtId="2" fontId="33" fillId="0" borderId="3" xfId="0" applyNumberFormat="1" applyFont="1" applyFill="1" applyBorder="1" applyAlignment="1">
      <alignment horizontal="center" vertical="center" wrapText="1"/>
    </xf>
    <xf numFmtId="2" fontId="33" fillId="0" borderId="4" xfId="0" applyNumberFormat="1" applyFont="1" applyFill="1" applyBorder="1" applyAlignment="1">
      <alignment horizontal="center" vertical="center" wrapText="1"/>
    </xf>
    <xf numFmtId="2" fontId="33" fillId="0" borderId="5" xfId="0" applyNumberFormat="1" applyFont="1" applyFill="1" applyBorder="1" applyAlignment="1">
      <alignment horizontal="center" vertical="center" wrapText="1"/>
    </xf>
    <xf numFmtId="0" fontId="31" fillId="0" borderId="3" xfId="0" applyFont="1" applyFill="1" applyBorder="1" applyAlignment="1">
      <alignment horizontal="center" vertical="center" wrapText="1"/>
    </xf>
    <xf numFmtId="0" fontId="31" fillId="0" borderId="4" xfId="0" applyFont="1" applyFill="1" applyBorder="1" applyAlignment="1">
      <alignment horizontal="center" vertical="center" wrapText="1"/>
    </xf>
    <xf numFmtId="0" fontId="31" fillId="0" borderId="5" xfId="0" applyFont="1" applyFill="1" applyBorder="1" applyAlignment="1">
      <alignment horizontal="center" vertical="center" wrapText="1"/>
    </xf>
    <xf numFmtId="0" fontId="28" fillId="0" borderId="15" xfId="0" applyFont="1" applyBorder="1" applyAlignment="1">
      <alignment horizontal="center" vertical="top" wrapText="1"/>
    </xf>
    <xf numFmtId="0" fontId="28" fillId="0" borderId="17" xfId="0" applyFont="1" applyBorder="1" applyAlignment="1">
      <alignment horizontal="center" vertical="top" wrapText="1"/>
    </xf>
    <xf numFmtId="0" fontId="28" fillId="0" borderId="19" xfId="0" applyFont="1" applyBorder="1" applyAlignment="1">
      <alignment horizontal="center" vertical="top" wrapText="1"/>
    </xf>
    <xf numFmtId="0" fontId="29" fillId="0" borderId="15" xfId="0" applyFont="1" applyBorder="1" applyAlignment="1">
      <alignment vertical="center" wrapText="1"/>
    </xf>
    <xf numFmtId="0" fontId="29" fillId="0" borderId="17" xfId="0" applyFont="1" applyBorder="1" applyAlignment="1">
      <alignment vertical="center" wrapText="1"/>
    </xf>
    <xf numFmtId="0" fontId="29" fillId="0" borderId="19" xfId="0" applyFont="1" applyBorder="1" applyAlignment="1">
      <alignment vertical="center" wrapText="1"/>
    </xf>
    <xf numFmtId="0" fontId="29" fillId="0" borderId="20" xfId="0" applyFont="1" applyBorder="1" applyAlignment="1">
      <alignment vertical="center" wrapText="1"/>
    </xf>
    <xf numFmtId="0" fontId="29" fillId="0" borderId="21" xfId="0" applyFont="1" applyBorder="1" applyAlignment="1">
      <alignment vertical="center" wrapText="1"/>
    </xf>
    <xf numFmtId="0" fontId="29" fillId="0" borderId="22" xfId="0" applyFont="1" applyBorder="1" applyAlignment="1">
      <alignment vertical="center" wrapText="1"/>
    </xf>
    <xf numFmtId="0" fontId="27" fillId="0" borderId="23" xfId="0" applyFont="1" applyBorder="1" applyAlignment="1">
      <alignment vertical="top" wrapText="1"/>
    </xf>
    <xf numFmtId="0" fontId="27" fillId="0" borderId="24" xfId="0" applyFont="1" applyBorder="1" applyAlignment="1">
      <alignment vertical="top" wrapText="1"/>
    </xf>
    <xf numFmtId="0" fontId="27" fillId="0" borderId="25" xfId="0" applyFont="1" applyBorder="1" applyAlignment="1">
      <alignment vertical="top" wrapText="1"/>
    </xf>
    <xf numFmtId="0" fontId="28" fillId="0" borderId="23" xfId="0" applyFont="1" applyBorder="1" applyAlignment="1">
      <alignment vertical="top" wrapText="1"/>
    </xf>
    <xf numFmtId="0" fontId="28" fillId="0" borderId="24" xfId="0" applyFont="1" applyBorder="1" applyAlignment="1">
      <alignment vertical="top" wrapText="1"/>
    </xf>
    <xf numFmtId="0" fontId="28" fillId="0" borderId="25" xfId="0" applyFont="1" applyBorder="1" applyAlignment="1">
      <alignment vertical="top"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0" xfId="0" applyFont="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cellXfs>
  <cellStyles count="12">
    <cellStyle name="Comma" xfId="9" builtinId="3"/>
    <cellStyle name="Comma 2" xfId="1" xr:uid="{00000000-0005-0000-0000-000000000000}"/>
    <cellStyle name="Comma 2 2" xfId="7" xr:uid="{1E8C6DC7-D074-4B60-AACA-E3D46F366AAB}"/>
    <cellStyle name="Hyperlink" xfId="2" builtinId="8"/>
    <cellStyle name="Normal" xfId="0" builtinId="0"/>
    <cellStyle name="Normal 2" xfId="3" xr:uid="{00000000-0005-0000-0000-000003000000}"/>
    <cellStyle name="Normal 2 2" xfId="4" xr:uid="{00000000-0005-0000-0000-000004000000}"/>
    <cellStyle name="Normal 2 3" xfId="6" xr:uid="{5E629E18-5ACF-4F68-BB50-AABB193A6C01}"/>
    <cellStyle name="Normal 3" xfId="8" xr:uid="{38605BB6-8A72-453D-B7A5-4D3915DFED04}"/>
    <cellStyle name="Normal 3 2" xfId="11" xr:uid="{6544E445-AF66-447E-B717-B2B0BDA4F721}"/>
    <cellStyle name="Normal 5" xfId="5" xr:uid="{00000000-0005-0000-0000-000005000000}"/>
    <cellStyle name="Percent" xfId="10" builtinId="5"/>
  </cellStyles>
  <dxfs count="96">
    <dxf>
      <font>
        <u val="none"/>
      </font>
      <numFmt numFmtId="4" formatCode="#,##0.00"/>
    </dxf>
    <dxf>
      <font>
        <u val="none"/>
      </font>
      <numFmt numFmtId="170" formatCode="#,##0.000"/>
    </dxf>
    <dxf>
      <font>
        <u val="none"/>
      </font>
      <numFmt numFmtId="4" formatCode="#,##0.00"/>
    </dxf>
    <dxf>
      <font>
        <u val="none"/>
      </font>
      <numFmt numFmtId="170" formatCode="#,##0.000"/>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s>
  <tableStyles count="1" defaultTableStyle="TableStyleMedium2" defaultPivotStyle="PivotStyleLight16">
    <tableStyle name="Invisible" pivot="0" table="0" count="0" xr9:uid="{875C2ECC-08B7-454C-9F97-B687591FF6C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connections" Target="connection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3.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4.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5.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6.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7.png"/></Relationships>
</file>

<file path=xl/drawings/_rels/drawing44.xml.rels><?xml version="1.0" encoding="UTF-8" standalone="yes"?>
<Relationships xmlns="http://schemas.openxmlformats.org/package/2006/relationships"><Relationship Id="rId1" Type="http://schemas.openxmlformats.org/officeDocument/2006/relationships/image" Target="../media/image38.png"/></Relationships>
</file>

<file path=xl/drawings/_rels/drawing45.xml.rels><?xml version="1.0" encoding="UTF-8" standalone="yes"?>
<Relationships xmlns="http://schemas.openxmlformats.org/package/2006/relationships"><Relationship Id="rId1" Type="http://schemas.openxmlformats.org/officeDocument/2006/relationships/image" Target="../media/image39.png"/></Relationships>
</file>

<file path=xl/drawings/_rels/drawing46.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7.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42.png"/></Relationships>
</file>

<file path=xl/drawings/_rels/drawing49.xml.rels><?xml version="1.0" encoding="UTF-8" standalone="yes"?>
<Relationships xmlns="http://schemas.openxmlformats.org/package/2006/relationships"><Relationship Id="rId1" Type="http://schemas.openxmlformats.org/officeDocument/2006/relationships/image" Target="../media/image43.png"/></Relationships>
</file>

<file path=xl/drawings/_rels/drawing50.xml.rels><?xml version="1.0" encoding="UTF-8" standalone="yes"?>
<Relationships xmlns="http://schemas.openxmlformats.org/package/2006/relationships"><Relationship Id="rId1" Type="http://schemas.openxmlformats.org/officeDocument/2006/relationships/image" Target="../media/image3.png"/></Relationships>
</file>

<file path=xl/drawings/_rels/drawing51.xml.rels><?xml version="1.0" encoding="UTF-8" standalone="yes"?>
<Relationships xmlns="http://schemas.openxmlformats.org/package/2006/relationships"><Relationship Id="rId1" Type="http://schemas.openxmlformats.org/officeDocument/2006/relationships/image" Target="../media/image2.png"/></Relationships>
</file>

<file path=xl/drawings/_rels/drawing52.xml.rels><?xml version="1.0" encoding="UTF-8" standalone="yes"?>
<Relationships xmlns="http://schemas.openxmlformats.org/package/2006/relationships"><Relationship Id="rId1" Type="http://schemas.openxmlformats.org/officeDocument/2006/relationships/image" Target="../media/image44.png"/></Relationships>
</file>

<file path=xl/drawings/_rels/drawing53.xml.rels><?xml version="1.0" encoding="UTF-8" standalone="yes"?>
<Relationships xmlns="http://schemas.openxmlformats.org/package/2006/relationships"><Relationship Id="rId1" Type="http://schemas.openxmlformats.org/officeDocument/2006/relationships/image" Target="../media/image45.png"/></Relationships>
</file>

<file path=xl/drawings/_rels/drawing54.xml.rels><?xml version="1.0" encoding="UTF-8" standalone="yes"?>
<Relationships xmlns="http://schemas.openxmlformats.org/package/2006/relationships"><Relationship Id="rId1" Type="http://schemas.openxmlformats.org/officeDocument/2006/relationships/image" Target="../media/image46.png"/></Relationships>
</file>

<file path=xl/drawings/_rels/drawing55.xml.rels><?xml version="1.0" encoding="UTF-8" standalone="yes"?>
<Relationships xmlns="http://schemas.openxmlformats.org/package/2006/relationships"><Relationship Id="rId1" Type="http://schemas.openxmlformats.org/officeDocument/2006/relationships/image" Target="../media/image47.png"/></Relationships>
</file>

<file path=xl/drawings/_rels/drawing56.xml.rels><?xml version="1.0" encoding="UTF-8" standalone="yes"?>
<Relationships xmlns="http://schemas.openxmlformats.org/package/2006/relationships"><Relationship Id="rId1" Type="http://schemas.openxmlformats.org/officeDocument/2006/relationships/image" Target="../media/image48.png"/></Relationships>
</file>

<file path=xl/drawings/_rels/drawing57.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66674</xdr:colOff>
      <xdr:row>2</xdr:row>
      <xdr:rowOff>152400</xdr:rowOff>
    </xdr:from>
    <xdr:to>
      <xdr:col>2</xdr:col>
      <xdr:colOff>1552575</xdr:colOff>
      <xdr:row>7</xdr:row>
      <xdr:rowOff>276225</xdr:rowOff>
    </xdr:to>
    <xdr:pic>
      <xdr:nvPicPr>
        <xdr:cNvPr id="2" name="Picture 1">
          <a:extLst>
            <a:ext uri="{FF2B5EF4-FFF2-40B4-BE49-F238E27FC236}">
              <a16:creationId xmlns:a16="http://schemas.microsoft.com/office/drawing/2014/main" id="{B0BEF4EA-8591-4268-B74E-159778D699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3524" y="485775"/>
          <a:ext cx="1485901"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161925</xdr:rowOff>
    </xdr:from>
    <xdr:to>
      <xdr:col>2</xdr:col>
      <xdr:colOff>1781175</xdr:colOff>
      <xdr:row>7</xdr:row>
      <xdr:rowOff>152400</xdr:rowOff>
    </xdr:to>
    <xdr:pic>
      <xdr:nvPicPr>
        <xdr:cNvPr id="2" name="Picture 303">
          <a:extLst>
            <a:ext uri="{FF2B5EF4-FFF2-40B4-BE49-F238E27FC236}">
              <a16:creationId xmlns:a16="http://schemas.microsoft.com/office/drawing/2014/main" id="{88E11BA6-645A-44C3-BE6D-36A80C2D6D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50" y="495300"/>
          <a:ext cx="16097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xdr:colOff>
      <xdr:row>3</xdr:row>
      <xdr:rowOff>66675</xdr:rowOff>
    </xdr:from>
    <xdr:to>
      <xdr:col>2</xdr:col>
      <xdr:colOff>1704974</xdr:colOff>
      <xdr:row>7</xdr:row>
      <xdr:rowOff>161925</xdr:rowOff>
    </xdr:to>
    <xdr:pic>
      <xdr:nvPicPr>
        <xdr:cNvPr id="2" name="Picture 320">
          <a:extLst>
            <a:ext uri="{FF2B5EF4-FFF2-40B4-BE49-F238E27FC236}">
              <a16:creationId xmlns:a16="http://schemas.microsoft.com/office/drawing/2014/main" id="{3EA878B3-89DD-45D9-9CA1-3884811F8A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29225" y="590550"/>
          <a:ext cx="1657349"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66676</xdr:colOff>
      <xdr:row>2</xdr:row>
      <xdr:rowOff>57151</xdr:rowOff>
    </xdr:from>
    <xdr:to>
      <xdr:col>2</xdr:col>
      <xdr:colOff>1704975</xdr:colOff>
      <xdr:row>7</xdr:row>
      <xdr:rowOff>314325</xdr:rowOff>
    </xdr:to>
    <xdr:pic>
      <xdr:nvPicPr>
        <xdr:cNvPr id="3" name="Picture 2">
          <a:extLst>
            <a:ext uri="{FF2B5EF4-FFF2-40B4-BE49-F238E27FC236}">
              <a16:creationId xmlns:a16="http://schemas.microsoft.com/office/drawing/2014/main" id="{B63615E3-2F6C-48F4-A50A-7D4E6F7402B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6" y="390526"/>
          <a:ext cx="1638299" cy="12096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114300</xdr:colOff>
      <xdr:row>3</xdr:row>
      <xdr:rowOff>28575</xdr:rowOff>
    </xdr:from>
    <xdr:to>
      <xdr:col>2</xdr:col>
      <xdr:colOff>1638300</xdr:colOff>
      <xdr:row>7</xdr:row>
      <xdr:rowOff>133350</xdr:rowOff>
    </xdr:to>
    <xdr:pic>
      <xdr:nvPicPr>
        <xdr:cNvPr id="2" name="Picture 304">
          <a:extLst>
            <a:ext uri="{FF2B5EF4-FFF2-40B4-BE49-F238E27FC236}">
              <a16:creationId xmlns:a16="http://schemas.microsoft.com/office/drawing/2014/main" id="{48B65ED4-7D46-45FF-B03B-60F54BE3C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48400" y="552450"/>
          <a:ext cx="15240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123825</xdr:colOff>
      <xdr:row>2</xdr:row>
      <xdr:rowOff>123825</xdr:rowOff>
    </xdr:from>
    <xdr:to>
      <xdr:col>2</xdr:col>
      <xdr:colOff>1533525</xdr:colOff>
      <xdr:row>7</xdr:row>
      <xdr:rowOff>76200</xdr:rowOff>
    </xdr:to>
    <xdr:pic>
      <xdr:nvPicPr>
        <xdr:cNvPr id="2" name="Picture 320">
          <a:extLst>
            <a:ext uri="{FF2B5EF4-FFF2-40B4-BE49-F238E27FC236}">
              <a16:creationId xmlns:a16="http://schemas.microsoft.com/office/drawing/2014/main" id="{EB00006B-14B4-4A0E-856C-A94770DBA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0" y="457200"/>
          <a:ext cx="14097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xdr:colOff>
      <xdr:row>2</xdr:row>
      <xdr:rowOff>85725</xdr:rowOff>
    </xdr:from>
    <xdr:to>
      <xdr:col>3</xdr:col>
      <xdr:colOff>0</xdr:colOff>
      <xdr:row>6</xdr:row>
      <xdr:rowOff>180975</xdr:rowOff>
    </xdr:to>
    <xdr:pic>
      <xdr:nvPicPr>
        <xdr:cNvPr id="2" name="Picture 321">
          <a:extLst>
            <a:ext uri="{FF2B5EF4-FFF2-40B4-BE49-F238E27FC236}">
              <a16:creationId xmlns:a16="http://schemas.microsoft.com/office/drawing/2014/main" id="{A6D33677-F260-4F4B-A4E8-0B3DB79B7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4950" y="419100"/>
          <a:ext cx="1676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57150</xdr:colOff>
      <xdr:row>2</xdr:row>
      <xdr:rowOff>133350</xdr:rowOff>
    </xdr:from>
    <xdr:to>
      <xdr:col>2</xdr:col>
      <xdr:colOff>1657350</xdr:colOff>
      <xdr:row>7</xdr:row>
      <xdr:rowOff>28575</xdr:rowOff>
    </xdr:to>
    <xdr:pic>
      <xdr:nvPicPr>
        <xdr:cNvPr id="2" name="Picture 323">
          <a:extLst>
            <a:ext uri="{FF2B5EF4-FFF2-40B4-BE49-F238E27FC236}">
              <a16:creationId xmlns:a16="http://schemas.microsoft.com/office/drawing/2014/main" id="{CFD5F367-584A-488B-B454-CD0E77524C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466725"/>
          <a:ext cx="16002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3</xdr:row>
      <xdr:rowOff>142875</xdr:rowOff>
    </xdr:from>
    <xdr:to>
      <xdr:col>2</xdr:col>
      <xdr:colOff>1676400</xdr:colOff>
      <xdr:row>7</xdr:row>
      <xdr:rowOff>47625</xdr:rowOff>
    </xdr:to>
    <xdr:pic>
      <xdr:nvPicPr>
        <xdr:cNvPr id="2" name="Picture 321">
          <a:extLst>
            <a:ext uri="{FF2B5EF4-FFF2-40B4-BE49-F238E27FC236}">
              <a16:creationId xmlns:a16="http://schemas.microsoft.com/office/drawing/2014/main" id="{07C6BA32-8B92-43A1-BFAE-E684B493F3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9175" y="666750"/>
          <a:ext cx="1676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85725</xdr:colOff>
      <xdr:row>2</xdr:row>
      <xdr:rowOff>114300</xdr:rowOff>
    </xdr:from>
    <xdr:to>
      <xdr:col>2</xdr:col>
      <xdr:colOff>1590675</xdr:colOff>
      <xdr:row>7</xdr:row>
      <xdr:rowOff>123825</xdr:rowOff>
    </xdr:to>
    <xdr:pic>
      <xdr:nvPicPr>
        <xdr:cNvPr id="2" name="Picture 330">
          <a:extLst>
            <a:ext uri="{FF2B5EF4-FFF2-40B4-BE49-F238E27FC236}">
              <a16:creationId xmlns:a16="http://schemas.microsoft.com/office/drawing/2014/main" id="{8DD0A200-83BB-4738-A647-2EAC898EE7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447675"/>
          <a:ext cx="1504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3</xdr:row>
      <xdr:rowOff>76200</xdr:rowOff>
    </xdr:from>
    <xdr:to>
      <xdr:col>2</xdr:col>
      <xdr:colOff>1676400</xdr:colOff>
      <xdr:row>6</xdr:row>
      <xdr:rowOff>171450</xdr:rowOff>
    </xdr:to>
    <xdr:pic>
      <xdr:nvPicPr>
        <xdr:cNvPr id="2" name="Picture 321">
          <a:extLst>
            <a:ext uri="{FF2B5EF4-FFF2-40B4-BE49-F238E27FC236}">
              <a16:creationId xmlns:a16="http://schemas.microsoft.com/office/drawing/2014/main" id="{9EA6EFC2-AC2E-4463-8666-F61809B1FD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9175" y="600075"/>
          <a:ext cx="1676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2</xdr:col>
      <xdr:colOff>1609726</xdr:colOff>
      <xdr:row>7</xdr:row>
      <xdr:rowOff>85725</xdr:rowOff>
    </xdr:to>
    <xdr:pic>
      <xdr:nvPicPr>
        <xdr:cNvPr id="2" name="Picture 2">
          <a:extLst>
            <a:ext uri="{FF2B5EF4-FFF2-40B4-BE49-F238E27FC236}">
              <a16:creationId xmlns:a16="http://schemas.microsoft.com/office/drawing/2014/main" id="{F5134FDE-B4C3-40C5-9058-D84E55FE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5621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47624</xdr:colOff>
      <xdr:row>3</xdr:row>
      <xdr:rowOff>28575</xdr:rowOff>
    </xdr:from>
    <xdr:to>
      <xdr:col>2</xdr:col>
      <xdr:colOff>1638299</xdr:colOff>
      <xdr:row>6</xdr:row>
      <xdr:rowOff>171450</xdr:rowOff>
    </xdr:to>
    <xdr:pic>
      <xdr:nvPicPr>
        <xdr:cNvPr id="2" name="Picture 320">
          <a:extLst>
            <a:ext uri="{FF2B5EF4-FFF2-40B4-BE49-F238E27FC236}">
              <a16:creationId xmlns:a16="http://schemas.microsoft.com/office/drawing/2014/main" id="{C54B915F-2040-41D3-88A2-F06879184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76824" y="552450"/>
          <a:ext cx="15906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57149</xdr:colOff>
      <xdr:row>2</xdr:row>
      <xdr:rowOff>123825</xdr:rowOff>
    </xdr:from>
    <xdr:to>
      <xdr:col>2</xdr:col>
      <xdr:colOff>1628774</xdr:colOff>
      <xdr:row>7</xdr:row>
      <xdr:rowOff>9525</xdr:rowOff>
    </xdr:to>
    <xdr:pic>
      <xdr:nvPicPr>
        <xdr:cNvPr id="2" name="Picture 322">
          <a:extLst>
            <a:ext uri="{FF2B5EF4-FFF2-40B4-BE49-F238E27FC236}">
              <a16:creationId xmlns:a16="http://schemas.microsoft.com/office/drawing/2014/main" id="{2358CCF9-6141-450C-A837-DF823536CD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57200"/>
          <a:ext cx="15716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76200</xdr:colOff>
      <xdr:row>2</xdr:row>
      <xdr:rowOff>161925</xdr:rowOff>
    </xdr:from>
    <xdr:to>
      <xdr:col>2</xdr:col>
      <xdr:colOff>1628775</xdr:colOff>
      <xdr:row>7</xdr:row>
      <xdr:rowOff>95250</xdr:rowOff>
    </xdr:to>
    <xdr:pic>
      <xdr:nvPicPr>
        <xdr:cNvPr id="2" name="Picture 327">
          <a:extLst>
            <a:ext uri="{FF2B5EF4-FFF2-40B4-BE49-F238E27FC236}">
              <a16:creationId xmlns:a16="http://schemas.microsoft.com/office/drawing/2014/main" id="{DDAB3B53-C40C-4F99-8E96-433BCACEF5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50" y="495300"/>
          <a:ext cx="1552575"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66675</xdr:colOff>
      <xdr:row>2</xdr:row>
      <xdr:rowOff>142875</xdr:rowOff>
    </xdr:from>
    <xdr:to>
      <xdr:col>2</xdr:col>
      <xdr:colOff>1628775</xdr:colOff>
      <xdr:row>6</xdr:row>
      <xdr:rowOff>228600</xdr:rowOff>
    </xdr:to>
    <xdr:pic>
      <xdr:nvPicPr>
        <xdr:cNvPr id="2" name="Picture 326">
          <a:extLst>
            <a:ext uri="{FF2B5EF4-FFF2-40B4-BE49-F238E27FC236}">
              <a16:creationId xmlns:a16="http://schemas.microsoft.com/office/drawing/2014/main" id="{CC6D73E1-7A62-4559-9BCB-65AB70C2E3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76250"/>
          <a:ext cx="15621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47625</xdr:colOff>
      <xdr:row>2</xdr:row>
      <xdr:rowOff>85725</xdr:rowOff>
    </xdr:from>
    <xdr:to>
      <xdr:col>2</xdr:col>
      <xdr:colOff>1647825</xdr:colOff>
      <xdr:row>5</xdr:row>
      <xdr:rowOff>485775</xdr:rowOff>
    </xdr:to>
    <xdr:pic>
      <xdr:nvPicPr>
        <xdr:cNvPr id="2" name="Picture 315">
          <a:extLst>
            <a:ext uri="{FF2B5EF4-FFF2-40B4-BE49-F238E27FC236}">
              <a16:creationId xmlns:a16="http://schemas.microsoft.com/office/drawing/2014/main" id="{85AACF5E-4969-4E84-BFDC-1F6E8C8FCF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76800" y="419100"/>
          <a:ext cx="16002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1562100</xdr:colOff>
      <xdr:row>6</xdr:row>
      <xdr:rowOff>0</xdr:rowOff>
    </xdr:to>
    <xdr:pic>
      <xdr:nvPicPr>
        <xdr:cNvPr id="2" name="Picture 313">
          <a:extLst>
            <a:ext uri="{FF2B5EF4-FFF2-40B4-BE49-F238E27FC236}">
              <a16:creationId xmlns:a16="http://schemas.microsoft.com/office/drawing/2014/main" id="{0302E10F-65C2-44B3-8AD4-4B9C7FCA23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28625"/>
          <a:ext cx="14573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57149</xdr:colOff>
      <xdr:row>2</xdr:row>
      <xdr:rowOff>114300</xdr:rowOff>
    </xdr:from>
    <xdr:to>
      <xdr:col>2</xdr:col>
      <xdr:colOff>1628774</xdr:colOff>
      <xdr:row>5</xdr:row>
      <xdr:rowOff>495300</xdr:rowOff>
    </xdr:to>
    <xdr:pic>
      <xdr:nvPicPr>
        <xdr:cNvPr id="2" name="Picture 314">
          <a:extLst>
            <a:ext uri="{FF2B5EF4-FFF2-40B4-BE49-F238E27FC236}">
              <a16:creationId xmlns:a16="http://schemas.microsoft.com/office/drawing/2014/main" id="{5E6D8B98-0F6C-4786-A742-DC707135FA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3999" y="447675"/>
          <a:ext cx="15716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19050</xdr:colOff>
      <xdr:row>3</xdr:row>
      <xdr:rowOff>19050</xdr:rowOff>
    </xdr:from>
    <xdr:to>
      <xdr:col>2</xdr:col>
      <xdr:colOff>1647825</xdr:colOff>
      <xdr:row>7</xdr:row>
      <xdr:rowOff>123825</xdr:rowOff>
    </xdr:to>
    <xdr:pic>
      <xdr:nvPicPr>
        <xdr:cNvPr id="2" name="Picture 288">
          <a:extLst>
            <a:ext uri="{FF2B5EF4-FFF2-40B4-BE49-F238E27FC236}">
              <a16:creationId xmlns:a16="http://schemas.microsoft.com/office/drawing/2014/main" id="{748993A0-8B74-4942-A46F-57F249CF0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8225" y="542925"/>
          <a:ext cx="16287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2</xdr:col>
      <xdr:colOff>1666876</xdr:colOff>
      <xdr:row>7</xdr:row>
      <xdr:rowOff>142875</xdr:rowOff>
    </xdr:to>
    <xdr:pic>
      <xdr:nvPicPr>
        <xdr:cNvPr id="2" name="Picture 299">
          <a:extLst>
            <a:ext uri="{FF2B5EF4-FFF2-40B4-BE49-F238E27FC236}">
              <a16:creationId xmlns:a16="http://schemas.microsoft.com/office/drawing/2014/main" id="{EB854C88-FF55-463C-B29A-14DA7C3CEB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6192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4848225</xdr:colOff>
      <xdr:row>3</xdr:row>
      <xdr:rowOff>19050</xdr:rowOff>
    </xdr:from>
    <xdr:to>
      <xdr:col>2</xdr:col>
      <xdr:colOff>1657350</xdr:colOff>
      <xdr:row>7</xdr:row>
      <xdr:rowOff>142875</xdr:rowOff>
    </xdr:to>
    <xdr:pic>
      <xdr:nvPicPr>
        <xdr:cNvPr id="2" name="Picture 296">
          <a:extLst>
            <a:ext uri="{FF2B5EF4-FFF2-40B4-BE49-F238E27FC236}">
              <a16:creationId xmlns:a16="http://schemas.microsoft.com/office/drawing/2014/main" id="{4F5640AC-DE61-4B48-B6D7-C4AEDBB913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0175" y="542925"/>
          <a:ext cx="166687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66675</xdr:colOff>
      <xdr:row>2</xdr:row>
      <xdr:rowOff>171450</xdr:rowOff>
    </xdr:from>
    <xdr:to>
      <xdr:col>2</xdr:col>
      <xdr:colOff>1657350</xdr:colOff>
      <xdr:row>7</xdr:row>
      <xdr:rowOff>95250</xdr:rowOff>
    </xdr:to>
    <xdr:pic>
      <xdr:nvPicPr>
        <xdr:cNvPr id="2" name="Picture 291">
          <a:extLst>
            <a:ext uri="{FF2B5EF4-FFF2-40B4-BE49-F238E27FC236}">
              <a16:creationId xmlns:a16="http://schemas.microsoft.com/office/drawing/2014/main" id="{AD3E4C04-12D6-4DA8-B9E5-73CACB4D2D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04825"/>
          <a:ext cx="15906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38100</xdr:colOff>
      <xdr:row>2</xdr:row>
      <xdr:rowOff>171450</xdr:rowOff>
    </xdr:from>
    <xdr:to>
      <xdr:col>2</xdr:col>
      <xdr:colOff>1666875</xdr:colOff>
      <xdr:row>7</xdr:row>
      <xdr:rowOff>142875</xdr:rowOff>
    </xdr:to>
    <xdr:pic>
      <xdr:nvPicPr>
        <xdr:cNvPr id="2" name="Picture 293">
          <a:extLst>
            <a:ext uri="{FF2B5EF4-FFF2-40B4-BE49-F238E27FC236}">
              <a16:creationId xmlns:a16="http://schemas.microsoft.com/office/drawing/2014/main" id="{30C16DC0-17C5-4073-9E55-DF85C5CA08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04825"/>
          <a:ext cx="16287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1638300</xdr:colOff>
      <xdr:row>6</xdr:row>
      <xdr:rowOff>276225</xdr:rowOff>
    </xdr:to>
    <xdr:pic>
      <xdr:nvPicPr>
        <xdr:cNvPr id="2" name="Picture 289">
          <a:extLst>
            <a:ext uri="{FF2B5EF4-FFF2-40B4-BE49-F238E27FC236}">
              <a16:creationId xmlns:a16="http://schemas.microsoft.com/office/drawing/2014/main" id="{44B3E939-1E6A-40B2-B76A-1F6AF5415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419100"/>
          <a:ext cx="15525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57151</xdr:colOff>
      <xdr:row>2</xdr:row>
      <xdr:rowOff>66675</xdr:rowOff>
    </xdr:from>
    <xdr:to>
      <xdr:col>2</xdr:col>
      <xdr:colOff>1657351</xdr:colOff>
      <xdr:row>6</xdr:row>
      <xdr:rowOff>371475</xdr:rowOff>
    </xdr:to>
    <xdr:pic>
      <xdr:nvPicPr>
        <xdr:cNvPr id="2" name="Picture 290">
          <a:extLst>
            <a:ext uri="{FF2B5EF4-FFF2-40B4-BE49-F238E27FC236}">
              <a16:creationId xmlns:a16="http://schemas.microsoft.com/office/drawing/2014/main" id="{41D4D3B8-3150-47CA-BD67-4A21A0AFC3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6" y="400050"/>
          <a:ext cx="1600200"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1676400</xdr:colOff>
      <xdr:row>7</xdr:row>
      <xdr:rowOff>171450</xdr:rowOff>
    </xdr:to>
    <xdr:pic>
      <xdr:nvPicPr>
        <xdr:cNvPr id="2" name="Picture 295">
          <a:extLst>
            <a:ext uri="{FF2B5EF4-FFF2-40B4-BE49-F238E27FC236}">
              <a16:creationId xmlns:a16="http://schemas.microsoft.com/office/drawing/2014/main" id="{38EF5DC8-2FBB-4D9A-888C-1EDBC43EBB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04825"/>
          <a:ext cx="15811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114300</xdr:colOff>
      <xdr:row>3</xdr:row>
      <xdr:rowOff>9525</xdr:rowOff>
    </xdr:from>
    <xdr:to>
      <xdr:col>2</xdr:col>
      <xdr:colOff>1695450</xdr:colOff>
      <xdr:row>7</xdr:row>
      <xdr:rowOff>133350</xdr:rowOff>
    </xdr:to>
    <xdr:pic>
      <xdr:nvPicPr>
        <xdr:cNvPr id="2" name="Picture 294">
          <a:extLst>
            <a:ext uri="{FF2B5EF4-FFF2-40B4-BE49-F238E27FC236}">
              <a16:creationId xmlns:a16="http://schemas.microsoft.com/office/drawing/2014/main" id="{42A22A5B-1861-4C20-8914-758C8BE97E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43475" y="533400"/>
          <a:ext cx="15811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47625</xdr:colOff>
      <xdr:row>3</xdr:row>
      <xdr:rowOff>0</xdr:rowOff>
    </xdr:from>
    <xdr:to>
      <xdr:col>3</xdr:col>
      <xdr:colOff>0</xdr:colOff>
      <xdr:row>7</xdr:row>
      <xdr:rowOff>104775</xdr:rowOff>
    </xdr:to>
    <xdr:pic>
      <xdr:nvPicPr>
        <xdr:cNvPr id="2" name="Picture 297">
          <a:extLst>
            <a:ext uri="{FF2B5EF4-FFF2-40B4-BE49-F238E27FC236}">
              <a16:creationId xmlns:a16="http://schemas.microsoft.com/office/drawing/2014/main" id="{55E05E80-34CF-4659-A623-B3221E0CD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23875"/>
          <a:ext cx="16668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47625</xdr:colOff>
      <xdr:row>3</xdr:row>
      <xdr:rowOff>57150</xdr:rowOff>
    </xdr:from>
    <xdr:to>
      <xdr:col>2</xdr:col>
      <xdr:colOff>1685925</xdr:colOff>
      <xdr:row>7</xdr:row>
      <xdr:rowOff>142875</xdr:rowOff>
    </xdr:to>
    <xdr:pic>
      <xdr:nvPicPr>
        <xdr:cNvPr id="2" name="Picture 298">
          <a:extLst>
            <a:ext uri="{FF2B5EF4-FFF2-40B4-BE49-F238E27FC236}">
              <a16:creationId xmlns:a16="http://schemas.microsoft.com/office/drawing/2014/main" id="{DD3C1564-EED9-437C-B9C9-A6F3995D52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81025"/>
          <a:ext cx="16383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66676</xdr:colOff>
      <xdr:row>3</xdr:row>
      <xdr:rowOff>0</xdr:rowOff>
    </xdr:from>
    <xdr:to>
      <xdr:col>2</xdr:col>
      <xdr:colOff>1666876</xdr:colOff>
      <xdr:row>7</xdr:row>
      <xdr:rowOff>104775</xdr:rowOff>
    </xdr:to>
    <xdr:pic>
      <xdr:nvPicPr>
        <xdr:cNvPr id="2" name="Picture 305">
          <a:extLst>
            <a:ext uri="{FF2B5EF4-FFF2-40B4-BE49-F238E27FC236}">
              <a16:creationId xmlns:a16="http://schemas.microsoft.com/office/drawing/2014/main" id="{BE165F56-1F25-4555-9AF2-9ADA47A8D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1" y="523875"/>
          <a:ext cx="16002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76200</xdr:colOff>
      <xdr:row>2</xdr:row>
      <xdr:rowOff>133350</xdr:rowOff>
    </xdr:from>
    <xdr:to>
      <xdr:col>2</xdr:col>
      <xdr:colOff>1657350</xdr:colOff>
      <xdr:row>7</xdr:row>
      <xdr:rowOff>47625</xdr:rowOff>
    </xdr:to>
    <xdr:pic>
      <xdr:nvPicPr>
        <xdr:cNvPr id="2" name="Picture 306">
          <a:extLst>
            <a:ext uri="{FF2B5EF4-FFF2-40B4-BE49-F238E27FC236}">
              <a16:creationId xmlns:a16="http://schemas.microsoft.com/office/drawing/2014/main" id="{47E7D11B-4C5F-4D6C-A8BA-9BDF15EE69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466725"/>
          <a:ext cx="158115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66675</xdr:colOff>
      <xdr:row>3</xdr:row>
      <xdr:rowOff>0</xdr:rowOff>
    </xdr:from>
    <xdr:to>
      <xdr:col>2</xdr:col>
      <xdr:colOff>1628775</xdr:colOff>
      <xdr:row>7</xdr:row>
      <xdr:rowOff>114300</xdr:rowOff>
    </xdr:to>
    <xdr:pic>
      <xdr:nvPicPr>
        <xdr:cNvPr id="2" name="Picture 308">
          <a:extLst>
            <a:ext uri="{FF2B5EF4-FFF2-40B4-BE49-F238E27FC236}">
              <a16:creationId xmlns:a16="http://schemas.microsoft.com/office/drawing/2014/main" id="{A2DA7FDB-44C7-4534-A772-35265C96E4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23875"/>
          <a:ext cx="15621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1695450</xdr:colOff>
      <xdr:row>7</xdr:row>
      <xdr:rowOff>66675</xdr:rowOff>
    </xdr:to>
    <xdr:pic>
      <xdr:nvPicPr>
        <xdr:cNvPr id="2" name="Picture 309">
          <a:extLst>
            <a:ext uri="{FF2B5EF4-FFF2-40B4-BE49-F238E27FC236}">
              <a16:creationId xmlns:a16="http://schemas.microsoft.com/office/drawing/2014/main" id="{83A2E86A-C914-4BC0-A2FA-2BC6BCFCC4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85775"/>
          <a:ext cx="16478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47625</xdr:colOff>
      <xdr:row>3</xdr:row>
      <xdr:rowOff>0</xdr:rowOff>
    </xdr:from>
    <xdr:to>
      <xdr:col>2</xdr:col>
      <xdr:colOff>1571625</xdr:colOff>
      <xdr:row>7</xdr:row>
      <xdr:rowOff>142875</xdr:rowOff>
    </xdr:to>
    <xdr:pic>
      <xdr:nvPicPr>
        <xdr:cNvPr id="2" name="Picture 311">
          <a:extLst>
            <a:ext uri="{FF2B5EF4-FFF2-40B4-BE49-F238E27FC236}">
              <a16:creationId xmlns:a16="http://schemas.microsoft.com/office/drawing/2014/main" id="{69AE53F3-9AFC-40B9-8743-F1D0A1FAFE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23875"/>
          <a:ext cx="15240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95250</xdr:colOff>
      <xdr:row>2</xdr:row>
      <xdr:rowOff>180975</xdr:rowOff>
    </xdr:from>
    <xdr:to>
      <xdr:col>2</xdr:col>
      <xdr:colOff>1666875</xdr:colOff>
      <xdr:row>7</xdr:row>
      <xdr:rowOff>133350</xdr:rowOff>
    </xdr:to>
    <xdr:pic>
      <xdr:nvPicPr>
        <xdr:cNvPr id="2" name="Picture 310">
          <a:extLst>
            <a:ext uri="{FF2B5EF4-FFF2-40B4-BE49-F238E27FC236}">
              <a16:creationId xmlns:a16="http://schemas.microsoft.com/office/drawing/2014/main" id="{B3B27145-9367-4F7B-9164-4C69BFFB51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14350"/>
          <a:ext cx="15716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28575</xdr:colOff>
      <xdr:row>3</xdr:row>
      <xdr:rowOff>66675</xdr:rowOff>
    </xdr:from>
    <xdr:to>
      <xdr:col>2</xdr:col>
      <xdr:colOff>1657350</xdr:colOff>
      <xdr:row>7</xdr:row>
      <xdr:rowOff>257175</xdr:rowOff>
    </xdr:to>
    <xdr:pic>
      <xdr:nvPicPr>
        <xdr:cNvPr id="2" name="Picture 292">
          <a:extLst>
            <a:ext uri="{FF2B5EF4-FFF2-40B4-BE49-F238E27FC236}">
              <a16:creationId xmlns:a16="http://schemas.microsoft.com/office/drawing/2014/main" id="{82EBAD01-50EB-4FEA-911A-13D025C263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0" y="590550"/>
          <a:ext cx="16287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95249</xdr:colOff>
      <xdr:row>2</xdr:row>
      <xdr:rowOff>161925</xdr:rowOff>
    </xdr:from>
    <xdr:to>
      <xdr:col>2</xdr:col>
      <xdr:colOff>1628774</xdr:colOff>
      <xdr:row>6</xdr:row>
      <xdr:rowOff>352425</xdr:rowOff>
    </xdr:to>
    <xdr:pic>
      <xdr:nvPicPr>
        <xdr:cNvPr id="2" name="Picture 307">
          <a:extLst>
            <a:ext uri="{FF2B5EF4-FFF2-40B4-BE49-F238E27FC236}">
              <a16:creationId xmlns:a16="http://schemas.microsoft.com/office/drawing/2014/main" id="{1765A14B-0450-4875-AE4E-EBB68029B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4" y="495300"/>
          <a:ext cx="15335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76200</xdr:colOff>
      <xdr:row>2</xdr:row>
      <xdr:rowOff>57150</xdr:rowOff>
    </xdr:from>
    <xdr:to>
      <xdr:col>3</xdr:col>
      <xdr:colOff>0</xdr:colOff>
      <xdr:row>6</xdr:row>
      <xdr:rowOff>0</xdr:rowOff>
    </xdr:to>
    <xdr:pic>
      <xdr:nvPicPr>
        <xdr:cNvPr id="2" name="Picture 316">
          <a:extLst>
            <a:ext uri="{FF2B5EF4-FFF2-40B4-BE49-F238E27FC236}">
              <a16:creationId xmlns:a16="http://schemas.microsoft.com/office/drawing/2014/main" id="{2082FD43-17EC-4370-AAC3-1ED80B36A0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390525"/>
          <a:ext cx="16383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57149</xdr:colOff>
      <xdr:row>3</xdr:row>
      <xdr:rowOff>19050</xdr:rowOff>
    </xdr:from>
    <xdr:to>
      <xdr:col>2</xdr:col>
      <xdr:colOff>1638300</xdr:colOff>
      <xdr:row>7</xdr:row>
      <xdr:rowOff>133350</xdr:rowOff>
    </xdr:to>
    <xdr:pic>
      <xdr:nvPicPr>
        <xdr:cNvPr id="2" name="Picture 312">
          <a:extLst>
            <a:ext uri="{FF2B5EF4-FFF2-40B4-BE49-F238E27FC236}">
              <a16:creationId xmlns:a16="http://schemas.microsoft.com/office/drawing/2014/main" id="{0E77C4D4-7CC6-45D0-A1F3-F52AF03134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542925"/>
          <a:ext cx="1581151"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38100</xdr:colOff>
      <xdr:row>2</xdr:row>
      <xdr:rowOff>180975</xdr:rowOff>
    </xdr:from>
    <xdr:to>
      <xdr:col>2</xdr:col>
      <xdr:colOff>1552575</xdr:colOff>
      <xdr:row>7</xdr:row>
      <xdr:rowOff>285750</xdr:rowOff>
    </xdr:to>
    <xdr:pic>
      <xdr:nvPicPr>
        <xdr:cNvPr id="3" name="Picture 2">
          <a:extLst>
            <a:ext uri="{FF2B5EF4-FFF2-40B4-BE49-F238E27FC236}">
              <a16:creationId xmlns:a16="http://schemas.microsoft.com/office/drawing/2014/main" id="{CD15B97D-B398-4938-82CF-45A4793A4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14350"/>
          <a:ext cx="15144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95250</xdr:colOff>
      <xdr:row>3</xdr:row>
      <xdr:rowOff>47625</xdr:rowOff>
    </xdr:from>
    <xdr:to>
      <xdr:col>2</xdr:col>
      <xdr:colOff>1695450</xdr:colOff>
      <xdr:row>7</xdr:row>
      <xdr:rowOff>304800</xdr:rowOff>
    </xdr:to>
    <xdr:pic>
      <xdr:nvPicPr>
        <xdr:cNvPr id="2" name="Picture 328">
          <a:extLst>
            <a:ext uri="{FF2B5EF4-FFF2-40B4-BE49-F238E27FC236}">
              <a16:creationId xmlns:a16="http://schemas.microsoft.com/office/drawing/2014/main" id="{54CAEB8B-DCCB-4694-99D2-BE95A3AD4D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71500"/>
          <a:ext cx="16002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85725</xdr:colOff>
      <xdr:row>2</xdr:row>
      <xdr:rowOff>19050</xdr:rowOff>
    </xdr:from>
    <xdr:to>
      <xdr:col>2</xdr:col>
      <xdr:colOff>1628775</xdr:colOff>
      <xdr:row>6</xdr:row>
      <xdr:rowOff>171450</xdr:rowOff>
    </xdr:to>
    <xdr:pic>
      <xdr:nvPicPr>
        <xdr:cNvPr id="2" name="Picture 5">
          <a:extLst>
            <a:ext uri="{FF2B5EF4-FFF2-40B4-BE49-F238E27FC236}">
              <a16:creationId xmlns:a16="http://schemas.microsoft.com/office/drawing/2014/main" id="{ED3E4BDF-F9E2-492F-9ECE-693D8290E9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352425"/>
          <a:ext cx="1543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66675</xdr:colOff>
      <xdr:row>2</xdr:row>
      <xdr:rowOff>57150</xdr:rowOff>
    </xdr:from>
    <xdr:to>
      <xdr:col>2</xdr:col>
      <xdr:colOff>1676400</xdr:colOff>
      <xdr:row>6</xdr:row>
      <xdr:rowOff>152400</xdr:rowOff>
    </xdr:to>
    <xdr:pic>
      <xdr:nvPicPr>
        <xdr:cNvPr id="2" name="Picture 343">
          <a:extLst>
            <a:ext uri="{FF2B5EF4-FFF2-40B4-BE49-F238E27FC236}">
              <a16:creationId xmlns:a16="http://schemas.microsoft.com/office/drawing/2014/main" id="{3E20DA4E-8AEE-4BB2-BC76-ABB560A434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390525"/>
          <a:ext cx="16097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104774</xdr:colOff>
      <xdr:row>2</xdr:row>
      <xdr:rowOff>38100</xdr:rowOff>
    </xdr:from>
    <xdr:to>
      <xdr:col>2</xdr:col>
      <xdr:colOff>1600199</xdr:colOff>
      <xdr:row>6</xdr:row>
      <xdr:rowOff>161925</xdr:rowOff>
    </xdr:to>
    <xdr:pic>
      <xdr:nvPicPr>
        <xdr:cNvPr id="2" name="Picture 342">
          <a:extLst>
            <a:ext uri="{FF2B5EF4-FFF2-40B4-BE49-F238E27FC236}">
              <a16:creationId xmlns:a16="http://schemas.microsoft.com/office/drawing/2014/main" id="{9AF92E8D-A29C-4C93-B1D3-DEBF2EFA71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49" y="371475"/>
          <a:ext cx="14954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76199</xdr:colOff>
      <xdr:row>2</xdr:row>
      <xdr:rowOff>19050</xdr:rowOff>
    </xdr:from>
    <xdr:to>
      <xdr:col>2</xdr:col>
      <xdr:colOff>1590674</xdr:colOff>
      <xdr:row>6</xdr:row>
      <xdr:rowOff>123825</xdr:rowOff>
    </xdr:to>
    <xdr:pic>
      <xdr:nvPicPr>
        <xdr:cNvPr id="2" name="Picture 3">
          <a:extLst>
            <a:ext uri="{FF2B5EF4-FFF2-40B4-BE49-F238E27FC236}">
              <a16:creationId xmlns:a16="http://schemas.microsoft.com/office/drawing/2014/main" id="{9FB66F95-A90D-4B0E-B980-0A0F369C42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7799" y="352425"/>
          <a:ext cx="15144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95249</xdr:colOff>
      <xdr:row>2</xdr:row>
      <xdr:rowOff>38100</xdr:rowOff>
    </xdr:from>
    <xdr:to>
      <xdr:col>2</xdr:col>
      <xdr:colOff>1628774</xdr:colOff>
      <xdr:row>6</xdr:row>
      <xdr:rowOff>152400</xdr:rowOff>
    </xdr:to>
    <xdr:pic>
      <xdr:nvPicPr>
        <xdr:cNvPr id="2" name="Picture 340">
          <a:extLst>
            <a:ext uri="{FF2B5EF4-FFF2-40B4-BE49-F238E27FC236}">
              <a16:creationId xmlns:a16="http://schemas.microsoft.com/office/drawing/2014/main" id="{241D88F2-8619-4149-86A1-759C4A8901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4" y="371475"/>
          <a:ext cx="153352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1619250</xdr:colOff>
      <xdr:row>6</xdr:row>
      <xdr:rowOff>104775</xdr:rowOff>
    </xdr:to>
    <xdr:pic>
      <xdr:nvPicPr>
        <xdr:cNvPr id="2" name="Picture 339">
          <a:extLst>
            <a:ext uri="{FF2B5EF4-FFF2-40B4-BE49-F238E27FC236}">
              <a16:creationId xmlns:a16="http://schemas.microsoft.com/office/drawing/2014/main" id="{419E5352-C62A-4C41-8839-3D6D205087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381000"/>
          <a:ext cx="15144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1609725</xdr:colOff>
      <xdr:row>6</xdr:row>
      <xdr:rowOff>123825</xdr:rowOff>
    </xdr:to>
    <xdr:pic>
      <xdr:nvPicPr>
        <xdr:cNvPr id="2" name="Picture 338">
          <a:extLst>
            <a:ext uri="{FF2B5EF4-FFF2-40B4-BE49-F238E27FC236}">
              <a16:creationId xmlns:a16="http://schemas.microsoft.com/office/drawing/2014/main" id="{47239FB5-359E-413E-A58C-FC60F1BDB1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371475"/>
          <a:ext cx="15621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57150</xdr:colOff>
      <xdr:row>2</xdr:row>
      <xdr:rowOff>57150</xdr:rowOff>
    </xdr:from>
    <xdr:to>
      <xdr:col>2</xdr:col>
      <xdr:colOff>1685925</xdr:colOff>
      <xdr:row>7</xdr:row>
      <xdr:rowOff>0</xdr:rowOff>
    </xdr:to>
    <xdr:pic>
      <xdr:nvPicPr>
        <xdr:cNvPr id="2" name="Picture 320">
          <a:extLst>
            <a:ext uri="{FF2B5EF4-FFF2-40B4-BE49-F238E27FC236}">
              <a16:creationId xmlns:a16="http://schemas.microsoft.com/office/drawing/2014/main" id="{3F9BC7BD-781F-4850-92BE-064B462718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0" y="390525"/>
          <a:ext cx="16287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57150</xdr:colOff>
      <xdr:row>2</xdr:row>
      <xdr:rowOff>47625</xdr:rowOff>
    </xdr:from>
    <xdr:to>
      <xdr:col>2</xdr:col>
      <xdr:colOff>1628775</xdr:colOff>
      <xdr:row>6</xdr:row>
      <xdr:rowOff>123825</xdr:rowOff>
    </xdr:to>
    <xdr:pic>
      <xdr:nvPicPr>
        <xdr:cNvPr id="2" name="Picture 336">
          <a:extLst>
            <a:ext uri="{FF2B5EF4-FFF2-40B4-BE49-F238E27FC236}">
              <a16:creationId xmlns:a16="http://schemas.microsoft.com/office/drawing/2014/main" id="{A31D2359-74F6-4C04-BA28-1462F61CB8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0" y="381000"/>
          <a:ext cx="157162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57150</xdr:colOff>
      <xdr:row>2</xdr:row>
      <xdr:rowOff>47625</xdr:rowOff>
    </xdr:from>
    <xdr:to>
      <xdr:col>2</xdr:col>
      <xdr:colOff>1685925</xdr:colOff>
      <xdr:row>6</xdr:row>
      <xdr:rowOff>152400</xdr:rowOff>
    </xdr:to>
    <xdr:pic>
      <xdr:nvPicPr>
        <xdr:cNvPr id="2" name="Picture 335">
          <a:extLst>
            <a:ext uri="{FF2B5EF4-FFF2-40B4-BE49-F238E27FC236}">
              <a16:creationId xmlns:a16="http://schemas.microsoft.com/office/drawing/2014/main" id="{AA290B88-CA16-4C79-B40D-2C788F1D95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5" y="381000"/>
          <a:ext cx="16287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2</xdr:col>
      <xdr:colOff>66674</xdr:colOff>
      <xdr:row>2</xdr:row>
      <xdr:rowOff>95250</xdr:rowOff>
    </xdr:from>
    <xdr:to>
      <xdr:col>2</xdr:col>
      <xdr:colOff>1657349</xdr:colOff>
      <xdr:row>6</xdr:row>
      <xdr:rowOff>180975</xdr:rowOff>
    </xdr:to>
    <xdr:pic>
      <xdr:nvPicPr>
        <xdr:cNvPr id="2" name="Picture 334">
          <a:extLst>
            <a:ext uri="{FF2B5EF4-FFF2-40B4-BE49-F238E27FC236}">
              <a16:creationId xmlns:a16="http://schemas.microsoft.com/office/drawing/2014/main" id="{99B38DBD-F37C-4575-9C48-BB031C80AC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49" y="428625"/>
          <a:ext cx="15906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2</xdr:col>
      <xdr:colOff>76199</xdr:colOff>
      <xdr:row>2</xdr:row>
      <xdr:rowOff>133350</xdr:rowOff>
    </xdr:from>
    <xdr:to>
      <xdr:col>2</xdr:col>
      <xdr:colOff>1590674</xdr:colOff>
      <xdr:row>7</xdr:row>
      <xdr:rowOff>9525</xdr:rowOff>
    </xdr:to>
    <xdr:pic>
      <xdr:nvPicPr>
        <xdr:cNvPr id="2" name="Picture 333">
          <a:extLst>
            <a:ext uri="{FF2B5EF4-FFF2-40B4-BE49-F238E27FC236}">
              <a16:creationId xmlns:a16="http://schemas.microsoft.com/office/drawing/2014/main" id="{0803F37A-528A-44FB-BB79-551B0A3D87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49" y="466725"/>
          <a:ext cx="1514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2</xdr:col>
      <xdr:colOff>57150</xdr:colOff>
      <xdr:row>2</xdr:row>
      <xdr:rowOff>123825</xdr:rowOff>
    </xdr:from>
    <xdr:to>
      <xdr:col>2</xdr:col>
      <xdr:colOff>1638300</xdr:colOff>
      <xdr:row>6</xdr:row>
      <xdr:rowOff>180975</xdr:rowOff>
    </xdr:to>
    <xdr:pic>
      <xdr:nvPicPr>
        <xdr:cNvPr id="2" name="Picture 332">
          <a:extLst>
            <a:ext uri="{FF2B5EF4-FFF2-40B4-BE49-F238E27FC236}">
              <a16:creationId xmlns:a16="http://schemas.microsoft.com/office/drawing/2014/main" id="{24C93950-7A91-4913-AD6A-DDD7A695BE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457200"/>
          <a:ext cx="15811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2</xdr:col>
      <xdr:colOff>76200</xdr:colOff>
      <xdr:row>2</xdr:row>
      <xdr:rowOff>142875</xdr:rowOff>
    </xdr:from>
    <xdr:to>
      <xdr:col>2</xdr:col>
      <xdr:colOff>1685925</xdr:colOff>
      <xdr:row>7</xdr:row>
      <xdr:rowOff>38100</xdr:rowOff>
    </xdr:to>
    <xdr:pic>
      <xdr:nvPicPr>
        <xdr:cNvPr id="2" name="Picture 331">
          <a:extLst>
            <a:ext uri="{FF2B5EF4-FFF2-40B4-BE49-F238E27FC236}">
              <a16:creationId xmlns:a16="http://schemas.microsoft.com/office/drawing/2014/main" id="{C0D4442D-8F60-4305-80C6-B7DD6F7034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50" y="476250"/>
          <a:ext cx="16097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xdr:from>
      <xdr:col>2</xdr:col>
      <xdr:colOff>85724</xdr:colOff>
      <xdr:row>2</xdr:row>
      <xdr:rowOff>104775</xdr:rowOff>
    </xdr:from>
    <xdr:to>
      <xdr:col>2</xdr:col>
      <xdr:colOff>1619249</xdr:colOff>
      <xdr:row>7</xdr:row>
      <xdr:rowOff>0</xdr:rowOff>
    </xdr:to>
    <xdr:pic>
      <xdr:nvPicPr>
        <xdr:cNvPr id="2" name="Picture 330">
          <a:extLst>
            <a:ext uri="{FF2B5EF4-FFF2-40B4-BE49-F238E27FC236}">
              <a16:creationId xmlns:a16="http://schemas.microsoft.com/office/drawing/2014/main" id="{3709B0A5-9041-42EB-B3BE-6AA7718F46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4" y="438150"/>
          <a:ext cx="15335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50" xr16:uid="{3843891B-43BB-46B1-B6B4-412700A4F91F}"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Debt_Related" headers="0" connectionId="32" xr16:uid="{90E584AD-2064-43B8-84EE-DD537179C6B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GOV_SEC" connectionId="31" xr16:uid="{4513A335-9824-4578-9102-DFA7E9E143E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NAV" headers="0" connectionId="37" xr16:uid="{063164B2-E5F6-40CF-AE6D-5E1B34C7C6D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FD" headers="0" connectionId="35" xr16:uid="{897C628E-09C4-498C-9507-4A660082659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EQ" connectionId="5" xr16:uid="{3EBD0938-18BB-42DA-AF51-D6A80F4BF38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MM" headers="0" connectionId="33" xr16:uid="{1AE2FF7B-69BD-4B0B-80B7-2C97498DACA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EQ_Related" headers="0" connectionId="6" xr16:uid="{EC594E54-0D76-4C42-B6F9-12E4A7837365}"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40" xr16:uid="{9D1714BC-E09B-4575-A256-8D96880CE86A}"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EQ_Related" headers="0" connectionId="39" xr16:uid="{292EF0D4-214C-4BB7-9827-6C9F6FE4D71D}"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MM" headers="0" connectionId="44" xr16:uid="{789A2501-64B8-4ADB-B162-D758335E191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FD" headers="0" connectionId="45" xr16:uid="{FA298758-7469-4A1A-9457-45D525D0A2A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NAV" headers="0" connectionId="47" xr16:uid="{0DAB9D7D-7082-4BD4-9418-078E322B00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43" xr16:uid="{30135F8F-4D7D-4F4D-9D1E-11E0BD7802E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_EQ" connectionId="38" xr16:uid="{81B289B9-B61B-42BE-BEC5-314223AF8FC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BAF_GOV_SEC" connectionId="42" xr16:uid="{03AEF04B-3B5E-41A4-B4E4-7B162EE8AA2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MM" headers="0" connectionId="52" xr16:uid="{676EA989-2E83-480C-B81E-21E65C4F1AC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FD" headers="0" connectionId="54" xr16:uid="{2A3AF41C-B6DD-4B0A-A817-3C02D86EA78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GOV_SEC" connectionId="50" xr16:uid="{C0C74D4F-3377-4E1F-96A0-E3322367FE8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_EQ_Related" headers="0" connectionId="49" xr16:uid="{B4A04438-9C4C-446F-BABE-0CDF502E4551}"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IF_EQ" connectionId="48" xr16:uid="{E911F32E-773E-40C3-B4B2-1FECB0BF195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51" xr16:uid="{C68E85A4-9DBA-4A2C-BEE4-78B59771BFE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IFNAV" headers="0" connectionId="56" xr16:uid="{1DDD2437-2C7E-4926-8854-377737C4A2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GOV_SEC" connectionId="60" xr16:uid="{841E6F97-22F4-44AB-8522-D5ACA7EA802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MM" headers="0" connectionId="62" xr16:uid="{488D2626-7467-4195-B1A8-AF93CF402A0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MAOF_EQ_Related" headers="0" connectionId="58" xr16:uid="{D27BFCDD-17E1-45E1-987B-01FDF65D01EE}"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MAOF_EQ" connectionId="57" xr16:uid="{7B5E910B-A678-40E1-856B-E9B602A9F57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MAOFNAV" headers="0" connectionId="64" xr16:uid="{29C86577-97FA-45FD-AE09-6C2B27BB9D6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61" xr16:uid="{13DDDBC8-9F8A-409D-B587-4779C9E96B4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GOV_SEC" connectionId="106" xr16:uid="{F50D9C49-03B4-414A-853C-446441E1196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EGF_EQ" connectionId="105" xr16:uid="{81A42A1F-523B-4131-970F-72503A3795E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EGF_MM" headers="0" connectionId="108" xr16:uid="{0AEAB6A8-E9F6-4D3B-ACA6-D3E314EAF8C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07" xr16:uid="{5F0145D1-6DE1-4478-AAEB-2DEAF95BE69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EGFNAV" headers="0" connectionId="109" xr16:uid="{55DFC330-9ADF-459E-BE80-2FCB2D054CD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LF_GOV_SEC" connectionId="22" xr16:uid="{00000000-0016-0000-0200-00000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LFNAV_1" headers="0" connectionId="1" xr16:uid="{00000000-0016-0000-0200-00000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LF_MM" headers="0" connectionId="23" xr16:uid="{00000000-0016-0000-0200-00000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28" xr16:uid="{00000000-0016-0000-0300-00000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TMFSP1NAV_1" headers="0" connectionId="159" xr16:uid="{00000000-0016-0000-0300-00000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29" xr16:uid="{00000000-0016-0000-0300-000009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STBF_MM" headers="0" connectionId="30" xr16:uid="{00000000-0016-0000-0300-00000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STBF_GOV_SEC" connectionId="27" xr16:uid="{00000000-0016-0000-0300-00000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STBFNAV_1" headers="0" connectionId="9" xr16:uid="{00000000-0016-0000-0300-00000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FF_GOV_SEC" connectionId="34" xr16:uid="{00000000-0016-0000-0400-00000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FF_MM" headers="0" connectionId="41" xr16:uid="{00000000-0016-0000-0400-00000C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FFSP1NAV_1" headers="0" connectionId="152" xr16:uid="{00000000-0016-0000-0400-00000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FFSP1_Debt_Related" connectionId="46" xr16:uid="{00000000-0016-0000-0400-00000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FNAV_1" headers="0" connectionId="151" xr16:uid="{00000000-0016-0000-0400-00000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FF_Debt_Related" headers="0" connectionId="36" xr16:uid="{00000000-0016-0000-0400-00000D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IPF_MM" headers="0" connectionId="20" xr16:uid="{00000000-0016-0000-0500-00001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IPFSP1NAV_1" headers="0" connectionId="175" xr16:uid="{00000000-0016-0000-0500-00001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IPFNAV_1" headers="0" connectionId="174" xr16:uid="{00000000-0016-0000-0500-00001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PF_GOV_SEC" connectionId="17" xr16:uid="{00000000-0016-0000-0500-00001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19" xr16:uid="{00000000-0016-0000-0500-000016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IPFSP1_Debt_Related" connectionId="21" xr16:uid="{00000000-0016-0000-0500-00001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18" xr16:uid="{00000000-0016-0000-0500-000010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FRSTF_GOV_SEC" connectionId="87" xr16:uid="{00000000-0016-0000-0600-00001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FRSTF_MM" headers="0" connectionId="88" xr16:uid="{00000000-0016-0000-0600-00001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FRSTFNAV_1" headers="0" connectionId="171" xr16:uid="{00000000-0016-0000-0600-00001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USTF_MM" headers="0" connectionId="59" xr16:uid="{00000000-0016-0000-0700-00001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USTFNAV_1" headers="0" connectionId="153" xr16:uid="{00000000-0016-0000-0700-00001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USTF_GOV_SEC" connectionId="53" xr16:uid="{00000000-0016-0000-0700-00001D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55" xr16:uid="{00000000-0016-0000-0700-00001C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OFNAV_1" headers="0" connectionId="2" xr16:uid="{00000000-0016-0000-0800-00001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FANAV_1" headers="0" connectionId="173" xr16:uid="{00000000-0016-0000-0900-00002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A_GOV_SEC" connectionId="14" xr16:uid="{00000000-0016-0000-0900-00001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15" xr16:uid="{00000000-0016-0000-0900-000022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16" xr16:uid="{00000000-0016-0000-0900-000021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GSFR_GOV_SEC" connectionId="13" xr16:uid="{00000000-0016-0000-0A00-00002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GSFRNAV_1" headers="0" connectionId="172" xr16:uid="{00000000-0016-0000-0A00-00002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8" xr16:uid="{00000000-0016-0000-0B00-000025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BPSUFNAV_1" headers="0" connectionId="3" xr16:uid="{00000000-0016-0000-0B00-00002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BPSUF_GOV_SEC" connectionId="7" xr16:uid="{00000000-0016-0000-0B00-00002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11" xr16:uid="{00000000-0016-0000-0C00-00002B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DBF_MM" headers="0" connectionId="12" xr16:uid="{00000000-0016-0000-0C00-00002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DBFNAV_1" headers="0" connectionId="170" xr16:uid="{00000000-0016-0000-0C00-00002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DBF_GOV_SEC" connectionId="10" xr16:uid="{00000000-0016-0000-0C00-00002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RSFC_EQ" connectionId="24" xr16:uid="{00000000-0016-0000-0D00-00002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RSFC_GOV_SEC" connectionId="25" xr16:uid="{00000000-0016-0000-0D00-00002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26" xr16:uid="{00000000-0016-0000-0D00-00002E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RSFCNAV_1" headers="0" connectionId="4" xr16:uid="{00000000-0016-0000-0D00-00002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RSFPNAV" headers="0" connectionId="144" xr16:uid="{F5EE0F03-FE0F-4C82-9231-27D0E5DA66E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RSFP_EQ" connectionId="143" xr16:uid="{363D606D-DD77-4B3B-AEF4-CC78561DCDB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41" xr16:uid="{822067DF-0ACE-4B51-8776-BDA4751D55F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RSFMNAV" headers="0" connectionId="142" xr16:uid="{B3528B41-4DE0-4530-87E8-676718ACB2F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RSFM_GOV_SEC" connectionId="139" xr16:uid="{2FDABE4C-06C8-4CFE-BC3C-588192E30B3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40" xr16:uid="{219CA048-9B1A-4417-B935-001EEE52B59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RSFM_EQ" connectionId="138" xr16:uid="{7F962302-BE7B-40A8-9E02-B7B783C8128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TOFENAV" headers="0" connectionId="127" xr16:uid="{32591CA9-87CA-4DD9-A32E-715BDA2A072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TOFE_EQ" connectionId="126" xr16:uid="{8102B14F-FDFC-42DA-9810-4962521AD20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CAPF_EQ" connectionId="101" xr16:uid="{246EFB4A-F02D-418B-832F-5D931F93562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CAPFNAV" headers="0" connectionId="102" xr16:uid="{8D39A006-CF38-4B2A-9113-8FE265CB44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EQPEFNAV" headers="0" connectionId="98" xr16:uid="{6B853901-283F-4C95-A94E-5139FB55722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EQPEF_EQ" connectionId="97" xr16:uid="{6A1A8116-DC54-4512-8CC6-43551398284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TSF96_EQ" connectionId="118" xr16:uid="{64453112-A472-44E4-930F-0A68208A4A5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TSF96NAV" headers="0" connectionId="119" xr16:uid="{710DD8FF-B4CF-4723-B4F3-0C5BC01E49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FEF_EQ" connectionId="103" xr16:uid="{E4701765-C713-42B1-BA18-2C9FC26713C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FEFNAV" headers="0" connectionId="104" xr16:uid="{D45A9874-03E5-44D0-A0A4-63E708E7958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EOF_EQ" connectionId="123" xr16:uid="{E7421C52-0711-41E4-A3F6-5A9113638F8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EOF_EQ_FU_Related" headers="0" connectionId="124" xr16:uid="{346D87BC-BD21-4195-98B7-A5913FE15C2A}"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EOFNAV" headers="0" connectionId="125" xr16:uid="{33D5D90D-84C3-4663-82F8-36C61CC1C0B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INR_EQ" connectionId="128" xr16:uid="{481CDC38-0526-4AC6-9481-40A1BF1E303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INRNAV" headers="0" connectionId="129" xr16:uid="{A2E83B76-844B-4E37-B0C7-836335068AD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IFSANAV" headers="0" connectionId="113" xr16:uid="{7AF4C81F-9CFE-4E45-BEA8-E27F10FA358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IFSA_EQ" connectionId="112" xr16:uid="{8CDA1E5D-E099-4835-9AE0-40E20397A1C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IFNANAV" headers="0" connectionId="111" xr16:uid="{D597610A-963A-4C40-A2F4-295DD53F8A8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IFNA_EQ" connectionId="110" xr16:uid="{BC0290E4-9A58-455C-86DF-EE70237D462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NETF_EQ" connectionId="130" xr16:uid="{6B5C04C5-8131-400A-838F-08DF73A6751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NETFNAV" headers="0" connectionId="131" xr16:uid="{4E1565BD-425E-4120-87CF-DF38847ED5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NPBETFNAV" headers="0" connectionId="133" xr16:uid="{5D19BC74-385B-4DAF-A44A-78FE087A6C0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NPBETF_EQ" connectionId="132" xr16:uid="{6A74D2DF-68A4-4A3F-817A-319B079D223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FSF_EQ" connectionId="92" xr16:uid="{748E04C4-8F38-466D-8808-1AC380068F2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FSFNAV" headers="0" connectionId="93" xr16:uid="{AA5EE949-2CA2-42CB-A7AC-2DD01643AD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DIFNAV" headers="0" connectionId="96" xr16:uid="{D56069A0-1B6F-473D-96AB-B230C2B909B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DIF_Foreign_Units" connectionId="95" xr16:uid="{EA47548E-ED47-447C-B259-D307ADEEEBD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DIF_EQ" connectionId="94" xr16:uid="{92331542-EB0A-4232-B185-C978CFAD687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ICF_EQ" connectionId="114" xr16:uid="{88A7D5AC-D002-4DBB-ADA7-CA59C05BBE9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ICFNAV" headers="0" connectionId="115" xr16:uid="{52CF8EB0-99E3-4FFF-A84B-0C239C8100D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IPHF_EQ" connectionId="116" xr16:uid="{3A145190-01FB-4275-8ACC-74877366857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IPHFNAV" headers="0" connectionId="117" xr16:uid="{B6ED2B2A-C0DE-4A8E-A70E-4AA725E9BCB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REFNAV" headers="0" connectionId="137" xr16:uid="{6B3C1221-1A93-433F-835C-F05C35FFF70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REF_EQ" connectionId="136" xr16:uid="{565B8440-362B-4ED0-944E-6162F531A19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121" xr16:uid="{106FA7E3-6574-4588-9F6E-5AB2D91B1C99}"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ISFNAV" headers="0" connectionId="122" xr16:uid="{7F8CE1D6-2B1B-4AA0-B9AA-4BF125E3961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ISF_EQ" connectionId="120" xr16:uid="{6AEA2287-FA1F-4620-8F81-1C427E3FE10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SCAPFNAV" headers="0" connectionId="147" xr16:uid="{19922D24-D1B9-4F39-9E9F-B820AED7D0B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SCAPF_EQ" connectionId="145" xr16:uid="{F2498D90-13C9-493F-9572-DDBD496B521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46" xr16:uid="{1769D6B9-3C84-4828-8B64-53A5E31E6DBE}"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CS_EQ" connectionId="99" xr16:uid="{23D086CD-5751-4977-AFD5-E28EB6D99EF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CSNAV" headers="0" connectionId="100" xr16:uid="{E9DADD80-D88E-48F3-9FFC-C932214238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YCF_EQ" connectionId="148" xr16:uid="{9AC09888-7F6A-4FAE-AD12-C5C5F448316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YCFNAV" headers="0" connectionId="149" xr16:uid="{ABDC0C0C-9A7D-441F-98A0-04F259D8E13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QNTFNAV" headers="0" connectionId="135" xr16:uid="{F237D9AD-8666-4C90-AEC2-9D2977DBC78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QNTF_EQ" connectionId="134" xr16:uid="{185E2FE0-7F9C-444E-9739-39F73C5FAD3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VFS2_EQ" connectionId="90" xr16:uid="{C28E274F-8F18-4DE3-9149-4F6E4B2CE3A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VFS2NAV" headers="0" connectionId="91" xr16:uid="{F12D19A9-2EBD-4E64-8271-D48167A67B4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VFS1NAV" headers="0" connectionId="89" xr16:uid="{AD8A0E11-DEAA-4CD1-9482-F64EF18CA03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VFS1_EQ" connectionId="86" xr16:uid="{E2533881-5E7E-4981-A386-DCAF225E124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FM56F_Debt_Related" connectionId="85" xr16:uid="{00000000-0016-0000-0E00-00003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FM56FNAV_1" headers="0" connectionId="169" xr16:uid="{00000000-0016-0000-0E00-00003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FM56D_Debt_Related" connectionId="84" xr16:uid="{00000000-0016-0000-0F00-00003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M56DNAV_1" headers="0" connectionId="168" xr16:uid="{00000000-0016-0000-0F00-00003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M56C_Debt_Related" connectionId="83" xr16:uid="{00000000-0016-0000-1000-00003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FM56CNAV_1" headers="0" connectionId="167" xr16:uid="{00000000-0016-0000-1000-00003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FM56B_Debt_Related" connectionId="82" xr16:uid="{00000000-0016-0000-1100-00003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M56BNAV_1" headers="0" connectionId="166" xr16:uid="{00000000-0016-0000-1100-00003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M56A_Debt_Related" connectionId="81" xr16:uid="{00000000-0016-0000-1200-00003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M56ANAV_1" headers="0" connectionId="165" xr16:uid="{00000000-0016-0000-1200-00003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M55I_Debt_Related" connectionId="80" xr16:uid="{00000000-0016-0000-1300-00003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M55INAV_1" headers="0" connectionId="164" xr16:uid="{00000000-0016-0000-1300-00003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M55GNAV_1" headers="0" connectionId="163" xr16:uid="{00000000-0016-0000-1400-00003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M55G_Debt_Related" headers="0" connectionId="79" xr16:uid="{00000000-0016-0000-1400-00003D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M55G_GOV_SEC" connectionId="78" xr16:uid="{00000000-0016-0000-1400-00003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FM55F_Debt_Related" headers="0" connectionId="77" xr16:uid="{00000000-0016-0000-1500-000040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M55FNAV_1" headers="0" connectionId="162" xr16:uid="{00000000-0016-0000-1500-00003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M55F_GOV_SEC" connectionId="76" xr16:uid="{00000000-0016-0000-1500-00004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M55E_GOV_SEC" connectionId="74" xr16:uid="{00000000-0016-0000-1600-00004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M55E_Debt_Related" headers="0" connectionId="75" xr16:uid="{00000000-0016-0000-1600-00004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M55ENAV_1" headers="0" connectionId="161" xr16:uid="{00000000-0016-0000-1600-00004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M55DNAV_1" headers="0" connectionId="160" xr16:uid="{00000000-0016-0000-1700-00004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M55D_Debt_Related" headers="0" connectionId="73" xr16:uid="{00000000-0016-0000-1700-000046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FM55D_GOV_SEC" connectionId="72" xr16:uid="{00000000-0016-0000-1700-00004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FM55B_Debt_Related" headers="0" connectionId="71" xr16:uid="{00000000-0016-0000-1800-000049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FM55BNAV_1" headers="0" connectionId="158" xr16:uid="{00000000-0016-0000-1800-00004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FM55B_GOV_SEC" connectionId="70" xr16:uid="{00000000-0016-0000-1800-00004A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FM55A_GOV_SEC" connectionId="68" xr16:uid="{00000000-0016-0000-1900-00004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FM55A_Debt_Related" headers="0" connectionId="69" xr16:uid="{00000000-0016-0000-1900-00004D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FM55ANAV_1" headers="0" connectionId="157" xr16:uid="{00000000-0016-0000-1900-00004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FM54ANAV_1" headers="0" connectionId="156" xr16:uid="{00000000-0016-0000-1A00-00005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FM54A_Debt_Related" headers="0" connectionId="67" xr16:uid="{00000000-0016-0000-1A00-00004F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FM54A_GOV_SEC" connectionId="66" xr16:uid="{00000000-0016-0000-1A00-00004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FM53B_Debt_Related" connectionId="65" xr16:uid="{00000000-0016-0000-1B00-00005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FM53BNAV_1" headers="0" connectionId="155" xr16:uid="{00000000-0016-0000-1B00-00005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FM53A_Debt_Related" connectionId="63" xr16:uid="{00000000-0016-0000-1C00-00005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FM53ANAV_1" headers="0" connectionId="154" xr16:uid="{00000000-0016-0000-1C00-00005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14.xml"/><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queryTable" Target="../queryTables/queryTable12.xml"/><Relationship Id="rId5" Type="http://schemas.openxmlformats.org/officeDocument/2006/relationships/queryTable" Target="../queryTables/queryTable11.xml"/><Relationship Id="rId10" Type="http://schemas.openxmlformats.org/officeDocument/2006/relationships/queryTable" Target="../queryTables/queryTable16.xml"/><Relationship Id="rId4" Type="http://schemas.openxmlformats.org/officeDocument/2006/relationships/queryTable" Target="../queryTables/queryTable10.xml"/><Relationship Id="rId9" Type="http://schemas.openxmlformats.org/officeDocument/2006/relationships/queryTable" Target="../queryTables/queryTable15.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22.xml"/><Relationship Id="rId3" Type="http://schemas.openxmlformats.org/officeDocument/2006/relationships/queryTable" Target="../queryTables/queryTable17.xml"/><Relationship Id="rId7" Type="http://schemas.openxmlformats.org/officeDocument/2006/relationships/queryTable" Target="../queryTables/queryTable21.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queryTable" Target="../queryTables/queryTable20.xml"/><Relationship Id="rId5" Type="http://schemas.openxmlformats.org/officeDocument/2006/relationships/queryTable" Target="../queryTables/queryTable19.xml"/><Relationship Id="rId4" Type="http://schemas.openxmlformats.org/officeDocument/2006/relationships/queryTable" Target="../queryTables/queryTable18.xml"/><Relationship Id="rId9" Type="http://schemas.openxmlformats.org/officeDocument/2006/relationships/queryTable" Target="../queryTables/queryTable23.xml"/></Relationships>
</file>

<file path=xl/worksheets/_rels/sheet6.xml.rels><?xml version="1.0" encoding="UTF-8" standalone="yes"?>
<Relationships xmlns="http://schemas.openxmlformats.org/package/2006/relationships"><Relationship Id="rId8" Type="http://schemas.openxmlformats.org/officeDocument/2006/relationships/queryTable" Target="../queryTables/queryTable29.xml"/><Relationship Id="rId3" Type="http://schemas.openxmlformats.org/officeDocument/2006/relationships/queryTable" Target="../queryTables/queryTable24.xml"/><Relationship Id="rId7" Type="http://schemas.openxmlformats.org/officeDocument/2006/relationships/queryTable" Target="../queryTables/queryTable28.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queryTable" Target="../queryTables/queryTable27.xml"/><Relationship Id="rId5" Type="http://schemas.openxmlformats.org/officeDocument/2006/relationships/queryTable" Target="../queryTables/queryTable26.xml"/><Relationship Id="rId4" Type="http://schemas.openxmlformats.org/officeDocument/2006/relationships/queryTable" Target="../queryTables/queryTable25.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5.xml"/><Relationship Id="rId6" Type="http://schemas.openxmlformats.org/officeDocument/2006/relationships/queryTable" Target="../queryTables/queryTable34.xml"/><Relationship Id="rId5" Type="http://schemas.openxmlformats.org/officeDocument/2006/relationships/queryTable" Target="../queryTables/queryTable33.xml"/><Relationship Id="rId4" Type="http://schemas.openxmlformats.org/officeDocument/2006/relationships/queryTable" Target="../queryTables/queryTable32.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6.xml"/><Relationship Id="rId4" Type="http://schemas.openxmlformats.org/officeDocument/2006/relationships/queryTable" Target="../queryTables/queryTable37.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9.xml"/><Relationship Id="rId7" Type="http://schemas.openxmlformats.org/officeDocument/2006/relationships/queryTable" Target="../queryTables/queryTable43.xml"/><Relationship Id="rId2" Type="http://schemas.openxmlformats.org/officeDocument/2006/relationships/queryTable" Target="../queryTables/queryTable38.xml"/><Relationship Id="rId1" Type="http://schemas.openxmlformats.org/officeDocument/2006/relationships/drawing" Target="../drawings/drawing7.xml"/><Relationship Id="rId6" Type="http://schemas.openxmlformats.org/officeDocument/2006/relationships/queryTable" Target="../queryTables/queryTable42.xml"/><Relationship Id="rId5" Type="http://schemas.openxmlformats.org/officeDocument/2006/relationships/queryTable" Target="../queryTables/queryTable41.xml"/><Relationship Id="rId4" Type="http://schemas.openxmlformats.org/officeDocument/2006/relationships/queryTable" Target="../queryTables/queryTable40.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45.xml"/><Relationship Id="rId7" Type="http://schemas.openxmlformats.org/officeDocument/2006/relationships/queryTable" Target="../queryTables/queryTable49.xml"/><Relationship Id="rId2" Type="http://schemas.openxmlformats.org/officeDocument/2006/relationships/queryTable" Target="../queryTables/queryTable44.xml"/><Relationship Id="rId1" Type="http://schemas.openxmlformats.org/officeDocument/2006/relationships/drawing" Target="../drawings/drawing8.xml"/><Relationship Id="rId6" Type="http://schemas.openxmlformats.org/officeDocument/2006/relationships/queryTable" Target="../queryTables/queryTable48.xml"/><Relationship Id="rId5" Type="http://schemas.openxmlformats.org/officeDocument/2006/relationships/queryTable" Target="../queryTables/queryTable47.xml"/><Relationship Id="rId4" Type="http://schemas.openxmlformats.org/officeDocument/2006/relationships/queryTable" Target="../queryTables/queryTable46.xml"/></Relationships>
</file>

<file path=xl/worksheets/_rels/sheet11.xml.rels><?xml version="1.0" encoding="UTF-8" standalone="yes"?>
<Relationships xmlns="http://schemas.openxmlformats.org/package/2006/relationships"><Relationship Id="rId8" Type="http://schemas.openxmlformats.org/officeDocument/2006/relationships/queryTable" Target="../queryTables/queryTable56.xml"/><Relationship Id="rId3" Type="http://schemas.openxmlformats.org/officeDocument/2006/relationships/queryTable" Target="../queryTables/queryTable51.xml"/><Relationship Id="rId7" Type="http://schemas.openxmlformats.org/officeDocument/2006/relationships/queryTable" Target="../queryTables/queryTable55.xml"/><Relationship Id="rId2" Type="http://schemas.openxmlformats.org/officeDocument/2006/relationships/queryTable" Target="../queryTables/queryTable50.xml"/><Relationship Id="rId1" Type="http://schemas.openxmlformats.org/officeDocument/2006/relationships/drawing" Target="../drawings/drawing9.xml"/><Relationship Id="rId6" Type="http://schemas.openxmlformats.org/officeDocument/2006/relationships/queryTable" Target="../queryTables/queryTable54.xml"/><Relationship Id="rId5" Type="http://schemas.openxmlformats.org/officeDocument/2006/relationships/queryTable" Target="../queryTables/queryTable53.xml"/><Relationship Id="rId4" Type="http://schemas.openxmlformats.org/officeDocument/2006/relationships/queryTable" Target="../queryTables/queryTable52.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10.xml"/><Relationship Id="rId4" Type="http://schemas.openxmlformats.org/officeDocument/2006/relationships/queryTable" Target="../queryTables/queryTable5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drawing" Target="../drawings/drawing11.xml"/><Relationship Id="rId1" Type="http://schemas.openxmlformats.org/officeDocument/2006/relationships/printerSettings" Target="../printerSettings/printerSettings6.bin"/><Relationship Id="rId6" Type="http://schemas.openxmlformats.org/officeDocument/2006/relationships/queryTable" Target="../queryTables/queryTable63.xml"/><Relationship Id="rId5" Type="http://schemas.openxmlformats.org/officeDocument/2006/relationships/queryTable" Target="../queryTables/queryTable62.xml"/><Relationship Id="rId4" Type="http://schemas.openxmlformats.org/officeDocument/2006/relationships/queryTable" Target="../queryTables/queryTable61.xml"/></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64.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66.xml"/><Relationship Id="rId2" Type="http://schemas.openxmlformats.org/officeDocument/2006/relationships/queryTable" Target="../queryTables/queryTable65.xml"/><Relationship Id="rId1" Type="http://schemas.openxmlformats.org/officeDocument/2006/relationships/drawing" Target="../drawings/drawing13.xml"/><Relationship Id="rId5" Type="http://schemas.openxmlformats.org/officeDocument/2006/relationships/queryTable" Target="../queryTables/queryTable68.xml"/><Relationship Id="rId4" Type="http://schemas.openxmlformats.org/officeDocument/2006/relationships/queryTable" Target="../queryTables/queryTable67.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queryTable" Target="../queryTables/queryTable69.x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15.xml"/><Relationship Id="rId4" Type="http://schemas.openxmlformats.org/officeDocument/2006/relationships/queryTable" Target="../queryTables/queryTable7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75.xml"/><Relationship Id="rId2" Type="http://schemas.openxmlformats.org/officeDocument/2006/relationships/queryTable" Target="../queryTables/queryTable74.xml"/><Relationship Id="rId1" Type="http://schemas.openxmlformats.org/officeDocument/2006/relationships/drawing" Target="../drawings/drawing16.xml"/><Relationship Id="rId5" Type="http://schemas.openxmlformats.org/officeDocument/2006/relationships/queryTable" Target="../queryTables/queryTable77.xml"/><Relationship Id="rId4" Type="http://schemas.openxmlformats.org/officeDocument/2006/relationships/queryTable" Target="../queryTables/queryTable76.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17.xml"/><Relationship Id="rId5" Type="http://schemas.openxmlformats.org/officeDocument/2006/relationships/queryTable" Target="../queryTables/queryTable81.xml"/><Relationship Id="rId4" Type="http://schemas.openxmlformats.org/officeDocument/2006/relationships/queryTable" Target="../queryTables/queryTable80.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19.xml"/><Relationship Id="rId6" Type="http://schemas.openxmlformats.org/officeDocument/2006/relationships/queryTable" Target="../queryTables/queryTable88.xml"/><Relationship Id="rId5" Type="http://schemas.openxmlformats.org/officeDocument/2006/relationships/queryTable" Target="../queryTables/queryTable87.xml"/><Relationship Id="rId4" Type="http://schemas.openxmlformats.org/officeDocument/2006/relationships/queryTable" Target="../queryTables/queryTable86.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92.xml"/><Relationship Id="rId2" Type="http://schemas.openxmlformats.org/officeDocument/2006/relationships/queryTable" Target="../queryTables/queryTable91.xml"/><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queryTable" Target="../queryTables/queryTable95.xml"/><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queryTable" Target="../queryTables/queryTable99.xml"/><Relationship Id="rId1" Type="http://schemas.openxmlformats.org/officeDocument/2006/relationships/drawing" Target="../drawings/drawing25.xml"/><Relationship Id="rId4" Type="http://schemas.openxmlformats.org/officeDocument/2006/relationships/queryTable" Target="../queryTables/queryTable101.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107.xml"/><Relationship Id="rId2" Type="http://schemas.openxmlformats.org/officeDocument/2006/relationships/queryTable" Target="../queryTables/queryTable106.xml"/><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109.xml"/><Relationship Id="rId2" Type="http://schemas.openxmlformats.org/officeDocument/2006/relationships/queryTable" Target="../queryTables/queryTable108.xml"/><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113.xml"/><Relationship Id="rId2" Type="http://schemas.openxmlformats.org/officeDocument/2006/relationships/queryTable" Target="../queryTables/queryTable112.xml"/><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115.xml"/><Relationship Id="rId2" Type="http://schemas.openxmlformats.org/officeDocument/2006/relationships/queryTable" Target="../queryTables/queryTable114.xml"/><Relationship Id="rId1" Type="http://schemas.openxmlformats.org/officeDocument/2006/relationships/drawing" Target="../drawings/drawing32.xml"/><Relationship Id="rId4" Type="http://schemas.openxmlformats.org/officeDocument/2006/relationships/queryTable" Target="../queryTables/queryTable116.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120.xml"/><Relationship Id="rId2" Type="http://schemas.openxmlformats.org/officeDocument/2006/relationships/queryTable" Target="../queryTables/queryTable119.xml"/><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queryTable" Target="../queryTables/queryTable121.xml"/><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23.xml"/><Relationship Id="rId2" Type="http://schemas.openxmlformats.org/officeDocument/2006/relationships/drawing" Target="../drawings/drawing36.xml"/><Relationship Id="rId1" Type="http://schemas.openxmlformats.org/officeDocument/2006/relationships/printerSettings" Target="../printerSettings/printerSettings7.bin"/><Relationship Id="rId5" Type="http://schemas.openxmlformats.org/officeDocument/2006/relationships/queryTable" Target="../queryTables/queryTable125.xml"/><Relationship Id="rId4" Type="http://schemas.openxmlformats.org/officeDocument/2006/relationships/queryTable" Target="../queryTables/queryTable124.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26.xml"/><Relationship Id="rId2" Type="http://schemas.openxmlformats.org/officeDocument/2006/relationships/drawing" Target="../drawings/drawing37.xml"/><Relationship Id="rId1" Type="http://schemas.openxmlformats.org/officeDocument/2006/relationships/printerSettings" Target="../printerSettings/printerSettings8.bin"/><Relationship Id="rId5" Type="http://schemas.openxmlformats.org/officeDocument/2006/relationships/queryTable" Target="../queryTables/queryTable128.xml"/><Relationship Id="rId4" Type="http://schemas.openxmlformats.org/officeDocument/2006/relationships/queryTable" Target="../queryTables/queryTable127.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32.xml"/><Relationship Id="rId2" Type="http://schemas.openxmlformats.org/officeDocument/2006/relationships/queryTable" Target="../queryTables/queryTable131.xml"/><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queryTable" Target="../queryTables/queryTable135.xml"/><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queryTable" Target="../queryTables/queryTable139.xml"/><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4.xml"/><Relationship Id="rId2" Type="http://schemas.openxmlformats.org/officeDocument/2006/relationships/queryTable" Target="../queryTables/queryTable143.xml"/><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6.xml"/><Relationship Id="rId2" Type="http://schemas.openxmlformats.org/officeDocument/2006/relationships/queryTable" Target="../queryTables/queryTable145.xml"/><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50.xml"/><Relationship Id="rId2" Type="http://schemas.openxmlformats.org/officeDocument/2006/relationships/queryTable" Target="../queryTables/queryTable149.xml"/><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52.xml"/><Relationship Id="rId2" Type="http://schemas.openxmlformats.org/officeDocument/2006/relationships/queryTable" Target="../queryTables/queryTable151.xml"/><Relationship Id="rId1" Type="http://schemas.openxmlformats.org/officeDocument/2006/relationships/drawing" Target="../drawings/drawing49.xml"/><Relationship Id="rId4" Type="http://schemas.openxmlformats.org/officeDocument/2006/relationships/queryTable" Target="../queryTables/queryTable153.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55.xml"/><Relationship Id="rId2" Type="http://schemas.openxmlformats.org/officeDocument/2006/relationships/queryTable" Target="../queryTables/queryTable154.xml"/><Relationship Id="rId1" Type="http://schemas.openxmlformats.org/officeDocument/2006/relationships/drawing" Target="../drawings/drawing50.xml"/><Relationship Id="rId4" Type="http://schemas.openxmlformats.org/officeDocument/2006/relationships/queryTable" Target="../queryTables/queryTable156.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58.xml"/><Relationship Id="rId2" Type="http://schemas.openxmlformats.org/officeDocument/2006/relationships/queryTable" Target="../queryTables/queryTable157.xml"/><Relationship Id="rId1" Type="http://schemas.openxmlformats.org/officeDocument/2006/relationships/drawing" Target="../drawings/drawing51.xml"/><Relationship Id="rId4" Type="http://schemas.openxmlformats.org/officeDocument/2006/relationships/queryTable" Target="../queryTables/queryTable15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61.xml"/><Relationship Id="rId2" Type="http://schemas.openxmlformats.org/officeDocument/2006/relationships/queryTable" Target="../queryTables/queryTable160.xml"/><Relationship Id="rId1" Type="http://schemas.openxmlformats.org/officeDocument/2006/relationships/drawing" Target="../drawings/drawing52.xml"/><Relationship Id="rId4" Type="http://schemas.openxmlformats.org/officeDocument/2006/relationships/queryTable" Target="../queryTables/queryTable162.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64.xml"/><Relationship Id="rId2" Type="http://schemas.openxmlformats.org/officeDocument/2006/relationships/queryTable" Target="../queryTables/queryTable163.xml"/><Relationship Id="rId1" Type="http://schemas.openxmlformats.org/officeDocument/2006/relationships/drawing" Target="../drawings/drawing53.xml"/><Relationship Id="rId4" Type="http://schemas.openxmlformats.org/officeDocument/2006/relationships/queryTable" Target="../queryTables/queryTable165.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67.xml"/><Relationship Id="rId2" Type="http://schemas.openxmlformats.org/officeDocument/2006/relationships/queryTable" Target="../queryTables/queryTable166.xml"/><Relationship Id="rId1" Type="http://schemas.openxmlformats.org/officeDocument/2006/relationships/drawing" Target="../drawings/drawing54.xml"/><Relationship Id="rId4" Type="http://schemas.openxmlformats.org/officeDocument/2006/relationships/queryTable" Target="../queryTables/queryTable168.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70.xml"/><Relationship Id="rId2" Type="http://schemas.openxmlformats.org/officeDocument/2006/relationships/queryTable" Target="../queryTables/queryTable169.xml"/><Relationship Id="rId1" Type="http://schemas.openxmlformats.org/officeDocument/2006/relationships/drawing" Target="../drawings/drawing55.xml"/><Relationship Id="rId4" Type="http://schemas.openxmlformats.org/officeDocument/2006/relationships/queryTable" Target="../queryTables/queryTable171.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73.xml"/><Relationship Id="rId2" Type="http://schemas.openxmlformats.org/officeDocument/2006/relationships/queryTable" Target="../queryTables/queryTable172.xml"/><Relationship Id="rId1" Type="http://schemas.openxmlformats.org/officeDocument/2006/relationships/drawing" Target="../drawings/drawing56.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75.xml"/><Relationship Id="rId2" Type="http://schemas.openxmlformats.org/officeDocument/2006/relationships/queryTable" Target="../queryTables/queryTable174.xml"/><Relationship Id="rId1" Type="http://schemas.openxmlformats.org/officeDocument/2006/relationships/drawing" Target="../drawings/drawing5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30BB9-22F6-4B0F-B765-685BEE53B9EA}">
  <sheetPr codeName="Sheet63"/>
  <dimension ref="A1:C69"/>
  <sheetViews>
    <sheetView tabSelected="1" workbookViewId="0">
      <selection sqref="A1:C1"/>
    </sheetView>
  </sheetViews>
  <sheetFormatPr defaultRowHeight="12.75"/>
  <cols>
    <col min="1" max="1" width="16.7109375" style="1" bestFit="1" customWidth="1"/>
    <col min="2" max="2" width="14.5703125" style="1" bestFit="1" customWidth="1"/>
    <col min="3" max="3" width="90.7109375" style="1" customWidth="1"/>
    <col min="4" max="256" width="9.140625" style="1"/>
    <col min="257" max="257" width="16.7109375" style="1" bestFit="1" customWidth="1"/>
    <col min="258" max="258" width="14.5703125" style="1" bestFit="1" customWidth="1"/>
    <col min="259" max="259" width="61.42578125" style="1" bestFit="1" customWidth="1"/>
    <col min="260" max="512" width="9.140625" style="1"/>
    <col min="513" max="513" width="16.7109375" style="1" bestFit="1" customWidth="1"/>
    <col min="514" max="514" width="14.5703125" style="1" bestFit="1" customWidth="1"/>
    <col min="515" max="515" width="61.42578125" style="1" bestFit="1" customWidth="1"/>
    <col min="516" max="768" width="9.140625" style="1"/>
    <col min="769" max="769" width="16.7109375" style="1" bestFit="1" customWidth="1"/>
    <col min="770" max="770" width="14.5703125" style="1" bestFit="1" customWidth="1"/>
    <col min="771" max="771" width="61.42578125" style="1" bestFit="1" customWidth="1"/>
    <col min="772" max="1024" width="9.140625" style="1"/>
    <col min="1025" max="1025" width="16.7109375" style="1" bestFit="1" customWidth="1"/>
    <col min="1026" max="1026" width="14.5703125" style="1" bestFit="1" customWidth="1"/>
    <col min="1027" max="1027" width="61.42578125" style="1" bestFit="1" customWidth="1"/>
    <col min="1028" max="1280" width="9.140625" style="1"/>
    <col min="1281" max="1281" width="16.7109375" style="1" bestFit="1" customWidth="1"/>
    <col min="1282" max="1282" width="14.5703125" style="1" bestFit="1" customWidth="1"/>
    <col min="1283" max="1283" width="61.42578125" style="1" bestFit="1" customWidth="1"/>
    <col min="1284" max="1536" width="9.140625" style="1"/>
    <col min="1537" max="1537" width="16.7109375" style="1" bestFit="1" customWidth="1"/>
    <col min="1538" max="1538" width="14.5703125" style="1" bestFit="1" customWidth="1"/>
    <col min="1539" max="1539" width="61.42578125" style="1" bestFit="1" customWidth="1"/>
    <col min="1540" max="1792" width="9.140625" style="1"/>
    <col min="1793" max="1793" width="16.7109375" style="1" bestFit="1" customWidth="1"/>
    <col min="1794" max="1794" width="14.5703125" style="1" bestFit="1" customWidth="1"/>
    <col min="1795" max="1795" width="61.42578125" style="1" bestFit="1" customWidth="1"/>
    <col min="1796" max="2048" width="9.140625" style="1"/>
    <col min="2049" max="2049" width="16.7109375" style="1" bestFit="1" customWidth="1"/>
    <col min="2050" max="2050" width="14.5703125" style="1" bestFit="1" customWidth="1"/>
    <col min="2051" max="2051" width="61.42578125" style="1" bestFit="1" customWidth="1"/>
    <col min="2052" max="2304" width="9.140625" style="1"/>
    <col min="2305" max="2305" width="16.7109375" style="1" bestFit="1" customWidth="1"/>
    <col min="2306" max="2306" width="14.5703125" style="1" bestFit="1" customWidth="1"/>
    <col min="2307" max="2307" width="61.42578125" style="1" bestFit="1" customWidth="1"/>
    <col min="2308" max="2560" width="9.140625" style="1"/>
    <col min="2561" max="2561" width="16.7109375" style="1" bestFit="1" customWidth="1"/>
    <col min="2562" max="2562" width="14.5703125" style="1" bestFit="1" customWidth="1"/>
    <col min="2563" max="2563" width="61.42578125" style="1" bestFit="1" customWidth="1"/>
    <col min="2564" max="2816" width="9.140625" style="1"/>
    <col min="2817" max="2817" width="16.7109375" style="1" bestFit="1" customWidth="1"/>
    <col min="2818" max="2818" width="14.5703125" style="1" bestFit="1" customWidth="1"/>
    <col min="2819" max="2819" width="61.42578125" style="1" bestFit="1" customWidth="1"/>
    <col min="2820" max="3072" width="9.140625" style="1"/>
    <col min="3073" max="3073" width="16.7109375" style="1" bestFit="1" customWidth="1"/>
    <col min="3074" max="3074" width="14.5703125" style="1" bestFit="1" customWidth="1"/>
    <col min="3075" max="3075" width="61.42578125" style="1" bestFit="1" customWidth="1"/>
    <col min="3076" max="3328" width="9.140625" style="1"/>
    <col min="3329" max="3329" width="16.7109375" style="1" bestFit="1" customWidth="1"/>
    <col min="3330" max="3330" width="14.5703125" style="1" bestFit="1" customWidth="1"/>
    <col min="3331" max="3331" width="61.42578125" style="1" bestFit="1" customWidth="1"/>
    <col min="3332" max="3584" width="9.140625" style="1"/>
    <col min="3585" max="3585" width="16.7109375" style="1" bestFit="1" customWidth="1"/>
    <col min="3586" max="3586" width="14.5703125" style="1" bestFit="1" customWidth="1"/>
    <col min="3587" max="3587" width="61.42578125" style="1" bestFit="1" customWidth="1"/>
    <col min="3588" max="3840" width="9.140625" style="1"/>
    <col min="3841" max="3841" width="16.7109375" style="1" bestFit="1" customWidth="1"/>
    <col min="3842" max="3842" width="14.5703125" style="1" bestFit="1" customWidth="1"/>
    <col min="3843" max="3843" width="61.42578125" style="1" bestFit="1" customWidth="1"/>
    <col min="3844" max="4096" width="9.140625" style="1"/>
    <col min="4097" max="4097" width="16.7109375" style="1" bestFit="1" customWidth="1"/>
    <col min="4098" max="4098" width="14.5703125" style="1" bestFit="1" customWidth="1"/>
    <col min="4099" max="4099" width="61.42578125" style="1" bestFit="1" customWidth="1"/>
    <col min="4100" max="4352" width="9.140625" style="1"/>
    <col min="4353" max="4353" width="16.7109375" style="1" bestFit="1" customWidth="1"/>
    <col min="4354" max="4354" width="14.5703125" style="1" bestFit="1" customWidth="1"/>
    <col min="4355" max="4355" width="61.42578125" style="1" bestFit="1" customWidth="1"/>
    <col min="4356" max="4608" width="9.140625" style="1"/>
    <col min="4609" max="4609" width="16.7109375" style="1" bestFit="1" customWidth="1"/>
    <col min="4610" max="4610" width="14.5703125" style="1" bestFit="1" customWidth="1"/>
    <col min="4611" max="4611" width="61.42578125" style="1" bestFit="1" customWidth="1"/>
    <col min="4612" max="4864" width="9.140625" style="1"/>
    <col min="4865" max="4865" width="16.7109375" style="1" bestFit="1" customWidth="1"/>
    <col min="4866" max="4866" width="14.5703125" style="1" bestFit="1" customWidth="1"/>
    <col min="4867" max="4867" width="61.42578125" style="1" bestFit="1" customWidth="1"/>
    <col min="4868" max="5120" width="9.140625" style="1"/>
    <col min="5121" max="5121" width="16.7109375" style="1" bestFit="1" customWidth="1"/>
    <col min="5122" max="5122" width="14.5703125" style="1" bestFit="1" customWidth="1"/>
    <col min="5123" max="5123" width="61.42578125" style="1" bestFit="1" customWidth="1"/>
    <col min="5124" max="5376" width="9.140625" style="1"/>
    <col min="5377" max="5377" width="16.7109375" style="1" bestFit="1" customWidth="1"/>
    <col min="5378" max="5378" width="14.5703125" style="1" bestFit="1" customWidth="1"/>
    <col min="5379" max="5379" width="61.42578125" style="1" bestFit="1" customWidth="1"/>
    <col min="5380" max="5632" width="9.140625" style="1"/>
    <col min="5633" max="5633" width="16.7109375" style="1" bestFit="1" customWidth="1"/>
    <col min="5634" max="5634" width="14.5703125" style="1" bestFit="1" customWidth="1"/>
    <col min="5635" max="5635" width="61.42578125" style="1" bestFit="1" customWidth="1"/>
    <col min="5636" max="5888" width="9.140625" style="1"/>
    <col min="5889" max="5889" width="16.7109375" style="1" bestFit="1" customWidth="1"/>
    <col min="5890" max="5890" width="14.5703125" style="1" bestFit="1" customWidth="1"/>
    <col min="5891" max="5891" width="61.42578125" style="1" bestFit="1" customWidth="1"/>
    <col min="5892" max="6144" width="9.140625" style="1"/>
    <col min="6145" max="6145" width="16.7109375" style="1" bestFit="1" customWidth="1"/>
    <col min="6146" max="6146" width="14.5703125" style="1" bestFit="1" customWidth="1"/>
    <col min="6147" max="6147" width="61.42578125" style="1" bestFit="1" customWidth="1"/>
    <col min="6148" max="6400" width="9.140625" style="1"/>
    <col min="6401" max="6401" width="16.7109375" style="1" bestFit="1" customWidth="1"/>
    <col min="6402" max="6402" width="14.5703125" style="1" bestFit="1" customWidth="1"/>
    <col min="6403" max="6403" width="61.42578125" style="1" bestFit="1" customWidth="1"/>
    <col min="6404" max="6656" width="9.140625" style="1"/>
    <col min="6657" max="6657" width="16.7109375" style="1" bestFit="1" customWidth="1"/>
    <col min="6658" max="6658" width="14.5703125" style="1" bestFit="1" customWidth="1"/>
    <col min="6659" max="6659" width="61.42578125" style="1" bestFit="1" customWidth="1"/>
    <col min="6660" max="6912" width="9.140625" style="1"/>
    <col min="6913" max="6913" width="16.7109375" style="1" bestFit="1" customWidth="1"/>
    <col min="6914" max="6914" width="14.5703125" style="1" bestFit="1" customWidth="1"/>
    <col min="6915" max="6915" width="61.42578125" style="1" bestFit="1" customWidth="1"/>
    <col min="6916" max="7168" width="9.140625" style="1"/>
    <col min="7169" max="7169" width="16.7109375" style="1" bestFit="1" customWidth="1"/>
    <col min="7170" max="7170" width="14.5703125" style="1" bestFit="1" customWidth="1"/>
    <col min="7171" max="7171" width="61.42578125" style="1" bestFit="1" customWidth="1"/>
    <col min="7172" max="7424" width="9.140625" style="1"/>
    <col min="7425" max="7425" width="16.7109375" style="1" bestFit="1" customWidth="1"/>
    <col min="7426" max="7426" width="14.5703125" style="1" bestFit="1" customWidth="1"/>
    <col min="7427" max="7427" width="61.42578125" style="1" bestFit="1" customWidth="1"/>
    <col min="7428" max="7680" width="9.140625" style="1"/>
    <col min="7681" max="7681" width="16.7109375" style="1" bestFit="1" customWidth="1"/>
    <col min="7682" max="7682" width="14.5703125" style="1" bestFit="1" customWidth="1"/>
    <col min="7683" max="7683" width="61.42578125" style="1" bestFit="1" customWidth="1"/>
    <col min="7684" max="7936" width="9.140625" style="1"/>
    <col min="7937" max="7937" width="16.7109375" style="1" bestFit="1" customWidth="1"/>
    <col min="7938" max="7938" width="14.5703125" style="1" bestFit="1" customWidth="1"/>
    <col min="7939" max="7939" width="61.42578125" style="1" bestFit="1" customWidth="1"/>
    <col min="7940" max="8192" width="9.140625" style="1"/>
    <col min="8193" max="8193" width="16.7109375" style="1" bestFit="1" customWidth="1"/>
    <col min="8194" max="8194" width="14.5703125" style="1" bestFit="1" customWidth="1"/>
    <col min="8195" max="8195" width="61.42578125" style="1" bestFit="1" customWidth="1"/>
    <col min="8196" max="8448" width="9.140625" style="1"/>
    <col min="8449" max="8449" width="16.7109375" style="1" bestFit="1" customWidth="1"/>
    <col min="8450" max="8450" width="14.5703125" style="1" bestFit="1" customWidth="1"/>
    <col min="8451" max="8451" width="61.42578125" style="1" bestFit="1" customWidth="1"/>
    <col min="8452" max="8704" width="9.140625" style="1"/>
    <col min="8705" max="8705" width="16.7109375" style="1" bestFit="1" customWidth="1"/>
    <col min="8706" max="8706" width="14.5703125" style="1" bestFit="1" customWidth="1"/>
    <col min="8707" max="8707" width="61.42578125" style="1" bestFit="1" customWidth="1"/>
    <col min="8708" max="8960" width="9.140625" style="1"/>
    <col min="8961" max="8961" width="16.7109375" style="1" bestFit="1" customWidth="1"/>
    <col min="8962" max="8962" width="14.5703125" style="1" bestFit="1" customWidth="1"/>
    <col min="8963" max="8963" width="61.42578125" style="1" bestFit="1" customWidth="1"/>
    <col min="8964" max="9216" width="9.140625" style="1"/>
    <col min="9217" max="9217" width="16.7109375" style="1" bestFit="1" customWidth="1"/>
    <col min="9218" max="9218" width="14.5703125" style="1" bestFit="1" customWidth="1"/>
    <col min="9219" max="9219" width="61.42578125" style="1" bestFit="1" customWidth="1"/>
    <col min="9220" max="9472" width="9.140625" style="1"/>
    <col min="9473" max="9473" width="16.7109375" style="1" bestFit="1" customWidth="1"/>
    <col min="9474" max="9474" width="14.5703125" style="1" bestFit="1" customWidth="1"/>
    <col min="9475" max="9475" width="61.42578125" style="1" bestFit="1" customWidth="1"/>
    <col min="9476" max="9728" width="9.140625" style="1"/>
    <col min="9729" max="9729" width="16.7109375" style="1" bestFit="1" customWidth="1"/>
    <col min="9730" max="9730" width="14.5703125" style="1" bestFit="1" customWidth="1"/>
    <col min="9731" max="9731" width="61.42578125" style="1" bestFit="1" customWidth="1"/>
    <col min="9732" max="9984" width="9.140625" style="1"/>
    <col min="9985" max="9985" width="16.7109375" style="1" bestFit="1" customWidth="1"/>
    <col min="9986" max="9986" width="14.5703125" style="1" bestFit="1" customWidth="1"/>
    <col min="9987" max="9987" width="61.42578125" style="1" bestFit="1" customWidth="1"/>
    <col min="9988" max="10240" width="9.140625" style="1"/>
    <col min="10241" max="10241" width="16.7109375" style="1" bestFit="1" customWidth="1"/>
    <col min="10242" max="10242" width="14.5703125" style="1" bestFit="1" customWidth="1"/>
    <col min="10243" max="10243" width="61.42578125" style="1" bestFit="1" customWidth="1"/>
    <col min="10244" max="10496" width="9.140625" style="1"/>
    <col min="10497" max="10497" width="16.7109375" style="1" bestFit="1" customWidth="1"/>
    <col min="10498" max="10498" width="14.5703125" style="1" bestFit="1" customWidth="1"/>
    <col min="10499" max="10499" width="61.42578125" style="1" bestFit="1" customWidth="1"/>
    <col min="10500" max="10752" width="9.140625" style="1"/>
    <col min="10753" max="10753" width="16.7109375" style="1" bestFit="1" customWidth="1"/>
    <col min="10754" max="10754" width="14.5703125" style="1" bestFit="1" customWidth="1"/>
    <col min="10755" max="10755" width="61.42578125" style="1" bestFit="1" customWidth="1"/>
    <col min="10756" max="11008" width="9.140625" style="1"/>
    <col min="11009" max="11009" width="16.7109375" style="1" bestFit="1" customWidth="1"/>
    <col min="11010" max="11010" width="14.5703125" style="1" bestFit="1" customWidth="1"/>
    <col min="11011" max="11011" width="61.42578125" style="1" bestFit="1" customWidth="1"/>
    <col min="11012" max="11264" width="9.140625" style="1"/>
    <col min="11265" max="11265" width="16.7109375" style="1" bestFit="1" customWidth="1"/>
    <col min="11266" max="11266" width="14.5703125" style="1" bestFit="1" customWidth="1"/>
    <col min="11267" max="11267" width="61.42578125" style="1" bestFit="1" customWidth="1"/>
    <col min="11268" max="11520" width="9.140625" style="1"/>
    <col min="11521" max="11521" width="16.7109375" style="1" bestFit="1" customWidth="1"/>
    <col min="11522" max="11522" width="14.5703125" style="1" bestFit="1" customWidth="1"/>
    <col min="11523" max="11523" width="61.42578125" style="1" bestFit="1" customWidth="1"/>
    <col min="11524" max="11776" width="9.140625" style="1"/>
    <col min="11777" max="11777" width="16.7109375" style="1" bestFit="1" customWidth="1"/>
    <col min="11778" max="11778" width="14.5703125" style="1" bestFit="1" customWidth="1"/>
    <col min="11779" max="11779" width="61.42578125" style="1" bestFit="1" customWidth="1"/>
    <col min="11780" max="12032" width="9.140625" style="1"/>
    <col min="12033" max="12033" width="16.7109375" style="1" bestFit="1" customWidth="1"/>
    <col min="12034" max="12034" width="14.5703125" style="1" bestFit="1" customWidth="1"/>
    <col min="12035" max="12035" width="61.42578125" style="1" bestFit="1" customWidth="1"/>
    <col min="12036" max="12288" width="9.140625" style="1"/>
    <col min="12289" max="12289" width="16.7109375" style="1" bestFit="1" customWidth="1"/>
    <col min="12290" max="12290" width="14.5703125" style="1" bestFit="1" customWidth="1"/>
    <col min="12291" max="12291" width="61.42578125" style="1" bestFit="1" customWidth="1"/>
    <col min="12292" max="12544" width="9.140625" style="1"/>
    <col min="12545" max="12545" width="16.7109375" style="1" bestFit="1" customWidth="1"/>
    <col min="12546" max="12546" width="14.5703125" style="1" bestFit="1" customWidth="1"/>
    <col min="12547" max="12547" width="61.42578125" style="1" bestFit="1" customWidth="1"/>
    <col min="12548" max="12800" width="9.140625" style="1"/>
    <col min="12801" max="12801" width="16.7109375" style="1" bestFit="1" customWidth="1"/>
    <col min="12802" max="12802" width="14.5703125" style="1" bestFit="1" customWidth="1"/>
    <col min="12803" max="12803" width="61.42578125" style="1" bestFit="1" customWidth="1"/>
    <col min="12804" max="13056" width="9.140625" style="1"/>
    <col min="13057" max="13057" width="16.7109375" style="1" bestFit="1" customWidth="1"/>
    <col min="13058" max="13058" width="14.5703125" style="1" bestFit="1" customWidth="1"/>
    <col min="13059" max="13059" width="61.42578125" style="1" bestFit="1" customWidth="1"/>
    <col min="13060" max="13312" width="9.140625" style="1"/>
    <col min="13313" max="13313" width="16.7109375" style="1" bestFit="1" customWidth="1"/>
    <col min="13314" max="13314" width="14.5703125" style="1" bestFit="1" customWidth="1"/>
    <col min="13315" max="13315" width="61.42578125" style="1" bestFit="1" customWidth="1"/>
    <col min="13316" max="13568" width="9.140625" style="1"/>
    <col min="13569" max="13569" width="16.7109375" style="1" bestFit="1" customWidth="1"/>
    <col min="13570" max="13570" width="14.5703125" style="1" bestFit="1" customWidth="1"/>
    <col min="13571" max="13571" width="61.42578125" style="1" bestFit="1" customWidth="1"/>
    <col min="13572" max="13824" width="9.140625" style="1"/>
    <col min="13825" max="13825" width="16.7109375" style="1" bestFit="1" customWidth="1"/>
    <col min="13826" max="13826" width="14.5703125" style="1" bestFit="1" customWidth="1"/>
    <col min="13827" max="13827" width="61.42578125" style="1" bestFit="1" customWidth="1"/>
    <col min="13828" max="14080" width="9.140625" style="1"/>
    <col min="14081" max="14081" width="16.7109375" style="1" bestFit="1" customWidth="1"/>
    <col min="14082" max="14082" width="14.5703125" style="1" bestFit="1" customWidth="1"/>
    <col min="14083" max="14083" width="61.42578125" style="1" bestFit="1" customWidth="1"/>
    <col min="14084" max="14336" width="9.140625" style="1"/>
    <col min="14337" max="14337" width="16.7109375" style="1" bestFit="1" customWidth="1"/>
    <col min="14338" max="14338" width="14.5703125" style="1" bestFit="1" customWidth="1"/>
    <col min="14339" max="14339" width="61.42578125" style="1" bestFit="1" customWidth="1"/>
    <col min="14340" max="14592" width="9.140625" style="1"/>
    <col min="14593" max="14593" width="16.7109375" style="1" bestFit="1" customWidth="1"/>
    <col min="14594" max="14594" width="14.5703125" style="1" bestFit="1" customWidth="1"/>
    <col min="14595" max="14595" width="61.42578125" style="1" bestFit="1" customWidth="1"/>
    <col min="14596" max="14848" width="9.140625" style="1"/>
    <col min="14849" max="14849" width="16.7109375" style="1" bestFit="1" customWidth="1"/>
    <col min="14850" max="14850" width="14.5703125" style="1" bestFit="1" customWidth="1"/>
    <col min="14851" max="14851" width="61.42578125" style="1" bestFit="1" customWidth="1"/>
    <col min="14852" max="15104" width="9.140625" style="1"/>
    <col min="15105" max="15105" width="16.7109375" style="1" bestFit="1" customWidth="1"/>
    <col min="15106" max="15106" width="14.5703125" style="1" bestFit="1" customWidth="1"/>
    <col min="15107" max="15107" width="61.42578125" style="1" bestFit="1" customWidth="1"/>
    <col min="15108" max="15360" width="9.140625" style="1"/>
    <col min="15361" max="15361" width="16.7109375" style="1" bestFit="1" customWidth="1"/>
    <col min="15362" max="15362" width="14.5703125" style="1" bestFit="1" customWidth="1"/>
    <col min="15363" max="15363" width="61.42578125" style="1" bestFit="1" customWidth="1"/>
    <col min="15364" max="15616" width="9.140625" style="1"/>
    <col min="15617" max="15617" width="16.7109375" style="1" bestFit="1" customWidth="1"/>
    <col min="15618" max="15618" width="14.5703125" style="1" bestFit="1" customWidth="1"/>
    <col min="15619" max="15619" width="61.42578125" style="1" bestFit="1" customWidth="1"/>
    <col min="15620" max="15872" width="9.140625" style="1"/>
    <col min="15873" max="15873" width="16.7109375" style="1" bestFit="1" customWidth="1"/>
    <col min="15874" max="15874" width="14.5703125" style="1" bestFit="1" customWidth="1"/>
    <col min="15875" max="15875" width="61.42578125" style="1" bestFit="1" customWidth="1"/>
    <col min="15876" max="16128" width="9.140625" style="1"/>
    <col min="16129" max="16129" width="16.7109375" style="1" bestFit="1" customWidth="1"/>
    <col min="16130" max="16130" width="14.5703125" style="1" bestFit="1" customWidth="1"/>
    <col min="16131" max="16131" width="61.42578125" style="1" bestFit="1" customWidth="1"/>
    <col min="16132" max="16384" width="9.140625" style="1"/>
  </cols>
  <sheetData>
    <row r="1" spans="1:3">
      <c r="A1" s="259" t="s">
        <v>0</v>
      </c>
      <c r="B1" s="259"/>
      <c r="C1" s="259"/>
    </row>
    <row r="2" spans="1:3">
      <c r="A2" s="2" t="s">
        <v>1</v>
      </c>
      <c r="B2" s="2" t="s">
        <v>2</v>
      </c>
      <c r="C2" s="2" t="s">
        <v>3</v>
      </c>
    </row>
    <row r="3" spans="1:3">
      <c r="A3" s="3" t="s">
        <v>1293</v>
      </c>
      <c r="B3" s="3" t="s">
        <v>1294</v>
      </c>
      <c r="C3" s="3" t="s">
        <v>1295</v>
      </c>
    </row>
    <row r="4" spans="1:3">
      <c r="A4" s="3" t="s">
        <v>1293</v>
      </c>
      <c r="B4" s="3" t="s">
        <v>1296</v>
      </c>
      <c r="C4" s="3" t="s">
        <v>1258</v>
      </c>
    </row>
    <row r="5" spans="1:3">
      <c r="A5" s="3" t="s">
        <v>1293</v>
      </c>
      <c r="B5" s="3" t="s">
        <v>1297</v>
      </c>
      <c r="C5" s="3" t="s">
        <v>1298</v>
      </c>
    </row>
    <row r="6" spans="1:3">
      <c r="A6" s="3" t="s">
        <v>4</v>
      </c>
      <c r="B6" s="3" t="s">
        <v>5</v>
      </c>
      <c r="C6" s="3" t="s">
        <v>6</v>
      </c>
    </row>
    <row r="7" spans="1:3">
      <c r="A7" s="3" t="s">
        <v>1293</v>
      </c>
      <c r="B7" s="3" t="s">
        <v>1299</v>
      </c>
      <c r="C7" s="3" t="s">
        <v>1300</v>
      </c>
    </row>
    <row r="8" spans="1:3">
      <c r="A8" s="3" t="s">
        <v>4</v>
      </c>
      <c r="B8" s="3" t="s">
        <v>8</v>
      </c>
      <c r="C8" s="3" t="s">
        <v>9</v>
      </c>
    </row>
    <row r="9" spans="1:3">
      <c r="A9" s="3" t="s">
        <v>1293</v>
      </c>
      <c r="B9" s="3" t="s">
        <v>1301</v>
      </c>
      <c r="C9" s="3" t="s">
        <v>1302</v>
      </c>
    </row>
    <row r="10" spans="1:3">
      <c r="A10" s="3" t="s">
        <v>1293</v>
      </c>
      <c r="B10" s="3" t="s">
        <v>1303</v>
      </c>
      <c r="C10" s="3" t="s">
        <v>1304</v>
      </c>
    </row>
    <row r="11" spans="1:3">
      <c r="A11" s="3" t="s">
        <v>1293</v>
      </c>
      <c r="B11" s="3" t="s">
        <v>1305</v>
      </c>
      <c r="C11" s="3" t="s">
        <v>1306</v>
      </c>
    </row>
    <row r="12" spans="1:3">
      <c r="A12" s="3" t="s">
        <v>4</v>
      </c>
      <c r="B12" s="3" t="s">
        <v>10</v>
      </c>
      <c r="C12" s="3" t="s">
        <v>1931</v>
      </c>
    </row>
    <row r="13" spans="1:3">
      <c r="A13" s="3" t="s">
        <v>4</v>
      </c>
      <c r="B13" s="3" t="s">
        <v>11</v>
      </c>
      <c r="C13" s="3" t="s">
        <v>1932</v>
      </c>
    </row>
    <row r="14" spans="1:3">
      <c r="A14" s="3" t="s">
        <v>4</v>
      </c>
      <c r="B14" s="3" t="s">
        <v>12</v>
      </c>
      <c r="C14" s="3" t="s">
        <v>1933</v>
      </c>
    </row>
    <row r="15" spans="1:3">
      <c r="A15" s="3" t="s">
        <v>4</v>
      </c>
      <c r="B15" s="3" t="s">
        <v>13</v>
      </c>
      <c r="C15" s="3" t="s">
        <v>1934</v>
      </c>
    </row>
    <row r="16" spans="1:3">
      <c r="A16" s="3" t="s">
        <v>4</v>
      </c>
      <c r="B16" s="3" t="s">
        <v>14</v>
      </c>
      <c r="C16" s="3" t="s">
        <v>1935</v>
      </c>
    </row>
    <row r="17" spans="1:3">
      <c r="A17" s="3" t="s">
        <v>4</v>
      </c>
      <c r="B17" s="3" t="s">
        <v>15</v>
      </c>
      <c r="C17" s="3" t="s">
        <v>1936</v>
      </c>
    </row>
    <row r="18" spans="1:3">
      <c r="A18" s="3" t="s">
        <v>4</v>
      </c>
      <c r="B18" s="3" t="s">
        <v>16</v>
      </c>
      <c r="C18" s="3" t="s">
        <v>1937</v>
      </c>
    </row>
    <row r="19" spans="1:3">
      <c r="A19" s="3" t="s">
        <v>4</v>
      </c>
      <c r="B19" s="3" t="s">
        <v>17</v>
      </c>
      <c r="C19" s="3" t="s">
        <v>1938</v>
      </c>
    </row>
    <row r="20" spans="1:3">
      <c r="A20" s="3" t="s">
        <v>4</v>
      </c>
      <c r="B20" s="3" t="s">
        <v>18</v>
      </c>
      <c r="C20" s="3" t="s">
        <v>1939</v>
      </c>
    </row>
    <row r="21" spans="1:3">
      <c r="A21" s="3" t="s">
        <v>4</v>
      </c>
      <c r="B21" s="3" t="s">
        <v>19</v>
      </c>
      <c r="C21" s="3" t="s">
        <v>1940</v>
      </c>
    </row>
    <row r="22" spans="1:3">
      <c r="A22" s="3" t="s">
        <v>4</v>
      </c>
      <c r="B22" s="3" t="s">
        <v>20</v>
      </c>
      <c r="C22" s="3" t="s">
        <v>1941</v>
      </c>
    </row>
    <row r="23" spans="1:3">
      <c r="A23" s="3" t="s">
        <v>4</v>
      </c>
      <c r="B23" s="3" t="s">
        <v>21</v>
      </c>
      <c r="C23" s="3" t="s">
        <v>1942</v>
      </c>
    </row>
    <row r="24" spans="1:3">
      <c r="A24" s="3" t="s">
        <v>4</v>
      </c>
      <c r="B24" s="3" t="s">
        <v>22</v>
      </c>
      <c r="C24" s="3" t="s">
        <v>1943</v>
      </c>
    </row>
    <row r="25" spans="1:3">
      <c r="A25" s="3" t="s">
        <v>4</v>
      </c>
      <c r="B25" s="3" t="s">
        <v>23</v>
      </c>
      <c r="C25" s="3" t="s">
        <v>1944</v>
      </c>
    </row>
    <row r="26" spans="1:3">
      <c r="A26" s="3" t="s">
        <v>4</v>
      </c>
      <c r="B26" s="3" t="s">
        <v>24</v>
      </c>
      <c r="C26" s="3" t="s">
        <v>1945</v>
      </c>
    </row>
    <row r="27" spans="1:3">
      <c r="A27" s="3" t="s">
        <v>1293</v>
      </c>
      <c r="B27" s="3" t="s">
        <v>1307</v>
      </c>
      <c r="C27" s="3" t="s">
        <v>1308</v>
      </c>
    </row>
    <row r="28" spans="1:3">
      <c r="A28" s="3" t="s">
        <v>1293</v>
      </c>
      <c r="B28" s="3" t="s">
        <v>1309</v>
      </c>
      <c r="C28" s="3" t="s">
        <v>1310</v>
      </c>
    </row>
    <row r="29" spans="1:3">
      <c r="A29" s="3" t="s">
        <v>4</v>
      </c>
      <c r="B29" s="3" t="s">
        <v>25</v>
      </c>
      <c r="C29" s="3" t="s">
        <v>26</v>
      </c>
    </row>
    <row r="30" spans="1:3">
      <c r="A30" s="3" t="s">
        <v>1293</v>
      </c>
      <c r="B30" s="3" t="s">
        <v>1311</v>
      </c>
      <c r="C30" s="3" t="s">
        <v>1257</v>
      </c>
    </row>
    <row r="31" spans="1:3">
      <c r="A31" s="3" t="s">
        <v>4</v>
      </c>
      <c r="B31" s="3" t="s">
        <v>27</v>
      </c>
      <c r="C31" s="3" t="s">
        <v>28</v>
      </c>
    </row>
    <row r="32" spans="1:3">
      <c r="A32" s="3" t="s">
        <v>1293</v>
      </c>
      <c r="B32" s="3" t="s">
        <v>1312</v>
      </c>
      <c r="C32" s="3" t="s">
        <v>1313</v>
      </c>
    </row>
    <row r="33" spans="1:3">
      <c r="A33" s="3" t="s">
        <v>1293</v>
      </c>
      <c r="B33" s="3" t="s">
        <v>1314</v>
      </c>
      <c r="C33" s="3" t="s">
        <v>1315</v>
      </c>
    </row>
    <row r="34" spans="1:3">
      <c r="A34" s="3" t="s">
        <v>1293</v>
      </c>
      <c r="B34" s="3" t="s">
        <v>1316</v>
      </c>
      <c r="C34" s="3" t="s">
        <v>1317</v>
      </c>
    </row>
    <row r="35" spans="1:3">
      <c r="A35" s="3" t="s">
        <v>1293</v>
      </c>
      <c r="B35" s="3" t="s">
        <v>1318</v>
      </c>
      <c r="C35" s="3" t="s">
        <v>1319</v>
      </c>
    </row>
    <row r="36" spans="1:3">
      <c r="A36" s="3" t="s">
        <v>1293</v>
      </c>
      <c r="B36" s="3" t="s">
        <v>1320</v>
      </c>
      <c r="C36" s="3" t="s">
        <v>1321</v>
      </c>
    </row>
    <row r="37" spans="1:3">
      <c r="A37" s="3" t="s">
        <v>1293</v>
      </c>
      <c r="B37" s="3" t="s">
        <v>1322</v>
      </c>
      <c r="C37" s="3" t="s">
        <v>1323</v>
      </c>
    </row>
    <row r="38" spans="1:3">
      <c r="A38" s="3" t="s">
        <v>1293</v>
      </c>
      <c r="B38" s="3" t="s">
        <v>1324</v>
      </c>
      <c r="C38" s="3" t="s">
        <v>1325</v>
      </c>
    </row>
    <row r="39" spans="1:3">
      <c r="A39" s="3" t="s">
        <v>1293</v>
      </c>
      <c r="B39" s="3" t="s">
        <v>1326</v>
      </c>
      <c r="C39" s="3" t="s">
        <v>1327</v>
      </c>
    </row>
    <row r="40" spans="1:3">
      <c r="A40" s="3" t="s">
        <v>45</v>
      </c>
      <c r="B40" s="3" t="s">
        <v>46</v>
      </c>
      <c r="C40" s="3" t="s">
        <v>47</v>
      </c>
    </row>
    <row r="41" spans="1:3">
      <c r="A41" s="3" t="s">
        <v>4</v>
      </c>
      <c r="B41" s="3" t="s">
        <v>29</v>
      </c>
      <c r="C41" s="3" t="s">
        <v>30</v>
      </c>
    </row>
    <row r="42" spans="1:3">
      <c r="A42" s="3" t="s">
        <v>1293</v>
      </c>
      <c r="B42" s="3" t="s">
        <v>1328</v>
      </c>
      <c r="C42" s="3" t="s">
        <v>1329</v>
      </c>
    </row>
    <row r="43" spans="1:3">
      <c r="A43" s="3" t="s">
        <v>4</v>
      </c>
      <c r="B43" s="3" t="s">
        <v>32</v>
      </c>
      <c r="C43" s="3" t="s">
        <v>33</v>
      </c>
    </row>
    <row r="44" spans="1:3">
      <c r="A44" s="3" t="s">
        <v>1293</v>
      </c>
      <c r="B44" s="3" t="s">
        <v>1330</v>
      </c>
      <c r="C44" s="3" t="s">
        <v>1331</v>
      </c>
    </row>
    <row r="45" spans="1:3">
      <c r="A45" s="3" t="s">
        <v>1293</v>
      </c>
      <c r="B45" s="3" t="s">
        <v>1332</v>
      </c>
      <c r="C45" s="3" t="s">
        <v>1333</v>
      </c>
    </row>
    <row r="46" spans="1:3">
      <c r="A46" s="3" t="s">
        <v>1293</v>
      </c>
      <c r="B46" s="3" t="s">
        <v>1334</v>
      </c>
      <c r="C46" s="3" t="s">
        <v>1335</v>
      </c>
    </row>
    <row r="47" spans="1:3">
      <c r="A47" s="3" t="s">
        <v>4</v>
      </c>
      <c r="B47" s="3" t="s">
        <v>34</v>
      </c>
      <c r="C47" s="3" t="s">
        <v>35</v>
      </c>
    </row>
    <row r="48" spans="1:3">
      <c r="A48" s="3" t="s">
        <v>1293</v>
      </c>
      <c r="B48" s="3" t="s">
        <v>1336</v>
      </c>
      <c r="C48" s="3" t="s">
        <v>1337</v>
      </c>
    </row>
    <row r="49" spans="1:3">
      <c r="A49" s="3" t="s">
        <v>1293</v>
      </c>
      <c r="B49" s="3" t="s">
        <v>1338</v>
      </c>
      <c r="C49" s="3" t="s">
        <v>1339</v>
      </c>
    </row>
    <row r="50" spans="1:3">
      <c r="A50" s="3" t="s">
        <v>4</v>
      </c>
      <c r="B50" s="3" t="s">
        <v>36</v>
      </c>
      <c r="C50" s="3" t="s">
        <v>37</v>
      </c>
    </row>
    <row r="51" spans="1:3">
      <c r="A51" s="3" t="s">
        <v>1293</v>
      </c>
      <c r="B51" s="3" t="s">
        <v>1340</v>
      </c>
      <c r="C51" s="3" t="s">
        <v>1341</v>
      </c>
    </row>
    <row r="52" spans="1:3">
      <c r="A52" s="3" t="s">
        <v>1293</v>
      </c>
      <c r="B52" s="3" t="s">
        <v>1342</v>
      </c>
      <c r="C52" s="3" t="s">
        <v>1343</v>
      </c>
    </row>
    <row r="53" spans="1:3">
      <c r="A53" s="3" t="s">
        <v>4</v>
      </c>
      <c r="B53" s="3" t="s">
        <v>38</v>
      </c>
      <c r="C53" s="3" t="s">
        <v>1927</v>
      </c>
    </row>
    <row r="54" spans="1:3">
      <c r="A54" s="3" t="s">
        <v>1293</v>
      </c>
      <c r="B54" s="3" t="s">
        <v>1344</v>
      </c>
      <c r="C54" s="3" t="s">
        <v>1345</v>
      </c>
    </row>
    <row r="55" spans="1:3">
      <c r="A55" s="3" t="s">
        <v>4</v>
      </c>
      <c r="B55" s="3" t="s">
        <v>40</v>
      </c>
      <c r="C55" s="3" t="s">
        <v>41</v>
      </c>
    </row>
    <row r="56" spans="1:3">
      <c r="A56" s="3" t="s">
        <v>4</v>
      </c>
      <c r="B56" s="3" t="s">
        <v>43</v>
      </c>
      <c r="C56" s="3" t="s">
        <v>44</v>
      </c>
    </row>
    <row r="57" spans="1:3">
      <c r="A57" s="3" t="s">
        <v>1293</v>
      </c>
      <c r="B57" s="3" t="s">
        <v>1346</v>
      </c>
      <c r="C57" s="3" t="s">
        <v>1347</v>
      </c>
    </row>
    <row r="58" spans="1:3">
      <c r="A58" s="3" t="s">
        <v>1293</v>
      </c>
      <c r="B58" s="3" t="s">
        <v>1348</v>
      </c>
      <c r="C58" s="3" t="s">
        <v>1349</v>
      </c>
    </row>
    <row r="59" spans="1:3">
      <c r="A59" s="3" t="s">
        <v>1293</v>
      </c>
      <c r="B59" s="3" t="s">
        <v>1350</v>
      </c>
      <c r="C59" s="3" t="s">
        <v>1351</v>
      </c>
    </row>
    <row r="62" spans="1:3">
      <c r="C62" s="3" t="s">
        <v>1928</v>
      </c>
    </row>
    <row r="64" spans="1:3" s="87" customFormat="1" ht="25.5">
      <c r="A64" s="260" t="s">
        <v>1929</v>
      </c>
      <c r="B64" s="217">
        <v>1</v>
      </c>
      <c r="C64" s="218" t="s">
        <v>3009</v>
      </c>
    </row>
    <row r="65" spans="1:3" s="87" customFormat="1">
      <c r="A65" s="261"/>
      <c r="B65" s="217">
        <v>2</v>
      </c>
      <c r="C65" s="218" t="s">
        <v>3010</v>
      </c>
    </row>
    <row r="66" spans="1:3" s="87" customFormat="1">
      <c r="A66" s="261"/>
      <c r="B66" s="217">
        <v>3</v>
      </c>
      <c r="C66" s="218" t="s">
        <v>3011</v>
      </c>
    </row>
    <row r="67" spans="1:3" s="87" customFormat="1">
      <c r="A67" s="261"/>
      <c r="B67" s="217">
        <v>4</v>
      </c>
      <c r="C67" s="218" t="s">
        <v>3012</v>
      </c>
    </row>
    <row r="68" spans="1:3" s="87" customFormat="1" ht="20.25" customHeight="1">
      <c r="A68" s="261"/>
      <c r="B68" s="217">
        <v>5</v>
      </c>
      <c r="C68" s="218" t="s">
        <v>1930</v>
      </c>
    </row>
    <row r="69" spans="1:3" s="87" customFormat="1">
      <c r="A69" s="262"/>
      <c r="B69" s="217">
        <v>6</v>
      </c>
      <c r="C69" s="184" t="s">
        <v>3015</v>
      </c>
    </row>
  </sheetData>
  <sortState xmlns:xlrd2="http://schemas.microsoft.com/office/spreadsheetml/2017/richdata2" ref="A3:C59">
    <sortCondition ref="C3:C59"/>
  </sortState>
  <mergeCells count="2">
    <mergeCell ref="A1:C1"/>
    <mergeCell ref="A64:A69"/>
  </mergeCells>
  <hyperlinks>
    <hyperlink ref="A6:B6" location="TBPSUF!A1" display="TBPSUF!A1" xr:uid="{1E7C9B8C-530B-4329-830A-05E55B015535}"/>
    <hyperlink ref="A8:B8" location="TDBF!A1" display="TDBF!A1" xr:uid="{D8F9409B-5BFA-4ABD-9995-4AFC5527623C}"/>
    <hyperlink ref="A12:B12" location="TFM53A!A1" display="TFM53A!A1" xr:uid="{DA032361-819D-481F-9BCC-6F2D16626C36}"/>
    <hyperlink ref="A13:B13" location="TFM53B!A1" display="TFM53B!A1" xr:uid="{62ACC8EF-89A4-4A4B-B728-88A2C84F002D}"/>
    <hyperlink ref="A14:B14" location="TFM54A!A1" display="TFM54A!A1" xr:uid="{38FCA2E2-F312-40C1-8A1D-566A9785B7CB}"/>
    <hyperlink ref="A15:B15" location="TFM55A!A1" display="TFM55A!A1" xr:uid="{B4884B2F-9233-4CDF-B0CF-37EEA9738773}"/>
    <hyperlink ref="A16:B16" location="TFM55B!A1" display="TFM55B!A1" xr:uid="{B970C323-CEEB-4D3E-8322-F126A05A9382}"/>
    <hyperlink ref="A17:B17" location="TFM55D!A1" display="TFM55D!A1" xr:uid="{C0CA2163-5DD3-4E5E-82B0-060DABB7CAD6}"/>
    <hyperlink ref="A18:B18" location="TFM55E!A1" display="TFM55E!A1" xr:uid="{6339E91B-5E0E-4BFB-8A56-DC486D48D1CD}"/>
    <hyperlink ref="A19:B19" location="TFM55F!A1" display="TFM55F!A1" xr:uid="{0398807A-A5E9-4F08-A9CD-088B6073BEC3}"/>
    <hyperlink ref="A20:B20" location="TFM55G!A1" display="TFM55G!A1" xr:uid="{01018786-19A1-4B77-B512-250D69F4EEAA}"/>
    <hyperlink ref="A21:B21" location="TFM55I!A1" display="TFM55I!A1" xr:uid="{87F1B198-D492-473B-9483-C33EB38DE46E}"/>
    <hyperlink ref="A22:B22" location="TFM56A!A1" display="TFM56A!A1" xr:uid="{AC2D6B8C-C638-4582-8C0F-0429B8AC14B9}"/>
    <hyperlink ref="A23:B23" location="TFM56B!A1" display="TFM56B!A1" xr:uid="{F2C399D4-BCA7-4543-A29F-865BA8D94F2A}"/>
    <hyperlink ref="A24:B24" location="TFM56C!A1" display="TFM56C!A1" xr:uid="{684DEC12-645C-4C4C-BA25-B84255AC7435}"/>
    <hyperlink ref="A25:B25" location="TFM56D!A1" display="TFM56D!A1" xr:uid="{5E9CA670-5BA4-4988-8A14-795C842D2E12}"/>
    <hyperlink ref="A26:B26" location="TFM56F!A1" display="TFM56F!A1" xr:uid="{75609FBC-947C-4420-9DD9-5E6886A29870}"/>
    <hyperlink ref="A29:B29" location="TGSFR!A1" display="TGSFR!A1" xr:uid="{A557E9AA-CC29-44CD-9924-5DB069254CB1}"/>
    <hyperlink ref="A31:B31" location="TIFA!A1" display="TIFA!A1" xr:uid="{5A10E9FA-2666-4C95-B2F2-D5590043B421}"/>
    <hyperlink ref="A41:B41" location="TIPF!A1" display="TIPF!A1" xr:uid="{72AD1CC0-5931-439A-BDEA-0C89371B9EB9}"/>
    <hyperlink ref="A43:B43" location="TLF!A1" display="TLF!A1" xr:uid="{CC32D41C-ACB9-4065-9E3D-C7C07AA66024}"/>
    <hyperlink ref="A47:B47" location="TOF!A1" display="TOF!A1" xr:uid="{909972E1-0054-4968-8AA1-2B1C7ADA32CB}"/>
    <hyperlink ref="A50:B50" location="TRSFC!A1" display="TRSFC!A1" xr:uid="{2B1AFF16-0532-4A4C-B8B2-B80630730949}"/>
    <hyperlink ref="A53:B53" location="TSTBF!A1" display="TSTBF!A1" xr:uid="{4D8859CB-5506-4A74-A07D-D961A5167C5A}"/>
    <hyperlink ref="A55:B55" location="TFF!A1" display="TFF!A1" xr:uid="{255CAA68-EA5D-4BE4-81D9-94D426376AA5}"/>
    <hyperlink ref="A56:B56" location="TUSTF!A1" display="TUSTF!A1" xr:uid="{2C5684B1-01CD-42FD-96E2-EA579221E99D}"/>
    <hyperlink ref="A3:B3" location="TAF!A1" display="TAF!A1" xr:uid="{48C9386D-DE7A-4643-8DFF-9B49070FA525}"/>
    <hyperlink ref="A4:B4" location="TBAF!A1" display="TBAF!A1" xr:uid="{4A64D3BA-54B6-4751-9DD6-B444A40AB782}"/>
    <hyperlink ref="A5:B5" location="TBFSF!A1" display="TBFSF!A1" xr:uid="{3BBFE556-8FF9-40C9-8FED-E75E8DFF5C7E}"/>
    <hyperlink ref="A7:B7" location="TDIF!A1" display="TDIF!A1" xr:uid="{C53F8744-C619-4AD7-A3BB-512325839DA9}"/>
    <hyperlink ref="A9:B9" location="TEQPEF!A1" display="TEQPEF!A1" xr:uid="{844650E0-EDB9-445B-ACF7-DA1D2757D818}"/>
    <hyperlink ref="A10:B10" location="TMIF!A1" display="TMIF!A1" xr:uid="{DD7C9042-D37F-44DF-BD03-E644283D7344}"/>
    <hyperlink ref="A11:B11" location="TCS!A1" display="TCS!A1" xr:uid="{3B3F29C4-0BB9-4937-A014-D0E54652BF3A}"/>
    <hyperlink ref="A27:B27" location="TMCAPF!A1" display="TMCAPF!A1" xr:uid="{C2A9F412-2F09-4CBB-9AFC-15CCBF92C90C}"/>
    <hyperlink ref="A28:B28" location="TFEF!A1" display="TFEF!A1" xr:uid="{A94148B8-97C8-4E82-9F40-372ED856D24E}"/>
    <hyperlink ref="A30:B30" location="TEGF!A1" display="TEGF!A1" xr:uid="{67679971-C878-4238-B542-97C23BCD69D8}"/>
    <hyperlink ref="A32:B32" location="TIFNA!A1" display="TIFNA!A1" xr:uid="{41F74F7B-360B-40C1-9FE0-674F07AF108F}"/>
    <hyperlink ref="A33:B33" location="TIFSA!A1" display="TIFSA!A1" xr:uid="{738CF280-79B4-4739-87A6-564E0B9E5034}"/>
    <hyperlink ref="A34:B34" location="TICF!A1" display="TICF!A1" xr:uid="{F65630E2-0CBE-47DB-995C-44FE128C7527}"/>
    <hyperlink ref="A35:B35" location="TIPHF!A1" display="TIPHF!A1" xr:uid="{2BC49CF5-1BB6-4A4B-B09E-CA6A49D7DD89}"/>
    <hyperlink ref="A36:B36" location="TTSF96!A1" display="TTSF96!A1" xr:uid="{27CA15CC-EE30-4FC1-A223-7F8305966585}"/>
    <hyperlink ref="A37:B37" location="TISF!A1" display="TISF!A1" xr:uid="{08E9BFFF-4E50-4EDB-BB2A-9DC252337B08}"/>
    <hyperlink ref="A38:B38" location="TEOF!A1" display="TEOF!A1" xr:uid="{711CB7B0-47C5-41BF-B55C-6404F130885C}"/>
    <hyperlink ref="A39:B39" location="TTOFE!A1" display="TTOFE!A1" xr:uid="{9F3B2592-006B-437B-9EC6-B4FF955DCEC1}"/>
    <hyperlink ref="A42:B42" location="TINR!A1" display="TINR!A1" xr:uid="{6B34A7FC-CE2D-4CA1-B902-B00B270689F1}"/>
    <hyperlink ref="A44:B44" location="TMAOF!A1" display="TMAOF!A1" xr:uid="{CD301E2B-78EF-471D-BB0A-3537316DB986}"/>
    <hyperlink ref="A45:B45" location="TNETF!A1" display="TNETF!A1" xr:uid="{70B9A700-53A9-4473-AB74-477BA39708D0}"/>
    <hyperlink ref="A46:B46" location="TNPBETF!A1" display="TNPBETF!A1" xr:uid="{C28C28B4-F279-41FB-B4DC-A7A94F8B200D}"/>
    <hyperlink ref="A48:B48" location="TQNTF!A1" display="TQNTF!A1" xr:uid="{EBD0808E-FEAA-4559-81C7-F709B68B5B89}"/>
    <hyperlink ref="A49:B49" location="TREF!A1" display="TREF!A1" xr:uid="{426F7EDA-30BD-4DD7-B142-E91AA421D6AF}"/>
    <hyperlink ref="A51:B51" location="TRSFM!A1" display="TRSFM!A1" xr:uid="{7ECCC6BA-01C7-4683-A53D-862574348E98}"/>
    <hyperlink ref="A52:B52" location="TRSFP!A1" display="TRSFP!A1" xr:uid="{E79618CD-353D-48ED-9F33-D322CB7C87FC}"/>
    <hyperlink ref="A54:B54" location="TSCAPF!A1" display="TSCAPF!A1" xr:uid="{956BAD2D-8AD6-463F-AEC7-5EE3C69F1E52}"/>
    <hyperlink ref="A57:B57" location="TVFS1!A1" display="TVFS1!A1" xr:uid="{F933377D-7DA6-483C-A416-E01851DA4132}"/>
    <hyperlink ref="A58:B58" location="TVFS2!A1" display="TVFS2!A1" xr:uid="{888E77F2-C511-4562-8599-41EC38712630}"/>
    <hyperlink ref="A59:B59" location="TYCF!A1" display="TYCF!A1" xr:uid="{5032A3FC-BEDB-40A8-B61C-1E886265BBE7}"/>
    <hyperlink ref="A40:B40" location="TFRSTF!A1" display="TFRSTF!A1" xr:uid="{B2E6A444-7CCF-44BF-A9BF-BC02738A17E8}"/>
    <hyperlink ref="D62" location="'Dividend History'!A1" display="Dividend History" xr:uid="{08786635-6BB8-4B34-8AD3-CE073493FF4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D1DA5-BF5F-4DC6-AA7F-15972BB0BFB4}">
  <dimension ref="A1:E249"/>
  <sheetViews>
    <sheetView workbookViewId="0">
      <selection activeCell="B1" sqref="B1:E1"/>
    </sheetView>
  </sheetViews>
  <sheetFormatPr defaultRowHeight="15"/>
  <cols>
    <col min="1" max="1" width="9.140625" style="46"/>
    <col min="2" max="2" width="15.28515625" style="83" bestFit="1" customWidth="1"/>
    <col min="3" max="3" width="21.85546875" style="46" customWidth="1"/>
    <col min="4" max="4" width="18.28515625" style="46" customWidth="1"/>
    <col min="5" max="5" width="16.7109375" style="46" customWidth="1"/>
    <col min="6" max="257" width="9.140625" style="46"/>
    <col min="258" max="258" width="15.28515625" style="46" bestFit="1" customWidth="1"/>
    <col min="259" max="259" width="21.85546875" style="46" customWidth="1"/>
    <col min="260" max="260" width="18.28515625" style="46" customWidth="1"/>
    <col min="261" max="261" width="16.7109375" style="46" customWidth="1"/>
    <col min="262" max="513" width="9.140625" style="46"/>
    <col min="514" max="514" width="15.28515625" style="46" bestFit="1" customWidth="1"/>
    <col min="515" max="515" width="21.85546875" style="46" customWidth="1"/>
    <col min="516" max="516" width="18.28515625" style="46" customWidth="1"/>
    <col min="517" max="517" width="16.7109375" style="46" customWidth="1"/>
    <col min="518" max="769" width="9.140625" style="46"/>
    <col min="770" max="770" width="15.28515625" style="46" bestFit="1" customWidth="1"/>
    <col min="771" max="771" width="21.85546875" style="46" customWidth="1"/>
    <col min="772" max="772" width="18.28515625" style="46" customWidth="1"/>
    <col min="773" max="773" width="16.7109375" style="46" customWidth="1"/>
    <col min="774" max="1025" width="9.140625" style="46"/>
    <col min="1026" max="1026" width="15.28515625" style="46" bestFit="1" customWidth="1"/>
    <col min="1027" max="1027" width="21.85546875" style="46" customWidth="1"/>
    <col min="1028" max="1028" width="18.28515625" style="46" customWidth="1"/>
    <col min="1029" max="1029" width="16.7109375" style="46" customWidth="1"/>
    <col min="1030" max="1281" width="9.140625" style="46"/>
    <col min="1282" max="1282" width="15.28515625" style="46" bestFit="1" customWidth="1"/>
    <col min="1283" max="1283" width="21.85546875" style="46" customWidth="1"/>
    <col min="1284" max="1284" width="18.28515625" style="46" customWidth="1"/>
    <col min="1285" max="1285" width="16.7109375" style="46" customWidth="1"/>
    <col min="1286" max="1537" width="9.140625" style="46"/>
    <col min="1538" max="1538" width="15.28515625" style="46" bestFit="1" customWidth="1"/>
    <col min="1539" max="1539" width="21.85546875" style="46" customWidth="1"/>
    <col min="1540" max="1540" width="18.28515625" style="46" customWidth="1"/>
    <col min="1541" max="1541" width="16.7109375" style="46" customWidth="1"/>
    <col min="1542" max="1793" width="9.140625" style="46"/>
    <col min="1794" max="1794" width="15.28515625" style="46" bestFit="1" customWidth="1"/>
    <col min="1795" max="1795" width="21.85546875" style="46" customWidth="1"/>
    <col min="1796" max="1796" width="18.28515625" style="46" customWidth="1"/>
    <col min="1797" max="1797" width="16.7109375" style="46" customWidth="1"/>
    <col min="1798" max="2049" width="9.140625" style="46"/>
    <col min="2050" max="2050" width="15.28515625" style="46" bestFit="1" customWidth="1"/>
    <col min="2051" max="2051" width="21.85546875" style="46" customWidth="1"/>
    <col min="2052" max="2052" width="18.28515625" style="46" customWidth="1"/>
    <col min="2053" max="2053" width="16.7109375" style="46" customWidth="1"/>
    <col min="2054" max="2305" width="9.140625" style="46"/>
    <col min="2306" max="2306" width="15.28515625" style="46" bestFit="1" customWidth="1"/>
    <col min="2307" max="2307" width="21.85546875" style="46" customWidth="1"/>
    <col min="2308" max="2308" width="18.28515625" style="46" customWidth="1"/>
    <col min="2309" max="2309" width="16.7109375" style="46" customWidth="1"/>
    <col min="2310" max="2561" width="9.140625" style="46"/>
    <col min="2562" max="2562" width="15.28515625" style="46" bestFit="1" customWidth="1"/>
    <col min="2563" max="2563" width="21.85546875" style="46" customWidth="1"/>
    <col min="2564" max="2564" width="18.28515625" style="46" customWidth="1"/>
    <col min="2565" max="2565" width="16.7109375" style="46" customWidth="1"/>
    <col min="2566" max="2817" width="9.140625" style="46"/>
    <col min="2818" max="2818" width="15.28515625" style="46" bestFit="1" customWidth="1"/>
    <col min="2819" max="2819" width="21.85546875" style="46" customWidth="1"/>
    <col min="2820" max="2820" width="18.28515625" style="46" customWidth="1"/>
    <col min="2821" max="2821" width="16.7109375" style="46" customWidth="1"/>
    <col min="2822" max="3073" width="9.140625" style="46"/>
    <col min="3074" max="3074" width="15.28515625" style="46" bestFit="1" customWidth="1"/>
    <col min="3075" max="3075" width="21.85546875" style="46" customWidth="1"/>
    <col min="3076" max="3076" width="18.28515625" style="46" customWidth="1"/>
    <col min="3077" max="3077" width="16.7109375" style="46" customWidth="1"/>
    <col min="3078" max="3329" width="9.140625" style="46"/>
    <col min="3330" max="3330" width="15.28515625" style="46" bestFit="1" customWidth="1"/>
    <col min="3331" max="3331" width="21.85546875" style="46" customWidth="1"/>
    <col min="3332" max="3332" width="18.28515625" style="46" customWidth="1"/>
    <col min="3333" max="3333" width="16.7109375" style="46" customWidth="1"/>
    <col min="3334" max="3585" width="9.140625" style="46"/>
    <col min="3586" max="3586" width="15.28515625" style="46" bestFit="1" customWidth="1"/>
    <col min="3587" max="3587" width="21.85546875" style="46" customWidth="1"/>
    <col min="3588" max="3588" width="18.28515625" style="46" customWidth="1"/>
    <col min="3589" max="3589" width="16.7109375" style="46" customWidth="1"/>
    <col min="3590" max="3841" width="9.140625" style="46"/>
    <col min="3842" max="3842" width="15.28515625" style="46" bestFit="1" customWidth="1"/>
    <col min="3843" max="3843" width="21.85546875" style="46" customWidth="1"/>
    <col min="3844" max="3844" width="18.28515625" style="46" customWidth="1"/>
    <col min="3845" max="3845" width="16.7109375" style="46" customWidth="1"/>
    <col min="3846" max="4097" width="9.140625" style="46"/>
    <col min="4098" max="4098" width="15.28515625" style="46" bestFit="1" customWidth="1"/>
    <col min="4099" max="4099" width="21.85546875" style="46" customWidth="1"/>
    <col min="4100" max="4100" width="18.28515625" style="46" customWidth="1"/>
    <col min="4101" max="4101" width="16.7109375" style="46" customWidth="1"/>
    <col min="4102" max="4353" width="9.140625" style="46"/>
    <col min="4354" max="4354" width="15.28515625" style="46" bestFit="1" customWidth="1"/>
    <col min="4355" max="4355" width="21.85546875" style="46" customWidth="1"/>
    <col min="4356" max="4356" width="18.28515625" style="46" customWidth="1"/>
    <col min="4357" max="4357" width="16.7109375" style="46" customWidth="1"/>
    <col min="4358" max="4609" width="9.140625" style="46"/>
    <col min="4610" max="4610" width="15.28515625" style="46" bestFit="1" customWidth="1"/>
    <col min="4611" max="4611" width="21.85546875" style="46" customWidth="1"/>
    <col min="4612" max="4612" width="18.28515625" style="46" customWidth="1"/>
    <col min="4613" max="4613" width="16.7109375" style="46" customWidth="1"/>
    <col min="4614" max="4865" width="9.140625" style="46"/>
    <col min="4866" max="4866" width="15.28515625" style="46" bestFit="1" customWidth="1"/>
    <col min="4867" max="4867" width="21.85546875" style="46" customWidth="1"/>
    <col min="4868" max="4868" width="18.28515625" style="46" customWidth="1"/>
    <col min="4869" max="4869" width="16.7109375" style="46" customWidth="1"/>
    <col min="4870" max="5121" width="9.140625" style="46"/>
    <col min="5122" max="5122" width="15.28515625" style="46" bestFit="1" customWidth="1"/>
    <col min="5123" max="5123" width="21.85546875" style="46" customWidth="1"/>
    <col min="5124" max="5124" width="18.28515625" style="46" customWidth="1"/>
    <col min="5125" max="5125" width="16.7109375" style="46" customWidth="1"/>
    <col min="5126" max="5377" width="9.140625" style="46"/>
    <col min="5378" max="5378" width="15.28515625" style="46" bestFit="1" customWidth="1"/>
    <col min="5379" max="5379" width="21.85546875" style="46" customWidth="1"/>
    <col min="5380" max="5380" width="18.28515625" style="46" customWidth="1"/>
    <col min="5381" max="5381" width="16.7109375" style="46" customWidth="1"/>
    <col min="5382" max="5633" width="9.140625" style="46"/>
    <col min="5634" max="5634" width="15.28515625" style="46" bestFit="1" customWidth="1"/>
    <col min="5635" max="5635" width="21.85546875" style="46" customWidth="1"/>
    <col min="5636" max="5636" width="18.28515625" style="46" customWidth="1"/>
    <col min="5637" max="5637" width="16.7109375" style="46" customWidth="1"/>
    <col min="5638" max="5889" width="9.140625" style="46"/>
    <col min="5890" max="5890" width="15.28515625" style="46" bestFit="1" customWidth="1"/>
    <col min="5891" max="5891" width="21.85546875" style="46" customWidth="1"/>
    <col min="5892" max="5892" width="18.28515625" style="46" customWidth="1"/>
    <col min="5893" max="5893" width="16.7109375" style="46" customWidth="1"/>
    <col min="5894" max="6145" width="9.140625" style="46"/>
    <col min="6146" max="6146" width="15.28515625" style="46" bestFit="1" customWidth="1"/>
    <col min="6147" max="6147" width="21.85546875" style="46" customWidth="1"/>
    <col min="6148" max="6148" width="18.28515625" style="46" customWidth="1"/>
    <col min="6149" max="6149" width="16.7109375" style="46" customWidth="1"/>
    <col min="6150" max="6401" width="9.140625" style="46"/>
    <col min="6402" max="6402" width="15.28515625" style="46" bestFit="1" customWidth="1"/>
    <col min="6403" max="6403" width="21.85546875" style="46" customWidth="1"/>
    <col min="6404" max="6404" width="18.28515625" style="46" customWidth="1"/>
    <col min="6405" max="6405" width="16.7109375" style="46" customWidth="1"/>
    <col min="6406" max="6657" width="9.140625" style="46"/>
    <col min="6658" max="6658" width="15.28515625" style="46" bestFit="1" customWidth="1"/>
    <col min="6659" max="6659" width="21.85546875" style="46" customWidth="1"/>
    <col min="6660" max="6660" width="18.28515625" style="46" customWidth="1"/>
    <col min="6661" max="6661" width="16.7109375" style="46" customWidth="1"/>
    <col min="6662" max="6913" width="9.140625" style="46"/>
    <col min="6914" max="6914" width="15.28515625" style="46" bestFit="1" customWidth="1"/>
    <col min="6915" max="6915" width="21.85546875" style="46" customWidth="1"/>
    <col min="6916" max="6916" width="18.28515625" style="46" customWidth="1"/>
    <col min="6917" max="6917" width="16.7109375" style="46" customWidth="1"/>
    <col min="6918" max="7169" width="9.140625" style="46"/>
    <col min="7170" max="7170" width="15.28515625" style="46" bestFit="1" customWidth="1"/>
    <col min="7171" max="7171" width="21.85546875" style="46" customWidth="1"/>
    <col min="7172" max="7172" width="18.28515625" style="46" customWidth="1"/>
    <col min="7173" max="7173" width="16.7109375" style="46" customWidth="1"/>
    <col min="7174" max="7425" width="9.140625" style="46"/>
    <col min="7426" max="7426" width="15.28515625" style="46" bestFit="1" customWidth="1"/>
    <col min="7427" max="7427" width="21.85546875" style="46" customWidth="1"/>
    <col min="7428" max="7428" width="18.28515625" style="46" customWidth="1"/>
    <col min="7429" max="7429" width="16.7109375" style="46" customWidth="1"/>
    <col min="7430" max="7681" width="9.140625" style="46"/>
    <col min="7682" max="7682" width="15.28515625" style="46" bestFit="1" customWidth="1"/>
    <col min="7683" max="7683" width="21.85546875" style="46" customWidth="1"/>
    <col min="7684" max="7684" width="18.28515625" style="46" customWidth="1"/>
    <col min="7685" max="7685" width="16.7109375" style="46" customWidth="1"/>
    <col min="7686" max="7937" width="9.140625" style="46"/>
    <col min="7938" max="7938" width="15.28515625" style="46" bestFit="1" customWidth="1"/>
    <col min="7939" max="7939" width="21.85546875" style="46" customWidth="1"/>
    <col min="7940" max="7940" width="18.28515625" style="46" customWidth="1"/>
    <col min="7941" max="7941" width="16.7109375" style="46" customWidth="1"/>
    <col min="7942" max="8193" width="9.140625" style="46"/>
    <col min="8194" max="8194" width="15.28515625" style="46" bestFit="1" customWidth="1"/>
    <col min="8195" max="8195" width="21.85546875" style="46" customWidth="1"/>
    <col min="8196" max="8196" width="18.28515625" style="46" customWidth="1"/>
    <col min="8197" max="8197" width="16.7109375" style="46" customWidth="1"/>
    <col min="8198" max="8449" width="9.140625" style="46"/>
    <col min="8450" max="8450" width="15.28515625" style="46" bestFit="1" customWidth="1"/>
    <col min="8451" max="8451" width="21.85546875" style="46" customWidth="1"/>
    <col min="8452" max="8452" width="18.28515625" style="46" customWidth="1"/>
    <col min="8453" max="8453" width="16.7109375" style="46" customWidth="1"/>
    <col min="8454" max="8705" width="9.140625" style="46"/>
    <col min="8706" max="8706" width="15.28515625" style="46" bestFit="1" customWidth="1"/>
    <col min="8707" max="8707" width="21.85546875" style="46" customWidth="1"/>
    <col min="8708" max="8708" width="18.28515625" style="46" customWidth="1"/>
    <col min="8709" max="8709" width="16.7109375" style="46" customWidth="1"/>
    <col min="8710" max="8961" width="9.140625" style="46"/>
    <col min="8962" max="8962" width="15.28515625" style="46" bestFit="1" customWidth="1"/>
    <col min="8963" max="8963" width="21.85546875" style="46" customWidth="1"/>
    <col min="8964" max="8964" width="18.28515625" style="46" customWidth="1"/>
    <col min="8965" max="8965" width="16.7109375" style="46" customWidth="1"/>
    <col min="8966" max="9217" width="9.140625" style="46"/>
    <col min="9218" max="9218" width="15.28515625" style="46" bestFit="1" customWidth="1"/>
    <col min="9219" max="9219" width="21.85546875" style="46" customWidth="1"/>
    <col min="9220" max="9220" width="18.28515625" style="46" customWidth="1"/>
    <col min="9221" max="9221" width="16.7109375" style="46" customWidth="1"/>
    <col min="9222" max="9473" width="9.140625" style="46"/>
    <col min="9474" max="9474" width="15.28515625" style="46" bestFit="1" customWidth="1"/>
    <col min="9475" max="9475" width="21.85546875" style="46" customWidth="1"/>
    <col min="9476" max="9476" width="18.28515625" style="46" customWidth="1"/>
    <col min="9477" max="9477" width="16.7109375" style="46" customWidth="1"/>
    <col min="9478" max="9729" width="9.140625" style="46"/>
    <col min="9730" max="9730" width="15.28515625" style="46" bestFit="1" customWidth="1"/>
    <col min="9731" max="9731" width="21.85546875" style="46" customWidth="1"/>
    <col min="9732" max="9732" width="18.28515625" style="46" customWidth="1"/>
    <col min="9733" max="9733" width="16.7109375" style="46" customWidth="1"/>
    <col min="9734" max="9985" width="9.140625" style="46"/>
    <col min="9986" max="9986" width="15.28515625" style="46" bestFit="1" customWidth="1"/>
    <col min="9987" max="9987" width="21.85546875" style="46" customWidth="1"/>
    <col min="9988" max="9988" width="18.28515625" style="46" customWidth="1"/>
    <col min="9989" max="9989" width="16.7109375" style="46" customWidth="1"/>
    <col min="9990" max="10241" width="9.140625" style="46"/>
    <col min="10242" max="10242" width="15.28515625" style="46" bestFit="1" customWidth="1"/>
    <col min="10243" max="10243" width="21.85546875" style="46" customWidth="1"/>
    <col min="10244" max="10244" width="18.28515625" style="46" customWidth="1"/>
    <col min="10245" max="10245" width="16.7109375" style="46" customWidth="1"/>
    <col min="10246" max="10497" width="9.140625" style="46"/>
    <col min="10498" max="10498" width="15.28515625" style="46" bestFit="1" customWidth="1"/>
    <col min="10499" max="10499" width="21.85546875" style="46" customWidth="1"/>
    <col min="10500" max="10500" width="18.28515625" style="46" customWidth="1"/>
    <col min="10501" max="10501" width="16.7109375" style="46" customWidth="1"/>
    <col min="10502" max="10753" width="9.140625" style="46"/>
    <col min="10754" max="10754" width="15.28515625" style="46" bestFit="1" customWidth="1"/>
    <col min="10755" max="10755" width="21.85546875" style="46" customWidth="1"/>
    <col min="10756" max="10756" width="18.28515625" style="46" customWidth="1"/>
    <col min="10757" max="10757" width="16.7109375" style="46" customWidth="1"/>
    <col min="10758" max="11009" width="9.140625" style="46"/>
    <col min="11010" max="11010" width="15.28515625" style="46" bestFit="1" customWidth="1"/>
    <col min="11011" max="11011" width="21.85546875" style="46" customWidth="1"/>
    <col min="11012" max="11012" width="18.28515625" style="46" customWidth="1"/>
    <col min="11013" max="11013" width="16.7109375" style="46" customWidth="1"/>
    <col min="11014" max="11265" width="9.140625" style="46"/>
    <col min="11266" max="11266" width="15.28515625" style="46" bestFit="1" customWidth="1"/>
    <col min="11267" max="11267" width="21.85546875" style="46" customWidth="1"/>
    <col min="11268" max="11268" width="18.28515625" style="46" customWidth="1"/>
    <col min="11269" max="11269" width="16.7109375" style="46" customWidth="1"/>
    <col min="11270" max="11521" width="9.140625" style="46"/>
    <col min="11522" max="11522" width="15.28515625" style="46" bestFit="1" customWidth="1"/>
    <col min="11523" max="11523" width="21.85546875" style="46" customWidth="1"/>
    <col min="11524" max="11524" width="18.28515625" style="46" customWidth="1"/>
    <col min="11525" max="11525" width="16.7109375" style="46" customWidth="1"/>
    <col min="11526" max="11777" width="9.140625" style="46"/>
    <col min="11778" max="11778" width="15.28515625" style="46" bestFit="1" customWidth="1"/>
    <col min="11779" max="11779" width="21.85546875" style="46" customWidth="1"/>
    <col min="11780" max="11780" width="18.28515625" style="46" customWidth="1"/>
    <col min="11781" max="11781" width="16.7109375" style="46" customWidth="1"/>
    <col min="11782" max="12033" width="9.140625" style="46"/>
    <col min="12034" max="12034" width="15.28515625" style="46" bestFit="1" customWidth="1"/>
    <col min="12035" max="12035" width="21.85546875" style="46" customWidth="1"/>
    <col min="12036" max="12036" width="18.28515625" style="46" customWidth="1"/>
    <col min="12037" max="12037" width="16.7109375" style="46" customWidth="1"/>
    <col min="12038" max="12289" width="9.140625" style="46"/>
    <col min="12290" max="12290" width="15.28515625" style="46" bestFit="1" customWidth="1"/>
    <col min="12291" max="12291" width="21.85546875" style="46" customWidth="1"/>
    <col min="12292" max="12292" width="18.28515625" style="46" customWidth="1"/>
    <col min="12293" max="12293" width="16.7109375" style="46" customWidth="1"/>
    <col min="12294" max="12545" width="9.140625" style="46"/>
    <col min="12546" max="12546" width="15.28515625" style="46" bestFit="1" customWidth="1"/>
    <col min="12547" max="12547" width="21.85546875" style="46" customWidth="1"/>
    <col min="12548" max="12548" width="18.28515625" style="46" customWidth="1"/>
    <col min="12549" max="12549" width="16.7109375" style="46" customWidth="1"/>
    <col min="12550" max="12801" width="9.140625" style="46"/>
    <col min="12802" max="12802" width="15.28515625" style="46" bestFit="1" customWidth="1"/>
    <col min="12803" max="12803" width="21.85546875" style="46" customWidth="1"/>
    <col min="12804" max="12804" width="18.28515625" style="46" customWidth="1"/>
    <col min="12805" max="12805" width="16.7109375" style="46" customWidth="1"/>
    <col min="12806" max="13057" width="9.140625" style="46"/>
    <col min="13058" max="13058" width="15.28515625" style="46" bestFit="1" customWidth="1"/>
    <col min="13059" max="13059" width="21.85546875" style="46" customWidth="1"/>
    <col min="13060" max="13060" width="18.28515625" style="46" customWidth="1"/>
    <col min="13061" max="13061" width="16.7109375" style="46" customWidth="1"/>
    <col min="13062" max="13313" width="9.140625" style="46"/>
    <col min="13314" max="13314" width="15.28515625" style="46" bestFit="1" customWidth="1"/>
    <col min="13315" max="13315" width="21.85546875" style="46" customWidth="1"/>
    <col min="13316" max="13316" width="18.28515625" style="46" customWidth="1"/>
    <col min="13317" max="13317" width="16.7109375" style="46" customWidth="1"/>
    <col min="13318" max="13569" width="9.140625" style="46"/>
    <col min="13570" max="13570" width="15.28515625" style="46" bestFit="1" customWidth="1"/>
    <col min="13571" max="13571" width="21.85546875" style="46" customWidth="1"/>
    <col min="13572" max="13572" width="18.28515625" style="46" customWidth="1"/>
    <col min="13573" max="13573" width="16.7109375" style="46" customWidth="1"/>
    <col min="13574" max="13825" width="9.140625" style="46"/>
    <col min="13826" max="13826" width="15.28515625" style="46" bestFit="1" customWidth="1"/>
    <col min="13827" max="13827" width="21.85546875" style="46" customWidth="1"/>
    <col min="13828" max="13828" width="18.28515625" style="46" customWidth="1"/>
    <col min="13829" max="13829" width="16.7109375" style="46" customWidth="1"/>
    <col min="13830" max="14081" width="9.140625" style="46"/>
    <col min="14082" max="14082" width="15.28515625" style="46" bestFit="1" customWidth="1"/>
    <col min="14083" max="14083" width="21.85546875" style="46" customWidth="1"/>
    <col min="14084" max="14084" width="18.28515625" style="46" customWidth="1"/>
    <col min="14085" max="14085" width="16.7109375" style="46" customWidth="1"/>
    <col min="14086" max="14337" width="9.140625" style="46"/>
    <col min="14338" max="14338" width="15.28515625" style="46" bestFit="1" customWidth="1"/>
    <col min="14339" max="14339" width="21.85546875" style="46" customWidth="1"/>
    <col min="14340" max="14340" width="18.28515625" style="46" customWidth="1"/>
    <col min="14341" max="14341" width="16.7109375" style="46" customWidth="1"/>
    <col min="14342" max="14593" width="9.140625" style="46"/>
    <col min="14594" max="14594" width="15.28515625" style="46" bestFit="1" customWidth="1"/>
    <col min="14595" max="14595" width="21.85546875" style="46" customWidth="1"/>
    <col min="14596" max="14596" width="18.28515625" style="46" customWidth="1"/>
    <col min="14597" max="14597" width="16.7109375" style="46" customWidth="1"/>
    <col min="14598" max="14849" width="9.140625" style="46"/>
    <col min="14850" max="14850" width="15.28515625" style="46" bestFit="1" customWidth="1"/>
    <col min="14851" max="14851" width="21.85546875" style="46" customWidth="1"/>
    <col min="14852" max="14852" width="18.28515625" style="46" customWidth="1"/>
    <col min="14853" max="14853" width="16.7109375" style="46" customWidth="1"/>
    <col min="14854" max="15105" width="9.140625" style="46"/>
    <col min="15106" max="15106" width="15.28515625" style="46" bestFit="1" customWidth="1"/>
    <col min="15107" max="15107" width="21.85546875" style="46" customWidth="1"/>
    <col min="15108" max="15108" width="18.28515625" style="46" customWidth="1"/>
    <col min="15109" max="15109" width="16.7109375" style="46" customWidth="1"/>
    <col min="15110" max="15361" width="9.140625" style="46"/>
    <col min="15362" max="15362" width="15.28515625" style="46" bestFit="1" customWidth="1"/>
    <col min="15363" max="15363" width="21.85546875" style="46" customWidth="1"/>
    <col min="15364" max="15364" width="18.28515625" style="46" customWidth="1"/>
    <col min="15365" max="15365" width="16.7109375" style="46" customWidth="1"/>
    <col min="15366" max="15617" width="9.140625" style="46"/>
    <col min="15618" max="15618" width="15.28515625" style="46" bestFit="1" customWidth="1"/>
    <col min="15619" max="15619" width="21.85546875" style="46" customWidth="1"/>
    <col min="15620" max="15620" width="18.28515625" style="46" customWidth="1"/>
    <col min="15621" max="15621" width="16.7109375" style="46" customWidth="1"/>
    <col min="15622" max="15873" width="9.140625" style="46"/>
    <col min="15874" max="15874" width="15.28515625" style="46" bestFit="1" customWidth="1"/>
    <col min="15875" max="15875" width="21.85546875" style="46" customWidth="1"/>
    <col min="15876" max="15876" width="18.28515625" style="46" customWidth="1"/>
    <col min="15877" max="15877" width="16.7109375" style="46" customWidth="1"/>
    <col min="15878" max="16129" width="9.140625" style="46"/>
    <col min="16130" max="16130" width="15.28515625" style="46" bestFit="1" customWidth="1"/>
    <col min="16131" max="16131" width="21.85546875" style="46" customWidth="1"/>
    <col min="16132" max="16132" width="18.28515625" style="46" customWidth="1"/>
    <col min="16133" max="16133" width="16.7109375" style="46" customWidth="1"/>
    <col min="16134" max="16384" width="9.140625" style="46"/>
  </cols>
  <sheetData>
    <row r="1" spans="2:5" ht="15.75">
      <c r="B1" s="263" t="s">
        <v>1948</v>
      </c>
      <c r="C1" s="263"/>
      <c r="D1" s="263"/>
      <c r="E1" s="263"/>
    </row>
    <row r="2" spans="2:5" ht="38.25">
      <c r="B2" s="47" t="s">
        <v>1949</v>
      </c>
      <c r="C2" s="48" t="s">
        <v>1950</v>
      </c>
      <c r="D2" s="49" t="s">
        <v>1951</v>
      </c>
      <c r="E2" s="49" t="s">
        <v>1952</v>
      </c>
    </row>
    <row r="3" spans="2:5">
      <c r="B3" s="50">
        <v>44161</v>
      </c>
      <c r="C3" s="51">
        <v>67.555499999999995</v>
      </c>
      <c r="D3" s="51">
        <v>0.85</v>
      </c>
      <c r="E3" s="51">
        <v>0.85</v>
      </c>
    </row>
    <row r="4" spans="2:5">
      <c r="B4" s="50">
        <v>44209</v>
      </c>
      <c r="C4" s="51">
        <v>74.950199999999995</v>
      </c>
      <c r="D4" s="51">
        <v>0.9</v>
      </c>
      <c r="E4" s="51">
        <v>0.9</v>
      </c>
    </row>
    <row r="5" spans="2:5">
      <c r="B5" s="52"/>
      <c r="C5" s="53"/>
      <c r="D5" s="53"/>
      <c r="E5" s="53"/>
    </row>
    <row r="6" spans="2:5" ht="15.75">
      <c r="B6" s="263" t="s">
        <v>1953</v>
      </c>
      <c r="C6" s="263"/>
      <c r="D6" s="263"/>
      <c r="E6" s="263"/>
    </row>
    <row r="7" spans="2:5" ht="38.25">
      <c r="B7" s="47" t="s">
        <v>1949</v>
      </c>
      <c r="C7" s="48" t="s">
        <v>1950</v>
      </c>
      <c r="D7" s="49" t="s">
        <v>1951</v>
      </c>
      <c r="E7" s="49" t="s">
        <v>1952</v>
      </c>
    </row>
    <row r="8" spans="2:5" s="56" customFormat="1">
      <c r="B8" s="54">
        <v>44158</v>
      </c>
      <c r="C8" s="55">
        <v>66.849299999999999</v>
      </c>
      <c r="D8" s="55">
        <v>1.65</v>
      </c>
      <c r="E8" s="55">
        <v>1.65</v>
      </c>
    </row>
    <row r="9" spans="2:5" s="56" customFormat="1">
      <c r="B9" s="54">
        <v>44250</v>
      </c>
      <c r="C9" s="55">
        <v>67.143500000000003</v>
      </c>
      <c r="D9" s="55">
        <v>1.75</v>
      </c>
      <c r="E9" s="55">
        <v>1.75</v>
      </c>
    </row>
    <row r="10" spans="2:5">
      <c r="B10" s="52"/>
      <c r="C10" s="53"/>
      <c r="D10" s="53"/>
      <c r="E10" s="53"/>
    </row>
    <row r="11" spans="2:5" ht="15.75">
      <c r="B11" s="263" t="s">
        <v>1954</v>
      </c>
      <c r="C11" s="263"/>
      <c r="D11" s="263"/>
      <c r="E11" s="263"/>
    </row>
    <row r="12" spans="2:5" ht="38.25">
      <c r="B12" s="47" t="s">
        <v>1949</v>
      </c>
      <c r="C12" s="48" t="s">
        <v>1950</v>
      </c>
      <c r="D12" s="49" t="s">
        <v>1951</v>
      </c>
      <c r="E12" s="49" t="s">
        <v>1952</v>
      </c>
    </row>
    <row r="13" spans="2:5">
      <c r="B13" s="57">
        <v>44180</v>
      </c>
      <c r="C13" s="51">
        <v>66.747100000000003</v>
      </c>
      <c r="D13" s="51">
        <v>0.85</v>
      </c>
      <c r="E13" s="51">
        <v>0.85</v>
      </c>
    </row>
    <row r="14" spans="2:5">
      <c r="B14" s="57">
        <v>44215</v>
      </c>
      <c r="C14" s="51">
        <v>69.776700000000005</v>
      </c>
      <c r="D14" s="51">
        <v>0.9</v>
      </c>
      <c r="E14" s="51">
        <v>0.9</v>
      </c>
    </row>
    <row r="15" spans="2:5">
      <c r="B15" s="52"/>
      <c r="C15" s="53"/>
      <c r="D15" s="53"/>
      <c r="E15" s="53"/>
    </row>
    <row r="16" spans="2:5" ht="15.75">
      <c r="B16" s="263" t="s">
        <v>1955</v>
      </c>
      <c r="C16" s="263"/>
      <c r="D16" s="263"/>
      <c r="E16" s="263"/>
    </row>
    <row r="17" spans="2:5" ht="38.25">
      <c r="B17" s="47" t="s">
        <v>1949</v>
      </c>
      <c r="C17" s="48" t="s">
        <v>1950</v>
      </c>
      <c r="D17" s="49" t="s">
        <v>1951</v>
      </c>
      <c r="E17" s="49" t="s">
        <v>1952</v>
      </c>
    </row>
    <row r="18" spans="2:5">
      <c r="B18" s="57">
        <v>44180</v>
      </c>
      <c r="C18" s="51">
        <v>64.082599999999999</v>
      </c>
      <c r="D18" s="51">
        <v>1.6</v>
      </c>
      <c r="E18" s="51">
        <v>1.6</v>
      </c>
    </row>
    <row r="19" spans="2:5">
      <c r="B19" s="57">
        <v>44215</v>
      </c>
      <c r="C19" s="51">
        <v>72.120699999999999</v>
      </c>
      <c r="D19" s="51">
        <v>1.85</v>
      </c>
      <c r="E19" s="51">
        <v>1.85</v>
      </c>
    </row>
    <row r="21" spans="2:5" ht="15.75">
      <c r="B21" s="263" t="s">
        <v>1956</v>
      </c>
      <c r="C21" s="263"/>
      <c r="D21" s="263"/>
      <c r="E21" s="263"/>
    </row>
    <row r="22" spans="2:5" s="58" customFormat="1" ht="38.25">
      <c r="B22" s="47" t="s">
        <v>1949</v>
      </c>
      <c r="C22" s="48" t="s">
        <v>1950</v>
      </c>
      <c r="D22" s="49" t="s">
        <v>1951</v>
      </c>
      <c r="E22" s="49" t="s">
        <v>1952</v>
      </c>
    </row>
    <row r="23" spans="2:5">
      <c r="B23" s="50">
        <v>44138</v>
      </c>
      <c r="C23" s="51">
        <v>13.5465</v>
      </c>
      <c r="D23" s="51">
        <v>4.4999999999999998E-2</v>
      </c>
      <c r="E23" s="51">
        <v>4.4999999999999998E-2</v>
      </c>
    </row>
    <row r="24" spans="2:5">
      <c r="B24" s="50">
        <v>44168</v>
      </c>
      <c r="C24" s="51">
        <v>13.9497</v>
      </c>
      <c r="D24" s="51">
        <v>4.7E-2</v>
      </c>
      <c r="E24" s="51">
        <v>4.7E-2</v>
      </c>
    </row>
    <row r="25" spans="2:5">
      <c r="B25" s="50">
        <v>44201</v>
      </c>
      <c r="C25" s="51">
        <v>14.3354</v>
      </c>
      <c r="D25" s="51">
        <v>4.8000000000000001E-2</v>
      </c>
      <c r="E25" s="51">
        <v>4.8000000000000001E-2</v>
      </c>
    </row>
    <row r="26" spans="2:5">
      <c r="B26" s="50">
        <v>44232</v>
      </c>
      <c r="C26" s="51">
        <v>14.609</v>
      </c>
      <c r="D26" s="51">
        <v>4.8000000000000001E-2</v>
      </c>
      <c r="E26" s="51">
        <v>4.8000000000000001E-2</v>
      </c>
    </row>
    <row r="27" spans="2:5">
      <c r="B27" s="50">
        <v>44258</v>
      </c>
      <c r="C27" s="51">
        <v>14.712</v>
      </c>
      <c r="D27" s="51">
        <v>4.9000000000000002E-2</v>
      </c>
      <c r="E27" s="51">
        <v>4.9000000000000002E-2</v>
      </c>
    </row>
    <row r="28" spans="2:5">
      <c r="B28" s="50">
        <v>44291</v>
      </c>
      <c r="C28" s="51">
        <v>14.482699999999999</v>
      </c>
      <c r="D28" s="51">
        <v>4.9000000000000002E-2</v>
      </c>
      <c r="E28" s="51">
        <v>4.9000000000000002E-2</v>
      </c>
    </row>
    <row r="29" spans="2:5">
      <c r="B29" s="59"/>
      <c r="C29" s="53"/>
      <c r="D29" s="53"/>
      <c r="E29" s="53"/>
    </row>
    <row r="30" spans="2:5" ht="15.75">
      <c r="B30" s="263" t="s">
        <v>1957</v>
      </c>
      <c r="C30" s="263"/>
      <c r="D30" s="263"/>
      <c r="E30" s="263"/>
    </row>
    <row r="31" spans="2:5" s="58" customFormat="1" ht="38.25">
      <c r="B31" s="47" t="s">
        <v>1949</v>
      </c>
      <c r="C31" s="48" t="s">
        <v>1950</v>
      </c>
      <c r="D31" s="49" t="s">
        <v>1951</v>
      </c>
      <c r="E31" s="49" t="s">
        <v>1952</v>
      </c>
    </row>
    <row r="32" spans="2:5">
      <c r="B32" s="50">
        <v>44138</v>
      </c>
      <c r="C32" s="51">
        <v>15.466900000000001</v>
      </c>
      <c r="D32" s="51">
        <v>4.4999999999999998E-2</v>
      </c>
      <c r="E32" s="51">
        <v>4.4999999999999998E-2</v>
      </c>
    </row>
    <row r="33" spans="1:5">
      <c r="B33" s="50">
        <v>44168</v>
      </c>
      <c r="C33" s="51">
        <v>15.950200000000001</v>
      </c>
      <c r="D33" s="51">
        <v>4.7E-2</v>
      </c>
      <c r="E33" s="51">
        <v>4.7E-2</v>
      </c>
    </row>
    <row r="34" spans="1:5">
      <c r="B34" s="50">
        <v>44201</v>
      </c>
      <c r="C34" s="51">
        <v>16.415400000000002</v>
      </c>
      <c r="D34" s="51">
        <v>4.8000000000000001E-2</v>
      </c>
      <c r="E34" s="51">
        <v>4.8000000000000001E-2</v>
      </c>
    </row>
    <row r="35" spans="1:5" s="56" customFormat="1">
      <c r="B35" s="54">
        <v>44232</v>
      </c>
      <c r="C35" s="55">
        <v>16.752600000000001</v>
      </c>
      <c r="D35" s="55">
        <v>4.8000000000000001E-2</v>
      </c>
      <c r="E35" s="55">
        <v>4.8000000000000001E-2</v>
      </c>
    </row>
    <row r="36" spans="1:5" s="56" customFormat="1">
      <c r="B36" s="50">
        <v>44258</v>
      </c>
      <c r="C36" s="51">
        <v>16.8919</v>
      </c>
      <c r="D36" s="51">
        <v>4.9000000000000002E-2</v>
      </c>
      <c r="E36" s="51">
        <v>4.9000000000000002E-2</v>
      </c>
    </row>
    <row r="37" spans="1:5" s="56" customFormat="1">
      <c r="B37" s="50">
        <v>44291</v>
      </c>
      <c r="C37" s="51">
        <v>16.652899999999999</v>
      </c>
      <c r="D37" s="51">
        <v>4.9000000000000002E-2</v>
      </c>
      <c r="E37" s="51">
        <v>4.9000000000000002E-2</v>
      </c>
    </row>
    <row r="38" spans="1:5" s="56" customFormat="1">
      <c r="B38" s="52"/>
      <c r="C38" s="53"/>
      <c r="D38" s="53"/>
      <c r="E38" s="53"/>
    </row>
    <row r="39" spans="1:5" ht="15.75">
      <c r="B39" s="263" t="s">
        <v>1958</v>
      </c>
      <c r="C39" s="263"/>
      <c r="D39" s="263"/>
      <c r="E39" s="263"/>
    </row>
    <row r="40" spans="1:5" ht="38.25">
      <c r="A40" s="58"/>
      <c r="B40" s="47" t="s">
        <v>1949</v>
      </c>
      <c r="C40" s="48" t="s">
        <v>1950</v>
      </c>
      <c r="D40" s="49" t="s">
        <v>1951</v>
      </c>
      <c r="E40" s="49" t="s">
        <v>1952</v>
      </c>
    </row>
    <row r="41" spans="1:5">
      <c r="B41" s="60">
        <v>44308</v>
      </c>
      <c r="C41" s="61">
        <v>75.484200000000001</v>
      </c>
      <c r="D41" s="61">
        <v>5.75</v>
      </c>
      <c r="E41" s="61">
        <v>5.75</v>
      </c>
    </row>
    <row r="42" spans="1:5">
      <c r="B42" s="62"/>
      <c r="C42" s="63"/>
      <c r="D42" s="63"/>
      <c r="E42" s="63"/>
    </row>
    <row r="43" spans="1:5" ht="15.75">
      <c r="B43" s="263" t="s">
        <v>1959</v>
      </c>
      <c r="C43" s="263"/>
      <c r="D43" s="263"/>
      <c r="E43" s="263"/>
    </row>
    <row r="44" spans="1:5" ht="38.25">
      <c r="A44" s="58"/>
      <c r="B44" s="47" t="s">
        <v>1949</v>
      </c>
      <c r="C44" s="48" t="s">
        <v>1950</v>
      </c>
      <c r="D44" s="49" t="s">
        <v>1951</v>
      </c>
      <c r="E44" s="49" t="s">
        <v>1952</v>
      </c>
    </row>
    <row r="45" spans="1:5">
      <c r="B45" s="60">
        <v>44308</v>
      </c>
      <c r="C45" s="61">
        <v>83.317800000000005</v>
      </c>
      <c r="D45" s="61">
        <v>5.75</v>
      </c>
      <c r="E45" s="61">
        <v>5.75</v>
      </c>
    </row>
    <row r="46" spans="1:5">
      <c r="B46" s="62"/>
      <c r="C46" s="63"/>
      <c r="D46" s="63"/>
      <c r="E46" s="63"/>
    </row>
    <row r="47" spans="1:5" ht="15.75">
      <c r="B47" s="263" t="s">
        <v>1960</v>
      </c>
      <c r="C47" s="263"/>
      <c r="D47" s="263"/>
      <c r="E47" s="263"/>
    </row>
    <row r="48" spans="1:5" s="58" customFormat="1" ht="38.25">
      <c r="B48" s="47" t="s">
        <v>1949</v>
      </c>
      <c r="C48" s="48" t="s">
        <v>1950</v>
      </c>
      <c r="D48" s="49" t="s">
        <v>1951</v>
      </c>
      <c r="E48" s="49" t="s">
        <v>1952</v>
      </c>
    </row>
    <row r="49" spans="2:5">
      <c r="B49" s="57">
        <v>44138</v>
      </c>
      <c r="C49" s="51">
        <v>54.522399999999998</v>
      </c>
      <c r="D49" s="51">
        <v>0.23</v>
      </c>
      <c r="E49" s="51">
        <v>0.23</v>
      </c>
    </row>
    <row r="50" spans="2:5">
      <c r="B50" s="57">
        <v>44168</v>
      </c>
      <c r="C50" s="51">
        <v>59.012900000000002</v>
      </c>
      <c r="D50" s="51">
        <v>0.25</v>
      </c>
      <c r="E50" s="51">
        <v>0.25</v>
      </c>
    </row>
    <row r="51" spans="2:5">
      <c r="B51" s="57">
        <v>44201</v>
      </c>
      <c r="C51" s="51">
        <v>62.127400000000002</v>
      </c>
      <c r="D51" s="51">
        <v>0.26</v>
      </c>
      <c r="E51" s="51">
        <v>0.26</v>
      </c>
    </row>
    <row r="52" spans="2:5">
      <c r="B52" s="57">
        <v>44232</v>
      </c>
      <c r="C52" s="51">
        <v>65.3</v>
      </c>
      <c r="D52" s="51">
        <v>0.26</v>
      </c>
      <c r="E52" s="51">
        <v>0.26</v>
      </c>
    </row>
    <row r="53" spans="2:5">
      <c r="B53" s="57">
        <v>44258</v>
      </c>
      <c r="C53" s="51">
        <v>67.055300000000003</v>
      </c>
      <c r="D53" s="51">
        <v>0.28000000000000003</v>
      </c>
      <c r="E53" s="51">
        <v>0.28000000000000003</v>
      </c>
    </row>
    <row r="54" spans="2:5">
      <c r="B54" s="57">
        <v>44291</v>
      </c>
      <c r="C54" s="51">
        <v>64.246899999999997</v>
      </c>
      <c r="D54" s="51">
        <v>0.28000000000000003</v>
      </c>
      <c r="E54" s="51">
        <v>0.28000000000000003</v>
      </c>
    </row>
    <row r="56" spans="2:5" ht="15.75">
      <c r="B56" s="263" t="s">
        <v>1961</v>
      </c>
      <c r="C56" s="263"/>
      <c r="D56" s="263"/>
      <c r="E56" s="263"/>
    </row>
    <row r="57" spans="2:5" s="58" customFormat="1" ht="38.25">
      <c r="B57" s="47" t="s">
        <v>1949</v>
      </c>
      <c r="C57" s="48" t="s">
        <v>1950</v>
      </c>
      <c r="D57" s="49" t="s">
        <v>1951</v>
      </c>
      <c r="E57" s="49" t="s">
        <v>1952</v>
      </c>
    </row>
    <row r="58" spans="2:5">
      <c r="B58" s="50">
        <v>44138</v>
      </c>
      <c r="C58" s="51">
        <v>59.887999999999998</v>
      </c>
      <c r="D58" s="51">
        <v>0.23</v>
      </c>
      <c r="E58" s="51">
        <v>0.23</v>
      </c>
    </row>
    <row r="59" spans="2:5">
      <c r="B59" s="50">
        <v>44168</v>
      </c>
      <c r="C59" s="51">
        <v>64.901600000000002</v>
      </c>
      <c r="D59" s="51">
        <v>0.25</v>
      </c>
      <c r="E59" s="51">
        <v>0.25</v>
      </c>
    </row>
    <row r="60" spans="2:5">
      <c r="B60" s="50">
        <v>44201</v>
      </c>
      <c r="C60" s="51">
        <v>68.416399999999996</v>
      </c>
      <c r="D60" s="51">
        <v>0.26</v>
      </c>
      <c r="E60" s="51">
        <v>0.26</v>
      </c>
    </row>
    <row r="61" spans="2:5">
      <c r="B61" s="50">
        <v>44232</v>
      </c>
      <c r="C61" s="51">
        <v>72.001999999999995</v>
      </c>
      <c r="D61" s="51">
        <v>0.26</v>
      </c>
      <c r="E61" s="51">
        <v>0.26</v>
      </c>
    </row>
    <row r="62" spans="2:5">
      <c r="B62" s="50">
        <v>44258</v>
      </c>
      <c r="C62" s="51">
        <v>74.019499999999994</v>
      </c>
      <c r="D62" s="51">
        <v>0.28000000000000003</v>
      </c>
      <c r="E62" s="51">
        <v>0.28000000000000003</v>
      </c>
    </row>
    <row r="63" spans="2:5">
      <c r="B63" s="50">
        <v>44291</v>
      </c>
      <c r="C63" s="51">
        <v>71.009600000000006</v>
      </c>
      <c r="D63" s="51">
        <v>0.28000000000000003</v>
      </c>
      <c r="E63" s="51">
        <v>0.28000000000000003</v>
      </c>
    </row>
    <row r="64" spans="2:5">
      <c r="B64" s="52"/>
      <c r="C64" s="53"/>
      <c r="D64" s="53"/>
      <c r="E64" s="53"/>
    </row>
    <row r="65" spans="1:5" ht="15.75">
      <c r="B65" s="263" t="s">
        <v>1962</v>
      </c>
      <c r="C65" s="263"/>
      <c r="D65" s="263"/>
      <c r="E65" s="263"/>
    </row>
    <row r="66" spans="1:5" ht="38.25">
      <c r="A66" s="58"/>
      <c r="B66" s="47" t="s">
        <v>1949</v>
      </c>
      <c r="C66" s="48" t="s">
        <v>1950</v>
      </c>
      <c r="D66" s="49" t="s">
        <v>1951</v>
      </c>
      <c r="E66" s="49" t="s">
        <v>1952</v>
      </c>
    </row>
    <row r="67" spans="1:5">
      <c r="B67" s="60">
        <v>44301</v>
      </c>
      <c r="C67" s="61">
        <v>67.655900000000003</v>
      </c>
      <c r="D67" s="61">
        <v>5.15</v>
      </c>
      <c r="E67" s="61">
        <v>5.15</v>
      </c>
    </row>
    <row r="69" spans="1:5" ht="15.75">
      <c r="B69" s="263" t="s">
        <v>1963</v>
      </c>
      <c r="C69" s="263"/>
      <c r="D69" s="263"/>
      <c r="E69" s="263"/>
    </row>
    <row r="70" spans="1:5" ht="38.25">
      <c r="A70" s="58"/>
      <c r="B70" s="47" t="s">
        <v>1949</v>
      </c>
      <c r="C70" s="48" t="s">
        <v>1950</v>
      </c>
      <c r="D70" s="49" t="s">
        <v>1951</v>
      </c>
      <c r="E70" s="49" t="s">
        <v>1952</v>
      </c>
    </row>
    <row r="71" spans="1:5">
      <c r="B71" s="60">
        <v>44301</v>
      </c>
      <c r="C71" s="61">
        <v>128</v>
      </c>
      <c r="D71" s="61">
        <v>5.15</v>
      </c>
      <c r="E71" s="61">
        <v>5.15</v>
      </c>
    </row>
    <row r="73" spans="1:5" ht="15.75">
      <c r="B73" s="263" t="s">
        <v>1964</v>
      </c>
      <c r="C73" s="263"/>
      <c r="D73" s="263"/>
      <c r="E73" s="263"/>
    </row>
    <row r="74" spans="1:5" s="58" customFormat="1" ht="38.25">
      <c r="B74" s="64" t="s">
        <v>1949</v>
      </c>
      <c r="C74" s="65" t="s">
        <v>1950</v>
      </c>
      <c r="D74" s="66" t="s">
        <v>1951</v>
      </c>
      <c r="E74" s="66" t="s">
        <v>1952</v>
      </c>
    </row>
    <row r="75" spans="1:5">
      <c r="B75" s="67" t="s">
        <v>1965</v>
      </c>
      <c r="C75" s="68" t="s">
        <v>1966</v>
      </c>
      <c r="D75" s="69">
        <v>2.6248</v>
      </c>
      <c r="E75" s="69">
        <v>1.3289</v>
      </c>
    </row>
    <row r="76" spans="1:5">
      <c r="B76" s="67" t="s">
        <v>1967</v>
      </c>
      <c r="C76" s="68" t="s">
        <v>1966</v>
      </c>
      <c r="D76" s="69">
        <v>2.3045</v>
      </c>
      <c r="E76" s="69">
        <v>2.3045</v>
      </c>
    </row>
    <row r="77" spans="1:5">
      <c r="B77" s="67" t="s">
        <v>1968</v>
      </c>
      <c r="C77" s="68" t="s">
        <v>1966</v>
      </c>
      <c r="D77" s="69">
        <v>2.2490000000000001</v>
      </c>
      <c r="E77" s="69">
        <v>2.2490000000000001</v>
      </c>
    </row>
    <row r="78" spans="1:5">
      <c r="B78" s="67" t="s">
        <v>1969</v>
      </c>
      <c r="C78" s="68" t="s">
        <v>1966</v>
      </c>
      <c r="D78" s="69">
        <v>2.4908000000000001</v>
      </c>
      <c r="E78" s="69">
        <v>2.4908000000000001</v>
      </c>
    </row>
    <row r="79" spans="1:5">
      <c r="B79" s="67" t="s">
        <v>1970</v>
      </c>
      <c r="C79" s="68" t="s">
        <v>1966</v>
      </c>
      <c r="D79" s="69">
        <v>2.7507000000000001</v>
      </c>
      <c r="E79" s="69">
        <v>2.7507000000000001</v>
      </c>
    </row>
    <row r="80" spans="1:5">
      <c r="B80" s="67" t="s">
        <v>1971</v>
      </c>
      <c r="C80" s="68" t="s">
        <v>1966</v>
      </c>
      <c r="D80" s="69">
        <v>2.5909</v>
      </c>
      <c r="E80" s="69">
        <v>2.5909</v>
      </c>
    </row>
    <row r="81" spans="2:5">
      <c r="B81" s="70"/>
      <c r="C81" s="71"/>
      <c r="D81" s="71"/>
      <c r="E81" s="71"/>
    </row>
    <row r="82" spans="2:5" ht="15.75">
      <c r="B82" s="263" t="s">
        <v>1972</v>
      </c>
      <c r="C82" s="263"/>
      <c r="D82" s="263"/>
      <c r="E82" s="263"/>
    </row>
    <row r="83" spans="2:5" s="58" customFormat="1" ht="38.25">
      <c r="B83" s="47" t="s">
        <v>1949</v>
      </c>
      <c r="C83" s="48" t="s">
        <v>1950</v>
      </c>
      <c r="D83" s="49" t="s">
        <v>1951</v>
      </c>
      <c r="E83" s="49" t="s">
        <v>1952</v>
      </c>
    </row>
    <row r="84" spans="2:5">
      <c r="B84" s="67" t="s">
        <v>1965</v>
      </c>
      <c r="C84" s="68" t="s">
        <v>1973</v>
      </c>
      <c r="D84" s="72">
        <v>2.7168999999999999</v>
      </c>
      <c r="E84" s="72">
        <v>2.7168999999999999</v>
      </c>
    </row>
    <row r="85" spans="2:5">
      <c r="B85" s="67" t="s">
        <v>1967</v>
      </c>
      <c r="C85" s="68" t="s">
        <v>1973</v>
      </c>
      <c r="D85" s="72">
        <v>2.4016000000000002</v>
      </c>
      <c r="E85" s="72">
        <v>2.4016000000000002</v>
      </c>
    </row>
    <row r="86" spans="2:5">
      <c r="B86" s="67" t="s">
        <v>1968</v>
      </c>
      <c r="C86" s="68" t="s">
        <v>1973</v>
      </c>
      <c r="D86" s="69">
        <v>2.35</v>
      </c>
      <c r="E86" s="69">
        <v>2.35</v>
      </c>
    </row>
    <row r="87" spans="2:5">
      <c r="B87" s="67" t="s">
        <v>1974</v>
      </c>
      <c r="C87" s="68" t="s">
        <v>1973</v>
      </c>
      <c r="D87" s="69">
        <v>2.5670999999999999</v>
      </c>
      <c r="E87" s="69">
        <v>2.5670999999999999</v>
      </c>
    </row>
    <row r="88" spans="2:5">
      <c r="B88" s="67" t="s">
        <v>1970</v>
      </c>
      <c r="C88" s="68" t="s">
        <v>1973</v>
      </c>
      <c r="D88" s="69">
        <v>2.8494999999999999</v>
      </c>
      <c r="E88" s="69">
        <v>2.8494999999999999</v>
      </c>
    </row>
    <row r="89" spans="2:5">
      <c r="B89" s="67" t="s">
        <v>1971</v>
      </c>
      <c r="C89" s="68" t="s">
        <v>1973</v>
      </c>
      <c r="D89" s="69">
        <v>2.6800999999999999</v>
      </c>
      <c r="E89" s="69">
        <v>2.6800999999999999</v>
      </c>
    </row>
    <row r="90" spans="2:5">
      <c r="B90" s="73"/>
      <c r="C90" s="71"/>
      <c r="D90" s="71"/>
      <c r="E90" s="71"/>
    </row>
    <row r="91" spans="2:5" ht="15.75">
      <c r="B91" s="263" t="s">
        <v>1975</v>
      </c>
      <c r="C91" s="263"/>
      <c r="D91" s="263"/>
      <c r="E91" s="263"/>
    </row>
    <row r="92" spans="2:5" s="58" customFormat="1" ht="38.25">
      <c r="B92" s="47" t="s">
        <v>1949</v>
      </c>
      <c r="C92" s="48" t="s">
        <v>1950</v>
      </c>
      <c r="D92" s="49" t="s">
        <v>1951</v>
      </c>
      <c r="E92" s="49" t="s">
        <v>1952</v>
      </c>
    </row>
    <row r="93" spans="2:5" s="56" customFormat="1">
      <c r="B93" s="74" t="s">
        <v>1965</v>
      </c>
      <c r="C93" s="75" t="s">
        <v>1976</v>
      </c>
      <c r="D93" s="76">
        <v>3.7702</v>
      </c>
      <c r="E93" s="76">
        <v>3.7702</v>
      </c>
    </row>
    <row r="94" spans="2:5">
      <c r="B94" s="67" t="s">
        <v>1967</v>
      </c>
      <c r="C94" s="68" t="s">
        <v>1976</v>
      </c>
      <c r="D94" s="69">
        <v>3.1949000000000001</v>
      </c>
      <c r="E94" s="69">
        <v>3.1949000000000001</v>
      </c>
    </row>
    <row r="95" spans="2:5">
      <c r="B95" s="67" t="s">
        <v>1968</v>
      </c>
      <c r="C95" s="68" t="s">
        <v>1976</v>
      </c>
      <c r="D95" s="69">
        <v>2.5289000000000001</v>
      </c>
      <c r="E95" s="69">
        <v>2.5289000000000001</v>
      </c>
    </row>
    <row r="96" spans="2:5" s="56" customFormat="1">
      <c r="B96" s="74" t="s">
        <v>1969</v>
      </c>
      <c r="C96" s="75" t="s">
        <v>1976</v>
      </c>
      <c r="D96" s="76">
        <v>3.2269000000000001</v>
      </c>
      <c r="E96" s="76">
        <v>3.2269000000000001</v>
      </c>
    </row>
    <row r="97" spans="2:5" s="56" customFormat="1">
      <c r="B97" s="67" t="s">
        <v>1970</v>
      </c>
      <c r="C97" s="75" t="s">
        <v>1976</v>
      </c>
      <c r="D97" s="76">
        <v>5.1731999999999996</v>
      </c>
      <c r="E97" s="76">
        <v>5.1731999999999996</v>
      </c>
    </row>
    <row r="98" spans="2:5" s="56" customFormat="1">
      <c r="B98" s="67" t="s">
        <v>1971</v>
      </c>
      <c r="C98" s="75" t="s">
        <v>1976</v>
      </c>
      <c r="D98" s="76">
        <v>4.4524999999999997</v>
      </c>
      <c r="E98" s="76">
        <v>4.4524999999999997</v>
      </c>
    </row>
    <row r="100" spans="2:5" ht="15.75">
      <c r="B100" s="263" t="s">
        <v>1977</v>
      </c>
      <c r="C100" s="263"/>
      <c r="D100" s="263"/>
      <c r="E100" s="263"/>
    </row>
    <row r="101" spans="2:5" s="58" customFormat="1" ht="38.25">
      <c r="B101" s="47" t="s">
        <v>1949</v>
      </c>
      <c r="C101" s="48" t="s">
        <v>1950</v>
      </c>
      <c r="D101" s="49" t="s">
        <v>1951</v>
      </c>
      <c r="E101" s="49" t="s">
        <v>1952</v>
      </c>
    </row>
    <row r="102" spans="2:5" s="56" customFormat="1">
      <c r="B102" s="74" t="s">
        <v>1965</v>
      </c>
      <c r="C102" s="75" t="s">
        <v>1976</v>
      </c>
      <c r="D102" s="77">
        <v>3.9209999999999998</v>
      </c>
      <c r="E102" s="77">
        <v>3.9209999999999998</v>
      </c>
    </row>
    <row r="103" spans="2:5">
      <c r="B103" s="67" t="s">
        <v>1967</v>
      </c>
      <c r="C103" s="68" t="s">
        <v>1976</v>
      </c>
      <c r="D103" s="78">
        <v>3.4195000000000002</v>
      </c>
      <c r="E103" s="78">
        <v>3.4195000000000002</v>
      </c>
    </row>
    <row r="104" spans="2:5">
      <c r="B104" s="67" t="s">
        <v>1968</v>
      </c>
      <c r="C104" s="68" t="s">
        <v>1976</v>
      </c>
      <c r="D104" s="79">
        <v>2.7229999999999999</v>
      </c>
      <c r="E104" s="79">
        <v>2.7229999999999999</v>
      </c>
    </row>
    <row r="105" spans="2:5">
      <c r="B105" s="67" t="s">
        <v>1974</v>
      </c>
      <c r="C105" s="68" t="s">
        <v>1976</v>
      </c>
      <c r="D105" s="79">
        <v>3.4436</v>
      </c>
      <c r="E105" s="79">
        <v>3.4436</v>
      </c>
    </row>
    <row r="106" spans="2:5">
      <c r="B106" s="67" t="s">
        <v>1970</v>
      </c>
      <c r="C106" s="68" t="s">
        <v>1976</v>
      </c>
      <c r="D106" s="79">
        <v>5.4031000000000002</v>
      </c>
      <c r="E106" s="79">
        <v>5.4031000000000002</v>
      </c>
    </row>
    <row r="107" spans="2:5">
      <c r="B107" s="67" t="s">
        <v>1971</v>
      </c>
      <c r="C107" s="68" t="s">
        <v>1976</v>
      </c>
      <c r="D107" s="79">
        <v>4.6212</v>
      </c>
      <c r="E107" s="79">
        <v>4.6212</v>
      </c>
    </row>
    <row r="108" spans="2:5">
      <c r="B108" s="80"/>
      <c r="C108" s="81"/>
    </row>
    <row r="109" spans="2:5" ht="15.75">
      <c r="B109" s="263" t="s">
        <v>1978</v>
      </c>
      <c r="C109" s="263"/>
      <c r="D109" s="263"/>
      <c r="E109" s="263"/>
    </row>
    <row r="110" spans="2:5" s="58" customFormat="1" ht="38.25">
      <c r="B110" s="47" t="s">
        <v>1949</v>
      </c>
      <c r="C110" s="48" t="s">
        <v>1950</v>
      </c>
      <c r="D110" s="49" t="s">
        <v>1951</v>
      </c>
      <c r="E110" s="49" t="s">
        <v>1952</v>
      </c>
    </row>
    <row r="111" spans="2:5" ht="15" customHeight="1">
      <c r="B111" s="67" t="s">
        <v>1965</v>
      </c>
      <c r="C111" s="68" t="s">
        <v>1979</v>
      </c>
      <c r="D111" s="69">
        <v>2.1776</v>
      </c>
      <c r="E111" s="69">
        <v>2.1776</v>
      </c>
    </row>
    <row r="112" spans="2:5" ht="15" customHeight="1">
      <c r="B112" s="67" t="s">
        <v>1967</v>
      </c>
      <c r="C112" s="68" t="s">
        <v>1979</v>
      </c>
      <c r="D112" s="69">
        <v>2.5011999999999999</v>
      </c>
      <c r="E112" s="69">
        <v>2.5011999999999999</v>
      </c>
    </row>
    <row r="113" spans="2:5" ht="15" customHeight="1">
      <c r="B113" s="67" t="s">
        <v>1968</v>
      </c>
      <c r="C113" s="68" t="s">
        <v>1979</v>
      </c>
      <c r="D113" s="69">
        <v>2.5017</v>
      </c>
      <c r="E113" s="69">
        <v>2.5017</v>
      </c>
    </row>
    <row r="114" spans="2:5" ht="15" customHeight="1">
      <c r="B114" s="67" t="s">
        <v>1974</v>
      </c>
      <c r="C114" s="68" t="s">
        <v>1979</v>
      </c>
      <c r="D114" s="69">
        <v>2.1545000000000001</v>
      </c>
      <c r="E114" s="69">
        <v>2.1545000000000001</v>
      </c>
    </row>
    <row r="115" spans="2:5" ht="15" customHeight="1">
      <c r="B115" s="67" t="s">
        <v>1970</v>
      </c>
      <c r="C115" s="68" t="s">
        <v>1979</v>
      </c>
      <c r="D115" s="69">
        <v>2.6103999999999998</v>
      </c>
      <c r="E115" s="69">
        <v>2.6103999999999998</v>
      </c>
    </row>
    <row r="116" spans="2:5" ht="15" customHeight="1">
      <c r="B116" s="67" t="s">
        <v>1971</v>
      </c>
      <c r="C116" s="68" t="s">
        <v>1979</v>
      </c>
      <c r="D116" s="69">
        <v>2.4967000000000001</v>
      </c>
      <c r="E116" s="69">
        <v>2.4967000000000001</v>
      </c>
    </row>
    <row r="117" spans="2:5" ht="15" customHeight="1">
      <c r="B117" s="80"/>
      <c r="C117" s="82"/>
      <c r="D117" s="71"/>
      <c r="E117" s="71"/>
    </row>
    <row r="118" spans="2:5" ht="15.75">
      <c r="B118" s="263" t="s">
        <v>1980</v>
      </c>
      <c r="C118" s="263"/>
      <c r="D118" s="263"/>
      <c r="E118" s="263"/>
    </row>
    <row r="119" spans="2:5" s="58" customFormat="1" ht="38.25">
      <c r="B119" s="47" t="s">
        <v>1949</v>
      </c>
      <c r="C119" s="48" t="s">
        <v>1950</v>
      </c>
      <c r="D119" s="49" t="s">
        <v>1951</v>
      </c>
      <c r="E119" s="49" t="s">
        <v>1952</v>
      </c>
    </row>
    <row r="120" spans="2:5">
      <c r="B120" s="67" t="s">
        <v>1965</v>
      </c>
      <c r="C120" s="68" t="s">
        <v>1979</v>
      </c>
      <c r="D120" s="69">
        <v>2.2757000000000001</v>
      </c>
      <c r="E120" s="69">
        <v>1.1716</v>
      </c>
    </row>
    <row r="121" spans="2:5">
      <c r="B121" s="67" t="s">
        <v>1967</v>
      </c>
      <c r="C121" s="68" t="s">
        <v>1979</v>
      </c>
      <c r="D121" s="69">
        <v>2.5931999999999999</v>
      </c>
      <c r="E121" s="69">
        <v>2.5931999999999999</v>
      </c>
    </row>
    <row r="122" spans="2:5">
      <c r="B122" s="67" t="s">
        <v>1968</v>
      </c>
      <c r="C122" s="68" t="s">
        <v>1979</v>
      </c>
      <c r="D122" s="69">
        <v>2.6021000000000001</v>
      </c>
      <c r="E122" s="69">
        <v>2.6021000000000001</v>
      </c>
    </row>
    <row r="123" spans="2:5">
      <c r="B123" s="67" t="s">
        <v>1974</v>
      </c>
      <c r="C123" s="68" t="s">
        <v>1979</v>
      </c>
      <c r="D123" s="69">
        <v>2.2261000000000002</v>
      </c>
      <c r="E123" s="69">
        <v>2.2261000000000002</v>
      </c>
    </row>
    <row r="124" spans="2:5">
      <c r="B124" s="67" t="s">
        <v>1970</v>
      </c>
      <c r="C124" s="68" t="s">
        <v>1979</v>
      </c>
      <c r="D124" s="69">
        <v>2.7107999999999999</v>
      </c>
      <c r="E124" s="69">
        <v>2.7107999999999999</v>
      </c>
    </row>
    <row r="125" spans="2:5">
      <c r="B125" s="67" t="s">
        <v>1971</v>
      </c>
      <c r="C125" s="68" t="s">
        <v>1979</v>
      </c>
      <c r="D125" s="69">
        <v>2.5514000000000001</v>
      </c>
      <c r="E125" s="69">
        <v>2.5514000000000001</v>
      </c>
    </row>
    <row r="127" spans="2:5" ht="15.75">
      <c r="B127" s="263" t="s">
        <v>1981</v>
      </c>
      <c r="C127" s="263"/>
      <c r="D127" s="263"/>
      <c r="E127" s="263"/>
    </row>
    <row r="128" spans="2:5" s="58" customFormat="1" ht="38.25">
      <c r="B128" s="47" t="s">
        <v>1949</v>
      </c>
      <c r="C128" s="48" t="s">
        <v>1950</v>
      </c>
      <c r="D128" s="49" t="s">
        <v>1951</v>
      </c>
      <c r="E128" s="49" t="s">
        <v>1952</v>
      </c>
    </row>
    <row r="129" spans="2:5">
      <c r="B129" s="67" t="s">
        <v>1982</v>
      </c>
      <c r="C129" s="68" t="s">
        <v>1983</v>
      </c>
      <c r="D129" s="78">
        <v>4.8244999999999996</v>
      </c>
      <c r="E129" s="78">
        <v>4.8244999999999996</v>
      </c>
    </row>
    <row r="130" spans="2:5">
      <c r="B130" s="67" t="s">
        <v>1967</v>
      </c>
      <c r="C130" s="68" t="s">
        <v>1983</v>
      </c>
      <c r="D130" s="79">
        <v>2.7349999999999999</v>
      </c>
      <c r="E130" s="79">
        <v>2.7349999999999999</v>
      </c>
    </row>
    <row r="131" spans="2:5">
      <c r="B131" s="67" t="s">
        <v>1968</v>
      </c>
      <c r="C131" s="68" t="s">
        <v>1983</v>
      </c>
      <c r="D131" s="78">
        <v>1.3622000000000001</v>
      </c>
      <c r="E131" s="78">
        <v>1.3622000000000001</v>
      </c>
    </row>
    <row r="132" spans="2:5">
      <c r="B132" s="67" t="s">
        <v>1974</v>
      </c>
      <c r="C132" s="68" t="s">
        <v>1983</v>
      </c>
      <c r="D132" s="78">
        <v>0.59130000000000005</v>
      </c>
      <c r="E132" s="78">
        <v>0.59130000000000005</v>
      </c>
    </row>
    <row r="133" spans="2:5">
      <c r="B133" s="67" t="s">
        <v>1970</v>
      </c>
      <c r="C133" s="68" t="s">
        <v>1983</v>
      </c>
      <c r="D133" s="78">
        <v>4.8765000000000001</v>
      </c>
      <c r="E133" s="78">
        <v>4.8765000000000001</v>
      </c>
    </row>
    <row r="134" spans="2:5">
      <c r="B134" s="67" t="s">
        <v>1971</v>
      </c>
      <c r="C134" s="68" t="s">
        <v>1983</v>
      </c>
      <c r="D134" s="79">
        <v>4.7907999999999999</v>
      </c>
      <c r="E134" s="79">
        <v>4.7907999999999999</v>
      </c>
    </row>
    <row r="135" spans="2:5">
      <c r="C135" s="81"/>
      <c r="D135" s="84"/>
      <c r="E135" s="84"/>
    </row>
    <row r="136" spans="2:5" ht="15.75">
      <c r="B136" s="263" t="s">
        <v>1984</v>
      </c>
      <c r="C136" s="263"/>
      <c r="D136" s="263"/>
      <c r="E136" s="263"/>
    </row>
    <row r="137" spans="2:5" s="58" customFormat="1" ht="38.25">
      <c r="B137" s="47" t="s">
        <v>1949</v>
      </c>
      <c r="C137" s="48" t="s">
        <v>1950</v>
      </c>
      <c r="D137" s="49" t="s">
        <v>1951</v>
      </c>
      <c r="E137" s="49" t="s">
        <v>1952</v>
      </c>
    </row>
    <row r="138" spans="2:5" s="56" customFormat="1">
      <c r="B138" s="74" t="s">
        <v>1965</v>
      </c>
      <c r="C138" s="75" t="s">
        <v>1985</v>
      </c>
      <c r="D138" s="76">
        <v>5.1871999999999998</v>
      </c>
      <c r="E138" s="76">
        <v>5.1871999999999998</v>
      </c>
    </row>
    <row r="139" spans="2:5">
      <c r="B139" s="67" t="s">
        <v>1967</v>
      </c>
      <c r="C139" s="68" t="s">
        <v>1985</v>
      </c>
      <c r="D139" s="69">
        <v>2.9253</v>
      </c>
      <c r="E139" s="69">
        <v>2.9253</v>
      </c>
    </row>
    <row r="140" spans="2:5">
      <c r="B140" s="67" t="s">
        <v>1968</v>
      </c>
      <c r="C140" s="68" t="s">
        <v>1985</v>
      </c>
      <c r="D140" s="69">
        <v>1.4016</v>
      </c>
      <c r="E140" s="69">
        <v>1.4016</v>
      </c>
    </row>
    <row r="141" spans="2:5" s="56" customFormat="1">
      <c r="B141" s="67" t="s">
        <v>1974</v>
      </c>
      <c r="C141" s="75" t="s">
        <v>1985</v>
      </c>
      <c r="D141" s="76">
        <v>0.84650000000000003</v>
      </c>
      <c r="E141" s="76">
        <v>0.84650000000000003</v>
      </c>
    </row>
    <row r="142" spans="2:5" s="56" customFormat="1">
      <c r="B142" s="67" t="s">
        <v>1970</v>
      </c>
      <c r="C142" s="75" t="s">
        <v>1985</v>
      </c>
      <c r="D142" s="76">
        <v>5.0590000000000002</v>
      </c>
      <c r="E142" s="76">
        <v>5.0590000000000002</v>
      </c>
    </row>
    <row r="143" spans="2:5" s="56" customFormat="1">
      <c r="B143" s="67" t="s">
        <v>1971</v>
      </c>
      <c r="C143" s="75" t="s">
        <v>1985</v>
      </c>
      <c r="D143" s="76">
        <v>4.9165000000000001</v>
      </c>
      <c r="E143" s="76">
        <v>4.9165000000000001</v>
      </c>
    </row>
    <row r="144" spans="2:5">
      <c r="C144" s="81"/>
      <c r="D144" s="71"/>
      <c r="E144" s="71"/>
    </row>
    <row r="145" spans="2:5" ht="15.75">
      <c r="B145" s="263" t="s">
        <v>1986</v>
      </c>
      <c r="C145" s="263"/>
      <c r="D145" s="263"/>
      <c r="E145" s="263"/>
    </row>
    <row r="146" spans="2:5" s="58" customFormat="1" ht="38.25">
      <c r="B146" s="47" t="s">
        <v>1949</v>
      </c>
      <c r="C146" s="48" t="s">
        <v>1950</v>
      </c>
      <c r="D146" s="49" t="s">
        <v>1951</v>
      </c>
      <c r="E146" s="49" t="s">
        <v>1952</v>
      </c>
    </row>
    <row r="147" spans="2:5">
      <c r="B147" s="50">
        <v>44138</v>
      </c>
      <c r="C147" s="51">
        <v>1008.0658</v>
      </c>
      <c r="D147" s="51">
        <v>0.91839999999999999</v>
      </c>
      <c r="E147" s="51">
        <v>0.91839999999999999</v>
      </c>
    </row>
    <row r="148" spans="2:5">
      <c r="B148" s="50">
        <v>44145</v>
      </c>
      <c r="C148" s="51">
        <v>1008.0658</v>
      </c>
      <c r="D148" s="51">
        <v>1.1889000000000001</v>
      </c>
      <c r="E148" s="51">
        <v>1.1889000000000001</v>
      </c>
    </row>
    <row r="149" spans="2:5">
      <c r="B149" s="50">
        <v>44152</v>
      </c>
      <c r="C149" s="51">
        <v>1008.0658</v>
      </c>
      <c r="D149" s="51">
        <v>1.0438000000000001</v>
      </c>
      <c r="E149" s="51">
        <v>1.0438000000000001</v>
      </c>
    </row>
    <row r="150" spans="2:5" s="56" customFormat="1">
      <c r="B150" s="54">
        <v>44159</v>
      </c>
      <c r="C150" s="55">
        <v>1008.0658</v>
      </c>
      <c r="D150" s="55">
        <v>1.6268</v>
      </c>
      <c r="E150" s="55">
        <v>1.6268</v>
      </c>
    </row>
    <row r="151" spans="2:5">
      <c r="B151" s="50">
        <v>44166</v>
      </c>
      <c r="C151" s="51">
        <v>1008.0658</v>
      </c>
      <c r="D151" s="51">
        <v>0.4415</v>
      </c>
      <c r="E151" s="51">
        <v>0.4415</v>
      </c>
    </row>
    <row r="152" spans="2:5" s="56" customFormat="1">
      <c r="B152" s="54">
        <v>44173</v>
      </c>
      <c r="C152" s="55">
        <v>1008.0658</v>
      </c>
      <c r="D152" s="55">
        <v>0.4526</v>
      </c>
      <c r="E152" s="55">
        <v>0.4526</v>
      </c>
    </row>
    <row r="153" spans="2:5">
      <c r="B153" s="50">
        <v>44180</v>
      </c>
      <c r="C153" s="51">
        <v>1008.0658</v>
      </c>
      <c r="D153" s="51">
        <v>0.43440000000000001</v>
      </c>
      <c r="E153" s="51">
        <v>0.43440000000000001</v>
      </c>
    </row>
    <row r="154" spans="2:5">
      <c r="B154" s="50">
        <v>44187</v>
      </c>
      <c r="C154" s="51">
        <v>1008.0658</v>
      </c>
      <c r="D154" s="51">
        <v>0.61580000000000001</v>
      </c>
      <c r="E154" s="51">
        <v>0.61580000000000001</v>
      </c>
    </row>
    <row r="155" spans="2:5">
      <c r="B155" s="50">
        <v>44194</v>
      </c>
      <c r="C155" s="51">
        <v>1008.0658</v>
      </c>
      <c r="D155" s="51">
        <v>0.88770000000000004</v>
      </c>
      <c r="E155" s="51">
        <v>0.88770000000000004</v>
      </c>
    </row>
    <row r="156" spans="2:5" s="56" customFormat="1">
      <c r="B156" s="54">
        <v>44201</v>
      </c>
      <c r="C156" s="55">
        <v>1008.0658</v>
      </c>
      <c r="D156" s="55">
        <v>1.2538</v>
      </c>
      <c r="E156" s="55">
        <v>1.2538</v>
      </c>
    </row>
    <row r="157" spans="2:5">
      <c r="B157" s="50">
        <v>44243</v>
      </c>
      <c r="C157" s="51">
        <v>1008.0658</v>
      </c>
      <c r="D157" s="51">
        <v>0.39839999999999998</v>
      </c>
      <c r="E157" s="51">
        <v>0.39839999999999998</v>
      </c>
    </row>
    <row r="158" spans="2:5">
      <c r="B158" s="50">
        <v>44250</v>
      </c>
      <c r="C158" s="51">
        <v>1008.0658</v>
      </c>
      <c r="D158" s="51">
        <v>0.20399999999999999</v>
      </c>
      <c r="E158" s="51">
        <v>0.20399999999999999</v>
      </c>
    </row>
    <row r="159" spans="2:5">
      <c r="B159" s="50">
        <v>44257</v>
      </c>
      <c r="C159" s="51">
        <v>1008.0658</v>
      </c>
      <c r="D159" s="51">
        <v>0.63890000000000002</v>
      </c>
      <c r="E159" s="51">
        <v>0.63890000000000002</v>
      </c>
    </row>
    <row r="160" spans="2:5">
      <c r="B160" s="50">
        <v>44264</v>
      </c>
      <c r="C160" s="51">
        <v>1008.0658</v>
      </c>
      <c r="D160" s="51">
        <v>0.6754</v>
      </c>
      <c r="E160" s="51">
        <v>0.6754</v>
      </c>
    </row>
    <row r="161" spans="2:5">
      <c r="B161" s="50">
        <v>44271</v>
      </c>
      <c r="C161" s="51">
        <v>1008.0658</v>
      </c>
      <c r="D161" s="51">
        <v>0.12659999999999999</v>
      </c>
      <c r="E161" s="51">
        <v>0.12659999999999999</v>
      </c>
    </row>
    <row r="162" spans="2:5">
      <c r="B162" s="50">
        <v>44278</v>
      </c>
      <c r="C162" s="51">
        <v>1008.0658</v>
      </c>
      <c r="D162" s="51">
        <v>2.0487000000000002</v>
      </c>
      <c r="E162" s="51">
        <v>2.0487000000000002</v>
      </c>
    </row>
    <row r="163" spans="2:5">
      <c r="B163" s="50">
        <v>44285</v>
      </c>
      <c r="C163" s="51">
        <v>1008.0658</v>
      </c>
      <c r="D163" s="51">
        <v>1.3191999999999999</v>
      </c>
      <c r="E163" s="51">
        <v>1.3191999999999999</v>
      </c>
    </row>
    <row r="164" spans="2:5">
      <c r="B164" s="50">
        <v>44293</v>
      </c>
      <c r="C164" s="51">
        <v>1008.0658</v>
      </c>
      <c r="D164" s="51">
        <v>1.4089</v>
      </c>
      <c r="E164" s="51">
        <v>1.4089</v>
      </c>
    </row>
    <row r="165" spans="2:5">
      <c r="B165" s="50">
        <v>44301</v>
      </c>
      <c r="C165" s="51">
        <v>1008.0658</v>
      </c>
      <c r="D165" s="51">
        <v>0.5998</v>
      </c>
      <c r="E165" s="51">
        <v>0.5998</v>
      </c>
    </row>
    <row r="166" spans="2:5">
      <c r="B166" s="85">
        <v>44306</v>
      </c>
      <c r="C166" s="61">
        <v>1008.0658</v>
      </c>
      <c r="D166" s="61">
        <v>0.8115</v>
      </c>
      <c r="E166" s="61">
        <v>0.8115</v>
      </c>
    </row>
    <row r="167" spans="2:5">
      <c r="B167" s="85">
        <v>44313</v>
      </c>
      <c r="C167" s="61">
        <v>1008.0658</v>
      </c>
      <c r="D167" s="61">
        <v>1.508</v>
      </c>
      <c r="E167" s="61">
        <v>1.508</v>
      </c>
    </row>
    <row r="169" spans="2:5" ht="15.75">
      <c r="B169" s="263" t="s">
        <v>1987</v>
      </c>
      <c r="C169" s="263"/>
      <c r="D169" s="263"/>
      <c r="E169" s="263"/>
    </row>
    <row r="170" spans="2:5" s="58" customFormat="1" ht="38.25">
      <c r="B170" s="47" t="s">
        <v>1949</v>
      </c>
      <c r="C170" s="48" t="s">
        <v>1950</v>
      </c>
      <c r="D170" s="49" t="s">
        <v>1951</v>
      </c>
      <c r="E170" s="49" t="s">
        <v>1952</v>
      </c>
    </row>
    <row r="171" spans="2:5">
      <c r="B171" s="50">
        <v>44138</v>
      </c>
      <c r="C171" s="51">
        <v>1008.0658</v>
      </c>
      <c r="D171" s="51">
        <v>0.95250000000000001</v>
      </c>
      <c r="E171" s="51">
        <v>0.95250000000000001</v>
      </c>
    </row>
    <row r="172" spans="2:5">
      <c r="B172" s="50">
        <v>44145</v>
      </c>
      <c r="C172" s="51">
        <v>1008.0658</v>
      </c>
      <c r="D172" s="51">
        <v>1.2233000000000001</v>
      </c>
      <c r="E172" s="51">
        <v>1.2233000000000001</v>
      </c>
    </row>
    <row r="173" spans="2:5">
      <c r="B173" s="50">
        <v>44152</v>
      </c>
      <c r="C173" s="51">
        <v>1008.0658</v>
      </c>
      <c r="D173" s="51">
        <v>1.0791999999999999</v>
      </c>
      <c r="E173" s="51">
        <v>1.0791999999999999</v>
      </c>
    </row>
    <row r="174" spans="2:5">
      <c r="B174" s="50">
        <v>44159</v>
      </c>
      <c r="C174" s="51">
        <v>1008.0658</v>
      </c>
      <c r="D174" s="51">
        <v>1.81</v>
      </c>
      <c r="E174" s="51">
        <v>1.81</v>
      </c>
    </row>
    <row r="175" spans="2:5">
      <c r="B175" s="50">
        <v>44166</v>
      </c>
      <c r="C175" s="51">
        <v>1008.0658</v>
      </c>
      <c r="D175" s="51">
        <v>0.60040000000000004</v>
      </c>
      <c r="E175" s="51">
        <v>0.60040000000000004</v>
      </c>
    </row>
    <row r="176" spans="2:5">
      <c r="B176" s="50">
        <v>44173</v>
      </c>
      <c r="C176" s="51">
        <v>1008.0658</v>
      </c>
      <c r="D176" s="51">
        <v>0.48670000000000002</v>
      </c>
      <c r="E176" s="51">
        <v>0.48670000000000002</v>
      </c>
    </row>
    <row r="177" spans="2:5">
      <c r="B177" s="50">
        <v>44180</v>
      </c>
      <c r="C177" s="51">
        <v>1008.0658</v>
      </c>
      <c r="D177" s="51">
        <v>0.46939999999999998</v>
      </c>
      <c r="E177" s="51">
        <v>0.46939999999999998</v>
      </c>
    </row>
    <row r="178" spans="2:5">
      <c r="B178" s="50">
        <v>44187</v>
      </c>
      <c r="C178" s="51">
        <v>1008.0658</v>
      </c>
      <c r="D178" s="51">
        <v>0.65539999999999998</v>
      </c>
      <c r="E178" s="51">
        <v>0.65539999999999998</v>
      </c>
    </row>
    <row r="179" spans="2:5">
      <c r="B179" s="50">
        <v>44194</v>
      </c>
      <c r="C179" s="51">
        <v>1008.0658</v>
      </c>
      <c r="D179" s="51">
        <v>0.92849999999999999</v>
      </c>
      <c r="E179" s="51">
        <v>0.92849999999999999</v>
      </c>
    </row>
    <row r="180" spans="2:5">
      <c r="B180" s="50">
        <v>44201</v>
      </c>
      <c r="C180" s="51">
        <v>1008.0658</v>
      </c>
      <c r="D180" s="51">
        <v>1.2875000000000001</v>
      </c>
      <c r="E180" s="51">
        <v>1.2875000000000001</v>
      </c>
    </row>
    <row r="181" spans="2:5">
      <c r="B181" s="50">
        <v>44243</v>
      </c>
      <c r="C181" s="51">
        <v>1008.0658</v>
      </c>
      <c r="D181" s="51">
        <v>0.62439999999999996</v>
      </c>
      <c r="E181" s="51">
        <v>0.62439999999999996</v>
      </c>
    </row>
    <row r="182" spans="2:5">
      <c r="B182" s="50">
        <v>44250</v>
      </c>
      <c r="C182" s="51">
        <v>1008.0658</v>
      </c>
      <c r="D182" s="51">
        <v>0.24540000000000001</v>
      </c>
      <c r="E182" s="51">
        <v>0.24540000000000001</v>
      </c>
    </row>
    <row r="183" spans="2:5">
      <c r="B183" s="50">
        <v>44257</v>
      </c>
      <c r="C183" s="51">
        <v>1008.0658</v>
      </c>
      <c r="D183" s="51">
        <v>0.67859999999999998</v>
      </c>
      <c r="E183" s="51">
        <v>0.67859999999999998</v>
      </c>
    </row>
    <row r="184" spans="2:5">
      <c r="B184" s="50">
        <v>44264</v>
      </c>
      <c r="C184" s="51">
        <v>1008.0658</v>
      </c>
      <c r="D184" s="51">
        <v>0.70960000000000001</v>
      </c>
      <c r="E184" s="51">
        <v>0.70960000000000001</v>
      </c>
    </row>
    <row r="185" spans="2:5">
      <c r="B185" s="50">
        <v>44271</v>
      </c>
      <c r="C185" s="51">
        <v>1008.0658</v>
      </c>
      <c r="D185" s="51">
        <v>0.16170000000000001</v>
      </c>
      <c r="E185" s="51">
        <v>0.16170000000000001</v>
      </c>
    </row>
    <row r="186" spans="2:5">
      <c r="B186" s="50">
        <v>44278</v>
      </c>
      <c r="C186" s="51">
        <v>1008.0658</v>
      </c>
      <c r="D186" s="51">
        <v>2.0832999999999999</v>
      </c>
      <c r="E186" s="51">
        <v>2.0832999999999999</v>
      </c>
    </row>
    <row r="187" spans="2:5">
      <c r="B187" s="50">
        <v>44285</v>
      </c>
      <c r="C187" s="51">
        <v>1008.0658</v>
      </c>
      <c r="D187" s="51">
        <v>1.3766</v>
      </c>
      <c r="E187" s="51">
        <v>1.3766</v>
      </c>
    </row>
    <row r="188" spans="2:5">
      <c r="B188" s="50">
        <v>44293</v>
      </c>
      <c r="C188" s="51">
        <v>1008.0658</v>
      </c>
      <c r="D188" s="51">
        <v>1.45</v>
      </c>
      <c r="E188" s="51">
        <v>1.45</v>
      </c>
    </row>
    <row r="189" spans="2:5">
      <c r="B189" s="50">
        <v>44301</v>
      </c>
      <c r="C189" s="51">
        <v>1008.0658</v>
      </c>
      <c r="D189" s="51">
        <v>0.64410000000000001</v>
      </c>
      <c r="E189" s="51">
        <v>0.64410000000000001</v>
      </c>
    </row>
    <row r="190" spans="2:5">
      <c r="B190" s="85">
        <v>44306</v>
      </c>
      <c r="C190" s="61">
        <v>1008.0658</v>
      </c>
      <c r="D190" s="61">
        <v>0.83879999999999999</v>
      </c>
      <c r="E190" s="61">
        <v>0.83879999999999999</v>
      </c>
    </row>
    <row r="191" spans="2:5">
      <c r="B191" s="85">
        <v>44313</v>
      </c>
      <c r="C191" s="61">
        <v>1008.0658</v>
      </c>
      <c r="D191" s="61">
        <v>1.5463</v>
      </c>
      <c r="E191" s="61">
        <v>1.5463</v>
      </c>
    </row>
    <row r="192" spans="2:5">
      <c r="B192" s="52"/>
      <c r="C192" s="53"/>
      <c r="D192" s="53"/>
      <c r="E192" s="71"/>
    </row>
    <row r="193" spans="2:5" ht="15.75">
      <c r="B193" s="263" t="s">
        <v>1988</v>
      </c>
      <c r="C193" s="263"/>
      <c r="D193" s="263"/>
      <c r="E193" s="263"/>
    </row>
    <row r="194" spans="2:5" s="58" customFormat="1" ht="38.25">
      <c r="B194" s="47" t="s">
        <v>1949</v>
      </c>
      <c r="C194" s="48" t="s">
        <v>1950</v>
      </c>
      <c r="D194" s="49" t="s">
        <v>1951</v>
      </c>
      <c r="E194" s="49" t="s">
        <v>1952</v>
      </c>
    </row>
    <row r="195" spans="2:5" ht="15.75" customHeight="1">
      <c r="B195" s="50">
        <v>44138</v>
      </c>
      <c r="C195" s="51">
        <v>10.3758</v>
      </c>
      <c r="D195" s="51">
        <v>6.4999999999999997E-3</v>
      </c>
      <c r="E195" s="51">
        <v>6.4999999999999997E-3</v>
      </c>
    </row>
    <row r="196" spans="2:5" ht="15.75" customHeight="1">
      <c r="B196" s="50">
        <v>44145</v>
      </c>
      <c r="C196" s="51">
        <v>10.3758</v>
      </c>
      <c r="D196" s="51">
        <v>7.3000000000000001E-3</v>
      </c>
      <c r="E196" s="51">
        <v>7.3000000000000001E-3</v>
      </c>
    </row>
    <row r="197" spans="2:5" ht="15.75" customHeight="1">
      <c r="B197" s="50">
        <v>44152</v>
      </c>
      <c r="C197" s="51">
        <v>10.3758</v>
      </c>
      <c r="D197" s="51">
        <v>7.1999999999999998E-3</v>
      </c>
      <c r="E197" s="51">
        <v>7.1999999999999998E-3</v>
      </c>
    </row>
    <row r="198" spans="2:5" ht="15.75" customHeight="1">
      <c r="B198" s="50">
        <v>44159</v>
      </c>
      <c r="C198" s="51">
        <v>10.3758</v>
      </c>
      <c r="D198" s="51">
        <v>1.01E-2</v>
      </c>
      <c r="E198" s="51">
        <v>1.01E-2</v>
      </c>
    </row>
    <row r="199" spans="2:5" ht="15.75" customHeight="1">
      <c r="B199" s="50">
        <v>44166</v>
      </c>
      <c r="C199" s="51">
        <v>10.3758</v>
      </c>
      <c r="D199" s="51">
        <v>4.7999999999999996E-3</v>
      </c>
      <c r="E199" s="51">
        <v>4.7999999999999996E-3</v>
      </c>
    </row>
    <row r="200" spans="2:5" ht="15.75" customHeight="1">
      <c r="B200" s="50">
        <v>44173</v>
      </c>
      <c r="C200" s="51">
        <v>10.3758</v>
      </c>
      <c r="D200" s="51">
        <v>3.0999999999999999E-3</v>
      </c>
      <c r="E200" s="51">
        <v>3.0999999999999999E-3</v>
      </c>
    </row>
    <row r="201" spans="2:5" ht="15.75" customHeight="1">
      <c r="B201" s="50">
        <v>44180</v>
      </c>
      <c r="C201" s="51">
        <v>10.3758</v>
      </c>
      <c r="D201" s="51">
        <v>5.1999999999999998E-3</v>
      </c>
      <c r="E201" s="51">
        <v>5.1999999999999998E-3</v>
      </c>
    </row>
    <row r="202" spans="2:5" ht="15.75" customHeight="1">
      <c r="B202" s="50">
        <v>44187</v>
      </c>
      <c r="C202" s="51">
        <v>10.3758</v>
      </c>
      <c r="D202" s="51">
        <v>4.3E-3</v>
      </c>
      <c r="E202" s="51">
        <v>4.3E-3</v>
      </c>
    </row>
    <row r="203" spans="2:5" ht="15.75" customHeight="1">
      <c r="B203" s="50">
        <v>44194</v>
      </c>
      <c r="C203" s="51">
        <v>10.3758</v>
      </c>
      <c r="D203" s="51">
        <v>5.7000000000000002E-3</v>
      </c>
      <c r="E203" s="51">
        <v>5.7000000000000002E-3</v>
      </c>
    </row>
    <row r="204" spans="2:5" ht="15.75" customHeight="1">
      <c r="B204" s="50">
        <v>44201</v>
      </c>
      <c r="C204" s="51">
        <v>10.3758</v>
      </c>
      <c r="D204" s="51">
        <v>9.7000000000000003E-3</v>
      </c>
      <c r="E204" s="51">
        <v>9.7000000000000003E-3</v>
      </c>
    </row>
    <row r="205" spans="2:5" ht="15.75" customHeight="1">
      <c r="B205" s="50">
        <v>44208</v>
      </c>
      <c r="C205" s="51">
        <v>10.3758</v>
      </c>
      <c r="D205" s="51">
        <v>1.2999999999999999E-3</v>
      </c>
      <c r="E205" s="51">
        <v>1.2999999999999999E-3</v>
      </c>
    </row>
    <row r="206" spans="2:5" ht="15.75" customHeight="1">
      <c r="B206" s="50">
        <v>44223</v>
      </c>
      <c r="C206" s="51">
        <v>10.3758</v>
      </c>
      <c r="D206" s="51">
        <v>2.2000000000000001E-3</v>
      </c>
      <c r="E206" s="51">
        <v>2.2000000000000001E-3</v>
      </c>
    </row>
    <row r="207" spans="2:5" ht="15.75" customHeight="1">
      <c r="B207" s="50">
        <v>44229</v>
      </c>
      <c r="C207" s="51">
        <v>10.3758</v>
      </c>
      <c r="D207" s="51">
        <v>5.1000000000000004E-3</v>
      </c>
      <c r="E207" s="51">
        <v>5.1000000000000004E-3</v>
      </c>
    </row>
    <row r="208" spans="2:5" ht="15.75" customHeight="1">
      <c r="B208" s="50">
        <v>44236</v>
      </c>
      <c r="C208" s="51">
        <v>10.3758</v>
      </c>
      <c r="D208" s="51">
        <v>5.0000000000000001E-3</v>
      </c>
      <c r="E208" s="51">
        <v>5.0000000000000001E-3</v>
      </c>
    </row>
    <row r="209" spans="2:5" ht="15.75" customHeight="1">
      <c r="B209" s="50">
        <v>44243</v>
      </c>
      <c r="C209" s="51">
        <v>10.3758</v>
      </c>
      <c r="D209" s="51">
        <v>9.4999999999999998E-3</v>
      </c>
      <c r="E209" s="51">
        <v>9.4999999999999998E-3</v>
      </c>
    </row>
    <row r="210" spans="2:5" ht="15.75" customHeight="1">
      <c r="B210" s="50">
        <v>44250</v>
      </c>
      <c r="C210" s="51">
        <v>10.3758</v>
      </c>
      <c r="D210" s="51">
        <v>5.1999999999999998E-3</v>
      </c>
      <c r="E210" s="51">
        <v>5.1999999999999998E-3</v>
      </c>
    </row>
    <row r="211" spans="2:5" ht="15.75" customHeight="1">
      <c r="B211" s="50">
        <v>44257</v>
      </c>
      <c r="C211" s="51">
        <v>10.3758</v>
      </c>
      <c r="D211" s="51">
        <v>5.1000000000000004E-3</v>
      </c>
      <c r="E211" s="51">
        <v>5.1000000000000004E-3</v>
      </c>
    </row>
    <row r="212" spans="2:5" ht="15.75" customHeight="1">
      <c r="B212" s="50">
        <v>44264</v>
      </c>
      <c r="C212" s="51">
        <v>10.3758</v>
      </c>
      <c r="D212" s="51">
        <v>5.1000000000000004E-3</v>
      </c>
      <c r="E212" s="51">
        <v>5.1000000000000004E-3</v>
      </c>
    </row>
    <row r="213" spans="2:5" ht="15.75" customHeight="1">
      <c r="B213" s="50">
        <v>44271</v>
      </c>
      <c r="C213" s="51">
        <v>10.3758</v>
      </c>
      <c r="D213" s="51">
        <v>3.5000000000000001E-3</v>
      </c>
      <c r="E213" s="51">
        <v>3.5000000000000001E-3</v>
      </c>
    </row>
    <row r="214" spans="2:5" ht="15.75" customHeight="1">
      <c r="B214" s="50">
        <v>44278</v>
      </c>
      <c r="C214" s="51">
        <v>10.3758</v>
      </c>
      <c r="D214" s="51">
        <v>1.0500000000000001E-2</v>
      </c>
      <c r="E214" s="51">
        <v>1.0500000000000001E-2</v>
      </c>
    </row>
    <row r="215" spans="2:5" ht="15.75" customHeight="1">
      <c r="B215" s="50">
        <v>44285</v>
      </c>
      <c r="C215" s="51">
        <v>10.3758</v>
      </c>
      <c r="D215" s="51">
        <v>9.9000000000000008E-3</v>
      </c>
      <c r="E215" s="51">
        <v>9.9000000000000008E-3</v>
      </c>
    </row>
    <row r="216" spans="2:5" ht="15.75" customHeight="1">
      <c r="B216" s="50">
        <v>44293</v>
      </c>
      <c r="C216" s="51">
        <v>10.3758</v>
      </c>
      <c r="D216" s="51">
        <v>9.9000000000000008E-3</v>
      </c>
      <c r="E216" s="51">
        <v>9.9000000000000008E-3</v>
      </c>
    </row>
    <row r="217" spans="2:5" ht="15.75" customHeight="1">
      <c r="B217" s="50">
        <v>44301</v>
      </c>
      <c r="C217" s="51">
        <v>10.3758</v>
      </c>
      <c r="D217" s="51">
        <v>5.3E-3</v>
      </c>
      <c r="E217" s="51">
        <v>5.3E-3</v>
      </c>
    </row>
    <row r="218" spans="2:5" ht="15.75" customHeight="1">
      <c r="B218" s="85">
        <v>44306</v>
      </c>
      <c r="C218" s="61">
        <v>10.3758</v>
      </c>
      <c r="D218" s="61">
        <v>6.1999999999999998E-3</v>
      </c>
      <c r="E218" s="61">
        <v>6.1999999999999998E-3</v>
      </c>
    </row>
    <row r="219" spans="2:5" ht="15.75" customHeight="1">
      <c r="B219" s="85">
        <v>44313</v>
      </c>
      <c r="C219" s="61">
        <v>10.3758</v>
      </c>
      <c r="D219" s="61">
        <v>8.6E-3</v>
      </c>
      <c r="E219" s="61">
        <v>8.6E-3</v>
      </c>
    </row>
    <row r="221" spans="2:5" ht="15.75">
      <c r="B221" s="263" t="s">
        <v>1989</v>
      </c>
      <c r="C221" s="263"/>
      <c r="D221" s="263"/>
      <c r="E221" s="263"/>
    </row>
    <row r="222" spans="2:5" s="58" customFormat="1" ht="38.25">
      <c r="B222" s="47" t="s">
        <v>1949</v>
      </c>
      <c r="C222" s="48" t="s">
        <v>1950</v>
      </c>
      <c r="D222" s="49" t="s">
        <v>1951</v>
      </c>
      <c r="E222" s="49" t="s">
        <v>1952</v>
      </c>
    </row>
    <row r="223" spans="2:5">
      <c r="B223" s="50">
        <v>44138</v>
      </c>
      <c r="C223" s="51">
        <v>10.4023</v>
      </c>
      <c r="D223" s="51">
        <v>8.3000000000000001E-3</v>
      </c>
      <c r="E223" s="51">
        <v>8.3000000000000001E-3</v>
      </c>
    </row>
    <row r="224" spans="2:5">
      <c r="B224" s="50">
        <v>44145</v>
      </c>
      <c r="C224" s="51">
        <v>10.4023</v>
      </c>
      <c r="D224" s="51">
        <v>8.8999999999999999E-3</v>
      </c>
      <c r="E224" s="51">
        <v>8.8999999999999999E-3</v>
      </c>
    </row>
    <row r="225" spans="2:5">
      <c r="B225" s="50">
        <v>44152</v>
      </c>
      <c r="C225" s="51">
        <v>10.4023</v>
      </c>
      <c r="D225" s="51">
        <v>8.8000000000000005E-3</v>
      </c>
      <c r="E225" s="51">
        <v>8.8000000000000005E-3</v>
      </c>
    </row>
    <row r="226" spans="2:5">
      <c r="B226" s="50">
        <v>44159</v>
      </c>
      <c r="C226" s="51">
        <v>10.4023</v>
      </c>
      <c r="D226" s="51">
        <v>1.1900000000000001E-2</v>
      </c>
      <c r="E226" s="51">
        <v>1.1900000000000001E-2</v>
      </c>
    </row>
    <row r="227" spans="2:5">
      <c r="B227" s="50">
        <v>44166</v>
      </c>
      <c r="C227" s="51">
        <v>10.4023</v>
      </c>
      <c r="D227" s="51">
        <v>6.4000000000000003E-3</v>
      </c>
      <c r="E227" s="51">
        <v>6.4000000000000003E-3</v>
      </c>
    </row>
    <row r="228" spans="2:5">
      <c r="B228" s="50">
        <v>44173</v>
      </c>
      <c r="C228" s="51">
        <v>10.4023</v>
      </c>
      <c r="D228" s="51">
        <v>5.7000000000000002E-3</v>
      </c>
      <c r="E228" s="51">
        <v>5.7000000000000002E-3</v>
      </c>
    </row>
    <row r="229" spans="2:5">
      <c r="B229" s="50">
        <v>44180</v>
      </c>
      <c r="C229" s="51">
        <v>10.4023</v>
      </c>
      <c r="D229" s="51">
        <v>7.9000000000000008E-3</v>
      </c>
      <c r="E229" s="51">
        <v>7.9000000000000008E-3</v>
      </c>
    </row>
    <row r="230" spans="2:5">
      <c r="B230" s="50">
        <v>44187</v>
      </c>
      <c r="C230" s="51">
        <v>10.4023</v>
      </c>
      <c r="D230" s="51">
        <v>6.0000000000000001E-3</v>
      </c>
      <c r="E230" s="51">
        <v>6.0000000000000001E-3</v>
      </c>
    </row>
    <row r="231" spans="2:5">
      <c r="B231" s="50">
        <v>44194</v>
      </c>
      <c r="C231" s="51">
        <v>10.4023</v>
      </c>
      <c r="D231" s="51">
        <v>7.7000000000000002E-3</v>
      </c>
      <c r="E231" s="51">
        <v>7.7000000000000002E-3</v>
      </c>
    </row>
    <row r="232" spans="2:5">
      <c r="B232" s="50">
        <v>44201</v>
      </c>
      <c r="C232" s="51">
        <v>10.4023</v>
      </c>
      <c r="D232" s="51">
        <v>1.1299999999999999E-2</v>
      </c>
      <c r="E232" s="51">
        <v>1.1299999999999999E-2</v>
      </c>
    </row>
    <row r="233" spans="2:5">
      <c r="B233" s="50">
        <v>44208</v>
      </c>
      <c r="C233" s="51">
        <v>10.4023</v>
      </c>
      <c r="D233" s="51">
        <v>2.8999999999999998E-3</v>
      </c>
      <c r="E233" s="51">
        <v>2.8999999999999998E-3</v>
      </c>
    </row>
    <row r="234" spans="2:5">
      <c r="B234" s="50">
        <v>44223</v>
      </c>
      <c r="C234" s="51">
        <v>10.4023</v>
      </c>
      <c r="D234" s="51">
        <v>5.7999999999999996E-3</v>
      </c>
      <c r="E234" s="51">
        <v>5.7999999999999996E-3</v>
      </c>
    </row>
    <row r="235" spans="2:5">
      <c r="B235" s="50">
        <v>44229</v>
      </c>
      <c r="C235" s="51">
        <v>10.4023</v>
      </c>
      <c r="D235" s="51">
        <v>6.4000000000000003E-3</v>
      </c>
      <c r="E235" s="51">
        <v>6.4000000000000003E-3</v>
      </c>
    </row>
    <row r="236" spans="2:5">
      <c r="B236" s="50">
        <v>44236</v>
      </c>
      <c r="C236" s="51">
        <v>10.4023</v>
      </c>
      <c r="D236" s="51">
        <v>6.7000000000000002E-3</v>
      </c>
      <c r="E236" s="51">
        <v>6.7000000000000002E-3</v>
      </c>
    </row>
    <row r="237" spans="2:5">
      <c r="B237" s="50">
        <v>44243</v>
      </c>
      <c r="C237" s="51">
        <v>10.4023</v>
      </c>
      <c r="D237" s="51">
        <v>1.11E-2</v>
      </c>
      <c r="E237" s="51">
        <v>1.11E-2</v>
      </c>
    </row>
    <row r="238" spans="2:5">
      <c r="B238" s="50">
        <v>44250</v>
      </c>
      <c r="C238" s="51">
        <v>10.4023</v>
      </c>
      <c r="D238" s="51">
        <v>6.7999999999999996E-3</v>
      </c>
      <c r="E238" s="51">
        <v>6.7999999999999996E-3</v>
      </c>
    </row>
    <row r="239" spans="2:5">
      <c r="B239" s="50">
        <v>44257</v>
      </c>
      <c r="C239" s="51">
        <v>10.4023</v>
      </c>
      <c r="D239" s="51">
        <v>6.7999999999999996E-3</v>
      </c>
      <c r="E239" s="51">
        <v>6.7999999999999996E-3</v>
      </c>
    </row>
    <row r="240" spans="2:5">
      <c r="B240" s="50">
        <v>44264</v>
      </c>
      <c r="C240" s="51">
        <v>10.4023</v>
      </c>
      <c r="D240" s="51">
        <v>6.7000000000000002E-3</v>
      </c>
      <c r="E240" s="51">
        <v>6.7000000000000002E-3</v>
      </c>
    </row>
    <row r="241" spans="2:5">
      <c r="B241" s="50">
        <v>44271</v>
      </c>
      <c r="C241" s="51">
        <v>10.4023</v>
      </c>
      <c r="D241" s="51">
        <v>5.1000000000000004E-3</v>
      </c>
      <c r="E241" s="51">
        <v>5.1000000000000004E-3</v>
      </c>
    </row>
    <row r="242" spans="2:5">
      <c r="B242" s="50">
        <v>44278</v>
      </c>
      <c r="C242" s="51">
        <v>10.4023</v>
      </c>
      <c r="D242" s="51">
        <v>1.2E-2</v>
      </c>
      <c r="E242" s="51">
        <v>1.2E-2</v>
      </c>
    </row>
    <row r="243" spans="2:5">
      <c r="B243" s="50">
        <v>44285</v>
      </c>
      <c r="C243" s="51">
        <v>10.4023</v>
      </c>
      <c r="D243" s="51">
        <v>1.23E-2</v>
      </c>
      <c r="E243" s="51">
        <v>1.23E-2</v>
      </c>
    </row>
    <row r="244" spans="2:5">
      <c r="B244" s="50">
        <v>44293</v>
      </c>
      <c r="C244" s="51">
        <v>10.4023</v>
      </c>
      <c r="D244" s="51">
        <v>1.1299999999999999E-2</v>
      </c>
      <c r="E244" s="51">
        <v>1.1299999999999999E-2</v>
      </c>
    </row>
    <row r="245" spans="2:5">
      <c r="B245" s="50">
        <v>44301</v>
      </c>
      <c r="C245" s="51">
        <v>10.4023</v>
      </c>
      <c r="D245" s="51">
        <v>6.8999999999999999E-3</v>
      </c>
      <c r="E245" s="51">
        <v>6.8999999999999999E-3</v>
      </c>
    </row>
    <row r="246" spans="2:5">
      <c r="B246" s="85">
        <v>44306</v>
      </c>
      <c r="C246" s="61">
        <v>10.4023</v>
      </c>
      <c r="D246" s="61">
        <v>7.3000000000000001E-3</v>
      </c>
      <c r="E246" s="61">
        <v>7.3000000000000001E-3</v>
      </c>
    </row>
    <row r="247" spans="2:5">
      <c r="B247" s="85">
        <v>44313</v>
      </c>
      <c r="C247" s="61">
        <v>10.4023</v>
      </c>
      <c r="D247" s="61">
        <v>1.01E-2</v>
      </c>
      <c r="E247" s="61">
        <v>1.01E-2</v>
      </c>
    </row>
    <row r="249" spans="2:5" ht="18.75">
      <c r="B249" s="86" t="s">
        <v>1990</v>
      </c>
      <c r="C249" s="264" t="s">
        <v>1991</v>
      </c>
      <c r="D249" s="264"/>
      <c r="E249" s="264"/>
    </row>
  </sheetData>
  <mergeCells count="25">
    <mergeCell ref="C249:E249"/>
    <mergeCell ref="B127:E127"/>
    <mergeCell ref="B136:E136"/>
    <mergeCell ref="B145:E145"/>
    <mergeCell ref="B169:E169"/>
    <mergeCell ref="B193:E193"/>
    <mergeCell ref="B221:E221"/>
    <mergeCell ref="B118:E118"/>
    <mergeCell ref="B39:E39"/>
    <mergeCell ref="B43:E43"/>
    <mergeCell ref="B47:E47"/>
    <mergeCell ref="B56:E56"/>
    <mergeCell ref="B65:E65"/>
    <mergeCell ref="B69:E69"/>
    <mergeCell ref="B73:E73"/>
    <mergeCell ref="B82:E82"/>
    <mergeCell ref="B91:E91"/>
    <mergeCell ref="B100:E100"/>
    <mergeCell ref="B109:E109"/>
    <mergeCell ref="B30:E30"/>
    <mergeCell ref="B1:E1"/>
    <mergeCell ref="B6:E6"/>
    <mergeCell ref="B11:E11"/>
    <mergeCell ref="B16:E16"/>
    <mergeCell ref="B21:E2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694A6-4196-4A3B-9CBD-49F93CC32BE9}">
  <dimension ref="A1:N1165"/>
  <sheetViews>
    <sheetView workbookViewId="0">
      <selection activeCell="B1" sqref="B1:E1"/>
    </sheetView>
  </sheetViews>
  <sheetFormatPr defaultRowHeight="12.75"/>
  <cols>
    <col min="1" max="1" width="5.42578125" style="1" bestFit="1" customWidth="1"/>
    <col min="2" max="2" width="73.7109375" style="1" bestFit="1" customWidth="1"/>
    <col min="3" max="3" width="23.7109375" style="11" customWidth="1"/>
    <col min="4" max="4" width="27.7109375" style="1" bestFit="1" customWidth="1"/>
    <col min="5" max="5" width="14.28515625" style="1" bestFit="1" customWidth="1"/>
    <col min="6" max="6" width="11.140625" style="4" bestFit="1" customWidth="1"/>
    <col min="7" max="7" width="18.140625" style="4" bestFit="1" customWidth="1"/>
    <col min="8" max="8" width="12.5703125" style="4" bestFit="1" customWidth="1"/>
    <col min="9" max="9" width="1.7109375" style="1" bestFit="1" customWidth="1"/>
    <col min="10" max="10" width="11" style="1" bestFit="1" customWidth="1"/>
    <col min="11" max="11" width="21.42578125" style="1" bestFit="1" customWidth="1"/>
    <col min="12" max="12" width="10.140625" style="1" bestFit="1" customWidth="1"/>
    <col min="13" max="256" width="9.140625" style="1"/>
    <col min="257" max="257" width="5.42578125" style="1" bestFit="1" customWidth="1"/>
    <col min="258" max="258" width="73.7109375" style="1" bestFit="1" customWidth="1"/>
    <col min="259" max="259" width="13.140625" style="1" bestFit="1" customWidth="1"/>
    <col min="260" max="260" width="27.7109375" style="1" bestFit="1" customWidth="1"/>
    <col min="261" max="261" width="14.28515625" style="1" bestFit="1" customWidth="1"/>
    <col min="262" max="262" width="11.140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73.7109375" style="1" bestFit="1" customWidth="1"/>
    <col min="515" max="515" width="13.140625" style="1" bestFit="1" customWidth="1"/>
    <col min="516" max="516" width="27.7109375" style="1" bestFit="1" customWidth="1"/>
    <col min="517" max="517" width="14.28515625" style="1" bestFit="1" customWidth="1"/>
    <col min="518" max="518" width="11.140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73.7109375" style="1" bestFit="1" customWidth="1"/>
    <col min="771" max="771" width="13.140625" style="1" bestFit="1" customWidth="1"/>
    <col min="772" max="772" width="27.7109375" style="1" bestFit="1" customWidth="1"/>
    <col min="773" max="773" width="14.28515625" style="1" bestFit="1" customWidth="1"/>
    <col min="774" max="774" width="11.140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73.7109375" style="1" bestFit="1" customWidth="1"/>
    <col min="1027" max="1027" width="13.140625" style="1" bestFit="1" customWidth="1"/>
    <col min="1028" max="1028" width="27.7109375" style="1" bestFit="1" customWidth="1"/>
    <col min="1029" max="1029" width="14.28515625" style="1" bestFit="1" customWidth="1"/>
    <col min="1030" max="1030" width="11.140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73.7109375" style="1" bestFit="1" customWidth="1"/>
    <col min="1283" max="1283" width="13.140625" style="1" bestFit="1" customWidth="1"/>
    <col min="1284" max="1284" width="27.7109375" style="1" bestFit="1" customWidth="1"/>
    <col min="1285" max="1285" width="14.28515625" style="1" bestFit="1" customWidth="1"/>
    <col min="1286" max="1286" width="11.140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73.7109375" style="1" bestFit="1" customWidth="1"/>
    <col min="1539" max="1539" width="13.140625" style="1" bestFit="1" customWidth="1"/>
    <col min="1540" max="1540" width="27.7109375" style="1" bestFit="1" customWidth="1"/>
    <col min="1541" max="1541" width="14.28515625" style="1" bestFit="1" customWidth="1"/>
    <col min="1542" max="1542" width="11.140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73.7109375" style="1" bestFit="1" customWidth="1"/>
    <col min="1795" max="1795" width="13.140625" style="1" bestFit="1" customWidth="1"/>
    <col min="1796" max="1796" width="27.7109375" style="1" bestFit="1" customWidth="1"/>
    <col min="1797" max="1797" width="14.28515625" style="1" bestFit="1" customWidth="1"/>
    <col min="1798" max="1798" width="11.140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73.7109375" style="1" bestFit="1" customWidth="1"/>
    <col min="2051" max="2051" width="13.140625" style="1" bestFit="1" customWidth="1"/>
    <col min="2052" max="2052" width="27.7109375" style="1" bestFit="1" customWidth="1"/>
    <col min="2053" max="2053" width="14.28515625" style="1" bestFit="1" customWidth="1"/>
    <col min="2054" max="2054" width="11.140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73.7109375" style="1" bestFit="1" customWidth="1"/>
    <col min="2307" max="2307" width="13.140625" style="1" bestFit="1" customWidth="1"/>
    <col min="2308" max="2308" width="27.7109375" style="1" bestFit="1" customWidth="1"/>
    <col min="2309" max="2309" width="14.28515625" style="1" bestFit="1" customWidth="1"/>
    <col min="2310" max="2310" width="11.140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73.7109375" style="1" bestFit="1" customWidth="1"/>
    <col min="2563" max="2563" width="13.140625" style="1" bestFit="1" customWidth="1"/>
    <col min="2564" max="2564" width="27.7109375" style="1" bestFit="1" customWidth="1"/>
    <col min="2565" max="2565" width="14.28515625" style="1" bestFit="1" customWidth="1"/>
    <col min="2566" max="2566" width="11.140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73.7109375" style="1" bestFit="1" customWidth="1"/>
    <col min="2819" max="2819" width="13.140625" style="1" bestFit="1" customWidth="1"/>
    <col min="2820" max="2820" width="27.7109375" style="1" bestFit="1" customWidth="1"/>
    <col min="2821" max="2821" width="14.28515625" style="1" bestFit="1" customWidth="1"/>
    <col min="2822" max="2822" width="11.140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73.7109375" style="1" bestFit="1" customWidth="1"/>
    <col min="3075" max="3075" width="13.140625" style="1" bestFit="1" customWidth="1"/>
    <col min="3076" max="3076" width="27.7109375" style="1" bestFit="1" customWidth="1"/>
    <col min="3077" max="3077" width="14.28515625" style="1" bestFit="1" customWidth="1"/>
    <col min="3078" max="3078" width="11.140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73.7109375" style="1" bestFit="1" customWidth="1"/>
    <col min="3331" max="3331" width="13.140625" style="1" bestFit="1" customWidth="1"/>
    <col min="3332" max="3332" width="27.7109375" style="1" bestFit="1" customWidth="1"/>
    <col min="3333" max="3333" width="14.28515625" style="1" bestFit="1" customWidth="1"/>
    <col min="3334" max="3334" width="11.140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73.7109375" style="1" bestFit="1" customWidth="1"/>
    <col min="3587" max="3587" width="13.140625" style="1" bestFit="1" customWidth="1"/>
    <col min="3588" max="3588" width="27.7109375" style="1" bestFit="1" customWidth="1"/>
    <col min="3589" max="3589" width="14.28515625" style="1" bestFit="1" customWidth="1"/>
    <col min="3590" max="3590" width="11.140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73.7109375" style="1" bestFit="1" customWidth="1"/>
    <col min="3843" max="3843" width="13.140625" style="1" bestFit="1" customWidth="1"/>
    <col min="3844" max="3844" width="27.7109375" style="1" bestFit="1" customWidth="1"/>
    <col min="3845" max="3845" width="14.28515625" style="1" bestFit="1" customWidth="1"/>
    <col min="3846" max="3846" width="11.140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73.7109375" style="1" bestFit="1" customWidth="1"/>
    <col min="4099" max="4099" width="13.140625" style="1" bestFit="1" customWidth="1"/>
    <col min="4100" max="4100" width="27.7109375" style="1" bestFit="1" customWidth="1"/>
    <col min="4101" max="4101" width="14.28515625" style="1" bestFit="1" customWidth="1"/>
    <col min="4102" max="4102" width="11.140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73.7109375" style="1" bestFit="1" customWidth="1"/>
    <col min="4355" max="4355" width="13.140625" style="1" bestFit="1" customWidth="1"/>
    <col min="4356" max="4356" width="27.7109375" style="1" bestFit="1" customWidth="1"/>
    <col min="4357" max="4357" width="14.28515625" style="1" bestFit="1" customWidth="1"/>
    <col min="4358" max="4358" width="11.140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73.7109375" style="1" bestFit="1" customWidth="1"/>
    <col min="4611" max="4611" width="13.140625" style="1" bestFit="1" customWidth="1"/>
    <col min="4612" max="4612" width="27.7109375" style="1" bestFit="1" customWidth="1"/>
    <col min="4613" max="4613" width="14.28515625" style="1" bestFit="1" customWidth="1"/>
    <col min="4614" max="4614" width="11.140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73.7109375" style="1" bestFit="1" customWidth="1"/>
    <col min="4867" max="4867" width="13.140625" style="1" bestFit="1" customWidth="1"/>
    <col min="4868" max="4868" width="27.7109375" style="1" bestFit="1" customWidth="1"/>
    <col min="4869" max="4869" width="14.28515625" style="1" bestFit="1" customWidth="1"/>
    <col min="4870" max="4870" width="11.140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73.7109375" style="1" bestFit="1" customWidth="1"/>
    <col min="5123" max="5123" width="13.140625" style="1" bestFit="1" customWidth="1"/>
    <col min="5124" max="5124" width="27.7109375" style="1" bestFit="1" customWidth="1"/>
    <col min="5125" max="5125" width="14.28515625" style="1" bestFit="1" customWidth="1"/>
    <col min="5126" max="5126" width="11.140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73.7109375" style="1" bestFit="1" customWidth="1"/>
    <col min="5379" max="5379" width="13.140625" style="1" bestFit="1" customWidth="1"/>
    <col min="5380" max="5380" width="27.7109375" style="1" bestFit="1" customWidth="1"/>
    <col min="5381" max="5381" width="14.28515625" style="1" bestFit="1" customWidth="1"/>
    <col min="5382" max="5382" width="11.140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73.7109375" style="1" bestFit="1" customWidth="1"/>
    <col min="5635" max="5635" width="13.140625" style="1" bestFit="1" customWidth="1"/>
    <col min="5636" max="5636" width="27.7109375" style="1" bestFit="1" customWidth="1"/>
    <col min="5637" max="5637" width="14.28515625" style="1" bestFit="1" customWidth="1"/>
    <col min="5638" max="5638" width="11.140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73.7109375" style="1" bestFit="1" customWidth="1"/>
    <col min="5891" max="5891" width="13.140625" style="1" bestFit="1" customWidth="1"/>
    <col min="5892" max="5892" width="27.7109375" style="1" bestFit="1" customWidth="1"/>
    <col min="5893" max="5893" width="14.28515625" style="1" bestFit="1" customWidth="1"/>
    <col min="5894" max="5894" width="11.140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73.7109375" style="1" bestFit="1" customWidth="1"/>
    <col min="6147" max="6147" width="13.140625" style="1" bestFit="1" customWidth="1"/>
    <col min="6148" max="6148" width="27.7109375" style="1" bestFit="1" customWidth="1"/>
    <col min="6149" max="6149" width="14.28515625" style="1" bestFit="1" customWidth="1"/>
    <col min="6150" max="6150" width="11.140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73.7109375" style="1" bestFit="1" customWidth="1"/>
    <col min="6403" max="6403" width="13.140625" style="1" bestFit="1" customWidth="1"/>
    <col min="6404" max="6404" width="27.7109375" style="1" bestFit="1" customWidth="1"/>
    <col min="6405" max="6405" width="14.28515625" style="1" bestFit="1" customWidth="1"/>
    <col min="6406" max="6406" width="11.140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73.7109375" style="1" bestFit="1" customWidth="1"/>
    <col min="6659" max="6659" width="13.140625" style="1" bestFit="1" customWidth="1"/>
    <col min="6660" max="6660" width="27.7109375" style="1" bestFit="1" customWidth="1"/>
    <col min="6661" max="6661" width="14.28515625" style="1" bestFit="1" customWidth="1"/>
    <col min="6662" max="6662" width="11.140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73.7109375" style="1" bestFit="1" customWidth="1"/>
    <col min="6915" max="6915" width="13.140625" style="1" bestFit="1" customWidth="1"/>
    <col min="6916" max="6916" width="27.7109375" style="1" bestFit="1" customWidth="1"/>
    <col min="6917" max="6917" width="14.28515625" style="1" bestFit="1" customWidth="1"/>
    <col min="6918" max="6918" width="11.140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73.7109375" style="1" bestFit="1" customWidth="1"/>
    <col min="7171" max="7171" width="13.140625" style="1" bestFit="1" customWidth="1"/>
    <col min="7172" max="7172" width="27.7109375" style="1" bestFit="1" customWidth="1"/>
    <col min="7173" max="7173" width="14.28515625" style="1" bestFit="1" customWidth="1"/>
    <col min="7174" max="7174" width="11.140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73.7109375" style="1" bestFit="1" customWidth="1"/>
    <col min="7427" max="7427" width="13.140625" style="1" bestFit="1" customWidth="1"/>
    <col min="7428" max="7428" width="27.7109375" style="1" bestFit="1" customWidth="1"/>
    <col min="7429" max="7429" width="14.28515625" style="1" bestFit="1" customWidth="1"/>
    <col min="7430" max="7430" width="11.140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73.7109375" style="1" bestFit="1" customWidth="1"/>
    <col min="7683" max="7683" width="13.140625" style="1" bestFit="1" customWidth="1"/>
    <col min="7684" max="7684" width="27.7109375" style="1" bestFit="1" customWidth="1"/>
    <col min="7685" max="7685" width="14.28515625" style="1" bestFit="1" customWidth="1"/>
    <col min="7686" max="7686" width="11.140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73.7109375" style="1" bestFit="1" customWidth="1"/>
    <col min="7939" max="7939" width="13.140625" style="1" bestFit="1" customWidth="1"/>
    <col min="7940" max="7940" width="27.7109375" style="1" bestFit="1" customWidth="1"/>
    <col min="7941" max="7941" width="14.28515625" style="1" bestFit="1" customWidth="1"/>
    <col min="7942" max="7942" width="11.140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73.7109375" style="1" bestFit="1" customWidth="1"/>
    <col min="8195" max="8195" width="13.140625" style="1" bestFit="1" customWidth="1"/>
    <col min="8196" max="8196" width="27.7109375" style="1" bestFit="1" customWidth="1"/>
    <col min="8197" max="8197" width="14.28515625" style="1" bestFit="1" customWidth="1"/>
    <col min="8198" max="8198" width="11.140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73.7109375" style="1" bestFit="1" customWidth="1"/>
    <col min="8451" max="8451" width="13.140625" style="1" bestFit="1" customWidth="1"/>
    <col min="8452" max="8452" width="27.7109375" style="1" bestFit="1" customWidth="1"/>
    <col min="8453" max="8453" width="14.28515625" style="1" bestFit="1" customWidth="1"/>
    <col min="8454" max="8454" width="11.140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73.7109375" style="1" bestFit="1" customWidth="1"/>
    <col min="8707" max="8707" width="13.140625" style="1" bestFit="1" customWidth="1"/>
    <col min="8708" max="8708" width="27.7109375" style="1" bestFit="1" customWidth="1"/>
    <col min="8709" max="8709" width="14.28515625" style="1" bestFit="1" customWidth="1"/>
    <col min="8710" max="8710" width="11.140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73.7109375" style="1" bestFit="1" customWidth="1"/>
    <col min="8963" max="8963" width="13.140625" style="1" bestFit="1" customWidth="1"/>
    <col min="8964" max="8964" width="27.7109375" style="1" bestFit="1" customWidth="1"/>
    <col min="8965" max="8965" width="14.28515625" style="1" bestFit="1" customWidth="1"/>
    <col min="8966" max="8966" width="11.140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73.7109375" style="1" bestFit="1" customWidth="1"/>
    <col min="9219" max="9219" width="13.140625" style="1" bestFit="1" customWidth="1"/>
    <col min="9220" max="9220" width="27.7109375" style="1" bestFit="1" customWidth="1"/>
    <col min="9221" max="9221" width="14.28515625" style="1" bestFit="1" customWidth="1"/>
    <col min="9222" max="9222" width="11.140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73.7109375" style="1" bestFit="1" customWidth="1"/>
    <col min="9475" max="9475" width="13.140625" style="1" bestFit="1" customWidth="1"/>
    <col min="9476" max="9476" width="27.7109375" style="1" bestFit="1" customWidth="1"/>
    <col min="9477" max="9477" width="14.28515625" style="1" bestFit="1" customWidth="1"/>
    <col min="9478" max="9478" width="11.140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73.7109375" style="1" bestFit="1" customWidth="1"/>
    <col min="9731" max="9731" width="13.140625" style="1" bestFit="1" customWidth="1"/>
    <col min="9732" max="9732" width="27.7109375" style="1" bestFit="1" customWidth="1"/>
    <col min="9733" max="9733" width="14.28515625" style="1" bestFit="1" customWidth="1"/>
    <col min="9734" max="9734" width="11.140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73.7109375" style="1" bestFit="1" customWidth="1"/>
    <col min="9987" max="9987" width="13.140625" style="1" bestFit="1" customWidth="1"/>
    <col min="9988" max="9988" width="27.7109375" style="1" bestFit="1" customWidth="1"/>
    <col min="9989" max="9989" width="14.28515625" style="1" bestFit="1" customWidth="1"/>
    <col min="9990" max="9990" width="11.140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73.7109375" style="1" bestFit="1" customWidth="1"/>
    <col min="10243" max="10243" width="13.140625" style="1" bestFit="1" customWidth="1"/>
    <col min="10244" max="10244" width="27.7109375" style="1" bestFit="1" customWidth="1"/>
    <col min="10245" max="10245" width="14.28515625" style="1" bestFit="1" customWidth="1"/>
    <col min="10246" max="10246" width="11.140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73.7109375" style="1" bestFit="1" customWidth="1"/>
    <col min="10499" max="10499" width="13.140625" style="1" bestFit="1" customWidth="1"/>
    <col min="10500" max="10500" width="27.7109375" style="1" bestFit="1" customWidth="1"/>
    <col min="10501" max="10501" width="14.28515625" style="1" bestFit="1" customWidth="1"/>
    <col min="10502" max="10502" width="11.140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73.7109375" style="1" bestFit="1" customWidth="1"/>
    <col min="10755" max="10755" width="13.140625" style="1" bestFit="1" customWidth="1"/>
    <col min="10756" max="10756" width="27.7109375" style="1" bestFit="1" customWidth="1"/>
    <col min="10757" max="10757" width="14.28515625" style="1" bestFit="1" customWidth="1"/>
    <col min="10758" max="10758" width="11.140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73.7109375" style="1" bestFit="1" customWidth="1"/>
    <col min="11011" max="11011" width="13.140625" style="1" bestFit="1" customWidth="1"/>
    <col min="11012" max="11012" width="27.7109375" style="1" bestFit="1" customWidth="1"/>
    <col min="11013" max="11013" width="14.28515625" style="1" bestFit="1" customWidth="1"/>
    <col min="11014" max="11014" width="11.140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73.7109375" style="1" bestFit="1" customWidth="1"/>
    <col min="11267" max="11267" width="13.140625" style="1" bestFit="1" customWidth="1"/>
    <col min="11268" max="11268" width="27.7109375" style="1" bestFit="1" customWidth="1"/>
    <col min="11269" max="11269" width="14.28515625" style="1" bestFit="1" customWidth="1"/>
    <col min="11270" max="11270" width="11.140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73.7109375" style="1" bestFit="1" customWidth="1"/>
    <col min="11523" max="11523" width="13.140625" style="1" bestFit="1" customWidth="1"/>
    <col min="11524" max="11524" width="27.7109375" style="1" bestFit="1" customWidth="1"/>
    <col min="11525" max="11525" width="14.28515625" style="1" bestFit="1" customWidth="1"/>
    <col min="11526" max="11526" width="11.140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73.7109375" style="1" bestFit="1" customWidth="1"/>
    <col min="11779" max="11779" width="13.140625" style="1" bestFit="1" customWidth="1"/>
    <col min="11780" max="11780" width="27.7109375" style="1" bestFit="1" customWidth="1"/>
    <col min="11781" max="11781" width="14.28515625" style="1" bestFit="1" customWidth="1"/>
    <col min="11782" max="11782" width="11.140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73.7109375" style="1" bestFit="1" customWidth="1"/>
    <col min="12035" max="12035" width="13.140625" style="1" bestFit="1" customWidth="1"/>
    <col min="12036" max="12036" width="27.7109375" style="1" bestFit="1" customWidth="1"/>
    <col min="12037" max="12037" width="14.28515625" style="1" bestFit="1" customWidth="1"/>
    <col min="12038" max="12038" width="11.140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73.7109375" style="1" bestFit="1" customWidth="1"/>
    <col min="12291" max="12291" width="13.140625" style="1" bestFit="1" customWidth="1"/>
    <col min="12292" max="12292" width="27.7109375" style="1" bestFit="1" customWidth="1"/>
    <col min="12293" max="12293" width="14.28515625" style="1" bestFit="1" customWidth="1"/>
    <col min="12294" max="12294" width="11.140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73.7109375" style="1" bestFit="1" customWidth="1"/>
    <col min="12547" max="12547" width="13.140625" style="1" bestFit="1" customWidth="1"/>
    <col min="12548" max="12548" width="27.7109375" style="1" bestFit="1" customWidth="1"/>
    <col min="12549" max="12549" width="14.28515625" style="1" bestFit="1" customWidth="1"/>
    <col min="12550" max="12550" width="11.140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73.7109375" style="1" bestFit="1" customWidth="1"/>
    <col min="12803" max="12803" width="13.140625" style="1" bestFit="1" customWidth="1"/>
    <col min="12804" max="12804" width="27.7109375" style="1" bestFit="1" customWidth="1"/>
    <col min="12805" max="12805" width="14.28515625" style="1" bestFit="1" customWidth="1"/>
    <col min="12806" max="12806" width="11.140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73.7109375" style="1" bestFit="1" customWidth="1"/>
    <col min="13059" max="13059" width="13.140625" style="1" bestFit="1" customWidth="1"/>
    <col min="13060" max="13060" width="27.7109375" style="1" bestFit="1" customWidth="1"/>
    <col min="13061" max="13061" width="14.28515625" style="1" bestFit="1" customWidth="1"/>
    <col min="13062" max="13062" width="11.140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73.7109375" style="1" bestFit="1" customWidth="1"/>
    <col min="13315" max="13315" width="13.140625" style="1" bestFit="1" customWidth="1"/>
    <col min="13316" max="13316" width="27.7109375" style="1" bestFit="1" customWidth="1"/>
    <col min="13317" max="13317" width="14.28515625" style="1" bestFit="1" customWidth="1"/>
    <col min="13318" max="13318" width="11.140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73.7109375" style="1" bestFit="1" customWidth="1"/>
    <col min="13571" max="13571" width="13.140625" style="1" bestFit="1" customWidth="1"/>
    <col min="13572" max="13572" width="27.7109375" style="1" bestFit="1" customWidth="1"/>
    <col min="13573" max="13573" width="14.28515625" style="1" bestFit="1" customWidth="1"/>
    <col min="13574" max="13574" width="11.140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73.7109375" style="1" bestFit="1" customWidth="1"/>
    <col min="13827" max="13827" width="13.140625" style="1" bestFit="1" customWidth="1"/>
    <col min="13828" max="13828" width="27.7109375" style="1" bestFit="1" customWidth="1"/>
    <col min="13829" max="13829" width="14.28515625" style="1" bestFit="1" customWidth="1"/>
    <col min="13830" max="13830" width="11.140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73.7109375" style="1" bestFit="1" customWidth="1"/>
    <col min="14083" max="14083" width="13.140625" style="1" bestFit="1" customWidth="1"/>
    <col min="14084" max="14084" width="27.7109375" style="1" bestFit="1" customWidth="1"/>
    <col min="14085" max="14085" width="14.28515625" style="1" bestFit="1" customWidth="1"/>
    <col min="14086" max="14086" width="11.140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73.7109375" style="1" bestFit="1" customWidth="1"/>
    <col min="14339" max="14339" width="13.140625" style="1" bestFit="1" customWidth="1"/>
    <col min="14340" max="14340" width="27.7109375" style="1" bestFit="1" customWidth="1"/>
    <col min="14341" max="14341" width="14.28515625" style="1" bestFit="1" customWidth="1"/>
    <col min="14342" max="14342" width="11.140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73.7109375" style="1" bestFit="1" customWidth="1"/>
    <col min="14595" max="14595" width="13.140625" style="1" bestFit="1" customWidth="1"/>
    <col min="14596" max="14596" width="27.7109375" style="1" bestFit="1" customWidth="1"/>
    <col min="14597" max="14597" width="14.28515625" style="1" bestFit="1" customWidth="1"/>
    <col min="14598" max="14598" width="11.140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73.7109375" style="1" bestFit="1" customWidth="1"/>
    <col min="14851" max="14851" width="13.140625" style="1" bestFit="1" customWidth="1"/>
    <col min="14852" max="14852" width="27.7109375" style="1" bestFit="1" customWidth="1"/>
    <col min="14853" max="14853" width="14.28515625" style="1" bestFit="1" customWidth="1"/>
    <col min="14854" max="14854" width="11.140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73.7109375" style="1" bestFit="1" customWidth="1"/>
    <col min="15107" max="15107" width="13.140625" style="1" bestFit="1" customWidth="1"/>
    <col min="15108" max="15108" width="27.7109375" style="1" bestFit="1" customWidth="1"/>
    <col min="15109" max="15109" width="14.28515625" style="1" bestFit="1" customWidth="1"/>
    <col min="15110" max="15110" width="11.140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73.7109375" style="1" bestFit="1" customWidth="1"/>
    <col min="15363" max="15363" width="13.140625" style="1" bestFit="1" customWidth="1"/>
    <col min="15364" max="15364" width="27.7109375" style="1" bestFit="1" customWidth="1"/>
    <col min="15365" max="15365" width="14.28515625" style="1" bestFit="1" customWidth="1"/>
    <col min="15366" max="15366" width="11.140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73.7109375" style="1" bestFit="1" customWidth="1"/>
    <col min="15619" max="15619" width="13.140625" style="1" bestFit="1" customWidth="1"/>
    <col min="15620" max="15620" width="27.7109375" style="1" bestFit="1" customWidth="1"/>
    <col min="15621" max="15621" width="14.28515625" style="1" bestFit="1" customWidth="1"/>
    <col min="15622" max="15622" width="11.140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73.7109375" style="1" bestFit="1" customWidth="1"/>
    <col min="15875" max="15875" width="13.140625" style="1" bestFit="1" customWidth="1"/>
    <col min="15876" max="15876" width="27.7109375" style="1" bestFit="1" customWidth="1"/>
    <col min="15877" max="15877" width="14.28515625" style="1" bestFit="1" customWidth="1"/>
    <col min="15878" max="15878" width="11.140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73.7109375" style="1" bestFit="1" customWidth="1"/>
    <col min="16131" max="16131" width="13.140625" style="1" bestFit="1" customWidth="1"/>
    <col min="16132" max="16132" width="27.7109375" style="1" bestFit="1" customWidth="1"/>
    <col min="16133" max="16133" width="14.28515625" style="1" bestFit="1" customWidth="1"/>
    <col min="16134" max="16134" width="11.140625" style="1" bestFit="1" customWidth="1"/>
    <col min="16135" max="16135" width="18.140625" style="1" bestFit="1" customWidth="1"/>
    <col min="16136" max="16136" width="9.140625" style="1"/>
    <col min="16137" max="16137" width="1.7109375" style="1" bestFit="1" customWidth="1"/>
    <col min="16138" max="16384" width="9.140625" style="1"/>
  </cols>
  <sheetData>
    <row r="1" spans="1:12">
      <c r="A1" s="3" t="s">
        <v>0</v>
      </c>
      <c r="B1" s="265" t="s">
        <v>1295</v>
      </c>
      <c r="C1" s="265"/>
      <c r="D1" s="265"/>
      <c r="E1" s="265"/>
    </row>
    <row r="2" spans="1:12" ht="13.5" thickBot="1"/>
    <row r="3" spans="1:12" ht="15">
      <c r="B3" s="96" t="s">
        <v>2357</v>
      </c>
      <c r="C3" s="266"/>
      <c r="L3" s="27"/>
    </row>
    <row r="4" spans="1:12" ht="15">
      <c r="B4" s="97" t="s">
        <v>2358</v>
      </c>
      <c r="C4" s="267"/>
      <c r="L4" s="27"/>
    </row>
    <row r="5" spans="1:12" ht="15">
      <c r="B5" s="97"/>
      <c r="C5" s="267"/>
      <c r="L5" s="27"/>
    </row>
    <row r="6" spans="1:12" ht="15">
      <c r="B6" s="98" t="s">
        <v>2359</v>
      </c>
      <c r="C6" s="267"/>
      <c r="L6" s="27"/>
    </row>
    <row r="7" spans="1:12" ht="15">
      <c r="B7" s="98" t="s">
        <v>2360</v>
      </c>
      <c r="C7" s="267"/>
      <c r="L7" s="27"/>
    </row>
    <row r="8" spans="1:12" ht="45.75" thickBot="1">
      <c r="B8" s="99" t="s">
        <v>2361</v>
      </c>
      <c r="C8" s="268"/>
      <c r="L8" s="27"/>
    </row>
    <row r="10" spans="1:12" s="87" customFormat="1">
      <c r="B10" s="87" t="s">
        <v>48</v>
      </c>
      <c r="C10" s="88"/>
      <c r="F10" s="89"/>
      <c r="G10" s="89"/>
      <c r="H10" s="89"/>
    </row>
    <row r="11" spans="1:12" s="87" customFormat="1">
      <c r="C11" s="88"/>
      <c r="F11" s="89"/>
      <c r="G11" s="89"/>
      <c r="H11" s="89"/>
    </row>
    <row r="12" spans="1:12" s="87" customFormat="1">
      <c r="B12" s="165" t="s">
        <v>49</v>
      </c>
      <c r="C12" s="166" t="s">
        <v>50</v>
      </c>
      <c r="D12" s="165" t="s">
        <v>646</v>
      </c>
      <c r="E12" s="165" t="s">
        <v>52</v>
      </c>
      <c r="F12" s="167" t="s">
        <v>53</v>
      </c>
      <c r="G12" s="167" t="s">
        <v>54</v>
      </c>
      <c r="H12" s="167" t="s">
        <v>55</v>
      </c>
      <c r="I12" s="151" t="s">
        <v>647</v>
      </c>
    </row>
    <row r="13" spans="1:12" s="87" customFormat="1">
      <c r="B13" s="151" t="s">
        <v>57</v>
      </c>
      <c r="C13" s="88"/>
      <c r="F13" s="89"/>
      <c r="G13" s="89"/>
      <c r="H13" s="89"/>
    </row>
    <row r="14" spans="1:12" s="87" customFormat="1">
      <c r="B14" s="151" t="s">
        <v>648</v>
      </c>
      <c r="C14" s="88"/>
      <c r="F14" s="89"/>
      <c r="G14" s="89"/>
      <c r="H14" s="89"/>
    </row>
    <row r="15" spans="1:12" s="87" customFormat="1">
      <c r="B15" s="87" t="s">
        <v>1992</v>
      </c>
      <c r="C15" s="88" t="s">
        <v>649</v>
      </c>
      <c r="D15" s="87" t="s">
        <v>1489</v>
      </c>
      <c r="E15" s="87" t="s">
        <v>1490</v>
      </c>
      <c r="F15" s="89">
        <v>990250</v>
      </c>
      <c r="G15" s="89">
        <v>10239.19</v>
      </c>
      <c r="H15" s="89">
        <v>2.02</v>
      </c>
    </row>
    <row r="16" spans="1:12" s="87" customFormat="1">
      <c r="B16" s="87" t="s">
        <v>1124</v>
      </c>
      <c r="C16" s="88" t="s">
        <v>649</v>
      </c>
      <c r="D16" s="87" t="s">
        <v>652</v>
      </c>
      <c r="E16" s="87" t="s">
        <v>653</v>
      </c>
      <c r="F16" s="89">
        <v>505750</v>
      </c>
      <c r="G16" s="89">
        <v>10087.18</v>
      </c>
      <c r="H16" s="89">
        <v>1.99</v>
      </c>
    </row>
    <row r="17" spans="2:8" s="87" customFormat="1">
      <c r="B17" s="87" t="s">
        <v>1130</v>
      </c>
      <c r="C17" s="88" t="s">
        <v>649</v>
      </c>
      <c r="D17" s="87" t="s">
        <v>650</v>
      </c>
      <c r="E17" s="87" t="s">
        <v>661</v>
      </c>
      <c r="F17" s="89">
        <v>1305600</v>
      </c>
      <c r="G17" s="89">
        <v>9333.73</v>
      </c>
      <c r="H17" s="89">
        <v>1.84</v>
      </c>
    </row>
    <row r="18" spans="2:8" s="87" customFormat="1">
      <c r="B18" s="87" t="s">
        <v>1993</v>
      </c>
      <c r="C18" s="88" t="s">
        <v>649</v>
      </c>
      <c r="D18" s="87" t="s">
        <v>662</v>
      </c>
      <c r="E18" s="87" t="s">
        <v>1395</v>
      </c>
      <c r="F18" s="89">
        <v>381300</v>
      </c>
      <c r="G18" s="89">
        <v>9227.84</v>
      </c>
      <c r="H18" s="89">
        <v>1.82</v>
      </c>
    </row>
    <row r="19" spans="2:8" s="87" customFormat="1">
      <c r="B19" s="87" t="s">
        <v>1994</v>
      </c>
      <c r="C19" s="88" t="s">
        <v>649</v>
      </c>
      <c r="D19" s="87" t="s">
        <v>1372</v>
      </c>
      <c r="E19" s="87" t="s">
        <v>1556</v>
      </c>
      <c r="F19" s="89">
        <v>1222500</v>
      </c>
      <c r="G19" s="89">
        <v>8924.86</v>
      </c>
      <c r="H19" s="89">
        <v>1.76</v>
      </c>
    </row>
    <row r="20" spans="2:8" s="87" customFormat="1">
      <c r="B20" s="87" t="s">
        <v>1995</v>
      </c>
      <c r="C20" s="88" t="s">
        <v>649</v>
      </c>
      <c r="D20" s="87" t="s">
        <v>685</v>
      </c>
      <c r="E20" s="87" t="s">
        <v>1492</v>
      </c>
      <c r="F20" s="89">
        <v>135800</v>
      </c>
      <c r="G20" s="89">
        <v>8526.81</v>
      </c>
      <c r="H20" s="89">
        <v>1.68</v>
      </c>
    </row>
    <row r="21" spans="2:8" s="87" customFormat="1">
      <c r="B21" s="87" t="s">
        <v>1163</v>
      </c>
      <c r="C21" s="88" t="s">
        <v>649</v>
      </c>
      <c r="D21" s="87" t="s">
        <v>690</v>
      </c>
      <c r="E21" s="87" t="s">
        <v>708</v>
      </c>
      <c r="F21" s="89">
        <v>129000</v>
      </c>
      <c r="G21" s="89">
        <v>8327.7900000000009</v>
      </c>
      <c r="H21" s="89">
        <v>1.64</v>
      </c>
    </row>
    <row r="22" spans="2:8" s="87" customFormat="1">
      <c r="B22" s="87" t="s">
        <v>1996</v>
      </c>
      <c r="C22" s="88" t="s">
        <v>649</v>
      </c>
      <c r="D22" s="87" t="s">
        <v>1411</v>
      </c>
      <c r="E22" s="87" t="s">
        <v>1568</v>
      </c>
      <c r="F22" s="89">
        <v>609500</v>
      </c>
      <c r="G22" s="89">
        <v>8170.04</v>
      </c>
      <c r="H22" s="89">
        <v>1.61</v>
      </c>
    </row>
    <row r="23" spans="2:8" s="87" customFormat="1">
      <c r="B23" s="87" t="s">
        <v>1126</v>
      </c>
      <c r="C23" s="88" t="s">
        <v>649</v>
      </c>
      <c r="D23" s="87" t="s">
        <v>655</v>
      </c>
      <c r="E23" s="87" t="s">
        <v>656</v>
      </c>
      <c r="F23" s="89">
        <v>601200</v>
      </c>
      <c r="G23" s="89">
        <v>8142.35</v>
      </c>
      <c r="H23" s="89">
        <v>1.61</v>
      </c>
    </row>
    <row r="24" spans="2:8" s="87" customFormat="1">
      <c r="B24" s="87" t="s">
        <v>1997</v>
      </c>
      <c r="C24" s="88" t="s">
        <v>649</v>
      </c>
      <c r="D24" s="87" t="s">
        <v>1421</v>
      </c>
      <c r="E24" s="87" t="s">
        <v>1560</v>
      </c>
      <c r="F24" s="89">
        <v>1477098</v>
      </c>
      <c r="G24" s="89">
        <v>7928.32</v>
      </c>
      <c r="H24" s="89">
        <v>1.56</v>
      </c>
    </row>
    <row r="25" spans="2:8" s="87" customFormat="1">
      <c r="B25" s="87" t="s">
        <v>1998</v>
      </c>
      <c r="C25" s="88" t="s">
        <v>649</v>
      </c>
      <c r="D25" s="87" t="s">
        <v>1548</v>
      </c>
      <c r="E25" s="87" t="s">
        <v>1559</v>
      </c>
      <c r="F25" s="89">
        <v>3184500</v>
      </c>
      <c r="G25" s="89">
        <v>7875.27</v>
      </c>
      <c r="H25" s="89">
        <v>1.55</v>
      </c>
    </row>
    <row r="26" spans="2:8" s="87" customFormat="1">
      <c r="B26" s="87" t="s">
        <v>1999</v>
      </c>
      <c r="C26" s="88" t="s">
        <v>649</v>
      </c>
      <c r="D26" s="87" t="s">
        <v>669</v>
      </c>
      <c r="E26" s="87" t="s">
        <v>1463</v>
      </c>
      <c r="F26" s="89">
        <v>1174600</v>
      </c>
      <c r="G26" s="89">
        <v>7687.17</v>
      </c>
      <c r="H26" s="89">
        <v>1.52</v>
      </c>
    </row>
    <row r="27" spans="2:8" s="87" customFormat="1">
      <c r="B27" s="87" t="s">
        <v>2000</v>
      </c>
      <c r="C27" s="88" t="s">
        <v>649</v>
      </c>
      <c r="D27" s="87" t="s">
        <v>1493</v>
      </c>
      <c r="E27" s="87" t="s">
        <v>1494</v>
      </c>
      <c r="F27" s="89">
        <v>2003800</v>
      </c>
      <c r="G27" s="89">
        <v>7301.85</v>
      </c>
      <c r="H27" s="89">
        <v>1.44</v>
      </c>
    </row>
    <row r="28" spans="2:8" s="87" customFormat="1">
      <c r="B28" s="87" t="s">
        <v>2001</v>
      </c>
      <c r="C28" s="88" t="s">
        <v>649</v>
      </c>
      <c r="D28" s="87" t="s">
        <v>669</v>
      </c>
      <c r="E28" s="87" t="s">
        <v>1464</v>
      </c>
      <c r="F28" s="89">
        <v>710450</v>
      </c>
      <c r="G28" s="89">
        <v>6968.45</v>
      </c>
      <c r="H28" s="89">
        <v>1.38</v>
      </c>
    </row>
    <row r="29" spans="2:8" s="87" customFormat="1">
      <c r="B29" s="87" t="s">
        <v>2002</v>
      </c>
      <c r="C29" s="88" t="s">
        <v>649</v>
      </c>
      <c r="D29" s="87" t="s">
        <v>697</v>
      </c>
      <c r="E29" s="87" t="s">
        <v>1502</v>
      </c>
      <c r="F29" s="89">
        <v>1081600</v>
      </c>
      <c r="G29" s="89">
        <v>6564.23</v>
      </c>
      <c r="H29" s="89">
        <v>1.3</v>
      </c>
    </row>
    <row r="30" spans="2:8" s="87" customFormat="1">
      <c r="B30" s="87" t="s">
        <v>2003</v>
      </c>
      <c r="C30" s="88" t="s">
        <v>649</v>
      </c>
      <c r="D30" s="87" t="s">
        <v>1362</v>
      </c>
      <c r="E30" s="87" t="s">
        <v>1363</v>
      </c>
      <c r="F30" s="89">
        <v>200500</v>
      </c>
      <c r="G30" s="89">
        <v>6410.99</v>
      </c>
      <c r="H30" s="89">
        <v>1.27</v>
      </c>
    </row>
    <row r="31" spans="2:8" s="87" customFormat="1">
      <c r="B31" s="87" t="s">
        <v>2004</v>
      </c>
      <c r="C31" s="88" t="s">
        <v>649</v>
      </c>
      <c r="D31" s="87" t="s">
        <v>1493</v>
      </c>
      <c r="E31" s="87" t="s">
        <v>1495</v>
      </c>
      <c r="F31" s="89">
        <v>2424200</v>
      </c>
      <c r="G31" s="89">
        <v>6236.25</v>
      </c>
      <c r="H31" s="89">
        <v>1.23</v>
      </c>
    </row>
    <row r="32" spans="2:8" s="87" customFormat="1">
      <c r="B32" s="87" t="s">
        <v>688</v>
      </c>
      <c r="C32" s="88" t="s">
        <v>649</v>
      </c>
      <c r="D32" s="87" t="s">
        <v>650</v>
      </c>
      <c r="E32" s="87" t="s">
        <v>689</v>
      </c>
      <c r="F32" s="89">
        <v>1725000</v>
      </c>
      <c r="G32" s="89">
        <v>6097.88</v>
      </c>
      <c r="H32" s="89">
        <v>1.2</v>
      </c>
    </row>
    <row r="33" spans="2:8" s="87" customFormat="1">
      <c r="B33" s="87" t="s">
        <v>1155</v>
      </c>
      <c r="C33" s="88" t="s">
        <v>649</v>
      </c>
      <c r="D33" s="87" t="s">
        <v>699</v>
      </c>
      <c r="E33" s="87" t="s">
        <v>700</v>
      </c>
      <c r="F33" s="89">
        <v>6200</v>
      </c>
      <c r="G33" s="89">
        <v>5004.67</v>
      </c>
      <c r="H33" s="89">
        <v>0.99</v>
      </c>
    </row>
    <row r="34" spans="2:8" s="87" customFormat="1">
      <c r="B34" s="87" t="s">
        <v>1132</v>
      </c>
      <c r="C34" s="88" t="s">
        <v>649</v>
      </c>
      <c r="D34" s="87" t="s">
        <v>655</v>
      </c>
      <c r="E34" s="87" t="s">
        <v>664</v>
      </c>
      <c r="F34" s="89">
        <v>546700</v>
      </c>
      <c r="G34" s="89">
        <v>4914.5600000000004</v>
      </c>
      <c r="H34" s="89">
        <v>0.97</v>
      </c>
    </row>
    <row r="35" spans="2:8" s="87" customFormat="1">
      <c r="B35" s="87" t="s">
        <v>1157</v>
      </c>
      <c r="C35" s="88" t="s">
        <v>649</v>
      </c>
      <c r="D35" s="87" t="s">
        <v>669</v>
      </c>
      <c r="E35" s="87" t="s">
        <v>702</v>
      </c>
      <c r="F35" s="89">
        <v>539500</v>
      </c>
      <c r="G35" s="89">
        <v>4911.34</v>
      </c>
      <c r="H35" s="89">
        <v>0.97</v>
      </c>
    </row>
    <row r="36" spans="2:8" s="87" customFormat="1">
      <c r="B36" s="87" t="s">
        <v>2005</v>
      </c>
      <c r="C36" s="88" t="s">
        <v>649</v>
      </c>
      <c r="D36" s="87" t="s">
        <v>1751</v>
      </c>
      <c r="E36" s="87" t="s">
        <v>1798</v>
      </c>
      <c r="F36" s="89">
        <v>2994900</v>
      </c>
      <c r="G36" s="89">
        <v>4664.5600000000004</v>
      </c>
      <c r="H36" s="89">
        <v>0.92</v>
      </c>
    </row>
    <row r="37" spans="2:8" s="87" customFormat="1">
      <c r="B37" s="87" t="s">
        <v>2006</v>
      </c>
      <c r="C37" s="88" t="s">
        <v>649</v>
      </c>
      <c r="D37" s="87" t="s">
        <v>669</v>
      </c>
      <c r="E37" s="87" t="s">
        <v>1472</v>
      </c>
      <c r="F37" s="89">
        <v>816200</v>
      </c>
      <c r="G37" s="89">
        <v>4661.7299999999996</v>
      </c>
      <c r="H37" s="89">
        <v>0.92</v>
      </c>
    </row>
    <row r="38" spans="2:8" s="87" customFormat="1">
      <c r="B38" s="87" t="s">
        <v>1148</v>
      </c>
      <c r="C38" s="88" t="s">
        <v>649</v>
      </c>
      <c r="D38" s="87" t="s">
        <v>690</v>
      </c>
      <c r="E38" s="87" t="s">
        <v>691</v>
      </c>
      <c r="F38" s="89">
        <v>178850</v>
      </c>
      <c r="G38" s="89">
        <v>4331.12</v>
      </c>
      <c r="H38" s="89">
        <v>0.85</v>
      </c>
    </row>
    <row r="39" spans="2:8" s="87" customFormat="1">
      <c r="B39" s="87" t="s">
        <v>1135</v>
      </c>
      <c r="C39" s="88" t="s">
        <v>649</v>
      </c>
      <c r="D39" s="87" t="s">
        <v>669</v>
      </c>
      <c r="E39" s="87" t="s">
        <v>670</v>
      </c>
      <c r="F39" s="89">
        <v>82250</v>
      </c>
      <c r="G39" s="89">
        <v>4246.6499999999996</v>
      </c>
      <c r="H39" s="89">
        <v>0.84</v>
      </c>
    </row>
    <row r="40" spans="2:8" s="87" customFormat="1">
      <c r="B40" s="87" t="s">
        <v>2007</v>
      </c>
      <c r="C40" s="88" t="s">
        <v>649</v>
      </c>
      <c r="D40" s="87" t="s">
        <v>690</v>
      </c>
      <c r="E40" s="87" t="s">
        <v>1629</v>
      </c>
      <c r="F40" s="89">
        <v>1436400</v>
      </c>
      <c r="G40" s="89">
        <v>4220.8599999999997</v>
      </c>
      <c r="H40" s="89">
        <v>0.83</v>
      </c>
    </row>
    <row r="41" spans="2:8" s="87" customFormat="1">
      <c r="B41" s="87" t="s">
        <v>2008</v>
      </c>
      <c r="C41" s="88" t="s">
        <v>649</v>
      </c>
      <c r="D41" s="87" t="s">
        <v>669</v>
      </c>
      <c r="E41" s="87" t="s">
        <v>1470</v>
      </c>
      <c r="F41" s="89">
        <v>374850</v>
      </c>
      <c r="G41" s="89">
        <v>4009.02</v>
      </c>
      <c r="H41" s="89">
        <v>0.79</v>
      </c>
    </row>
    <row r="42" spans="2:8" s="87" customFormat="1">
      <c r="B42" s="87" t="s">
        <v>2009</v>
      </c>
      <c r="C42" s="88" t="s">
        <v>649</v>
      </c>
      <c r="D42" s="87" t="s">
        <v>1497</v>
      </c>
      <c r="E42" s="87" t="s">
        <v>1799</v>
      </c>
      <c r="F42" s="89">
        <v>60000</v>
      </c>
      <c r="G42" s="89">
        <v>3858.66</v>
      </c>
      <c r="H42" s="89">
        <v>0.76</v>
      </c>
    </row>
    <row r="43" spans="2:8" s="87" customFormat="1">
      <c r="B43" s="87" t="s">
        <v>2010</v>
      </c>
      <c r="C43" s="88" t="s">
        <v>649</v>
      </c>
      <c r="D43" s="87" t="s">
        <v>680</v>
      </c>
      <c r="E43" s="87" t="s">
        <v>1396</v>
      </c>
      <c r="F43" s="89">
        <v>412500</v>
      </c>
      <c r="G43" s="89">
        <v>3830.89</v>
      </c>
      <c r="H43" s="89">
        <v>0.76</v>
      </c>
    </row>
    <row r="44" spans="2:8" s="87" customFormat="1">
      <c r="B44" s="87" t="s">
        <v>2011</v>
      </c>
      <c r="C44" s="88" t="s">
        <v>649</v>
      </c>
      <c r="D44" s="87" t="s">
        <v>665</v>
      </c>
      <c r="E44" s="87" t="s">
        <v>1451</v>
      </c>
      <c r="F44" s="89">
        <v>384000</v>
      </c>
      <c r="G44" s="89">
        <v>3802.56</v>
      </c>
      <c r="H44" s="89">
        <v>0.75</v>
      </c>
    </row>
    <row r="45" spans="2:8" s="87" customFormat="1">
      <c r="B45" s="87" t="s">
        <v>1129</v>
      </c>
      <c r="C45" s="88" t="s">
        <v>649</v>
      </c>
      <c r="D45" s="87" t="s">
        <v>659</v>
      </c>
      <c r="E45" s="87" t="s">
        <v>660</v>
      </c>
      <c r="F45" s="89">
        <v>1868800</v>
      </c>
      <c r="G45" s="89">
        <v>3786.19</v>
      </c>
      <c r="H45" s="89">
        <v>0.75</v>
      </c>
    </row>
    <row r="46" spans="2:8" s="87" customFormat="1">
      <c r="B46" s="87" t="s">
        <v>2012</v>
      </c>
      <c r="C46" s="88" t="s">
        <v>649</v>
      </c>
      <c r="D46" s="87" t="s">
        <v>667</v>
      </c>
      <c r="E46" s="87" t="s">
        <v>1513</v>
      </c>
      <c r="F46" s="89">
        <v>3753000</v>
      </c>
      <c r="G46" s="89">
        <v>3709.84</v>
      </c>
      <c r="H46" s="89">
        <v>0.73</v>
      </c>
    </row>
    <row r="47" spans="2:8" s="87" customFormat="1">
      <c r="B47" s="87" t="s">
        <v>2013</v>
      </c>
      <c r="C47" s="88" t="s">
        <v>649</v>
      </c>
      <c r="D47" s="87" t="s">
        <v>685</v>
      </c>
      <c r="E47" s="87" t="s">
        <v>1496</v>
      </c>
      <c r="F47" s="89">
        <v>264575</v>
      </c>
      <c r="G47" s="89">
        <v>3708.68</v>
      </c>
      <c r="H47" s="89">
        <v>0.73</v>
      </c>
    </row>
    <row r="48" spans="2:8" s="87" customFormat="1">
      <c r="B48" s="87" t="s">
        <v>2014</v>
      </c>
      <c r="C48" s="88" t="s">
        <v>649</v>
      </c>
      <c r="D48" s="87" t="s">
        <v>659</v>
      </c>
      <c r="E48" s="87" t="s">
        <v>1800</v>
      </c>
      <c r="F48" s="89">
        <v>249900</v>
      </c>
      <c r="G48" s="89">
        <v>3703.27</v>
      </c>
      <c r="H48" s="89">
        <v>0.73</v>
      </c>
    </row>
    <row r="49" spans="2:8" s="87" customFormat="1">
      <c r="B49" s="87" t="s">
        <v>1801</v>
      </c>
      <c r="C49" s="88" t="s">
        <v>649</v>
      </c>
      <c r="D49" s="87" t="s">
        <v>650</v>
      </c>
      <c r="E49" s="87" t="s">
        <v>1802</v>
      </c>
      <c r="F49" s="89">
        <v>2662200</v>
      </c>
      <c r="G49" s="89">
        <v>3693.8</v>
      </c>
      <c r="H49" s="89">
        <v>0.73</v>
      </c>
    </row>
    <row r="50" spans="2:8" s="87" customFormat="1">
      <c r="B50" s="87" t="s">
        <v>2015</v>
      </c>
      <c r="C50" s="88" t="s">
        <v>649</v>
      </c>
      <c r="D50" s="87" t="s">
        <v>669</v>
      </c>
      <c r="E50" s="87" t="s">
        <v>1803</v>
      </c>
      <c r="F50" s="89">
        <v>146750</v>
      </c>
      <c r="G50" s="89">
        <v>3682.32</v>
      </c>
      <c r="H50" s="89">
        <v>0.73</v>
      </c>
    </row>
    <row r="51" spans="2:8" s="87" customFormat="1">
      <c r="B51" s="87" t="s">
        <v>1149</v>
      </c>
      <c r="C51" s="88" t="s">
        <v>649</v>
      </c>
      <c r="D51" s="87" t="s">
        <v>669</v>
      </c>
      <c r="E51" s="87" t="s">
        <v>692</v>
      </c>
      <c r="F51" s="89">
        <v>84000</v>
      </c>
      <c r="G51" s="89">
        <v>3412.37</v>
      </c>
      <c r="H51" s="89">
        <v>0.67</v>
      </c>
    </row>
    <row r="52" spans="2:8" s="87" customFormat="1">
      <c r="B52" s="87" t="s">
        <v>2016</v>
      </c>
      <c r="C52" s="88" t="s">
        <v>649</v>
      </c>
      <c r="D52" s="87" t="s">
        <v>680</v>
      </c>
      <c r="E52" s="87" t="s">
        <v>1742</v>
      </c>
      <c r="F52" s="89">
        <v>30125</v>
      </c>
      <c r="G52" s="89">
        <v>3326.3</v>
      </c>
      <c r="H52" s="89">
        <v>0.66</v>
      </c>
    </row>
    <row r="53" spans="2:8" s="87" customFormat="1">
      <c r="B53" s="87" t="s">
        <v>2017</v>
      </c>
      <c r="C53" s="88" t="s">
        <v>649</v>
      </c>
      <c r="D53" s="87" t="s">
        <v>659</v>
      </c>
      <c r="E53" s="87" t="s">
        <v>1783</v>
      </c>
      <c r="F53" s="89">
        <v>633750</v>
      </c>
      <c r="G53" s="89">
        <v>3292.65</v>
      </c>
      <c r="H53" s="89">
        <v>0.65</v>
      </c>
    </row>
    <row r="54" spans="2:8" s="87" customFormat="1">
      <c r="B54" s="87" t="s">
        <v>2018</v>
      </c>
      <c r="C54" s="88" t="s">
        <v>649</v>
      </c>
      <c r="D54" s="87" t="s">
        <v>1497</v>
      </c>
      <c r="E54" s="87" t="s">
        <v>1804</v>
      </c>
      <c r="F54" s="89">
        <v>415000</v>
      </c>
      <c r="G54" s="89">
        <v>3288.67</v>
      </c>
      <c r="H54" s="89">
        <v>0.65</v>
      </c>
    </row>
    <row r="55" spans="2:8" s="87" customFormat="1">
      <c r="B55" s="87" t="s">
        <v>1156</v>
      </c>
      <c r="C55" s="88" t="s">
        <v>649</v>
      </c>
      <c r="D55" s="87" t="s">
        <v>659</v>
      </c>
      <c r="E55" s="87" t="s">
        <v>701</v>
      </c>
      <c r="F55" s="89">
        <v>135600</v>
      </c>
      <c r="G55" s="89">
        <v>3191.69</v>
      </c>
      <c r="H55" s="89">
        <v>0.63</v>
      </c>
    </row>
    <row r="56" spans="2:8" s="87" customFormat="1">
      <c r="B56" s="87" t="s">
        <v>2019</v>
      </c>
      <c r="C56" s="88" t="s">
        <v>649</v>
      </c>
      <c r="D56" s="87" t="s">
        <v>669</v>
      </c>
      <c r="E56" s="87" t="s">
        <v>1474</v>
      </c>
      <c r="F56" s="89">
        <v>553150</v>
      </c>
      <c r="G56" s="89">
        <v>3190.57</v>
      </c>
      <c r="H56" s="89">
        <v>0.63</v>
      </c>
    </row>
    <row r="57" spans="2:8" s="87" customFormat="1">
      <c r="B57" s="87" t="s">
        <v>2020</v>
      </c>
      <c r="C57" s="88" t="s">
        <v>649</v>
      </c>
      <c r="D57" s="87" t="s">
        <v>1366</v>
      </c>
      <c r="E57" s="87" t="s">
        <v>1805</v>
      </c>
      <c r="F57" s="89">
        <v>1713000</v>
      </c>
      <c r="G57" s="89">
        <v>3179.33</v>
      </c>
      <c r="H57" s="89">
        <v>0.63</v>
      </c>
    </row>
    <row r="58" spans="2:8" s="87" customFormat="1">
      <c r="B58" s="87" t="s">
        <v>2021</v>
      </c>
      <c r="C58" s="88" t="s">
        <v>649</v>
      </c>
      <c r="D58" s="87" t="s">
        <v>659</v>
      </c>
      <c r="E58" s="87" t="s">
        <v>1806</v>
      </c>
      <c r="F58" s="89">
        <v>444000</v>
      </c>
      <c r="G58" s="89">
        <v>3071.37</v>
      </c>
      <c r="H58" s="89">
        <v>0.61</v>
      </c>
    </row>
    <row r="59" spans="2:8" s="87" customFormat="1">
      <c r="B59" s="87" t="s">
        <v>1162</v>
      </c>
      <c r="C59" s="88" t="s">
        <v>649</v>
      </c>
      <c r="D59" s="87" t="s">
        <v>655</v>
      </c>
      <c r="E59" s="87" t="s">
        <v>707</v>
      </c>
      <c r="F59" s="89">
        <v>145600</v>
      </c>
      <c r="G59" s="89">
        <v>3066.34</v>
      </c>
      <c r="H59" s="89">
        <v>0.61</v>
      </c>
    </row>
    <row r="60" spans="2:8" s="87" customFormat="1">
      <c r="B60" s="87" t="s">
        <v>2022</v>
      </c>
      <c r="C60" s="88" t="s">
        <v>649</v>
      </c>
      <c r="D60" s="87" t="s">
        <v>1497</v>
      </c>
      <c r="E60" s="87" t="s">
        <v>1785</v>
      </c>
      <c r="F60" s="89">
        <v>165000</v>
      </c>
      <c r="G60" s="89">
        <v>2996.07</v>
      </c>
      <c r="H60" s="89">
        <v>0.59</v>
      </c>
    </row>
    <row r="61" spans="2:8" s="87" customFormat="1">
      <c r="B61" s="87" t="s">
        <v>2023</v>
      </c>
      <c r="C61" s="88" t="s">
        <v>649</v>
      </c>
      <c r="D61" s="87" t="s">
        <v>1503</v>
      </c>
      <c r="E61" s="87" t="s">
        <v>1505</v>
      </c>
      <c r="F61" s="89">
        <v>1248000</v>
      </c>
      <c r="G61" s="89">
        <v>2994.58</v>
      </c>
      <c r="H61" s="89">
        <v>0.59</v>
      </c>
    </row>
    <row r="62" spans="2:8" s="87" customFormat="1">
      <c r="B62" s="87" t="s">
        <v>1134</v>
      </c>
      <c r="C62" s="88" t="s">
        <v>649</v>
      </c>
      <c r="D62" s="87" t="s">
        <v>667</v>
      </c>
      <c r="E62" s="87" t="s">
        <v>668</v>
      </c>
      <c r="F62" s="89">
        <v>1360000</v>
      </c>
      <c r="G62" s="89">
        <v>2992.68</v>
      </c>
      <c r="H62" s="89">
        <v>0.59</v>
      </c>
    </row>
    <row r="63" spans="2:8" s="87" customFormat="1">
      <c r="B63" s="87" t="s">
        <v>2024</v>
      </c>
      <c r="C63" s="88" t="s">
        <v>649</v>
      </c>
      <c r="D63" s="87" t="s">
        <v>1489</v>
      </c>
      <c r="E63" s="87" t="s">
        <v>1807</v>
      </c>
      <c r="F63" s="89">
        <v>2403500</v>
      </c>
      <c r="G63" s="89">
        <v>2872.18</v>
      </c>
      <c r="H63" s="89">
        <v>0.56999999999999995</v>
      </c>
    </row>
    <row r="64" spans="2:8" s="87" customFormat="1">
      <c r="B64" s="87" t="s">
        <v>2025</v>
      </c>
      <c r="C64" s="88" t="s">
        <v>649</v>
      </c>
      <c r="D64" s="87" t="s">
        <v>1372</v>
      </c>
      <c r="E64" s="87" t="s">
        <v>1776</v>
      </c>
      <c r="F64" s="89">
        <v>467337</v>
      </c>
      <c r="G64" s="89">
        <v>2756.82</v>
      </c>
      <c r="H64" s="89">
        <v>0.54</v>
      </c>
    </row>
    <row r="65" spans="2:8" s="87" customFormat="1">
      <c r="B65" s="87" t="s">
        <v>2026</v>
      </c>
      <c r="C65" s="88" t="s">
        <v>649</v>
      </c>
      <c r="D65" s="87" t="s">
        <v>1366</v>
      </c>
      <c r="E65" s="87" t="s">
        <v>1367</v>
      </c>
      <c r="F65" s="89">
        <v>496500</v>
      </c>
      <c r="G65" s="89">
        <v>2697.73</v>
      </c>
      <c r="H65" s="89">
        <v>0.53</v>
      </c>
    </row>
    <row r="66" spans="2:8" s="87" customFormat="1">
      <c r="B66" s="87" t="s">
        <v>2027</v>
      </c>
      <c r="C66" s="88" t="s">
        <v>649</v>
      </c>
      <c r="D66" s="87" t="s">
        <v>655</v>
      </c>
      <c r="E66" s="87" t="s">
        <v>1413</v>
      </c>
      <c r="F66" s="89">
        <v>67200</v>
      </c>
      <c r="G66" s="89">
        <v>2614.25</v>
      </c>
      <c r="H66" s="89">
        <v>0.52</v>
      </c>
    </row>
    <row r="67" spans="2:8" s="87" customFormat="1">
      <c r="B67" s="87" t="s">
        <v>2028</v>
      </c>
      <c r="C67" s="88" t="s">
        <v>649</v>
      </c>
      <c r="D67" s="87" t="s">
        <v>699</v>
      </c>
      <c r="E67" s="87" t="s">
        <v>1696</v>
      </c>
      <c r="F67" s="89">
        <v>318000</v>
      </c>
      <c r="G67" s="89">
        <v>2578.19</v>
      </c>
      <c r="H67" s="89">
        <v>0.51</v>
      </c>
    </row>
    <row r="68" spans="2:8" s="87" customFormat="1">
      <c r="B68" s="87" t="s">
        <v>2029</v>
      </c>
      <c r="C68" s="88" t="s">
        <v>649</v>
      </c>
      <c r="D68" s="87" t="s">
        <v>1372</v>
      </c>
      <c r="E68" s="87" t="s">
        <v>1416</v>
      </c>
      <c r="F68" s="89">
        <v>137150</v>
      </c>
      <c r="G68" s="89">
        <v>2456.91</v>
      </c>
      <c r="H68" s="89">
        <v>0.48</v>
      </c>
    </row>
    <row r="69" spans="2:8" s="87" customFormat="1">
      <c r="B69" s="87" t="s">
        <v>2030</v>
      </c>
      <c r="C69" s="88" t="s">
        <v>649</v>
      </c>
      <c r="D69" s="87" t="s">
        <v>690</v>
      </c>
      <c r="E69" s="87" t="s">
        <v>1570</v>
      </c>
      <c r="F69" s="89">
        <v>322000</v>
      </c>
      <c r="G69" s="89">
        <v>2423.21</v>
      </c>
      <c r="H69" s="89">
        <v>0.48</v>
      </c>
    </row>
    <row r="70" spans="2:8" s="87" customFormat="1">
      <c r="B70" s="87" t="s">
        <v>2031</v>
      </c>
      <c r="C70" s="88" t="s">
        <v>649</v>
      </c>
      <c r="D70" s="87" t="s">
        <v>699</v>
      </c>
      <c r="E70" s="87" t="s">
        <v>1693</v>
      </c>
      <c r="F70" s="89">
        <v>1075000</v>
      </c>
      <c r="G70" s="89">
        <v>2325.7600000000002</v>
      </c>
      <c r="H70" s="89">
        <v>0.46</v>
      </c>
    </row>
    <row r="71" spans="2:8" s="87" customFormat="1">
      <c r="B71" s="87" t="s">
        <v>2032</v>
      </c>
      <c r="C71" s="88" t="s">
        <v>649</v>
      </c>
      <c r="D71" s="87" t="s">
        <v>652</v>
      </c>
      <c r="E71" s="87" t="s">
        <v>1501</v>
      </c>
      <c r="F71" s="89">
        <v>543600</v>
      </c>
      <c r="G71" s="89">
        <v>2292.9</v>
      </c>
      <c r="H71" s="89">
        <v>0.45</v>
      </c>
    </row>
    <row r="72" spans="2:8" s="87" customFormat="1">
      <c r="B72" s="87" t="s">
        <v>1158</v>
      </c>
      <c r="C72" s="88" t="s">
        <v>649</v>
      </c>
      <c r="D72" s="87" t="s">
        <v>685</v>
      </c>
      <c r="E72" s="87" t="s">
        <v>703</v>
      </c>
      <c r="F72" s="89">
        <v>118500</v>
      </c>
      <c r="G72" s="89">
        <v>2231.06</v>
      </c>
      <c r="H72" s="89">
        <v>0.44</v>
      </c>
    </row>
    <row r="73" spans="2:8" s="87" customFormat="1">
      <c r="B73" s="87" t="s">
        <v>1808</v>
      </c>
      <c r="C73" s="88" t="s">
        <v>649</v>
      </c>
      <c r="D73" s="87" t="s">
        <v>650</v>
      </c>
      <c r="E73" s="87" t="s">
        <v>1809</v>
      </c>
      <c r="F73" s="89">
        <v>3299400</v>
      </c>
      <c r="G73" s="89">
        <v>2202.35</v>
      </c>
      <c r="H73" s="89">
        <v>0.43</v>
      </c>
    </row>
    <row r="74" spans="2:8" s="87" customFormat="1">
      <c r="B74" s="87" t="s">
        <v>2033</v>
      </c>
      <c r="C74" s="88" t="s">
        <v>649</v>
      </c>
      <c r="D74" s="87" t="s">
        <v>1503</v>
      </c>
      <c r="E74" s="87" t="s">
        <v>1504</v>
      </c>
      <c r="F74" s="89">
        <v>1573800</v>
      </c>
      <c r="G74" s="89">
        <v>2159.25</v>
      </c>
      <c r="H74" s="89">
        <v>0.43</v>
      </c>
    </row>
    <row r="75" spans="2:8" s="87" customFormat="1">
      <c r="B75" s="87" t="s">
        <v>2034</v>
      </c>
      <c r="C75" s="88" t="s">
        <v>649</v>
      </c>
      <c r="D75" s="87" t="s">
        <v>690</v>
      </c>
      <c r="E75" s="87" t="s">
        <v>1771</v>
      </c>
      <c r="F75" s="89">
        <v>336000</v>
      </c>
      <c r="G75" s="89">
        <v>2119.8200000000002</v>
      </c>
      <c r="H75" s="89">
        <v>0.42</v>
      </c>
    </row>
    <row r="76" spans="2:8" s="87" customFormat="1">
      <c r="B76" s="87" t="s">
        <v>2035</v>
      </c>
      <c r="C76" s="88" t="s">
        <v>649</v>
      </c>
      <c r="D76" s="87" t="s">
        <v>652</v>
      </c>
      <c r="E76" s="87" t="s">
        <v>1510</v>
      </c>
      <c r="F76" s="89">
        <v>899100</v>
      </c>
      <c r="G76" s="89">
        <v>2109.7399999999998</v>
      </c>
      <c r="H76" s="89">
        <v>0.42</v>
      </c>
    </row>
    <row r="77" spans="2:8" s="87" customFormat="1">
      <c r="B77" s="87" t="s">
        <v>2036</v>
      </c>
      <c r="C77" s="88" t="s">
        <v>649</v>
      </c>
      <c r="D77" s="87" t="s">
        <v>1493</v>
      </c>
      <c r="E77" s="87" t="s">
        <v>1499</v>
      </c>
      <c r="F77" s="89">
        <v>3196000</v>
      </c>
      <c r="G77" s="89">
        <v>2066.21</v>
      </c>
      <c r="H77" s="89">
        <v>0.41</v>
      </c>
    </row>
    <row r="78" spans="2:8" s="87" customFormat="1">
      <c r="B78" s="87" t="s">
        <v>2037</v>
      </c>
      <c r="C78" s="88" t="s">
        <v>649</v>
      </c>
      <c r="D78" s="87" t="s">
        <v>655</v>
      </c>
      <c r="E78" s="87" t="s">
        <v>1407</v>
      </c>
      <c r="F78" s="89">
        <v>213600</v>
      </c>
      <c r="G78" s="89">
        <v>2051.41</v>
      </c>
      <c r="H78" s="89">
        <v>0.4</v>
      </c>
    </row>
    <row r="79" spans="2:8" s="87" customFormat="1">
      <c r="B79" s="87" t="s">
        <v>2038</v>
      </c>
      <c r="C79" s="88" t="s">
        <v>649</v>
      </c>
      <c r="D79" s="87" t="s">
        <v>650</v>
      </c>
      <c r="E79" s="87" t="s">
        <v>1702</v>
      </c>
      <c r="F79" s="89">
        <v>2510000</v>
      </c>
      <c r="G79" s="89">
        <v>2010.51</v>
      </c>
      <c r="H79" s="89">
        <v>0.4</v>
      </c>
    </row>
    <row r="80" spans="2:8" s="87" customFormat="1">
      <c r="B80" s="87" t="s">
        <v>2039</v>
      </c>
      <c r="C80" s="88" t="s">
        <v>649</v>
      </c>
      <c r="D80" s="87" t="s">
        <v>699</v>
      </c>
      <c r="E80" s="87" t="s">
        <v>1810</v>
      </c>
      <c r="F80" s="89">
        <v>110800</v>
      </c>
      <c r="G80" s="89">
        <v>1961.1</v>
      </c>
      <c r="H80" s="89">
        <v>0.39</v>
      </c>
    </row>
    <row r="81" spans="2:8" s="87" customFormat="1">
      <c r="B81" s="87" t="s">
        <v>2040</v>
      </c>
      <c r="C81" s="88" t="s">
        <v>649</v>
      </c>
      <c r="D81" s="87" t="s">
        <v>659</v>
      </c>
      <c r="E81" s="87" t="s">
        <v>1448</v>
      </c>
      <c r="F81" s="89">
        <v>76800</v>
      </c>
      <c r="G81" s="89">
        <v>1947.96</v>
      </c>
      <c r="H81" s="89">
        <v>0.38</v>
      </c>
    </row>
    <row r="82" spans="2:8" s="87" customFormat="1">
      <c r="B82" s="87" t="s">
        <v>1142</v>
      </c>
      <c r="C82" s="88" t="s">
        <v>649</v>
      </c>
      <c r="D82" s="87" t="s">
        <v>680</v>
      </c>
      <c r="E82" s="87" t="s">
        <v>681</v>
      </c>
      <c r="F82" s="89">
        <v>282700</v>
      </c>
      <c r="G82" s="89">
        <v>1880.24</v>
      </c>
      <c r="H82" s="89">
        <v>0.37</v>
      </c>
    </row>
    <row r="83" spans="2:8" s="87" customFormat="1">
      <c r="B83" s="87" t="s">
        <v>1144</v>
      </c>
      <c r="C83" s="88" t="s">
        <v>649</v>
      </c>
      <c r="D83" s="87" t="s">
        <v>665</v>
      </c>
      <c r="E83" s="87" t="s">
        <v>683</v>
      </c>
      <c r="F83" s="89">
        <v>180500</v>
      </c>
      <c r="G83" s="89">
        <v>1727.66</v>
      </c>
      <c r="H83" s="89">
        <v>0.34</v>
      </c>
    </row>
    <row r="84" spans="2:8" s="87" customFormat="1">
      <c r="B84" s="87" t="s">
        <v>2041</v>
      </c>
      <c r="C84" s="88" t="s">
        <v>649</v>
      </c>
      <c r="D84" s="87" t="s">
        <v>1489</v>
      </c>
      <c r="E84" s="87" t="s">
        <v>1491</v>
      </c>
      <c r="F84" s="89">
        <v>390000</v>
      </c>
      <c r="G84" s="89">
        <v>1721.85</v>
      </c>
      <c r="H84" s="89">
        <v>0.34</v>
      </c>
    </row>
    <row r="85" spans="2:8" s="87" customFormat="1">
      <c r="B85" s="87" t="s">
        <v>2042</v>
      </c>
      <c r="C85" s="88" t="s">
        <v>649</v>
      </c>
      <c r="D85" s="87" t="s">
        <v>1360</v>
      </c>
      <c r="E85" s="87" t="s">
        <v>1374</v>
      </c>
      <c r="F85" s="89">
        <v>60800</v>
      </c>
      <c r="G85" s="89">
        <v>1688.02</v>
      </c>
      <c r="H85" s="89">
        <v>0.33</v>
      </c>
    </row>
    <row r="86" spans="2:8" s="87" customFormat="1">
      <c r="B86" s="87" t="s">
        <v>2043</v>
      </c>
      <c r="C86" s="88" t="s">
        <v>649</v>
      </c>
      <c r="D86" s="87" t="s">
        <v>669</v>
      </c>
      <c r="E86" s="87" t="s">
        <v>1811</v>
      </c>
      <c r="F86" s="89">
        <v>482050</v>
      </c>
      <c r="G86" s="89">
        <v>1608.6</v>
      </c>
      <c r="H86" s="89">
        <v>0.32</v>
      </c>
    </row>
    <row r="87" spans="2:8" s="87" customFormat="1">
      <c r="B87" s="87" t="s">
        <v>2044</v>
      </c>
      <c r="C87" s="88" t="s">
        <v>649</v>
      </c>
      <c r="D87" s="87" t="s">
        <v>659</v>
      </c>
      <c r="E87" s="87" t="s">
        <v>1812</v>
      </c>
      <c r="F87" s="89">
        <v>227700</v>
      </c>
      <c r="G87" s="89">
        <v>1603.01</v>
      </c>
      <c r="H87" s="89">
        <v>0.32</v>
      </c>
    </row>
    <row r="88" spans="2:8" s="87" customFormat="1">
      <c r="B88" s="87" t="s">
        <v>2045</v>
      </c>
      <c r="C88" s="88" t="s">
        <v>649</v>
      </c>
      <c r="D88" s="87" t="s">
        <v>1424</v>
      </c>
      <c r="E88" s="87" t="s">
        <v>1813</v>
      </c>
      <c r="F88" s="89">
        <v>3223500</v>
      </c>
      <c r="G88" s="89">
        <v>1556.95</v>
      </c>
      <c r="H88" s="89">
        <v>0.31</v>
      </c>
    </row>
    <row r="89" spans="2:8" s="87" customFormat="1">
      <c r="B89" s="87" t="s">
        <v>2046</v>
      </c>
      <c r="C89" s="88" t="s">
        <v>649</v>
      </c>
      <c r="D89" s="87" t="s">
        <v>662</v>
      </c>
      <c r="E89" s="87" t="s">
        <v>1814</v>
      </c>
      <c r="F89" s="89">
        <v>111600</v>
      </c>
      <c r="G89" s="89">
        <v>1501.08</v>
      </c>
      <c r="H89" s="89">
        <v>0.3</v>
      </c>
    </row>
    <row r="90" spans="2:8" s="87" customFormat="1">
      <c r="B90" s="87" t="s">
        <v>2047</v>
      </c>
      <c r="C90" s="88" t="s">
        <v>649</v>
      </c>
      <c r="D90" s="87" t="s">
        <v>659</v>
      </c>
      <c r="E90" s="87" t="s">
        <v>1449</v>
      </c>
      <c r="F90" s="89">
        <v>8950</v>
      </c>
      <c r="G90" s="89">
        <v>1459.68</v>
      </c>
      <c r="H90" s="89">
        <v>0.28999999999999998</v>
      </c>
    </row>
    <row r="91" spans="2:8" s="87" customFormat="1">
      <c r="B91" s="87" t="s">
        <v>1141</v>
      </c>
      <c r="C91" s="88" t="s">
        <v>649</v>
      </c>
      <c r="D91" s="87" t="s">
        <v>678</v>
      </c>
      <c r="E91" s="87" t="s">
        <v>679</v>
      </c>
      <c r="F91" s="89">
        <v>29250</v>
      </c>
      <c r="G91" s="89">
        <v>1437.55</v>
      </c>
      <c r="H91" s="89">
        <v>0.28000000000000003</v>
      </c>
    </row>
    <row r="92" spans="2:8" s="87" customFormat="1">
      <c r="B92" s="87" t="s">
        <v>2048</v>
      </c>
      <c r="C92" s="88" t="s">
        <v>649</v>
      </c>
      <c r="D92" s="87" t="s">
        <v>675</v>
      </c>
      <c r="E92" s="87" t="s">
        <v>1815</v>
      </c>
      <c r="F92" s="89">
        <v>226500</v>
      </c>
      <c r="G92" s="89">
        <v>1382.56</v>
      </c>
      <c r="H92" s="89">
        <v>0.27</v>
      </c>
    </row>
    <row r="93" spans="2:8" s="87" customFormat="1">
      <c r="B93" s="87" t="s">
        <v>1153</v>
      </c>
      <c r="C93" s="88" t="s">
        <v>649</v>
      </c>
      <c r="D93" s="87" t="s">
        <v>690</v>
      </c>
      <c r="E93" s="87" t="s">
        <v>696</v>
      </c>
      <c r="F93" s="89">
        <v>34500</v>
      </c>
      <c r="G93" s="89">
        <v>1322.64</v>
      </c>
      <c r="H93" s="89">
        <v>0.26</v>
      </c>
    </row>
    <row r="94" spans="2:8" s="87" customFormat="1">
      <c r="B94" s="87" t="s">
        <v>2049</v>
      </c>
      <c r="C94" s="88" t="s">
        <v>649</v>
      </c>
      <c r="D94" s="87" t="s">
        <v>650</v>
      </c>
      <c r="E94" s="87" t="s">
        <v>1700</v>
      </c>
      <c r="F94" s="89">
        <v>775000</v>
      </c>
      <c r="G94" s="89">
        <v>1292.31</v>
      </c>
      <c r="H94" s="89">
        <v>0.26</v>
      </c>
    </row>
    <row r="95" spans="2:8" s="87" customFormat="1">
      <c r="B95" s="87" t="s">
        <v>2050</v>
      </c>
      <c r="C95" s="88" t="s">
        <v>649</v>
      </c>
      <c r="D95" s="87" t="s">
        <v>659</v>
      </c>
      <c r="E95" s="87" t="s">
        <v>1784</v>
      </c>
      <c r="F95" s="89">
        <v>306000</v>
      </c>
      <c r="G95" s="89">
        <v>1259.04</v>
      </c>
      <c r="H95" s="89">
        <v>0.25</v>
      </c>
    </row>
    <row r="96" spans="2:8" s="87" customFormat="1">
      <c r="B96" s="87" t="s">
        <v>2051</v>
      </c>
      <c r="C96" s="88" t="s">
        <v>649</v>
      </c>
      <c r="D96" s="87" t="s">
        <v>690</v>
      </c>
      <c r="E96" s="87" t="s">
        <v>1454</v>
      </c>
      <c r="F96" s="89">
        <v>106700</v>
      </c>
      <c r="G96" s="89">
        <v>1193.55</v>
      </c>
      <c r="H96" s="89">
        <v>0.24</v>
      </c>
    </row>
    <row r="97" spans="2:8" s="87" customFormat="1">
      <c r="B97" s="87" t="s">
        <v>2052</v>
      </c>
      <c r="C97" s="88" t="s">
        <v>649</v>
      </c>
      <c r="D97" s="87" t="s">
        <v>1503</v>
      </c>
      <c r="E97" s="87" t="s">
        <v>1561</v>
      </c>
      <c r="F97" s="89">
        <v>229625</v>
      </c>
      <c r="G97" s="89">
        <v>1168.68</v>
      </c>
      <c r="H97" s="89">
        <v>0.23</v>
      </c>
    </row>
    <row r="98" spans="2:8" s="87" customFormat="1">
      <c r="B98" s="87" t="s">
        <v>2053</v>
      </c>
      <c r="C98" s="88" t="s">
        <v>649</v>
      </c>
      <c r="D98" s="87" t="s">
        <v>1770</v>
      </c>
      <c r="E98" s="87" t="s">
        <v>1769</v>
      </c>
      <c r="F98" s="89">
        <v>885400</v>
      </c>
      <c r="G98" s="89">
        <v>1166.51</v>
      </c>
      <c r="H98" s="89">
        <v>0.23</v>
      </c>
    </row>
    <row r="99" spans="2:8" s="87" customFormat="1">
      <c r="B99" s="87" t="s">
        <v>2054</v>
      </c>
      <c r="C99" s="88" t="s">
        <v>649</v>
      </c>
      <c r="D99" s="87" t="s">
        <v>662</v>
      </c>
      <c r="E99" s="87" t="s">
        <v>1816</v>
      </c>
      <c r="F99" s="89">
        <v>1222588</v>
      </c>
      <c r="G99" s="89">
        <v>1064.26</v>
      </c>
      <c r="H99" s="89">
        <v>0.21</v>
      </c>
    </row>
    <row r="100" spans="2:8" s="87" customFormat="1">
      <c r="B100" s="87" t="s">
        <v>2055</v>
      </c>
      <c r="C100" s="88" t="s">
        <v>649</v>
      </c>
      <c r="D100" s="87" t="s">
        <v>662</v>
      </c>
      <c r="E100" s="87" t="s">
        <v>1817</v>
      </c>
      <c r="F100" s="89">
        <v>792000</v>
      </c>
      <c r="G100" s="89">
        <v>1014.55</v>
      </c>
      <c r="H100" s="89">
        <v>0.2</v>
      </c>
    </row>
    <row r="101" spans="2:8" s="87" customFormat="1">
      <c r="B101" s="87" t="s">
        <v>2056</v>
      </c>
      <c r="C101" s="88" t="s">
        <v>649</v>
      </c>
      <c r="D101" s="87" t="s">
        <v>669</v>
      </c>
      <c r="E101" s="87" t="s">
        <v>1465</v>
      </c>
      <c r="F101" s="89">
        <v>34600</v>
      </c>
      <c r="G101" s="89">
        <v>954.63</v>
      </c>
      <c r="H101" s="89">
        <v>0.19</v>
      </c>
    </row>
    <row r="102" spans="2:8" s="87" customFormat="1">
      <c r="B102" s="87" t="s">
        <v>1127</v>
      </c>
      <c r="C102" s="88" t="s">
        <v>649</v>
      </c>
      <c r="D102" s="87" t="s">
        <v>655</v>
      </c>
      <c r="E102" s="87" t="s">
        <v>657</v>
      </c>
      <c r="F102" s="89">
        <v>30300</v>
      </c>
      <c r="G102" s="89">
        <v>919.8</v>
      </c>
      <c r="H102" s="89">
        <v>0.18</v>
      </c>
    </row>
    <row r="103" spans="2:8" s="87" customFormat="1">
      <c r="B103" s="87" t="s">
        <v>2057</v>
      </c>
      <c r="C103" s="88" t="s">
        <v>649</v>
      </c>
      <c r="D103" s="87" t="s">
        <v>1751</v>
      </c>
      <c r="E103" s="87" t="s">
        <v>1750</v>
      </c>
      <c r="F103" s="89">
        <v>684600</v>
      </c>
      <c r="G103" s="89">
        <v>910.86</v>
      </c>
      <c r="H103" s="89">
        <v>0.18</v>
      </c>
    </row>
    <row r="104" spans="2:8" s="87" customFormat="1">
      <c r="B104" s="87" t="s">
        <v>2058</v>
      </c>
      <c r="C104" s="88" t="s">
        <v>649</v>
      </c>
      <c r="D104" s="87" t="s">
        <v>1489</v>
      </c>
      <c r="E104" s="87" t="s">
        <v>1754</v>
      </c>
      <c r="F104" s="89">
        <v>125550</v>
      </c>
      <c r="G104" s="89">
        <v>901.26</v>
      </c>
      <c r="H104" s="89">
        <v>0.18</v>
      </c>
    </row>
    <row r="105" spans="2:8" s="87" customFormat="1">
      <c r="B105" s="87" t="s">
        <v>2059</v>
      </c>
      <c r="C105" s="88" t="s">
        <v>649</v>
      </c>
      <c r="D105" s="87" t="s">
        <v>1706</v>
      </c>
      <c r="E105" s="87" t="s">
        <v>1705</v>
      </c>
      <c r="F105" s="89">
        <v>3030</v>
      </c>
      <c r="G105" s="89">
        <v>898.72</v>
      </c>
      <c r="H105" s="89">
        <v>0.18</v>
      </c>
    </row>
    <row r="106" spans="2:8" s="87" customFormat="1">
      <c r="B106" s="87" t="s">
        <v>2060</v>
      </c>
      <c r="C106" s="88" t="s">
        <v>649</v>
      </c>
      <c r="D106" s="87" t="s">
        <v>669</v>
      </c>
      <c r="E106" s="87" t="s">
        <v>1818</v>
      </c>
      <c r="F106" s="89">
        <v>232300</v>
      </c>
      <c r="G106" s="89">
        <v>881.93</v>
      </c>
      <c r="H106" s="89">
        <v>0.17</v>
      </c>
    </row>
    <row r="107" spans="2:8" s="87" customFormat="1">
      <c r="B107" s="87" t="s">
        <v>2061</v>
      </c>
      <c r="C107" s="88" t="s">
        <v>649</v>
      </c>
      <c r="D107" s="87" t="s">
        <v>1503</v>
      </c>
      <c r="E107" s="87" t="s">
        <v>1819</v>
      </c>
      <c r="F107" s="89">
        <v>76800</v>
      </c>
      <c r="G107" s="89">
        <v>864.27</v>
      </c>
      <c r="H107" s="89">
        <v>0.17</v>
      </c>
    </row>
    <row r="108" spans="2:8" s="87" customFormat="1">
      <c r="B108" s="87" t="s">
        <v>2062</v>
      </c>
      <c r="C108" s="88" t="s">
        <v>649</v>
      </c>
      <c r="D108" s="87" t="s">
        <v>1424</v>
      </c>
      <c r="E108" s="87" t="s">
        <v>1565</v>
      </c>
      <c r="F108" s="89">
        <v>45925</v>
      </c>
      <c r="G108" s="89">
        <v>864.06</v>
      </c>
      <c r="H108" s="89">
        <v>0.17</v>
      </c>
    </row>
    <row r="109" spans="2:8" s="87" customFormat="1">
      <c r="B109" s="87" t="s">
        <v>2063</v>
      </c>
      <c r="C109" s="88" t="s">
        <v>649</v>
      </c>
      <c r="D109" s="87" t="s">
        <v>1751</v>
      </c>
      <c r="E109" s="87" t="s">
        <v>1820</v>
      </c>
      <c r="F109" s="89">
        <v>70000</v>
      </c>
      <c r="G109" s="89">
        <v>811.09</v>
      </c>
      <c r="H109" s="89">
        <v>0.16</v>
      </c>
    </row>
    <row r="110" spans="2:8" s="87" customFormat="1">
      <c r="B110" s="87" t="s">
        <v>2064</v>
      </c>
      <c r="C110" s="88" t="s">
        <v>649</v>
      </c>
      <c r="D110" s="87" t="s">
        <v>652</v>
      </c>
      <c r="E110" s="87" t="s">
        <v>1749</v>
      </c>
      <c r="F110" s="89">
        <v>890500</v>
      </c>
      <c r="G110" s="89">
        <v>809.02</v>
      </c>
      <c r="H110" s="89">
        <v>0.16</v>
      </c>
    </row>
    <row r="111" spans="2:8" s="87" customFormat="1">
      <c r="B111" s="87" t="s">
        <v>2065</v>
      </c>
      <c r="C111" s="88" t="s">
        <v>649</v>
      </c>
      <c r="D111" s="87" t="s">
        <v>655</v>
      </c>
      <c r="E111" s="87" t="s">
        <v>1414</v>
      </c>
      <c r="F111" s="89">
        <v>45175</v>
      </c>
      <c r="G111" s="89">
        <v>797.25</v>
      </c>
      <c r="H111" s="89">
        <v>0.16</v>
      </c>
    </row>
    <row r="112" spans="2:8" s="87" customFormat="1">
      <c r="B112" s="87" t="s">
        <v>2066</v>
      </c>
      <c r="C112" s="88" t="s">
        <v>649</v>
      </c>
      <c r="D112" s="87" t="s">
        <v>699</v>
      </c>
      <c r="E112" s="87" t="s">
        <v>1821</v>
      </c>
      <c r="F112" s="89">
        <v>353500</v>
      </c>
      <c r="G112" s="89">
        <v>758.96</v>
      </c>
      <c r="H112" s="89">
        <v>0.15</v>
      </c>
    </row>
    <row r="113" spans="2:8" s="87" customFormat="1">
      <c r="B113" s="87" t="s">
        <v>2067</v>
      </c>
      <c r="C113" s="88" t="s">
        <v>649</v>
      </c>
      <c r="D113" s="87" t="s">
        <v>662</v>
      </c>
      <c r="E113" s="87" t="s">
        <v>1822</v>
      </c>
      <c r="F113" s="89">
        <v>675800</v>
      </c>
      <c r="G113" s="89">
        <v>732.57</v>
      </c>
      <c r="H113" s="89">
        <v>0.14000000000000001</v>
      </c>
    </row>
    <row r="114" spans="2:8" s="87" customFormat="1">
      <c r="B114" s="87" t="s">
        <v>1136</v>
      </c>
      <c r="C114" s="88" t="s">
        <v>649</v>
      </c>
      <c r="D114" s="87" t="s">
        <v>659</v>
      </c>
      <c r="E114" s="87" t="s">
        <v>671</v>
      </c>
      <c r="F114" s="89">
        <v>91800</v>
      </c>
      <c r="G114" s="89">
        <v>614.6</v>
      </c>
      <c r="H114" s="89">
        <v>0.12</v>
      </c>
    </row>
    <row r="115" spans="2:8" s="87" customFormat="1">
      <c r="B115" s="87" t="s">
        <v>1128</v>
      </c>
      <c r="C115" s="88" t="s">
        <v>649</v>
      </c>
      <c r="D115" s="87" t="s">
        <v>650</v>
      </c>
      <c r="E115" s="87" t="s">
        <v>658</v>
      </c>
      <c r="F115" s="89">
        <v>30800</v>
      </c>
      <c r="G115" s="89">
        <v>538.63</v>
      </c>
      <c r="H115" s="89">
        <v>0.11</v>
      </c>
    </row>
    <row r="116" spans="2:8" s="87" customFormat="1">
      <c r="B116" s="87" t="s">
        <v>1152</v>
      </c>
      <c r="C116" s="88" t="s">
        <v>649</v>
      </c>
      <c r="D116" s="87" t="s">
        <v>680</v>
      </c>
      <c r="E116" s="87" t="s">
        <v>695</v>
      </c>
      <c r="F116" s="89">
        <v>37825</v>
      </c>
      <c r="G116" s="89">
        <v>534.85</v>
      </c>
      <c r="H116" s="89">
        <v>0.11</v>
      </c>
    </row>
    <row r="117" spans="2:8" s="87" customFormat="1">
      <c r="B117" s="87" t="s">
        <v>1151</v>
      </c>
      <c r="C117" s="88" t="s">
        <v>649</v>
      </c>
      <c r="D117" s="87" t="s">
        <v>662</v>
      </c>
      <c r="E117" s="87" t="s">
        <v>694</v>
      </c>
      <c r="F117" s="89">
        <v>34500</v>
      </c>
      <c r="G117" s="89">
        <v>399.3</v>
      </c>
      <c r="H117" s="89">
        <v>0.08</v>
      </c>
    </row>
    <row r="118" spans="2:8" s="87" customFormat="1">
      <c r="B118" s="87" t="s">
        <v>2068</v>
      </c>
      <c r="C118" s="88" t="s">
        <v>649</v>
      </c>
      <c r="D118" s="87" t="s">
        <v>699</v>
      </c>
      <c r="E118" s="87" t="s">
        <v>1823</v>
      </c>
      <c r="F118" s="89">
        <v>223200</v>
      </c>
      <c r="G118" s="89">
        <v>397.18</v>
      </c>
      <c r="H118" s="89">
        <v>0.08</v>
      </c>
    </row>
    <row r="119" spans="2:8" s="87" customFormat="1">
      <c r="B119" s="87" t="s">
        <v>2069</v>
      </c>
      <c r="C119" s="88" t="s">
        <v>649</v>
      </c>
      <c r="D119" s="87" t="s">
        <v>662</v>
      </c>
      <c r="E119" s="87" t="s">
        <v>1824</v>
      </c>
      <c r="F119" s="89">
        <v>258000</v>
      </c>
      <c r="G119" s="89">
        <v>384.55</v>
      </c>
      <c r="H119" s="89">
        <v>0.08</v>
      </c>
    </row>
    <row r="120" spans="2:8" s="87" customFormat="1">
      <c r="B120" s="87" t="s">
        <v>2070</v>
      </c>
      <c r="C120" s="88" t="s">
        <v>649</v>
      </c>
      <c r="D120" s="87" t="s">
        <v>699</v>
      </c>
      <c r="E120" s="87" t="s">
        <v>1825</v>
      </c>
      <c r="F120" s="89">
        <v>2800</v>
      </c>
      <c r="G120" s="89">
        <v>378.25</v>
      </c>
      <c r="H120" s="89">
        <v>7.0000000000000007E-2</v>
      </c>
    </row>
    <row r="121" spans="2:8" s="87" customFormat="1">
      <c r="B121" s="87" t="s">
        <v>2071</v>
      </c>
      <c r="C121" s="88" t="s">
        <v>649</v>
      </c>
      <c r="D121" s="87" t="s">
        <v>690</v>
      </c>
      <c r="E121" s="87" t="s">
        <v>1643</v>
      </c>
      <c r="F121" s="89">
        <v>292500</v>
      </c>
      <c r="G121" s="89">
        <v>329.65</v>
      </c>
      <c r="H121" s="89">
        <v>7.0000000000000007E-2</v>
      </c>
    </row>
    <row r="122" spans="2:8" s="87" customFormat="1">
      <c r="B122" s="87" t="s">
        <v>2072</v>
      </c>
      <c r="C122" s="88" t="s">
        <v>649</v>
      </c>
      <c r="D122" s="87" t="s">
        <v>667</v>
      </c>
      <c r="E122" s="87" t="s">
        <v>1740</v>
      </c>
      <c r="F122" s="89">
        <v>267900</v>
      </c>
      <c r="G122" s="89">
        <v>274.45999999999998</v>
      </c>
      <c r="H122" s="89">
        <v>0.05</v>
      </c>
    </row>
    <row r="123" spans="2:8" s="87" customFormat="1">
      <c r="B123" s="87" t="s">
        <v>2073</v>
      </c>
      <c r="C123" s="88" t="s">
        <v>649</v>
      </c>
      <c r="D123" s="87" t="s">
        <v>680</v>
      </c>
      <c r="E123" s="87" t="s">
        <v>1354</v>
      </c>
      <c r="F123" s="89">
        <v>27300</v>
      </c>
      <c r="G123" s="89">
        <v>244.58</v>
      </c>
      <c r="H123" s="89">
        <v>0.05</v>
      </c>
    </row>
    <row r="124" spans="2:8" s="87" customFormat="1">
      <c r="B124" s="87" t="s">
        <v>2074</v>
      </c>
      <c r="C124" s="88" t="s">
        <v>649</v>
      </c>
      <c r="D124" s="87" t="s">
        <v>685</v>
      </c>
      <c r="E124" s="87" t="s">
        <v>1553</v>
      </c>
      <c r="F124" s="89">
        <v>825</v>
      </c>
      <c r="G124" s="89">
        <v>230.26</v>
      </c>
      <c r="H124" s="89">
        <v>0.05</v>
      </c>
    </row>
    <row r="125" spans="2:8" s="87" customFormat="1">
      <c r="B125" s="87" t="s">
        <v>1143</v>
      </c>
      <c r="C125" s="88" t="s">
        <v>649</v>
      </c>
      <c r="D125" s="87" t="s">
        <v>665</v>
      </c>
      <c r="E125" s="87" t="s">
        <v>682</v>
      </c>
      <c r="F125" s="89">
        <v>15000</v>
      </c>
      <c r="G125" s="89">
        <v>223.75</v>
      </c>
      <c r="H125" s="89">
        <v>0.04</v>
      </c>
    </row>
    <row r="126" spans="2:8" s="87" customFormat="1">
      <c r="B126" s="87" t="s">
        <v>2075</v>
      </c>
      <c r="C126" s="88" t="s">
        <v>649</v>
      </c>
      <c r="D126" s="87" t="s">
        <v>685</v>
      </c>
      <c r="E126" s="87" t="s">
        <v>1511</v>
      </c>
      <c r="F126" s="89">
        <v>18700</v>
      </c>
      <c r="G126" s="89">
        <v>184.29</v>
      </c>
      <c r="H126" s="89">
        <v>0.04</v>
      </c>
    </row>
    <row r="127" spans="2:8" s="87" customFormat="1">
      <c r="B127" s="87" t="s">
        <v>2076</v>
      </c>
      <c r="C127" s="88" t="s">
        <v>649</v>
      </c>
      <c r="D127" s="87" t="s">
        <v>1503</v>
      </c>
      <c r="E127" s="87" t="s">
        <v>1554</v>
      </c>
      <c r="F127" s="89">
        <v>20000</v>
      </c>
      <c r="G127" s="89">
        <v>106.19</v>
      </c>
      <c r="H127" s="89">
        <v>0.02</v>
      </c>
    </row>
    <row r="128" spans="2:8" s="87" customFormat="1">
      <c r="B128" s="87" t="s">
        <v>1147</v>
      </c>
      <c r="C128" s="88" t="s">
        <v>649</v>
      </c>
      <c r="D128" s="87" t="s">
        <v>680</v>
      </c>
      <c r="E128" s="87" t="s">
        <v>687</v>
      </c>
      <c r="F128" s="89">
        <v>16500</v>
      </c>
      <c r="G128" s="89">
        <v>86.12</v>
      </c>
      <c r="H128" s="89">
        <v>0.02</v>
      </c>
    </row>
    <row r="129" spans="2:9" s="87" customFormat="1">
      <c r="B129" s="87" t="s">
        <v>2077</v>
      </c>
      <c r="C129" s="88" t="s">
        <v>649</v>
      </c>
      <c r="D129" s="87" t="s">
        <v>667</v>
      </c>
      <c r="E129" s="87" t="s">
        <v>1695</v>
      </c>
      <c r="F129" s="89">
        <v>3000</v>
      </c>
      <c r="G129" s="89">
        <v>11.89</v>
      </c>
      <c r="H129" s="89">
        <v>0</v>
      </c>
      <c r="I129" s="87" t="s">
        <v>1225</v>
      </c>
    </row>
    <row r="130" spans="2:9" s="87" customFormat="1">
      <c r="B130" s="87" t="s">
        <v>1826</v>
      </c>
      <c r="C130" s="88" t="s">
        <v>649</v>
      </c>
      <c r="D130" s="87" t="s">
        <v>650</v>
      </c>
      <c r="E130" s="87" t="s">
        <v>1827</v>
      </c>
      <c r="F130" s="89">
        <v>32000</v>
      </c>
      <c r="G130" s="89">
        <v>11.15</v>
      </c>
      <c r="H130" s="89">
        <v>0</v>
      </c>
      <c r="I130" s="87" t="s">
        <v>1225</v>
      </c>
    </row>
    <row r="131" spans="2:9" s="87" customFormat="1">
      <c r="B131" s="151" t="s">
        <v>1828</v>
      </c>
      <c r="C131" s="88" t="s">
        <v>649</v>
      </c>
      <c r="D131" s="87" t="s">
        <v>650</v>
      </c>
      <c r="E131" s="87" t="s">
        <v>1827</v>
      </c>
      <c r="F131" s="89">
        <v>-32000</v>
      </c>
      <c r="G131" s="89">
        <v>-11.18</v>
      </c>
      <c r="H131" s="89">
        <v>0</v>
      </c>
      <c r="I131" s="87" t="s">
        <v>1225</v>
      </c>
    </row>
    <row r="132" spans="2:9" s="87" customFormat="1">
      <c r="B132" s="87" t="s">
        <v>2078</v>
      </c>
      <c r="C132" s="88" t="s">
        <v>649</v>
      </c>
      <c r="D132" s="87" t="s">
        <v>667</v>
      </c>
      <c r="E132" s="87" t="s">
        <v>1695</v>
      </c>
      <c r="F132" s="89">
        <v>-3000</v>
      </c>
      <c r="G132" s="89">
        <v>-11.91</v>
      </c>
      <c r="H132" s="89">
        <v>0</v>
      </c>
      <c r="I132" s="87" t="s">
        <v>1225</v>
      </c>
    </row>
    <row r="133" spans="2:9" s="87" customFormat="1">
      <c r="B133" s="87" t="s">
        <v>2079</v>
      </c>
      <c r="C133" s="88" t="s">
        <v>649</v>
      </c>
      <c r="D133" s="87" t="s">
        <v>680</v>
      </c>
      <c r="E133" s="87" t="s">
        <v>687</v>
      </c>
      <c r="F133" s="89">
        <v>-16500</v>
      </c>
      <c r="G133" s="89">
        <v>-86.59</v>
      </c>
      <c r="H133" s="89">
        <v>-0.02</v>
      </c>
    </row>
    <row r="134" spans="2:9" s="87" customFormat="1">
      <c r="B134" s="87" t="s">
        <v>2080</v>
      </c>
      <c r="C134" s="88" t="s">
        <v>649</v>
      </c>
      <c r="D134" s="87" t="s">
        <v>1503</v>
      </c>
      <c r="E134" s="87" t="s">
        <v>1554</v>
      </c>
      <c r="F134" s="89">
        <v>-20000</v>
      </c>
      <c r="G134" s="89">
        <v>-106.69</v>
      </c>
      <c r="H134" s="89">
        <v>-0.02</v>
      </c>
    </row>
    <row r="135" spans="2:9" s="87" customFormat="1">
      <c r="B135" s="87" t="s">
        <v>2081</v>
      </c>
      <c r="C135" s="88" t="s">
        <v>649</v>
      </c>
      <c r="D135" s="87" t="s">
        <v>685</v>
      </c>
      <c r="E135" s="87" t="s">
        <v>1511</v>
      </c>
      <c r="F135" s="89">
        <v>-18700</v>
      </c>
      <c r="G135" s="89">
        <v>-185.12</v>
      </c>
      <c r="H135" s="89">
        <v>-0.04</v>
      </c>
    </row>
    <row r="136" spans="2:9" s="87" customFormat="1">
      <c r="B136" s="87" t="s">
        <v>2082</v>
      </c>
      <c r="C136" s="88" t="s">
        <v>649</v>
      </c>
      <c r="D136" s="87" t="s">
        <v>665</v>
      </c>
      <c r="E136" s="87" t="s">
        <v>682</v>
      </c>
      <c r="F136" s="89">
        <v>-15000</v>
      </c>
      <c r="G136" s="89">
        <v>-224.47</v>
      </c>
      <c r="H136" s="89">
        <v>-0.04</v>
      </c>
    </row>
    <row r="137" spans="2:9" s="87" customFormat="1">
      <c r="B137" s="87" t="s">
        <v>2083</v>
      </c>
      <c r="C137" s="88" t="s">
        <v>649</v>
      </c>
      <c r="D137" s="87" t="s">
        <v>685</v>
      </c>
      <c r="E137" s="87" t="s">
        <v>1553</v>
      </c>
      <c r="F137" s="89">
        <v>-825</v>
      </c>
      <c r="G137" s="89">
        <v>-231.66</v>
      </c>
      <c r="H137" s="89">
        <v>-0.05</v>
      </c>
    </row>
    <row r="138" spans="2:9" s="87" customFormat="1">
      <c r="B138" s="87" t="s">
        <v>2084</v>
      </c>
      <c r="C138" s="88" t="s">
        <v>649</v>
      </c>
      <c r="D138" s="87" t="s">
        <v>680</v>
      </c>
      <c r="E138" s="87" t="s">
        <v>1354</v>
      </c>
      <c r="F138" s="89">
        <v>-27300</v>
      </c>
      <c r="G138" s="89">
        <v>-245.7</v>
      </c>
      <c r="H138" s="89">
        <v>-0.05</v>
      </c>
    </row>
    <row r="139" spans="2:9" s="87" customFormat="1">
      <c r="B139" s="87" t="s">
        <v>2085</v>
      </c>
      <c r="C139" s="88" t="s">
        <v>649</v>
      </c>
      <c r="D139" s="87" t="s">
        <v>667</v>
      </c>
      <c r="E139" s="87" t="s">
        <v>1740</v>
      </c>
      <c r="F139" s="89">
        <v>-267900</v>
      </c>
      <c r="G139" s="89">
        <v>-276.2</v>
      </c>
      <c r="H139" s="89">
        <v>-0.05</v>
      </c>
    </row>
    <row r="140" spans="2:9" s="87" customFormat="1">
      <c r="B140" s="87" t="s">
        <v>2086</v>
      </c>
      <c r="C140" s="88" t="s">
        <v>649</v>
      </c>
      <c r="D140" s="87" t="s">
        <v>690</v>
      </c>
      <c r="E140" s="87" t="s">
        <v>1643</v>
      </c>
      <c r="F140" s="89">
        <v>-292500</v>
      </c>
      <c r="G140" s="89">
        <v>-330.38</v>
      </c>
      <c r="H140" s="89">
        <v>-7.0000000000000007E-2</v>
      </c>
    </row>
    <row r="141" spans="2:9" s="87" customFormat="1">
      <c r="B141" s="87" t="s">
        <v>2087</v>
      </c>
      <c r="C141" s="88" t="s">
        <v>649</v>
      </c>
      <c r="D141" s="87" t="s">
        <v>699</v>
      </c>
      <c r="E141" s="87" t="s">
        <v>1825</v>
      </c>
      <c r="F141" s="89">
        <v>-2800</v>
      </c>
      <c r="G141" s="89">
        <v>-379.23</v>
      </c>
      <c r="H141" s="89">
        <v>-7.0000000000000007E-2</v>
      </c>
    </row>
    <row r="142" spans="2:9" s="87" customFormat="1">
      <c r="B142" s="87" t="s">
        <v>2088</v>
      </c>
      <c r="C142" s="88" t="s">
        <v>649</v>
      </c>
      <c r="D142" s="87" t="s">
        <v>662</v>
      </c>
      <c r="E142" s="87" t="s">
        <v>1824</v>
      </c>
      <c r="F142" s="89">
        <v>-258000</v>
      </c>
      <c r="G142" s="89">
        <v>-384.29</v>
      </c>
      <c r="H142" s="89">
        <v>-0.08</v>
      </c>
    </row>
    <row r="143" spans="2:9" s="87" customFormat="1">
      <c r="B143" s="87" t="s">
        <v>2089</v>
      </c>
      <c r="C143" s="88" t="s">
        <v>649</v>
      </c>
      <c r="D143" s="87" t="s">
        <v>699</v>
      </c>
      <c r="E143" s="87" t="s">
        <v>1823</v>
      </c>
      <c r="F143" s="89">
        <v>-223200</v>
      </c>
      <c r="G143" s="89">
        <v>-399.3</v>
      </c>
      <c r="H143" s="89">
        <v>-0.08</v>
      </c>
    </row>
    <row r="144" spans="2:9" s="87" customFormat="1">
      <c r="B144" s="87" t="s">
        <v>2090</v>
      </c>
      <c r="C144" s="88" t="s">
        <v>649</v>
      </c>
      <c r="D144" s="87" t="s">
        <v>662</v>
      </c>
      <c r="E144" s="87" t="s">
        <v>694</v>
      </c>
      <c r="F144" s="89">
        <v>-34500</v>
      </c>
      <c r="G144" s="89">
        <v>-401.3</v>
      </c>
      <c r="H144" s="89">
        <v>-0.08</v>
      </c>
    </row>
    <row r="145" spans="2:8" s="87" customFormat="1">
      <c r="B145" s="87" t="s">
        <v>2091</v>
      </c>
      <c r="C145" s="88" t="s">
        <v>649</v>
      </c>
      <c r="D145" s="87" t="s">
        <v>680</v>
      </c>
      <c r="E145" s="87" t="s">
        <v>695</v>
      </c>
      <c r="F145" s="89">
        <v>-37825</v>
      </c>
      <c r="G145" s="89">
        <v>-537.64</v>
      </c>
      <c r="H145" s="89">
        <v>-0.11</v>
      </c>
    </row>
    <row r="146" spans="2:8" s="87" customFormat="1">
      <c r="B146" s="87" t="s">
        <v>2092</v>
      </c>
      <c r="C146" s="88" t="s">
        <v>649</v>
      </c>
      <c r="D146" s="87" t="s">
        <v>650</v>
      </c>
      <c r="E146" s="87" t="s">
        <v>658</v>
      </c>
      <c r="F146" s="89">
        <v>-30800</v>
      </c>
      <c r="G146" s="89">
        <v>-540.34</v>
      </c>
      <c r="H146" s="89">
        <v>-0.11</v>
      </c>
    </row>
    <row r="147" spans="2:8" s="87" customFormat="1">
      <c r="B147" s="87" t="s">
        <v>2093</v>
      </c>
      <c r="C147" s="88" t="s">
        <v>649</v>
      </c>
      <c r="D147" s="87" t="s">
        <v>659</v>
      </c>
      <c r="E147" s="87" t="s">
        <v>671</v>
      </c>
      <c r="F147" s="89">
        <v>-91800</v>
      </c>
      <c r="G147" s="89">
        <v>-615.75</v>
      </c>
      <c r="H147" s="89">
        <v>-0.12</v>
      </c>
    </row>
    <row r="148" spans="2:8" s="87" customFormat="1">
      <c r="B148" s="87" t="s">
        <v>2094</v>
      </c>
      <c r="C148" s="88" t="s">
        <v>649</v>
      </c>
      <c r="D148" s="87" t="s">
        <v>662</v>
      </c>
      <c r="E148" s="87" t="s">
        <v>1822</v>
      </c>
      <c r="F148" s="89">
        <v>-675800</v>
      </c>
      <c r="G148" s="89">
        <v>-735.95</v>
      </c>
      <c r="H148" s="89">
        <v>-0.15</v>
      </c>
    </row>
    <row r="149" spans="2:8" s="87" customFormat="1">
      <c r="B149" s="87" t="s">
        <v>2095</v>
      </c>
      <c r="C149" s="88" t="s">
        <v>649</v>
      </c>
      <c r="D149" s="87" t="s">
        <v>699</v>
      </c>
      <c r="E149" s="87" t="s">
        <v>1821</v>
      </c>
      <c r="F149" s="89">
        <v>-353500</v>
      </c>
      <c r="G149" s="89">
        <v>-763.74</v>
      </c>
      <c r="H149" s="89">
        <v>-0.15</v>
      </c>
    </row>
    <row r="150" spans="2:8" s="87" customFormat="1">
      <c r="B150" s="87" t="s">
        <v>2096</v>
      </c>
      <c r="C150" s="88" t="s">
        <v>649</v>
      </c>
      <c r="D150" s="87" t="s">
        <v>655</v>
      </c>
      <c r="E150" s="87" t="s">
        <v>1414</v>
      </c>
      <c r="F150" s="89">
        <v>-45175</v>
      </c>
      <c r="G150" s="89">
        <v>-798.67</v>
      </c>
      <c r="H150" s="89">
        <v>-0.16</v>
      </c>
    </row>
    <row r="151" spans="2:8" s="87" customFormat="1">
      <c r="B151" s="87" t="s">
        <v>2097</v>
      </c>
      <c r="C151" s="88" t="s">
        <v>649</v>
      </c>
      <c r="D151" s="87" t="s">
        <v>652</v>
      </c>
      <c r="E151" s="87" t="s">
        <v>1749</v>
      </c>
      <c r="F151" s="89">
        <v>-890500</v>
      </c>
      <c r="G151" s="89">
        <v>-813.92</v>
      </c>
      <c r="H151" s="89">
        <v>-0.16</v>
      </c>
    </row>
    <row r="152" spans="2:8" s="87" customFormat="1">
      <c r="B152" s="87" t="s">
        <v>2098</v>
      </c>
      <c r="C152" s="88" t="s">
        <v>649</v>
      </c>
      <c r="D152" s="87" t="s">
        <v>1751</v>
      </c>
      <c r="E152" s="87" t="s">
        <v>1820</v>
      </c>
      <c r="F152" s="89">
        <v>-70000</v>
      </c>
      <c r="G152" s="89">
        <v>-815.36</v>
      </c>
      <c r="H152" s="89">
        <v>-0.16</v>
      </c>
    </row>
    <row r="153" spans="2:8" s="87" customFormat="1">
      <c r="B153" s="87" t="s">
        <v>2099</v>
      </c>
      <c r="C153" s="88" t="s">
        <v>649</v>
      </c>
      <c r="D153" s="87" t="s">
        <v>1503</v>
      </c>
      <c r="E153" s="87" t="s">
        <v>1819</v>
      </c>
      <c r="F153" s="89">
        <v>-76800</v>
      </c>
      <c r="G153" s="89">
        <v>-868.68</v>
      </c>
      <c r="H153" s="89">
        <v>-0.17</v>
      </c>
    </row>
    <row r="154" spans="2:8" s="87" customFormat="1">
      <c r="B154" s="87" t="s">
        <v>2100</v>
      </c>
      <c r="C154" s="88" t="s">
        <v>649</v>
      </c>
      <c r="D154" s="87" t="s">
        <v>1424</v>
      </c>
      <c r="E154" s="87" t="s">
        <v>1565</v>
      </c>
      <c r="F154" s="89">
        <v>-45925</v>
      </c>
      <c r="G154" s="89">
        <v>-869.34</v>
      </c>
      <c r="H154" s="89">
        <v>-0.17</v>
      </c>
    </row>
    <row r="155" spans="2:8" s="87" customFormat="1">
      <c r="B155" s="87" t="s">
        <v>2101</v>
      </c>
      <c r="C155" s="88" t="s">
        <v>649</v>
      </c>
      <c r="D155" s="87" t="s">
        <v>669</v>
      </c>
      <c r="E155" s="87" t="s">
        <v>1818</v>
      </c>
      <c r="F155" s="89">
        <v>-232300</v>
      </c>
      <c r="G155" s="89">
        <v>-886.34</v>
      </c>
      <c r="H155" s="89">
        <v>-0.17</v>
      </c>
    </row>
    <row r="156" spans="2:8" s="87" customFormat="1">
      <c r="B156" s="87" t="s">
        <v>2102</v>
      </c>
      <c r="C156" s="88" t="s">
        <v>649</v>
      </c>
      <c r="D156" s="87" t="s">
        <v>1706</v>
      </c>
      <c r="E156" s="87" t="s">
        <v>1705</v>
      </c>
      <c r="F156" s="89">
        <v>-3030</v>
      </c>
      <c r="G156" s="89">
        <v>-901.31</v>
      </c>
      <c r="H156" s="89">
        <v>-0.18</v>
      </c>
    </row>
    <row r="157" spans="2:8" s="87" customFormat="1">
      <c r="B157" s="87" t="s">
        <v>2103</v>
      </c>
      <c r="C157" s="88" t="s">
        <v>649</v>
      </c>
      <c r="D157" s="87" t="s">
        <v>1489</v>
      </c>
      <c r="E157" s="87" t="s">
        <v>1754</v>
      </c>
      <c r="F157" s="89">
        <v>-125550</v>
      </c>
      <c r="G157" s="89">
        <v>-905.65</v>
      </c>
      <c r="H157" s="89">
        <v>-0.18</v>
      </c>
    </row>
    <row r="158" spans="2:8" s="87" customFormat="1">
      <c r="B158" s="87" t="s">
        <v>2104</v>
      </c>
      <c r="C158" s="88" t="s">
        <v>649</v>
      </c>
      <c r="D158" s="87" t="s">
        <v>1751</v>
      </c>
      <c r="E158" s="87" t="s">
        <v>1750</v>
      </c>
      <c r="F158" s="89">
        <v>-684600</v>
      </c>
      <c r="G158" s="89">
        <v>-914.28</v>
      </c>
      <c r="H158" s="89">
        <v>-0.18</v>
      </c>
    </row>
    <row r="159" spans="2:8" s="87" customFormat="1">
      <c r="B159" s="87" t="s">
        <v>2105</v>
      </c>
      <c r="C159" s="88" t="s">
        <v>649</v>
      </c>
      <c r="D159" s="87" t="s">
        <v>655</v>
      </c>
      <c r="E159" s="87" t="s">
        <v>657</v>
      </c>
      <c r="F159" s="89">
        <v>-30300</v>
      </c>
      <c r="G159" s="89">
        <v>-924.91</v>
      </c>
      <c r="H159" s="89">
        <v>-0.18</v>
      </c>
    </row>
    <row r="160" spans="2:8" s="87" customFormat="1">
      <c r="B160" s="87" t="s">
        <v>2106</v>
      </c>
      <c r="C160" s="88" t="s">
        <v>649</v>
      </c>
      <c r="D160" s="87" t="s">
        <v>669</v>
      </c>
      <c r="E160" s="87" t="s">
        <v>1465</v>
      </c>
      <c r="F160" s="89">
        <v>-34600</v>
      </c>
      <c r="G160" s="89">
        <v>-959.67</v>
      </c>
      <c r="H160" s="89">
        <v>-0.19</v>
      </c>
    </row>
    <row r="161" spans="2:8" s="87" customFormat="1">
      <c r="B161" s="87" t="s">
        <v>2107</v>
      </c>
      <c r="C161" s="88" t="s">
        <v>649</v>
      </c>
      <c r="D161" s="87" t="s">
        <v>662</v>
      </c>
      <c r="E161" s="87" t="s">
        <v>1817</v>
      </c>
      <c r="F161" s="89">
        <v>-792000</v>
      </c>
      <c r="G161" s="89">
        <v>-1020.89</v>
      </c>
      <c r="H161" s="89">
        <v>-0.2</v>
      </c>
    </row>
    <row r="162" spans="2:8" s="87" customFormat="1">
      <c r="B162" s="87" t="s">
        <v>2108</v>
      </c>
      <c r="C162" s="88" t="s">
        <v>649</v>
      </c>
      <c r="D162" s="87" t="s">
        <v>662</v>
      </c>
      <c r="E162" s="87" t="s">
        <v>1816</v>
      </c>
      <c r="F162" s="89">
        <v>-1222588</v>
      </c>
      <c r="G162" s="89">
        <v>-1070.99</v>
      </c>
      <c r="H162" s="89">
        <v>-0.21</v>
      </c>
    </row>
    <row r="163" spans="2:8" s="87" customFormat="1">
      <c r="B163" s="87" t="s">
        <v>2109</v>
      </c>
      <c r="C163" s="88" t="s">
        <v>649</v>
      </c>
      <c r="D163" s="87" t="s">
        <v>1770</v>
      </c>
      <c r="E163" s="87" t="s">
        <v>1769</v>
      </c>
      <c r="F163" s="89">
        <v>-885400</v>
      </c>
      <c r="G163" s="89">
        <v>-1170.06</v>
      </c>
      <c r="H163" s="89">
        <v>-0.23</v>
      </c>
    </row>
    <row r="164" spans="2:8" s="87" customFormat="1">
      <c r="B164" s="87" t="s">
        <v>2110</v>
      </c>
      <c r="C164" s="88" t="s">
        <v>649</v>
      </c>
      <c r="D164" s="87" t="s">
        <v>1503</v>
      </c>
      <c r="E164" s="87" t="s">
        <v>1561</v>
      </c>
      <c r="F164" s="89">
        <v>-229625</v>
      </c>
      <c r="G164" s="89">
        <v>-1175.3399999999999</v>
      </c>
      <c r="H164" s="89">
        <v>-0.23</v>
      </c>
    </row>
    <row r="165" spans="2:8" s="87" customFormat="1">
      <c r="B165" s="87" t="s">
        <v>2111</v>
      </c>
      <c r="C165" s="88" t="s">
        <v>649</v>
      </c>
      <c r="D165" s="87" t="s">
        <v>690</v>
      </c>
      <c r="E165" s="87" t="s">
        <v>1454</v>
      </c>
      <c r="F165" s="89">
        <v>-106700</v>
      </c>
      <c r="G165" s="89">
        <v>-1201.92</v>
      </c>
      <c r="H165" s="89">
        <v>-0.24</v>
      </c>
    </row>
    <row r="166" spans="2:8" s="87" customFormat="1">
      <c r="B166" s="87" t="s">
        <v>2112</v>
      </c>
      <c r="C166" s="88" t="s">
        <v>649</v>
      </c>
      <c r="D166" s="87" t="s">
        <v>659</v>
      </c>
      <c r="E166" s="87" t="s">
        <v>1784</v>
      </c>
      <c r="F166" s="89">
        <v>-306000</v>
      </c>
      <c r="G166" s="89">
        <v>-1265.1600000000001</v>
      </c>
      <c r="H166" s="89">
        <v>-0.25</v>
      </c>
    </row>
    <row r="167" spans="2:8" s="87" customFormat="1">
      <c r="B167" s="87" t="s">
        <v>2113</v>
      </c>
      <c r="C167" s="88" t="s">
        <v>649</v>
      </c>
      <c r="D167" s="87" t="s">
        <v>650</v>
      </c>
      <c r="E167" s="87" t="s">
        <v>1700</v>
      </c>
      <c r="F167" s="89">
        <v>-775000</v>
      </c>
      <c r="G167" s="89">
        <v>-1296.19</v>
      </c>
      <c r="H167" s="89">
        <v>-0.26</v>
      </c>
    </row>
    <row r="168" spans="2:8" s="87" customFormat="1">
      <c r="B168" s="87" t="s">
        <v>2114</v>
      </c>
      <c r="C168" s="88" t="s">
        <v>649</v>
      </c>
      <c r="D168" s="87" t="s">
        <v>690</v>
      </c>
      <c r="E168" s="87" t="s">
        <v>696</v>
      </c>
      <c r="F168" s="89">
        <v>-34500</v>
      </c>
      <c r="G168" s="89">
        <v>-1327.49</v>
      </c>
      <c r="H168" s="89">
        <v>-0.26</v>
      </c>
    </row>
    <row r="169" spans="2:8" s="87" customFormat="1">
      <c r="B169" s="87" t="s">
        <v>2115</v>
      </c>
      <c r="C169" s="88" t="s">
        <v>649</v>
      </c>
      <c r="D169" s="87" t="s">
        <v>675</v>
      </c>
      <c r="E169" s="87" t="s">
        <v>1815</v>
      </c>
      <c r="F169" s="89">
        <v>-226500</v>
      </c>
      <c r="G169" s="89">
        <v>-1390.26</v>
      </c>
      <c r="H169" s="89">
        <v>-0.27</v>
      </c>
    </row>
    <row r="170" spans="2:8" s="87" customFormat="1">
      <c r="B170" s="87" t="s">
        <v>2116</v>
      </c>
      <c r="C170" s="88" t="s">
        <v>649</v>
      </c>
      <c r="D170" s="87" t="s">
        <v>678</v>
      </c>
      <c r="E170" s="87" t="s">
        <v>679</v>
      </c>
      <c r="F170" s="89">
        <v>-29250</v>
      </c>
      <c r="G170" s="89">
        <v>-1445.75</v>
      </c>
      <c r="H170" s="89">
        <v>-0.28999999999999998</v>
      </c>
    </row>
    <row r="171" spans="2:8" s="87" customFormat="1">
      <c r="B171" s="87" t="s">
        <v>2117</v>
      </c>
      <c r="C171" s="88" t="s">
        <v>649</v>
      </c>
      <c r="D171" s="87" t="s">
        <v>659</v>
      </c>
      <c r="E171" s="87" t="s">
        <v>1449</v>
      </c>
      <c r="F171" s="89">
        <v>-8950</v>
      </c>
      <c r="G171" s="89">
        <v>-1468.87</v>
      </c>
      <c r="H171" s="89">
        <v>-0.28999999999999998</v>
      </c>
    </row>
    <row r="172" spans="2:8" s="87" customFormat="1">
      <c r="B172" s="87" t="s">
        <v>2118</v>
      </c>
      <c r="C172" s="88" t="s">
        <v>649</v>
      </c>
      <c r="D172" s="87" t="s">
        <v>662</v>
      </c>
      <c r="E172" s="87" t="s">
        <v>1814</v>
      </c>
      <c r="F172" s="89">
        <v>-111600</v>
      </c>
      <c r="G172" s="89">
        <v>-1506.99</v>
      </c>
      <c r="H172" s="89">
        <v>-0.3</v>
      </c>
    </row>
    <row r="173" spans="2:8" s="87" customFormat="1">
      <c r="B173" s="87" t="s">
        <v>2119</v>
      </c>
      <c r="C173" s="88" t="s">
        <v>649</v>
      </c>
      <c r="D173" s="87" t="s">
        <v>1424</v>
      </c>
      <c r="E173" s="87" t="s">
        <v>1813</v>
      </c>
      <c r="F173" s="89">
        <v>-3223500</v>
      </c>
      <c r="G173" s="89">
        <v>-1565.01</v>
      </c>
      <c r="H173" s="89">
        <v>-0.31</v>
      </c>
    </row>
    <row r="174" spans="2:8" s="87" customFormat="1">
      <c r="B174" s="87" t="s">
        <v>2120</v>
      </c>
      <c r="C174" s="88" t="s">
        <v>649</v>
      </c>
      <c r="D174" s="87" t="s">
        <v>659</v>
      </c>
      <c r="E174" s="87" t="s">
        <v>1812</v>
      </c>
      <c r="F174" s="89">
        <v>-227700</v>
      </c>
      <c r="G174" s="89">
        <v>-1612.46</v>
      </c>
      <c r="H174" s="89">
        <v>-0.32</v>
      </c>
    </row>
    <row r="175" spans="2:8" s="87" customFormat="1">
      <c r="B175" s="87" t="s">
        <v>2121</v>
      </c>
      <c r="C175" s="88" t="s">
        <v>649</v>
      </c>
      <c r="D175" s="87" t="s">
        <v>669</v>
      </c>
      <c r="E175" s="87" t="s">
        <v>1811</v>
      </c>
      <c r="F175" s="89">
        <v>-482050</v>
      </c>
      <c r="G175" s="89">
        <v>-1620.17</v>
      </c>
      <c r="H175" s="89">
        <v>-0.32</v>
      </c>
    </row>
    <row r="176" spans="2:8" s="87" customFormat="1">
      <c r="B176" s="87" t="s">
        <v>2122</v>
      </c>
      <c r="C176" s="88" t="s">
        <v>649</v>
      </c>
      <c r="D176" s="87" t="s">
        <v>1360</v>
      </c>
      <c r="E176" s="87" t="s">
        <v>1374</v>
      </c>
      <c r="F176" s="89">
        <v>-60800</v>
      </c>
      <c r="G176" s="89">
        <v>-1697.72</v>
      </c>
      <c r="H176" s="89">
        <v>-0.34</v>
      </c>
    </row>
    <row r="177" spans="2:8" s="87" customFormat="1">
      <c r="B177" s="87" t="s">
        <v>2123</v>
      </c>
      <c r="C177" s="88" t="s">
        <v>649</v>
      </c>
      <c r="D177" s="87" t="s">
        <v>1489</v>
      </c>
      <c r="E177" s="87" t="s">
        <v>1491</v>
      </c>
      <c r="F177" s="89">
        <v>-390000</v>
      </c>
      <c r="G177" s="89">
        <v>-1729.07</v>
      </c>
      <c r="H177" s="89">
        <v>-0.34</v>
      </c>
    </row>
    <row r="178" spans="2:8" s="87" customFormat="1">
      <c r="B178" s="87" t="s">
        <v>2124</v>
      </c>
      <c r="C178" s="88" t="s">
        <v>649</v>
      </c>
      <c r="D178" s="87" t="s">
        <v>665</v>
      </c>
      <c r="E178" s="87" t="s">
        <v>683</v>
      </c>
      <c r="F178" s="89">
        <v>-180500</v>
      </c>
      <c r="G178" s="89">
        <v>-1732.44</v>
      </c>
      <c r="H178" s="89">
        <v>-0.34</v>
      </c>
    </row>
    <row r="179" spans="2:8" s="87" customFormat="1">
      <c r="B179" s="87" t="s">
        <v>2125</v>
      </c>
      <c r="C179" s="88" t="s">
        <v>649</v>
      </c>
      <c r="D179" s="87" t="s">
        <v>680</v>
      </c>
      <c r="E179" s="87" t="s">
        <v>681</v>
      </c>
      <c r="F179" s="89">
        <v>-282700</v>
      </c>
      <c r="G179" s="89">
        <v>-1892.68</v>
      </c>
      <c r="H179" s="89">
        <v>-0.37</v>
      </c>
    </row>
    <row r="180" spans="2:8" s="87" customFormat="1">
      <c r="B180" s="87" t="s">
        <v>2126</v>
      </c>
      <c r="C180" s="88" t="s">
        <v>649</v>
      </c>
      <c r="D180" s="87" t="s">
        <v>659</v>
      </c>
      <c r="E180" s="87" t="s">
        <v>1448</v>
      </c>
      <c r="F180" s="89">
        <v>-76800</v>
      </c>
      <c r="G180" s="89">
        <v>-1958.09</v>
      </c>
      <c r="H180" s="89">
        <v>-0.39</v>
      </c>
    </row>
    <row r="181" spans="2:8" s="87" customFormat="1">
      <c r="B181" s="87" t="s">
        <v>2127</v>
      </c>
      <c r="C181" s="88" t="s">
        <v>649</v>
      </c>
      <c r="D181" s="87" t="s">
        <v>699</v>
      </c>
      <c r="E181" s="87" t="s">
        <v>1810</v>
      </c>
      <c r="F181" s="89">
        <v>-110800</v>
      </c>
      <c r="G181" s="89">
        <v>-1972.35</v>
      </c>
      <c r="H181" s="89">
        <v>-0.39</v>
      </c>
    </row>
    <row r="182" spans="2:8" s="87" customFormat="1">
      <c r="B182" s="87" t="s">
        <v>2128</v>
      </c>
      <c r="C182" s="88" t="s">
        <v>649</v>
      </c>
      <c r="D182" s="87" t="s">
        <v>650</v>
      </c>
      <c r="E182" s="87" t="s">
        <v>1702</v>
      </c>
      <c r="F182" s="89">
        <v>-2510000</v>
      </c>
      <c r="G182" s="89">
        <v>-2014.28</v>
      </c>
      <c r="H182" s="89">
        <v>-0.4</v>
      </c>
    </row>
    <row r="183" spans="2:8" s="87" customFormat="1">
      <c r="B183" s="87" t="s">
        <v>2129</v>
      </c>
      <c r="C183" s="88" t="s">
        <v>649</v>
      </c>
      <c r="D183" s="87" t="s">
        <v>655</v>
      </c>
      <c r="E183" s="87" t="s">
        <v>1407</v>
      </c>
      <c r="F183" s="89">
        <v>-213600</v>
      </c>
      <c r="G183" s="89">
        <v>-2061.0300000000002</v>
      </c>
      <c r="H183" s="89">
        <v>-0.41</v>
      </c>
    </row>
    <row r="184" spans="2:8" s="87" customFormat="1">
      <c r="B184" s="87" t="s">
        <v>2130</v>
      </c>
      <c r="C184" s="88" t="s">
        <v>649</v>
      </c>
      <c r="D184" s="87" t="s">
        <v>1493</v>
      </c>
      <c r="E184" s="87" t="s">
        <v>1499</v>
      </c>
      <c r="F184" s="89">
        <v>-3196000</v>
      </c>
      <c r="G184" s="89">
        <v>-2074.1999999999998</v>
      </c>
      <c r="H184" s="89">
        <v>-0.41</v>
      </c>
    </row>
    <row r="185" spans="2:8" s="87" customFormat="1">
      <c r="B185" s="87" t="s">
        <v>2131</v>
      </c>
      <c r="C185" s="88" t="s">
        <v>649</v>
      </c>
      <c r="D185" s="87" t="s">
        <v>652</v>
      </c>
      <c r="E185" s="87" t="s">
        <v>1510</v>
      </c>
      <c r="F185" s="89">
        <v>-899100</v>
      </c>
      <c r="G185" s="89">
        <v>-2116.9299999999998</v>
      </c>
      <c r="H185" s="89">
        <v>-0.42</v>
      </c>
    </row>
    <row r="186" spans="2:8" s="87" customFormat="1">
      <c r="B186" s="87" t="s">
        <v>2132</v>
      </c>
      <c r="C186" s="88" t="s">
        <v>649</v>
      </c>
      <c r="D186" s="87" t="s">
        <v>690</v>
      </c>
      <c r="E186" s="87" t="s">
        <v>1771</v>
      </c>
      <c r="F186" s="89">
        <v>-336000</v>
      </c>
      <c r="G186" s="89">
        <v>-2128.39</v>
      </c>
      <c r="H186" s="89">
        <v>-0.42</v>
      </c>
    </row>
    <row r="187" spans="2:8" s="87" customFormat="1">
      <c r="B187" s="87" t="s">
        <v>2133</v>
      </c>
      <c r="C187" s="88" t="s">
        <v>649</v>
      </c>
      <c r="D187" s="87" t="s">
        <v>1503</v>
      </c>
      <c r="E187" s="87" t="s">
        <v>1504</v>
      </c>
      <c r="F187" s="89">
        <v>-1573800</v>
      </c>
      <c r="G187" s="89">
        <v>-2171.84</v>
      </c>
      <c r="H187" s="89">
        <v>-0.43</v>
      </c>
    </row>
    <row r="188" spans="2:8" s="87" customFormat="1">
      <c r="B188" s="87" t="s">
        <v>1829</v>
      </c>
      <c r="C188" s="88" t="s">
        <v>649</v>
      </c>
      <c r="D188" s="87" t="s">
        <v>650</v>
      </c>
      <c r="E188" s="87" t="s">
        <v>1809</v>
      </c>
      <c r="F188" s="89">
        <v>-3299400</v>
      </c>
      <c r="G188" s="89">
        <v>-2212.25</v>
      </c>
      <c r="H188" s="89">
        <v>-0.44</v>
      </c>
    </row>
    <row r="189" spans="2:8" s="87" customFormat="1">
      <c r="B189" s="87" t="s">
        <v>2134</v>
      </c>
      <c r="C189" s="88" t="s">
        <v>649</v>
      </c>
      <c r="D189" s="87" t="s">
        <v>685</v>
      </c>
      <c r="E189" s="87" t="s">
        <v>703</v>
      </c>
      <c r="F189" s="89">
        <v>-118500</v>
      </c>
      <c r="G189" s="89">
        <v>-2236.21</v>
      </c>
      <c r="H189" s="89">
        <v>-0.44</v>
      </c>
    </row>
    <row r="190" spans="2:8" s="87" customFormat="1">
      <c r="B190" s="87" t="s">
        <v>2135</v>
      </c>
      <c r="C190" s="88" t="s">
        <v>649</v>
      </c>
      <c r="D190" s="87" t="s">
        <v>652</v>
      </c>
      <c r="E190" s="87" t="s">
        <v>1501</v>
      </c>
      <c r="F190" s="89">
        <v>-543600</v>
      </c>
      <c r="G190" s="89">
        <v>-2304.59</v>
      </c>
      <c r="H190" s="89">
        <v>-0.45</v>
      </c>
    </row>
    <row r="191" spans="2:8" s="87" customFormat="1">
      <c r="B191" s="87" t="s">
        <v>2136</v>
      </c>
      <c r="C191" s="88" t="s">
        <v>649</v>
      </c>
      <c r="D191" s="87" t="s">
        <v>699</v>
      </c>
      <c r="E191" s="87" t="s">
        <v>1693</v>
      </c>
      <c r="F191" s="89">
        <v>-1075000</v>
      </c>
      <c r="G191" s="89">
        <v>-2339.1999999999998</v>
      </c>
      <c r="H191" s="89">
        <v>-0.46</v>
      </c>
    </row>
    <row r="192" spans="2:8" s="87" customFormat="1">
      <c r="B192" s="87" t="s">
        <v>2137</v>
      </c>
      <c r="C192" s="88" t="s">
        <v>649</v>
      </c>
      <c r="D192" s="87" t="s">
        <v>690</v>
      </c>
      <c r="E192" s="87" t="s">
        <v>1570</v>
      </c>
      <c r="F192" s="89">
        <v>-322000</v>
      </c>
      <c r="G192" s="89">
        <v>-2438.35</v>
      </c>
      <c r="H192" s="89">
        <v>-0.48</v>
      </c>
    </row>
    <row r="193" spans="2:8" s="87" customFormat="1">
      <c r="B193" s="87" t="s">
        <v>2138</v>
      </c>
      <c r="C193" s="88" t="s">
        <v>649</v>
      </c>
      <c r="D193" s="87" t="s">
        <v>1372</v>
      </c>
      <c r="E193" s="87" t="s">
        <v>1416</v>
      </c>
      <c r="F193" s="89">
        <v>-137150</v>
      </c>
      <c r="G193" s="89">
        <v>-2465.48</v>
      </c>
      <c r="H193" s="89">
        <v>-0.49</v>
      </c>
    </row>
    <row r="194" spans="2:8" s="87" customFormat="1">
      <c r="B194" s="87" t="s">
        <v>2139</v>
      </c>
      <c r="C194" s="88" t="s">
        <v>649</v>
      </c>
      <c r="D194" s="87" t="s">
        <v>699</v>
      </c>
      <c r="E194" s="87" t="s">
        <v>1696</v>
      </c>
      <c r="F194" s="89">
        <v>-318000</v>
      </c>
      <c r="G194" s="89">
        <v>-2587.09</v>
      </c>
      <c r="H194" s="89">
        <v>-0.51</v>
      </c>
    </row>
    <row r="195" spans="2:8" s="87" customFormat="1">
      <c r="B195" s="87" t="s">
        <v>2140</v>
      </c>
      <c r="C195" s="88" t="s">
        <v>649</v>
      </c>
      <c r="D195" s="87" t="s">
        <v>655</v>
      </c>
      <c r="E195" s="87" t="s">
        <v>1413</v>
      </c>
      <c r="F195" s="89">
        <v>-67200</v>
      </c>
      <c r="G195" s="89">
        <v>-2622.24</v>
      </c>
      <c r="H195" s="89">
        <v>-0.52</v>
      </c>
    </row>
    <row r="196" spans="2:8" s="87" customFormat="1">
      <c r="B196" s="87" t="s">
        <v>2141</v>
      </c>
      <c r="C196" s="88" t="s">
        <v>649</v>
      </c>
      <c r="D196" s="87" t="s">
        <v>1366</v>
      </c>
      <c r="E196" s="87" t="s">
        <v>1367</v>
      </c>
      <c r="F196" s="89">
        <v>-496500</v>
      </c>
      <c r="G196" s="89">
        <v>-2715.11</v>
      </c>
      <c r="H196" s="89">
        <v>-0.54</v>
      </c>
    </row>
    <row r="197" spans="2:8" s="87" customFormat="1">
      <c r="B197" s="87" t="s">
        <v>2142</v>
      </c>
      <c r="C197" s="88" t="s">
        <v>649</v>
      </c>
      <c r="D197" s="87" t="s">
        <v>1372</v>
      </c>
      <c r="E197" s="87" t="s">
        <v>1776</v>
      </c>
      <c r="F197" s="89">
        <v>-467337</v>
      </c>
      <c r="G197" s="89">
        <v>-2770.14</v>
      </c>
      <c r="H197" s="89">
        <v>-0.55000000000000004</v>
      </c>
    </row>
    <row r="198" spans="2:8" s="87" customFormat="1">
      <c r="B198" s="87" t="s">
        <v>2143</v>
      </c>
      <c r="C198" s="88" t="s">
        <v>649</v>
      </c>
      <c r="D198" s="87" t="s">
        <v>1489</v>
      </c>
      <c r="E198" s="87" t="s">
        <v>1807</v>
      </c>
      <c r="F198" s="89">
        <v>-2403500</v>
      </c>
      <c r="G198" s="89">
        <v>-2891.41</v>
      </c>
      <c r="H198" s="89">
        <v>-0.56999999999999995</v>
      </c>
    </row>
    <row r="199" spans="2:8" s="87" customFormat="1">
      <c r="B199" s="87" t="s">
        <v>2144</v>
      </c>
      <c r="C199" s="88" t="s">
        <v>649</v>
      </c>
      <c r="D199" s="87" t="s">
        <v>1503</v>
      </c>
      <c r="E199" s="87" t="s">
        <v>1505</v>
      </c>
      <c r="F199" s="89">
        <v>-1248000</v>
      </c>
      <c r="G199" s="89">
        <v>-3008.93</v>
      </c>
      <c r="H199" s="89">
        <v>-0.59</v>
      </c>
    </row>
    <row r="200" spans="2:8" s="87" customFormat="1">
      <c r="B200" s="87" t="s">
        <v>2145</v>
      </c>
      <c r="C200" s="88" t="s">
        <v>649</v>
      </c>
      <c r="D200" s="87" t="s">
        <v>667</v>
      </c>
      <c r="E200" s="87" t="s">
        <v>668</v>
      </c>
      <c r="F200" s="89">
        <v>-1360000</v>
      </c>
      <c r="G200" s="89">
        <v>-3009</v>
      </c>
      <c r="H200" s="89">
        <v>-0.59</v>
      </c>
    </row>
    <row r="201" spans="2:8" s="87" customFormat="1">
      <c r="B201" s="87" t="s">
        <v>2146</v>
      </c>
      <c r="C201" s="88" t="s">
        <v>649</v>
      </c>
      <c r="D201" s="87" t="s">
        <v>1497</v>
      </c>
      <c r="E201" s="87" t="s">
        <v>1785</v>
      </c>
      <c r="F201" s="89">
        <v>-165000</v>
      </c>
      <c r="G201" s="89">
        <v>-3013.4</v>
      </c>
      <c r="H201" s="89">
        <v>-0.59</v>
      </c>
    </row>
    <row r="202" spans="2:8" s="87" customFormat="1">
      <c r="B202" s="87" t="s">
        <v>2147</v>
      </c>
      <c r="C202" s="88" t="s">
        <v>649</v>
      </c>
      <c r="D202" s="87" t="s">
        <v>655</v>
      </c>
      <c r="E202" s="87" t="s">
        <v>707</v>
      </c>
      <c r="F202" s="89">
        <v>-145600</v>
      </c>
      <c r="G202" s="89">
        <v>-3080.24</v>
      </c>
      <c r="H202" s="89">
        <v>-0.61</v>
      </c>
    </row>
    <row r="203" spans="2:8" s="87" customFormat="1">
      <c r="B203" s="87" t="s">
        <v>2148</v>
      </c>
      <c r="C203" s="88" t="s">
        <v>649</v>
      </c>
      <c r="D203" s="87" t="s">
        <v>659</v>
      </c>
      <c r="E203" s="87" t="s">
        <v>1806</v>
      </c>
      <c r="F203" s="89">
        <v>-444000</v>
      </c>
      <c r="G203" s="89">
        <v>-3085.13</v>
      </c>
      <c r="H203" s="89">
        <v>-0.61</v>
      </c>
    </row>
    <row r="204" spans="2:8" s="87" customFormat="1">
      <c r="B204" s="87" t="s">
        <v>2149</v>
      </c>
      <c r="C204" s="88" t="s">
        <v>649</v>
      </c>
      <c r="D204" s="87" t="s">
        <v>1366</v>
      </c>
      <c r="E204" s="87" t="s">
        <v>1805</v>
      </c>
      <c r="F204" s="89">
        <v>-1713000</v>
      </c>
      <c r="G204" s="89">
        <v>-3192.18</v>
      </c>
      <c r="H204" s="89">
        <v>-0.63</v>
      </c>
    </row>
    <row r="205" spans="2:8" s="87" customFormat="1">
      <c r="B205" s="87" t="s">
        <v>2150</v>
      </c>
      <c r="C205" s="88" t="s">
        <v>649</v>
      </c>
      <c r="D205" s="87" t="s">
        <v>659</v>
      </c>
      <c r="E205" s="87" t="s">
        <v>701</v>
      </c>
      <c r="F205" s="89">
        <v>-135600</v>
      </c>
      <c r="G205" s="89">
        <v>-3202.47</v>
      </c>
      <c r="H205" s="89">
        <v>-0.63</v>
      </c>
    </row>
    <row r="206" spans="2:8" s="87" customFormat="1">
      <c r="B206" s="87" t="s">
        <v>2151</v>
      </c>
      <c r="C206" s="88" t="s">
        <v>649</v>
      </c>
      <c r="D206" s="87" t="s">
        <v>669</v>
      </c>
      <c r="E206" s="87" t="s">
        <v>1474</v>
      </c>
      <c r="F206" s="89">
        <v>-553150</v>
      </c>
      <c r="G206" s="89">
        <v>-3209.93</v>
      </c>
      <c r="H206" s="89">
        <v>-0.63</v>
      </c>
    </row>
    <row r="207" spans="2:8" s="87" customFormat="1">
      <c r="B207" s="87" t="s">
        <v>2152</v>
      </c>
      <c r="C207" s="88" t="s">
        <v>649</v>
      </c>
      <c r="D207" s="87" t="s">
        <v>1497</v>
      </c>
      <c r="E207" s="87" t="s">
        <v>1804</v>
      </c>
      <c r="F207" s="89">
        <v>-415000</v>
      </c>
      <c r="G207" s="89">
        <v>-3306.72</v>
      </c>
      <c r="H207" s="89">
        <v>-0.65</v>
      </c>
    </row>
    <row r="208" spans="2:8" s="87" customFormat="1">
      <c r="B208" s="87" t="s">
        <v>2153</v>
      </c>
      <c r="C208" s="88" t="s">
        <v>649</v>
      </c>
      <c r="D208" s="87" t="s">
        <v>659</v>
      </c>
      <c r="E208" s="87" t="s">
        <v>1783</v>
      </c>
      <c r="F208" s="89">
        <v>-633750</v>
      </c>
      <c r="G208" s="89">
        <v>-3309.76</v>
      </c>
      <c r="H208" s="89">
        <v>-0.65</v>
      </c>
    </row>
    <row r="209" spans="2:8" s="87" customFormat="1">
      <c r="B209" s="87" t="s">
        <v>2154</v>
      </c>
      <c r="C209" s="88" t="s">
        <v>649</v>
      </c>
      <c r="D209" s="87" t="s">
        <v>680</v>
      </c>
      <c r="E209" s="87" t="s">
        <v>1742</v>
      </c>
      <c r="F209" s="89">
        <v>-30125</v>
      </c>
      <c r="G209" s="89">
        <v>-3344.06</v>
      </c>
      <c r="H209" s="89">
        <v>-0.66</v>
      </c>
    </row>
    <row r="210" spans="2:8" s="87" customFormat="1">
      <c r="B210" s="87" t="s">
        <v>2155</v>
      </c>
      <c r="C210" s="88" t="s">
        <v>649</v>
      </c>
      <c r="D210" s="87" t="s">
        <v>669</v>
      </c>
      <c r="E210" s="87" t="s">
        <v>692</v>
      </c>
      <c r="F210" s="89">
        <v>-84000</v>
      </c>
      <c r="G210" s="89">
        <v>-3427.58</v>
      </c>
      <c r="H210" s="89">
        <v>-0.68</v>
      </c>
    </row>
    <row r="211" spans="2:8" s="87" customFormat="1">
      <c r="B211" s="87" t="s">
        <v>2156</v>
      </c>
      <c r="C211" s="88" t="s">
        <v>649</v>
      </c>
      <c r="D211" s="87" t="s">
        <v>669</v>
      </c>
      <c r="E211" s="87" t="s">
        <v>1803</v>
      </c>
      <c r="F211" s="89">
        <v>-146750</v>
      </c>
      <c r="G211" s="89">
        <v>-3705.51</v>
      </c>
      <c r="H211" s="89">
        <v>-0.73</v>
      </c>
    </row>
    <row r="212" spans="2:8" s="87" customFormat="1">
      <c r="B212" s="87" t="s">
        <v>1830</v>
      </c>
      <c r="C212" s="88" t="s">
        <v>649</v>
      </c>
      <c r="D212" s="87" t="s">
        <v>650</v>
      </c>
      <c r="E212" s="87" t="s">
        <v>1802</v>
      </c>
      <c r="F212" s="89">
        <v>-2662200</v>
      </c>
      <c r="G212" s="89">
        <v>-3711.11</v>
      </c>
      <c r="H212" s="89">
        <v>-0.73</v>
      </c>
    </row>
    <row r="213" spans="2:8" s="87" customFormat="1">
      <c r="B213" s="87" t="s">
        <v>2157</v>
      </c>
      <c r="C213" s="88" t="s">
        <v>649</v>
      </c>
      <c r="D213" s="87" t="s">
        <v>659</v>
      </c>
      <c r="E213" s="87" t="s">
        <v>1800</v>
      </c>
      <c r="F213" s="89">
        <v>-249900</v>
      </c>
      <c r="G213" s="89">
        <v>-3714.51</v>
      </c>
      <c r="H213" s="89">
        <v>-0.73</v>
      </c>
    </row>
    <row r="214" spans="2:8" s="87" customFormat="1">
      <c r="B214" s="87" t="s">
        <v>2158</v>
      </c>
      <c r="C214" s="88" t="s">
        <v>649</v>
      </c>
      <c r="D214" s="87" t="s">
        <v>685</v>
      </c>
      <c r="E214" s="87" t="s">
        <v>1496</v>
      </c>
      <c r="F214" s="89">
        <v>-264575</v>
      </c>
      <c r="G214" s="89">
        <v>-3725.08</v>
      </c>
      <c r="H214" s="89">
        <v>-0.74</v>
      </c>
    </row>
    <row r="215" spans="2:8" s="87" customFormat="1">
      <c r="B215" s="87" t="s">
        <v>2159</v>
      </c>
      <c r="C215" s="88" t="s">
        <v>649</v>
      </c>
      <c r="D215" s="87" t="s">
        <v>667</v>
      </c>
      <c r="E215" s="87" t="s">
        <v>1513</v>
      </c>
      <c r="F215" s="89">
        <v>-3753000</v>
      </c>
      <c r="G215" s="89">
        <v>-3726.73</v>
      </c>
      <c r="H215" s="89">
        <v>-0.74</v>
      </c>
    </row>
    <row r="216" spans="2:8" s="87" customFormat="1">
      <c r="B216" s="87" t="s">
        <v>2160</v>
      </c>
      <c r="C216" s="88" t="s">
        <v>649</v>
      </c>
      <c r="D216" s="87" t="s">
        <v>659</v>
      </c>
      <c r="E216" s="87" t="s">
        <v>660</v>
      </c>
      <c r="F216" s="89">
        <v>-1868800</v>
      </c>
      <c r="G216" s="89">
        <v>-3793.66</v>
      </c>
      <c r="H216" s="89">
        <v>-0.75</v>
      </c>
    </row>
    <row r="217" spans="2:8" s="87" customFormat="1">
      <c r="B217" s="87" t="s">
        <v>2161</v>
      </c>
      <c r="C217" s="88" t="s">
        <v>649</v>
      </c>
      <c r="D217" s="87" t="s">
        <v>665</v>
      </c>
      <c r="E217" s="87" t="s">
        <v>1451</v>
      </c>
      <c r="F217" s="89">
        <v>-384000</v>
      </c>
      <c r="G217" s="89">
        <v>-3816.19</v>
      </c>
      <c r="H217" s="89">
        <v>-0.75</v>
      </c>
    </row>
    <row r="218" spans="2:8" s="87" customFormat="1">
      <c r="B218" s="87" t="s">
        <v>2162</v>
      </c>
      <c r="C218" s="88" t="s">
        <v>649</v>
      </c>
      <c r="D218" s="87" t="s">
        <v>680</v>
      </c>
      <c r="E218" s="87" t="s">
        <v>1396</v>
      </c>
      <c r="F218" s="89">
        <v>-412500</v>
      </c>
      <c r="G218" s="89">
        <v>-3854.61</v>
      </c>
      <c r="H218" s="89">
        <v>-0.76</v>
      </c>
    </row>
    <row r="219" spans="2:8" s="87" customFormat="1">
      <c r="B219" s="87" t="s">
        <v>2163</v>
      </c>
      <c r="C219" s="88" t="s">
        <v>649</v>
      </c>
      <c r="D219" s="87" t="s">
        <v>1497</v>
      </c>
      <c r="E219" s="87" t="s">
        <v>1799</v>
      </c>
      <c r="F219" s="89">
        <v>-60000</v>
      </c>
      <c r="G219" s="89">
        <v>-3877.74</v>
      </c>
      <c r="H219" s="89">
        <v>-0.77</v>
      </c>
    </row>
    <row r="220" spans="2:8" s="87" customFormat="1">
      <c r="B220" s="87" t="s">
        <v>2164</v>
      </c>
      <c r="C220" s="88" t="s">
        <v>649</v>
      </c>
      <c r="D220" s="87" t="s">
        <v>669</v>
      </c>
      <c r="E220" s="87" t="s">
        <v>1470</v>
      </c>
      <c r="F220" s="89">
        <v>-374850</v>
      </c>
      <c r="G220" s="89">
        <v>-4028.14</v>
      </c>
      <c r="H220" s="89">
        <v>-0.79</v>
      </c>
    </row>
    <row r="221" spans="2:8" s="87" customFormat="1">
      <c r="B221" s="87" t="s">
        <v>2165</v>
      </c>
      <c r="C221" s="88" t="s">
        <v>649</v>
      </c>
      <c r="D221" s="87" t="s">
        <v>690</v>
      </c>
      <c r="E221" s="87" t="s">
        <v>1629</v>
      </c>
      <c r="F221" s="89">
        <v>-1436400</v>
      </c>
      <c r="G221" s="89">
        <v>-4233.79</v>
      </c>
      <c r="H221" s="89">
        <v>-0.84</v>
      </c>
    </row>
    <row r="222" spans="2:8" s="87" customFormat="1">
      <c r="B222" s="87" t="s">
        <v>2166</v>
      </c>
      <c r="C222" s="88" t="s">
        <v>649</v>
      </c>
      <c r="D222" s="87" t="s">
        <v>669</v>
      </c>
      <c r="E222" s="87" t="s">
        <v>670</v>
      </c>
      <c r="F222" s="89">
        <v>-82250</v>
      </c>
      <c r="G222" s="89">
        <v>-4272.97</v>
      </c>
      <c r="H222" s="89">
        <v>-0.84</v>
      </c>
    </row>
    <row r="223" spans="2:8" s="87" customFormat="1">
      <c r="B223" s="87" t="s">
        <v>2167</v>
      </c>
      <c r="C223" s="88" t="s">
        <v>649</v>
      </c>
      <c r="D223" s="87" t="s">
        <v>690</v>
      </c>
      <c r="E223" s="87" t="s">
        <v>691</v>
      </c>
      <c r="F223" s="89">
        <v>-178850</v>
      </c>
      <c r="G223" s="89">
        <v>-4352.1400000000003</v>
      </c>
      <c r="H223" s="89">
        <v>-0.86</v>
      </c>
    </row>
    <row r="224" spans="2:8" s="87" customFormat="1">
      <c r="B224" s="87" t="s">
        <v>2168</v>
      </c>
      <c r="C224" s="88" t="s">
        <v>649</v>
      </c>
      <c r="D224" s="87" t="s">
        <v>1751</v>
      </c>
      <c r="E224" s="87" t="s">
        <v>1798</v>
      </c>
      <c r="F224" s="89">
        <v>-2994900</v>
      </c>
      <c r="G224" s="89">
        <v>-4678.03</v>
      </c>
      <c r="H224" s="89">
        <v>-0.92</v>
      </c>
    </row>
    <row r="225" spans="2:8" s="87" customFormat="1">
      <c r="B225" s="87" t="s">
        <v>2169</v>
      </c>
      <c r="C225" s="88" t="s">
        <v>649</v>
      </c>
      <c r="D225" s="87" t="s">
        <v>669</v>
      </c>
      <c r="E225" s="87" t="s">
        <v>1472</v>
      </c>
      <c r="F225" s="89">
        <v>-816200</v>
      </c>
      <c r="G225" s="89">
        <v>-4690.7</v>
      </c>
      <c r="H225" s="89">
        <v>-0.93</v>
      </c>
    </row>
    <row r="226" spans="2:8" s="87" customFormat="1">
      <c r="B226" s="87" t="s">
        <v>2170</v>
      </c>
      <c r="C226" s="88" t="s">
        <v>649</v>
      </c>
      <c r="D226" s="87" t="s">
        <v>669</v>
      </c>
      <c r="E226" s="87" t="s">
        <v>702</v>
      </c>
      <c r="F226" s="89">
        <v>-539500</v>
      </c>
      <c r="G226" s="89">
        <v>-4943.4399999999996</v>
      </c>
      <c r="H226" s="89">
        <v>-0.98</v>
      </c>
    </row>
    <row r="227" spans="2:8" s="87" customFormat="1">
      <c r="B227" s="87" t="s">
        <v>2171</v>
      </c>
      <c r="C227" s="88" t="s">
        <v>649</v>
      </c>
      <c r="D227" s="87" t="s">
        <v>655</v>
      </c>
      <c r="E227" s="87" t="s">
        <v>664</v>
      </c>
      <c r="F227" s="89">
        <v>-546700</v>
      </c>
      <c r="G227" s="89">
        <v>-4944.08</v>
      </c>
      <c r="H227" s="89">
        <v>-0.98</v>
      </c>
    </row>
    <row r="228" spans="2:8" s="87" customFormat="1">
      <c r="B228" s="87" t="s">
        <v>2172</v>
      </c>
      <c r="C228" s="88" t="s">
        <v>649</v>
      </c>
      <c r="D228" s="87" t="s">
        <v>699</v>
      </c>
      <c r="E228" s="87" t="s">
        <v>700</v>
      </c>
      <c r="F228" s="89">
        <v>-6200</v>
      </c>
      <c r="G228" s="89">
        <v>-5032.54</v>
      </c>
      <c r="H228" s="89">
        <v>-0.99</v>
      </c>
    </row>
    <row r="229" spans="2:8" s="87" customFormat="1">
      <c r="B229" s="87" t="s">
        <v>1831</v>
      </c>
      <c r="C229" s="88" t="s">
        <v>649</v>
      </c>
      <c r="D229" s="87" t="s">
        <v>650</v>
      </c>
      <c r="E229" s="87" t="s">
        <v>689</v>
      </c>
      <c r="F229" s="89">
        <v>-1725000</v>
      </c>
      <c r="G229" s="89">
        <v>-6106.5</v>
      </c>
      <c r="H229" s="89">
        <v>-1.21</v>
      </c>
    </row>
    <row r="230" spans="2:8" s="87" customFormat="1">
      <c r="B230" s="87" t="s">
        <v>2173</v>
      </c>
      <c r="C230" s="88" t="s">
        <v>649</v>
      </c>
      <c r="D230" s="87" t="s">
        <v>1493</v>
      </c>
      <c r="E230" s="87" t="s">
        <v>1495</v>
      </c>
      <c r="F230" s="89">
        <v>-2424200</v>
      </c>
      <c r="G230" s="89">
        <v>-6261.71</v>
      </c>
      <c r="H230" s="89">
        <v>-1.24</v>
      </c>
    </row>
    <row r="231" spans="2:8" s="87" customFormat="1">
      <c r="B231" s="87" t="s">
        <v>2174</v>
      </c>
      <c r="C231" s="88" t="s">
        <v>649</v>
      </c>
      <c r="D231" s="87" t="s">
        <v>1362</v>
      </c>
      <c r="E231" s="87" t="s">
        <v>1363</v>
      </c>
      <c r="F231" s="89">
        <v>-200500</v>
      </c>
      <c r="G231" s="89">
        <v>-6448.18</v>
      </c>
      <c r="H231" s="89">
        <v>-1.27</v>
      </c>
    </row>
    <row r="232" spans="2:8" s="87" customFormat="1">
      <c r="B232" s="87" t="s">
        <v>2175</v>
      </c>
      <c r="C232" s="88" t="s">
        <v>649</v>
      </c>
      <c r="D232" s="87" t="s">
        <v>697</v>
      </c>
      <c r="E232" s="87" t="s">
        <v>1502</v>
      </c>
      <c r="F232" s="89">
        <v>-1081600</v>
      </c>
      <c r="G232" s="89">
        <v>-6603.71</v>
      </c>
      <c r="H232" s="89">
        <v>-1.3</v>
      </c>
    </row>
    <row r="233" spans="2:8" s="87" customFormat="1">
      <c r="B233" s="87" t="s">
        <v>2176</v>
      </c>
      <c r="C233" s="88" t="s">
        <v>649</v>
      </c>
      <c r="D233" s="87" t="s">
        <v>669</v>
      </c>
      <c r="E233" s="87" t="s">
        <v>1464</v>
      </c>
      <c r="F233" s="89">
        <v>-710450</v>
      </c>
      <c r="G233" s="89">
        <v>-6997.93</v>
      </c>
      <c r="H233" s="89">
        <v>-1.38</v>
      </c>
    </row>
    <row r="234" spans="2:8" s="87" customFormat="1">
      <c r="B234" s="87" t="s">
        <v>2177</v>
      </c>
      <c r="C234" s="88" t="s">
        <v>649</v>
      </c>
      <c r="D234" s="87" t="s">
        <v>1493</v>
      </c>
      <c r="E234" s="87" t="s">
        <v>1494</v>
      </c>
      <c r="F234" s="89">
        <v>-2003800</v>
      </c>
      <c r="G234" s="89">
        <v>-7333.91</v>
      </c>
      <c r="H234" s="89">
        <v>-1.45</v>
      </c>
    </row>
    <row r="235" spans="2:8" s="87" customFormat="1">
      <c r="B235" s="87" t="s">
        <v>2178</v>
      </c>
      <c r="C235" s="88" t="s">
        <v>649</v>
      </c>
      <c r="D235" s="87" t="s">
        <v>669</v>
      </c>
      <c r="E235" s="87" t="s">
        <v>1463</v>
      </c>
      <c r="F235" s="89">
        <v>-1174600</v>
      </c>
      <c r="G235" s="89">
        <v>-7734.15</v>
      </c>
      <c r="H235" s="89">
        <v>-1.53</v>
      </c>
    </row>
    <row r="236" spans="2:8" s="87" customFormat="1">
      <c r="B236" s="87" t="s">
        <v>2179</v>
      </c>
      <c r="C236" s="88" t="s">
        <v>649</v>
      </c>
      <c r="D236" s="87" t="s">
        <v>1548</v>
      </c>
      <c r="E236" s="87" t="s">
        <v>1559</v>
      </c>
      <c r="F236" s="89">
        <v>-3184500</v>
      </c>
      <c r="G236" s="89">
        <v>-7903.93</v>
      </c>
      <c r="H236" s="89">
        <v>-1.56</v>
      </c>
    </row>
    <row r="237" spans="2:8" s="87" customFormat="1">
      <c r="B237" s="87" t="s">
        <v>2180</v>
      </c>
      <c r="C237" s="88" t="s">
        <v>649</v>
      </c>
      <c r="D237" s="87" t="s">
        <v>1421</v>
      </c>
      <c r="E237" s="87" t="s">
        <v>1560</v>
      </c>
      <c r="F237" s="89">
        <v>-1477098</v>
      </c>
      <c r="G237" s="89">
        <v>-7966.73</v>
      </c>
      <c r="H237" s="89">
        <v>-1.57</v>
      </c>
    </row>
    <row r="238" spans="2:8" s="87" customFormat="1">
      <c r="B238" s="87" t="s">
        <v>2181</v>
      </c>
      <c r="C238" s="88" t="s">
        <v>649</v>
      </c>
      <c r="D238" s="87" t="s">
        <v>655</v>
      </c>
      <c r="E238" s="87" t="s">
        <v>656</v>
      </c>
      <c r="F238" s="89">
        <v>-601200</v>
      </c>
      <c r="G238" s="89">
        <v>-8176.02</v>
      </c>
      <c r="H238" s="89">
        <v>-1.61</v>
      </c>
    </row>
    <row r="239" spans="2:8" s="87" customFormat="1">
      <c r="B239" s="87" t="s">
        <v>2182</v>
      </c>
      <c r="C239" s="88" t="s">
        <v>649</v>
      </c>
      <c r="D239" s="87" t="s">
        <v>1411</v>
      </c>
      <c r="E239" s="87" t="s">
        <v>1568</v>
      </c>
      <c r="F239" s="89">
        <v>-609500</v>
      </c>
      <c r="G239" s="89">
        <v>-8221.85</v>
      </c>
      <c r="H239" s="89">
        <v>-1.62</v>
      </c>
    </row>
    <row r="240" spans="2:8" s="87" customFormat="1">
      <c r="B240" s="87" t="s">
        <v>2183</v>
      </c>
      <c r="C240" s="88" t="s">
        <v>649</v>
      </c>
      <c r="D240" s="87" t="s">
        <v>690</v>
      </c>
      <c r="E240" s="87" t="s">
        <v>708</v>
      </c>
      <c r="F240" s="89">
        <v>-129000</v>
      </c>
      <c r="G240" s="89">
        <v>-8368.1</v>
      </c>
      <c r="H240" s="89">
        <v>-1.65</v>
      </c>
    </row>
    <row r="241" spans="2:14" s="87" customFormat="1">
      <c r="B241" s="87" t="s">
        <v>2184</v>
      </c>
      <c r="C241" s="88" t="s">
        <v>649</v>
      </c>
      <c r="D241" s="87" t="s">
        <v>685</v>
      </c>
      <c r="E241" s="87" t="s">
        <v>1492</v>
      </c>
      <c r="F241" s="89">
        <v>-135800</v>
      </c>
      <c r="G241" s="89">
        <v>-8564.5</v>
      </c>
      <c r="H241" s="89">
        <v>-1.69</v>
      </c>
    </row>
    <row r="242" spans="2:14" s="87" customFormat="1">
      <c r="B242" s="87" t="s">
        <v>2185</v>
      </c>
      <c r="C242" s="88" t="s">
        <v>649</v>
      </c>
      <c r="D242" s="87" t="s">
        <v>1372</v>
      </c>
      <c r="E242" s="87" t="s">
        <v>1556</v>
      </c>
      <c r="F242" s="89">
        <v>-1222500</v>
      </c>
      <c r="G242" s="89">
        <v>-8986.6</v>
      </c>
      <c r="H242" s="89">
        <v>-1.77</v>
      </c>
    </row>
    <row r="243" spans="2:14" s="87" customFormat="1">
      <c r="B243" s="87" t="s">
        <v>2186</v>
      </c>
      <c r="C243" s="88" t="s">
        <v>649</v>
      </c>
      <c r="D243" s="87" t="s">
        <v>662</v>
      </c>
      <c r="E243" s="87" t="s">
        <v>1395</v>
      </c>
      <c r="F243" s="89">
        <v>-381300</v>
      </c>
      <c r="G243" s="89">
        <v>-9285.61</v>
      </c>
      <c r="H243" s="89">
        <v>-1.83</v>
      </c>
    </row>
    <row r="244" spans="2:14" s="87" customFormat="1">
      <c r="B244" s="87" t="s">
        <v>2187</v>
      </c>
      <c r="C244" s="88" t="s">
        <v>649</v>
      </c>
      <c r="D244" s="87" t="s">
        <v>650</v>
      </c>
      <c r="E244" s="87" t="s">
        <v>661</v>
      </c>
      <c r="F244" s="89">
        <v>-1305600</v>
      </c>
      <c r="G244" s="89">
        <v>-9360.5</v>
      </c>
      <c r="H244" s="89">
        <v>-1.85</v>
      </c>
    </row>
    <row r="245" spans="2:14" s="87" customFormat="1">
      <c r="B245" s="87" t="s">
        <v>2188</v>
      </c>
      <c r="C245" s="88" t="s">
        <v>649</v>
      </c>
      <c r="D245" s="87" t="s">
        <v>652</v>
      </c>
      <c r="E245" s="87" t="s">
        <v>653</v>
      </c>
      <c r="F245" s="89">
        <v>-505750</v>
      </c>
      <c r="G245" s="89">
        <v>-10143.32</v>
      </c>
      <c r="H245" s="89">
        <v>-2</v>
      </c>
    </row>
    <row r="246" spans="2:14" s="87" customFormat="1">
      <c r="B246" s="87" t="s">
        <v>2189</v>
      </c>
      <c r="C246" s="88" t="s">
        <v>649</v>
      </c>
      <c r="D246" s="87" t="s">
        <v>1489</v>
      </c>
      <c r="E246" s="87" t="s">
        <v>1490</v>
      </c>
      <c r="F246" s="89">
        <v>-990250</v>
      </c>
      <c r="G246" s="89">
        <v>-10277.799999999999</v>
      </c>
      <c r="H246" s="89">
        <v>-2.0299999999999998</v>
      </c>
    </row>
    <row r="247" spans="2:14" s="87" customFormat="1">
      <c r="B247" s="151" t="s">
        <v>710</v>
      </c>
      <c r="C247" s="152"/>
      <c r="D247" s="151"/>
      <c r="E247" s="151"/>
      <c r="F247" s="153"/>
      <c r="G247" s="153">
        <f>SUM(G15:G130)</f>
        <v>343773.75999999989</v>
      </c>
      <c r="H247" s="153">
        <f>SUM(H15:H130)</f>
        <v>67.87</v>
      </c>
      <c r="M247" s="158"/>
      <c r="N247" s="158"/>
    </row>
    <row r="248" spans="2:14" s="87" customFormat="1">
      <c r="B248" s="165" t="s">
        <v>49</v>
      </c>
      <c r="C248" s="166" t="s">
        <v>50</v>
      </c>
      <c r="D248" s="165" t="s">
        <v>51</v>
      </c>
      <c r="E248" s="165" t="s">
        <v>52</v>
      </c>
      <c r="F248" s="167" t="s">
        <v>53</v>
      </c>
      <c r="G248" s="167" t="s">
        <v>54</v>
      </c>
      <c r="H248" s="167" t="s">
        <v>55</v>
      </c>
    </row>
    <row r="249" spans="2:14" s="87" customFormat="1">
      <c r="B249" s="151" t="s">
        <v>56</v>
      </c>
      <c r="C249" s="88"/>
      <c r="F249" s="89"/>
      <c r="G249" s="89"/>
      <c r="H249" s="89"/>
    </row>
    <row r="250" spans="2:14" s="87" customFormat="1">
      <c r="B250" s="151" t="s">
        <v>57</v>
      </c>
      <c r="C250" s="88"/>
      <c r="F250" s="89"/>
      <c r="G250" s="89"/>
      <c r="H250" s="89"/>
    </row>
    <row r="251" spans="2:14" s="87" customFormat="1">
      <c r="B251" s="151" t="s">
        <v>3022</v>
      </c>
      <c r="C251" s="88"/>
      <c r="F251" s="89"/>
      <c r="G251" s="89"/>
      <c r="H251" s="89"/>
    </row>
    <row r="252" spans="2:14" s="87" customFormat="1">
      <c r="B252" s="87" t="s">
        <v>2987</v>
      </c>
      <c r="C252" s="88">
        <v>3.58</v>
      </c>
      <c r="D252" s="87" t="s">
        <v>60</v>
      </c>
      <c r="E252" s="87" t="s">
        <v>734</v>
      </c>
      <c r="F252" s="89">
        <v>4000000</v>
      </c>
      <c r="G252" s="89">
        <v>4106.3100000000004</v>
      </c>
      <c r="H252" s="89">
        <v>0.81</v>
      </c>
    </row>
    <row r="253" spans="2:14" s="87" customFormat="1">
      <c r="B253" s="87" t="s">
        <v>2988</v>
      </c>
      <c r="C253" s="88">
        <v>4.78</v>
      </c>
      <c r="D253" s="87" t="s">
        <v>60</v>
      </c>
      <c r="E253" s="87" t="s">
        <v>1837</v>
      </c>
      <c r="F253" s="89">
        <v>2000000</v>
      </c>
      <c r="G253" s="89">
        <v>2193.19</v>
      </c>
      <c r="H253" s="89">
        <v>0.43</v>
      </c>
    </row>
    <row r="254" spans="2:14" s="87" customFormat="1">
      <c r="B254" s="87" t="s">
        <v>2535</v>
      </c>
      <c r="C254" s="88">
        <v>3.82</v>
      </c>
      <c r="D254" s="87" t="s">
        <v>60</v>
      </c>
      <c r="E254" s="87" t="s">
        <v>464</v>
      </c>
      <c r="F254" s="89">
        <v>5700000</v>
      </c>
      <c r="G254" s="89">
        <v>5766.8</v>
      </c>
      <c r="H254" s="89">
        <v>1.1399999999999999</v>
      </c>
    </row>
    <row r="255" spans="2:14" s="87" customFormat="1">
      <c r="B255" s="87" t="s">
        <v>2986</v>
      </c>
      <c r="C255" s="88">
        <v>3.89</v>
      </c>
      <c r="D255" s="87" t="s">
        <v>60</v>
      </c>
      <c r="E255" s="87" t="s">
        <v>1832</v>
      </c>
      <c r="F255" s="89">
        <v>5500000</v>
      </c>
      <c r="G255" s="89">
        <v>5746.85</v>
      </c>
      <c r="H255" s="89">
        <v>1.1299999999999999</v>
      </c>
    </row>
    <row r="256" spans="2:14" s="87" customFormat="1">
      <c r="B256" s="87" t="s">
        <v>2981</v>
      </c>
      <c r="C256" s="88">
        <v>3.93</v>
      </c>
      <c r="D256" s="87" t="s">
        <v>60</v>
      </c>
      <c r="E256" s="87" t="s">
        <v>1833</v>
      </c>
      <c r="F256" s="89">
        <v>5000000</v>
      </c>
      <c r="G256" s="89">
        <v>5226.9399999999996</v>
      </c>
      <c r="H256" s="89">
        <v>1.03</v>
      </c>
    </row>
    <row r="257" spans="2:8" s="87" customFormat="1">
      <c r="B257" s="87" t="s">
        <v>2985</v>
      </c>
      <c r="C257" s="88">
        <v>3.7</v>
      </c>
      <c r="D257" s="87" t="s">
        <v>60</v>
      </c>
      <c r="E257" s="87" t="s">
        <v>462</v>
      </c>
      <c r="F257" s="89">
        <v>4000000</v>
      </c>
      <c r="G257" s="89">
        <v>4138.3500000000004</v>
      </c>
      <c r="H257" s="89">
        <v>0.82</v>
      </c>
    </row>
    <row r="258" spans="2:8" s="87" customFormat="1">
      <c r="B258" s="87" t="s">
        <v>2983</v>
      </c>
      <c r="C258" s="88">
        <v>3.35</v>
      </c>
      <c r="D258" s="87" t="s">
        <v>60</v>
      </c>
      <c r="E258" s="87" t="s">
        <v>67</v>
      </c>
      <c r="F258" s="89">
        <v>4000000</v>
      </c>
      <c r="G258" s="89">
        <v>4022.56</v>
      </c>
      <c r="H258" s="89">
        <v>0.79</v>
      </c>
    </row>
    <row r="259" spans="2:8" s="87" customFormat="1">
      <c r="B259" s="87" t="s">
        <v>2531</v>
      </c>
      <c r="C259" s="88">
        <v>4.13</v>
      </c>
      <c r="D259" s="87" t="s">
        <v>60</v>
      </c>
      <c r="E259" s="87" t="s">
        <v>1834</v>
      </c>
      <c r="F259" s="89">
        <v>3500000</v>
      </c>
      <c r="G259" s="89">
        <v>3686.79</v>
      </c>
      <c r="H259" s="89">
        <v>0.73</v>
      </c>
    </row>
    <row r="260" spans="2:8" s="87" customFormat="1">
      <c r="B260" s="87" t="s">
        <v>2533</v>
      </c>
      <c r="C260" s="88">
        <v>4.47</v>
      </c>
      <c r="D260" s="87" t="s">
        <v>60</v>
      </c>
      <c r="E260" s="87" t="s">
        <v>468</v>
      </c>
      <c r="F260" s="89">
        <v>3500000</v>
      </c>
      <c r="G260" s="89">
        <v>3682.95</v>
      </c>
      <c r="H260" s="89">
        <v>0.73</v>
      </c>
    </row>
    <row r="261" spans="2:8" s="87" customFormat="1">
      <c r="B261" s="87" t="s">
        <v>2982</v>
      </c>
      <c r="C261" s="88">
        <v>4.46</v>
      </c>
      <c r="D261" s="87" t="s">
        <v>60</v>
      </c>
      <c r="E261" s="87" t="s">
        <v>1835</v>
      </c>
      <c r="F261" s="89">
        <v>3500000</v>
      </c>
      <c r="G261" s="89">
        <v>3501.75</v>
      </c>
      <c r="H261" s="89">
        <v>0.69</v>
      </c>
    </row>
    <row r="262" spans="2:8" s="87" customFormat="1">
      <c r="B262" s="87" t="s">
        <v>2980</v>
      </c>
      <c r="C262" s="88">
        <v>4.05</v>
      </c>
      <c r="D262" s="87" t="s">
        <v>60</v>
      </c>
      <c r="E262" s="87" t="s">
        <v>1836</v>
      </c>
      <c r="F262" s="89">
        <v>2500000</v>
      </c>
      <c r="G262" s="89">
        <v>2621.65</v>
      </c>
      <c r="H262" s="89">
        <v>0.52</v>
      </c>
    </row>
    <row r="263" spans="2:8" s="87" customFormat="1">
      <c r="B263" s="87" t="s">
        <v>2537</v>
      </c>
      <c r="C263" s="88">
        <v>4.17</v>
      </c>
      <c r="D263" s="87" t="s">
        <v>60</v>
      </c>
      <c r="E263" s="87" t="s">
        <v>574</v>
      </c>
      <c r="F263" s="89">
        <v>2500000</v>
      </c>
      <c r="G263" s="89">
        <v>2604.19</v>
      </c>
      <c r="H263" s="89">
        <v>0.51</v>
      </c>
    </row>
    <row r="264" spans="2:8" s="87" customFormat="1">
      <c r="B264" s="87" t="s">
        <v>2536</v>
      </c>
      <c r="C264" s="88">
        <v>4.7699999999999996</v>
      </c>
      <c r="D264" s="87" t="s">
        <v>60</v>
      </c>
      <c r="E264" s="87" t="s">
        <v>550</v>
      </c>
      <c r="F264" s="89">
        <v>2300000</v>
      </c>
      <c r="G264" s="89">
        <v>2448.64</v>
      </c>
      <c r="H264" s="89">
        <v>0.48</v>
      </c>
    </row>
    <row r="265" spans="2:8" s="87" customFormat="1">
      <c r="B265" s="87" t="s">
        <v>2534</v>
      </c>
      <c r="C265" s="88">
        <v>4.43</v>
      </c>
      <c r="D265" s="87" t="s">
        <v>60</v>
      </c>
      <c r="E265" s="87" t="s">
        <v>556</v>
      </c>
      <c r="F265" s="89">
        <v>2200000</v>
      </c>
      <c r="G265" s="89">
        <v>2320.02</v>
      </c>
      <c r="H265" s="89">
        <v>0.46</v>
      </c>
    </row>
    <row r="266" spans="2:8" s="87" customFormat="1">
      <c r="B266" s="87" t="s">
        <v>2984</v>
      </c>
      <c r="C266" s="88">
        <v>3.28</v>
      </c>
      <c r="D266" s="87" t="s">
        <v>60</v>
      </c>
      <c r="E266" s="87" t="s">
        <v>61</v>
      </c>
      <c r="F266" s="89">
        <v>1000000</v>
      </c>
      <c r="G266" s="89">
        <v>1002.93</v>
      </c>
      <c r="H266" s="89">
        <v>0.2</v>
      </c>
    </row>
    <row r="267" spans="2:8" s="87" customFormat="1">
      <c r="B267" s="87" t="s">
        <v>2979</v>
      </c>
      <c r="C267" s="88">
        <v>4.45</v>
      </c>
      <c r="D267" s="87" t="s">
        <v>60</v>
      </c>
      <c r="E267" s="87" t="s">
        <v>1838</v>
      </c>
      <c r="F267" s="89">
        <v>500000</v>
      </c>
      <c r="G267" s="89">
        <v>516.97</v>
      </c>
      <c r="H267" s="89">
        <v>0.1</v>
      </c>
    </row>
    <row r="268" spans="2:8" s="87" customFormat="1">
      <c r="B268" s="151" t="s">
        <v>68</v>
      </c>
      <c r="C268" s="152"/>
      <c r="D268" s="151"/>
      <c r="E268" s="151"/>
      <c r="F268" s="153"/>
      <c r="G268" s="153">
        <f>SUM(G252:G267)</f>
        <v>53586.89</v>
      </c>
      <c r="H268" s="153">
        <f>SUM(H252:H267)</f>
        <v>10.57</v>
      </c>
    </row>
    <row r="269" spans="2:8" s="87" customFormat="1">
      <c r="B269" s="151" t="s">
        <v>375</v>
      </c>
      <c r="C269" s="88"/>
      <c r="F269" s="89"/>
      <c r="G269" s="89"/>
      <c r="H269" s="89"/>
    </row>
    <row r="270" spans="2:8" s="87" customFormat="1">
      <c r="B270" s="87" t="s">
        <v>2190</v>
      </c>
      <c r="C270" s="88">
        <v>4.4800000000000004</v>
      </c>
      <c r="D270" s="87" t="s">
        <v>164</v>
      </c>
      <c r="E270" s="87" t="s">
        <v>1839</v>
      </c>
      <c r="F270" s="89">
        <v>500</v>
      </c>
      <c r="G270" s="89">
        <v>5029.41</v>
      </c>
      <c r="H270" s="89">
        <v>0.99</v>
      </c>
    </row>
    <row r="271" spans="2:8" s="87" customFormat="1">
      <c r="B271" s="87" t="s">
        <v>597</v>
      </c>
      <c r="C271" s="88">
        <v>4.34</v>
      </c>
      <c r="D271" s="87" t="s">
        <v>164</v>
      </c>
      <c r="E271" s="87" t="s">
        <v>598</v>
      </c>
      <c r="F271" s="89">
        <v>250</v>
      </c>
      <c r="G271" s="89">
        <v>2585.41</v>
      </c>
      <c r="H271" s="89">
        <v>0.51</v>
      </c>
    </row>
    <row r="272" spans="2:8" s="87" customFormat="1">
      <c r="B272" s="87" t="s">
        <v>172</v>
      </c>
      <c r="C272" s="88">
        <v>3.9</v>
      </c>
      <c r="D272" s="87" t="s">
        <v>164</v>
      </c>
      <c r="E272" s="87" t="s">
        <v>173</v>
      </c>
      <c r="F272" s="89">
        <v>250</v>
      </c>
      <c r="G272" s="89">
        <v>2584.4899999999998</v>
      </c>
      <c r="H272" s="89">
        <v>0.51</v>
      </c>
    </row>
    <row r="273" spans="2:8" s="87" customFormat="1">
      <c r="B273" s="87" t="s">
        <v>997</v>
      </c>
      <c r="C273" s="88">
        <v>4.7</v>
      </c>
      <c r="D273" s="87" t="s">
        <v>164</v>
      </c>
      <c r="E273" s="87" t="s">
        <v>607</v>
      </c>
      <c r="F273" s="89">
        <v>250</v>
      </c>
      <c r="G273" s="89">
        <v>2562.71</v>
      </c>
      <c r="H273" s="89">
        <v>0.51</v>
      </c>
    </row>
    <row r="274" spans="2:8" s="87" customFormat="1">
      <c r="B274" s="87" t="s">
        <v>2191</v>
      </c>
      <c r="C274" s="88">
        <v>4.6900000000000004</v>
      </c>
      <c r="D274" s="87" t="s">
        <v>164</v>
      </c>
      <c r="E274" s="87" t="s">
        <v>1840</v>
      </c>
      <c r="F274" s="89">
        <v>250</v>
      </c>
      <c r="G274" s="89">
        <v>2492.14</v>
      </c>
      <c r="H274" s="89">
        <v>0.49</v>
      </c>
    </row>
    <row r="275" spans="2:8" s="87" customFormat="1">
      <c r="B275" s="87" t="s">
        <v>2192</v>
      </c>
      <c r="C275" s="88">
        <v>4.25</v>
      </c>
      <c r="D275" s="87" t="s">
        <v>164</v>
      </c>
      <c r="E275" s="87" t="s">
        <v>1841</v>
      </c>
      <c r="F275" s="89">
        <v>200</v>
      </c>
      <c r="G275" s="89">
        <v>2055.17</v>
      </c>
      <c r="H275" s="89">
        <v>0.41</v>
      </c>
    </row>
    <row r="276" spans="2:8" s="87" customFormat="1">
      <c r="B276" s="87" t="s">
        <v>2193</v>
      </c>
      <c r="C276" s="88">
        <v>4.26</v>
      </c>
      <c r="D276" s="87" t="s">
        <v>167</v>
      </c>
      <c r="E276" s="87" t="s">
        <v>1842</v>
      </c>
      <c r="F276" s="89">
        <v>150</v>
      </c>
      <c r="G276" s="89">
        <v>1554.77</v>
      </c>
      <c r="H276" s="89">
        <v>0.31</v>
      </c>
    </row>
    <row r="277" spans="2:8" s="87" customFormat="1">
      <c r="B277" s="87" t="s">
        <v>2194</v>
      </c>
      <c r="C277" s="88">
        <v>4.57</v>
      </c>
      <c r="D277" s="87" t="s">
        <v>164</v>
      </c>
      <c r="E277" s="87" t="s">
        <v>1843</v>
      </c>
      <c r="F277" s="89">
        <v>150</v>
      </c>
      <c r="G277" s="89">
        <v>1553.02</v>
      </c>
      <c r="H277" s="89">
        <v>0.31</v>
      </c>
    </row>
    <row r="278" spans="2:8" s="87" customFormat="1">
      <c r="B278" s="87" t="s">
        <v>2195</v>
      </c>
      <c r="C278" s="88">
        <v>4.03</v>
      </c>
      <c r="D278" s="87" t="s">
        <v>164</v>
      </c>
      <c r="E278" s="87" t="s">
        <v>1844</v>
      </c>
      <c r="F278" s="89">
        <v>150</v>
      </c>
      <c r="G278" s="89">
        <v>1546.07</v>
      </c>
      <c r="H278" s="89">
        <v>0.31</v>
      </c>
    </row>
    <row r="279" spans="2:8" s="87" customFormat="1">
      <c r="B279" s="87" t="s">
        <v>1193</v>
      </c>
      <c r="C279" s="88">
        <v>3.49</v>
      </c>
      <c r="D279" s="87" t="s">
        <v>164</v>
      </c>
      <c r="E279" s="87" t="s">
        <v>262</v>
      </c>
      <c r="F279" s="89">
        <v>15</v>
      </c>
      <c r="G279" s="89">
        <v>1516.32</v>
      </c>
      <c r="H279" s="89">
        <v>0.3</v>
      </c>
    </row>
    <row r="280" spans="2:8" s="87" customFormat="1">
      <c r="B280" s="87" t="s">
        <v>1039</v>
      </c>
      <c r="C280" s="88">
        <v>4.4400000000000004</v>
      </c>
      <c r="D280" s="87" t="s">
        <v>167</v>
      </c>
      <c r="E280" s="87" t="s">
        <v>506</v>
      </c>
      <c r="F280" s="89">
        <v>100</v>
      </c>
      <c r="G280" s="89">
        <v>1036.27</v>
      </c>
      <c r="H280" s="89">
        <v>0.2</v>
      </c>
    </row>
    <row r="281" spans="2:8" s="87" customFormat="1">
      <c r="B281" s="87" t="s">
        <v>1024</v>
      </c>
      <c r="C281" s="88">
        <v>3.73</v>
      </c>
      <c r="D281" s="87" t="s">
        <v>164</v>
      </c>
      <c r="E281" s="87" t="s">
        <v>406</v>
      </c>
      <c r="F281" s="89">
        <v>100</v>
      </c>
      <c r="G281" s="89">
        <v>1016.63</v>
      </c>
      <c r="H281" s="89">
        <v>0.2</v>
      </c>
    </row>
    <row r="282" spans="2:8" s="87" customFormat="1">
      <c r="B282" s="87" t="s">
        <v>487</v>
      </c>
      <c r="C282" s="88">
        <v>3.65</v>
      </c>
      <c r="D282" s="87" t="s">
        <v>164</v>
      </c>
      <c r="E282" s="87" t="s">
        <v>488</v>
      </c>
      <c r="F282" s="89">
        <v>100</v>
      </c>
      <c r="G282" s="89">
        <v>1014.74</v>
      </c>
      <c r="H282" s="89">
        <v>0.2</v>
      </c>
    </row>
    <row r="283" spans="2:8" s="87" customFormat="1">
      <c r="B283" s="87" t="s">
        <v>1041</v>
      </c>
      <c r="C283" s="88">
        <v>5.04</v>
      </c>
      <c r="D283" s="87" t="s">
        <v>164</v>
      </c>
      <c r="E283" s="87" t="s">
        <v>511</v>
      </c>
      <c r="F283" s="89">
        <v>50</v>
      </c>
      <c r="G283" s="89">
        <v>533.30999999999995</v>
      </c>
      <c r="H283" s="89">
        <v>0.11</v>
      </c>
    </row>
    <row r="284" spans="2:8" s="87" customFormat="1">
      <c r="B284" s="87" t="s">
        <v>2196</v>
      </c>
      <c r="C284" s="88">
        <v>3.73</v>
      </c>
      <c r="D284" s="87" t="s">
        <v>164</v>
      </c>
      <c r="E284" s="87" t="s">
        <v>1845</v>
      </c>
      <c r="F284" s="89">
        <v>50</v>
      </c>
      <c r="G284" s="89">
        <v>514.51</v>
      </c>
      <c r="H284" s="89">
        <v>0.1</v>
      </c>
    </row>
    <row r="285" spans="2:8" s="87" customFormat="1">
      <c r="B285" s="87" t="s">
        <v>1014</v>
      </c>
      <c r="C285" s="88">
        <v>5.86</v>
      </c>
      <c r="D285" s="87" t="s">
        <v>164</v>
      </c>
      <c r="E285" s="87" t="s">
        <v>625</v>
      </c>
      <c r="F285" s="89">
        <v>50</v>
      </c>
      <c r="G285" s="89">
        <v>513.98</v>
      </c>
      <c r="H285" s="89">
        <v>0.1</v>
      </c>
    </row>
    <row r="286" spans="2:8" s="87" customFormat="1">
      <c r="B286" s="87" t="s">
        <v>2197</v>
      </c>
      <c r="C286" s="88">
        <v>3.71</v>
      </c>
      <c r="D286" s="87" t="s">
        <v>164</v>
      </c>
      <c r="E286" s="87" t="s">
        <v>1846</v>
      </c>
      <c r="F286" s="89">
        <v>50</v>
      </c>
      <c r="G286" s="89">
        <v>505.17</v>
      </c>
      <c r="H286" s="89">
        <v>0.1</v>
      </c>
    </row>
    <row r="287" spans="2:8" s="87" customFormat="1">
      <c r="B287" s="151" t="s">
        <v>189</v>
      </c>
      <c r="C287" s="152"/>
      <c r="D287" s="151"/>
      <c r="E287" s="151"/>
      <c r="F287" s="153"/>
      <c r="G287" s="153">
        <f>SUM(G269:G286)</f>
        <v>28614.120000000003</v>
      </c>
      <c r="H287" s="153">
        <f>SUM(H269:H286)</f>
        <v>5.6599999999999993</v>
      </c>
    </row>
    <row r="288" spans="2:8" s="87" customFormat="1">
      <c r="B288" s="151" t="s">
        <v>3017</v>
      </c>
      <c r="C288" s="88"/>
      <c r="F288" s="89"/>
      <c r="G288" s="89"/>
      <c r="H288" s="89"/>
    </row>
    <row r="289" spans="2:8" s="87" customFormat="1">
      <c r="B289" s="87" t="s">
        <v>1856</v>
      </c>
      <c r="C289" s="88">
        <v>3.29</v>
      </c>
      <c r="D289" s="87" t="s">
        <v>60</v>
      </c>
      <c r="E289" s="87" t="s">
        <v>1857</v>
      </c>
      <c r="F289" s="89">
        <v>1000000</v>
      </c>
      <c r="G289" s="89">
        <v>993.91</v>
      </c>
      <c r="H289" s="89">
        <v>0.2</v>
      </c>
    </row>
    <row r="290" spans="2:8" s="87" customFormat="1">
      <c r="B290" s="87" t="s">
        <v>2995</v>
      </c>
      <c r="C290" s="88">
        <v>3.59</v>
      </c>
      <c r="D290" s="87" t="s">
        <v>60</v>
      </c>
      <c r="E290" s="87" t="s">
        <v>1847</v>
      </c>
      <c r="F290" s="89">
        <v>4000000</v>
      </c>
      <c r="G290" s="89">
        <v>3904.14</v>
      </c>
      <c r="H290" s="89">
        <v>0.77</v>
      </c>
    </row>
    <row r="291" spans="2:8" s="87" customFormat="1">
      <c r="B291" s="87" t="s">
        <v>2993</v>
      </c>
      <c r="C291" s="88">
        <v>3.37</v>
      </c>
      <c r="D291" s="87" t="s">
        <v>60</v>
      </c>
      <c r="E291" s="87" t="s">
        <v>1848</v>
      </c>
      <c r="F291" s="89">
        <v>2500000</v>
      </c>
      <c r="G291" s="89">
        <v>2470.17</v>
      </c>
      <c r="H291" s="89">
        <v>0.49</v>
      </c>
    </row>
    <row r="292" spans="2:8" s="87" customFormat="1">
      <c r="B292" s="87" t="s">
        <v>3003</v>
      </c>
      <c r="C292" s="88">
        <v>3.66</v>
      </c>
      <c r="D292" s="87" t="s">
        <v>60</v>
      </c>
      <c r="E292" s="87" t="s">
        <v>1849</v>
      </c>
      <c r="F292" s="89">
        <v>2500000</v>
      </c>
      <c r="G292" s="89">
        <v>2422.2800000000002</v>
      </c>
      <c r="H292" s="89">
        <v>0.48</v>
      </c>
    </row>
    <row r="293" spans="2:8" s="87" customFormat="1">
      <c r="B293" s="87" t="s">
        <v>3004</v>
      </c>
      <c r="C293" s="88">
        <v>3.38</v>
      </c>
      <c r="D293" s="87" t="s">
        <v>60</v>
      </c>
      <c r="E293" s="87" t="s">
        <v>737</v>
      </c>
      <c r="F293" s="89">
        <v>2300000</v>
      </c>
      <c r="G293" s="89">
        <v>2270.98</v>
      </c>
      <c r="H293" s="89">
        <v>0.45</v>
      </c>
    </row>
    <row r="294" spans="2:8" s="87" customFormat="1">
      <c r="B294" s="87" t="s">
        <v>3000</v>
      </c>
      <c r="C294" s="88">
        <v>3.33</v>
      </c>
      <c r="D294" s="87" t="s">
        <v>60</v>
      </c>
      <c r="E294" s="87" t="s">
        <v>1850</v>
      </c>
      <c r="F294" s="89">
        <v>2000000</v>
      </c>
      <c r="G294" s="89">
        <v>1981.41</v>
      </c>
      <c r="H294" s="89">
        <v>0.39</v>
      </c>
    </row>
    <row r="295" spans="2:8" s="87" customFormat="1">
      <c r="B295" s="87" t="s">
        <v>2991</v>
      </c>
      <c r="C295" s="88">
        <v>3.28</v>
      </c>
      <c r="D295" s="87" t="s">
        <v>60</v>
      </c>
      <c r="E295" s="87" t="s">
        <v>1851</v>
      </c>
      <c r="F295" s="89">
        <v>1500000</v>
      </c>
      <c r="G295" s="89">
        <v>1489.03</v>
      </c>
      <c r="H295" s="89">
        <v>0.28999999999999998</v>
      </c>
    </row>
    <row r="296" spans="2:8" s="87" customFormat="1">
      <c r="B296" s="87" t="s">
        <v>2992</v>
      </c>
      <c r="C296" s="88">
        <v>3.34</v>
      </c>
      <c r="D296" s="87" t="s">
        <v>60</v>
      </c>
      <c r="E296" s="87" t="s">
        <v>1852</v>
      </c>
      <c r="F296" s="89">
        <v>1500000</v>
      </c>
      <c r="G296" s="89">
        <v>1485.05</v>
      </c>
      <c r="H296" s="89">
        <v>0.28999999999999998</v>
      </c>
    </row>
    <row r="297" spans="2:8" s="87" customFormat="1">
      <c r="B297" s="87" t="s">
        <v>2994</v>
      </c>
      <c r="C297" s="88">
        <v>3.55</v>
      </c>
      <c r="D297" s="87" t="s">
        <v>60</v>
      </c>
      <c r="E297" s="87" t="s">
        <v>1853</v>
      </c>
      <c r="F297" s="89">
        <v>1500000</v>
      </c>
      <c r="G297" s="89">
        <v>1465.37</v>
      </c>
      <c r="H297" s="89">
        <v>0.28999999999999998</v>
      </c>
    </row>
    <row r="298" spans="2:8" s="87" customFormat="1">
      <c r="B298" s="87" t="s">
        <v>2996</v>
      </c>
      <c r="C298" s="88">
        <v>3.59</v>
      </c>
      <c r="D298" s="87" t="s">
        <v>60</v>
      </c>
      <c r="E298" s="87" t="s">
        <v>742</v>
      </c>
      <c r="F298" s="89">
        <v>1500000</v>
      </c>
      <c r="G298" s="89">
        <v>1463.07</v>
      </c>
      <c r="H298" s="89">
        <v>0.28999999999999998</v>
      </c>
    </row>
    <row r="299" spans="2:8" s="87" customFormat="1">
      <c r="B299" s="87" t="s">
        <v>2997</v>
      </c>
      <c r="C299" s="88">
        <v>3.63</v>
      </c>
      <c r="D299" s="87" t="s">
        <v>60</v>
      </c>
      <c r="E299" s="87" t="s">
        <v>1854</v>
      </c>
      <c r="F299" s="89">
        <v>1500000</v>
      </c>
      <c r="G299" s="89">
        <v>1456.71</v>
      </c>
      <c r="H299" s="89">
        <v>0.28999999999999998</v>
      </c>
    </row>
    <row r="300" spans="2:8" s="87" customFormat="1">
      <c r="B300" s="87" t="s">
        <v>2989</v>
      </c>
      <c r="C300" s="88">
        <v>3.23</v>
      </c>
      <c r="D300" s="87" t="s">
        <v>60</v>
      </c>
      <c r="E300" s="87" t="s">
        <v>1855</v>
      </c>
      <c r="F300" s="89">
        <v>1000000</v>
      </c>
      <c r="G300" s="89">
        <v>995.25</v>
      </c>
      <c r="H300" s="89">
        <v>0.2</v>
      </c>
    </row>
    <row r="301" spans="2:8" s="87" customFormat="1">
      <c r="B301" s="87" t="s">
        <v>2990</v>
      </c>
      <c r="C301" s="88">
        <v>3.29</v>
      </c>
      <c r="D301" s="87" t="s">
        <v>60</v>
      </c>
      <c r="E301" s="87" t="s">
        <v>95</v>
      </c>
      <c r="F301" s="89">
        <v>1000000</v>
      </c>
      <c r="G301" s="89">
        <v>993.91</v>
      </c>
      <c r="H301" s="89">
        <v>0.2</v>
      </c>
    </row>
    <row r="302" spans="2:8" s="87" customFormat="1">
      <c r="B302" s="87" t="s">
        <v>3001</v>
      </c>
      <c r="C302" s="88">
        <v>3.34</v>
      </c>
      <c r="D302" s="87" t="s">
        <v>60</v>
      </c>
      <c r="E302" s="87" t="s">
        <v>1858</v>
      </c>
      <c r="F302" s="89">
        <v>1000000</v>
      </c>
      <c r="G302" s="89">
        <v>989.41</v>
      </c>
      <c r="H302" s="89">
        <v>0.2</v>
      </c>
    </row>
    <row r="303" spans="2:8" s="87" customFormat="1">
      <c r="B303" s="151" t="s">
        <v>142</v>
      </c>
      <c r="C303" s="152"/>
      <c r="D303" s="151"/>
      <c r="E303" s="151"/>
      <c r="F303" s="153"/>
      <c r="G303" s="153">
        <f>SUM(G289:G302)</f>
        <v>24380.69</v>
      </c>
      <c r="H303" s="153">
        <f>SUM(H289:H302)</f>
        <v>4.830000000000001</v>
      </c>
    </row>
    <row r="304" spans="2:8" s="87" customFormat="1">
      <c r="B304" s="168" t="s">
        <v>2927</v>
      </c>
      <c r="C304" s="88"/>
      <c r="F304" s="89"/>
      <c r="G304" s="89"/>
      <c r="H304" s="89"/>
    </row>
    <row r="305" spans="2:13" s="87" customFormat="1">
      <c r="B305" s="87" t="s">
        <v>1859</v>
      </c>
      <c r="C305" s="88"/>
      <c r="F305" s="89"/>
      <c r="G305" s="89">
        <v>3692</v>
      </c>
      <c r="H305" s="89">
        <v>0.7285660181606618</v>
      </c>
    </row>
    <row r="306" spans="2:13" s="87" customFormat="1">
      <c r="B306" s="87" t="s">
        <v>1808</v>
      </c>
      <c r="C306" s="88"/>
      <c r="F306" s="89"/>
      <c r="G306" s="89">
        <v>12</v>
      </c>
      <c r="H306" s="89">
        <v>2.3680368954301033E-3</v>
      </c>
    </row>
    <row r="307" spans="2:13" s="87" customFormat="1">
      <c r="B307" s="87" t="s">
        <v>1130</v>
      </c>
      <c r="C307" s="88"/>
      <c r="F307" s="89"/>
      <c r="G307" s="89">
        <v>300</v>
      </c>
      <c r="H307" s="89">
        <v>5.9200922385752586E-2</v>
      </c>
      <c r="K307" s="185"/>
      <c r="L307" s="185"/>
      <c r="M307" s="185"/>
    </row>
    <row r="308" spans="2:13" s="87" customFormat="1">
      <c r="B308" s="87" t="s">
        <v>1860</v>
      </c>
      <c r="C308" s="88"/>
      <c r="F308" s="89"/>
      <c r="G308" s="89">
        <v>4290</v>
      </c>
      <c r="H308" s="89">
        <v>0.84657319011626198</v>
      </c>
      <c r="K308" s="185"/>
      <c r="L308" s="224"/>
      <c r="M308" s="185"/>
    </row>
    <row r="309" spans="2:13" s="87" customFormat="1">
      <c r="B309" s="87" t="s">
        <v>1826</v>
      </c>
      <c r="C309" s="88"/>
      <c r="F309" s="89"/>
      <c r="G309" s="89">
        <v>2730</v>
      </c>
      <c r="H309" s="89">
        <v>0.53872839371034853</v>
      </c>
      <c r="K309" s="185"/>
      <c r="L309" s="224"/>
      <c r="M309" s="185"/>
    </row>
    <row r="310" spans="2:13" s="87" customFormat="1">
      <c r="B310" s="87" t="s">
        <v>1861</v>
      </c>
      <c r="C310" s="88"/>
      <c r="F310" s="89"/>
      <c r="G310" s="89">
        <v>2340</v>
      </c>
      <c r="H310" s="89">
        <v>0.46176719460887017</v>
      </c>
      <c r="K310" s="225"/>
      <c r="L310" s="226"/>
      <c r="M310" s="185"/>
    </row>
    <row r="311" spans="2:13" s="87" customFormat="1">
      <c r="B311" s="87" t="s">
        <v>2038</v>
      </c>
      <c r="C311" s="88"/>
      <c r="F311" s="89"/>
      <c r="G311" s="89">
        <v>15235</v>
      </c>
      <c r="H311" s="89">
        <v>3.0064201751564688</v>
      </c>
      <c r="K311" s="185"/>
      <c r="L311" s="185"/>
      <c r="M311" s="185"/>
    </row>
    <row r="312" spans="2:13" s="87" customFormat="1">
      <c r="B312" s="87" t="s">
        <v>1125</v>
      </c>
      <c r="C312" s="88"/>
      <c r="F312" s="89"/>
      <c r="G312" s="89">
        <v>12333</v>
      </c>
      <c r="H312" s="89">
        <v>2.4337499192782888</v>
      </c>
    </row>
    <row r="313" spans="2:13" s="87" customFormat="1">
      <c r="B313" s="151" t="s">
        <v>2928</v>
      </c>
      <c r="C313" s="152"/>
      <c r="D313" s="151"/>
      <c r="E313" s="151"/>
      <c r="F313" s="153"/>
      <c r="G313" s="153">
        <f>SUM(G305:G312)</f>
        <v>40932</v>
      </c>
      <c r="H313" s="153">
        <f>SUM(H305:H312)</f>
        <v>8.0773738503120818</v>
      </c>
    </row>
    <row r="314" spans="2:13" s="87" customFormat="1">
      <c r="B314" s="151" t="s">
        <v>1862</v>
      </c>
      <c r="C314" s="152"/>
      <c r="D314" s="151"/>
      <c r="E314" s="151"/>
      <c r="F314" s="153"/>
      <c r="G314" s="153">
        <v>9998.2199999999993</v>
      </c>
      <c r="H314" s="153">
        <v>1.97</v>
      </c>
    </row>
    <row r="315" spans="2:13" s="87" customFormat="1">
      <c r="B315" s="151" t="s">
        <v>1863</v>
      </c>
      <c r="C315" s="152"/>
      <c r="D315" s="151"/>
      <c r="E315" s="151"/>
      <c r="F315" s="153"/>
      <c r="G315" s="153">
        <v>18672.060000000001</v>
      </c>
      <c r="H315" s="153">
        <v>3.68</v>
      </c>
    </row>
    <row r="316" spans="2:13" s="87" customFormat="1">
      <c r="B316" s="151" t="s">
        <v>144</v>
      </c>
      <c r="C316" s="152"/>
      <c r="D316" s="151"/>
      <c r="E316" s="151"/>
      <c r="F316" s="153"/>
      <c r="G316" s="153">
        <f>+G247+G268+G287+G303+G313+G314+G315</f>
        <v>519957.73999999987</v>
      </c>
      <c r="H316" s="153">
        <f>+G316*100/G318</f>
        <v>102.60659269870439</v>
      </c>
      <c r="J316" s="158"/>
    </row>
    <row r="317" spans="2:13" s="87" customFormat="1">
      <c r="B317" s="151" t="s">
        <v>145</v>
      </c>
      <c r="C317" s="152"/>
      <c r="D317" s="151"/>
      <c r="E317" s="151"/>
      <c r="F317" s="153"/>
      <c r="G317" s="153">
        <f>+G318-G316</f>
        <v>-13208.878816379874</v>
      </c>
      <c r="H317" s="153">
        <f>+G317*100/G318</f>
        <v>-2.6065926987043881</v>
      </c>
    </row>
    <row r="318" spans="2:13" s="87" customFormat="1">
      <c r="B318" s="151" t="s">
        <v>146</v>
      </c>
      <c r="C318" s="152"/>
      <c r="D318" s="151"/>
      <c r="E318" s="151"/>
      <c r="F318" s="153"/>
      <c r="G318" s="153">
        <v>506748.86118362</v>
      </c>
      <c r="H318" s="153">
        <v>100</v>
      </c>
      <c r="J318" s="158"/>
    </row>
    <row r="319" spans="2:13" s="87" customFormat="1">
      <c r="B319" s="151" t="s">
        <v>3023</v>
      </c>
      <c r="C319" s="88"/>
      <c r="F319" s="89"/>
      <c r="G319" s="89"/>
      <c r="H319" s="89"/>
    </row>
    <row r="320" spans="2:13" s="87" customFormat="1">
      <c r="B320" s="151"/>
      <c r="C320" s="88"/>
      <c r="F320" s="89"/>
      <c r="G320" s="89"/>
      <c r="H320" s="89"/>
    </row>
    <row r="321" spans="2:8" s="87" customFormat="1">
      <c r="B321" s="151" t="s">
        <v>147</v>
      </c>
      <c r="C321" s="88"/>
      <c r="F321" s="89"/>
      <c r="G321" s="89"/>
      <c r="H321" s="89"/>
    </row>
    <row r="322" spans="2:8" s="87" customFormat="1">
      <c r="B322" s="151" t="s">
        <v>148</v>
      </c>
      <c r="C322" s="88"/>
      <c r="F322" s="89"/>
      <c r="G322" s="89"/>
      <c r="H322" s="89"/>
    </row>
    <row r="323" spans="2:8" s="87" customFormat="1">
      <c r="B323" s="151" t="s">
        <v>151</v>
      </c>
      <c r="C323" s="88"/>
      <c r="F323" s="89"/>
      <c r="G323" s="89"/>
      <c r="H323" s="89"/>
    </row>
    <row r="324" spans="2:8" s="87" customFormat="1">
      <c r="B324" s="151" t="s">
        <v>1376</v>
      </c>
      <c r="C324" s="88"/>
      <c r="F324" s="89"/>
      <c r="G324" s="89"/>
      <c r="H324" s="89"/>
    </row>
    <row r="325" spans="2:8" s="87" customFormat="1">
      <c r="B325" s="151" t="s">
        <v>152</v>
      </c>
      <c r="C325" s="88"/>
      <c r="F325" s="89"/>
      <c r="G325" s="89"/>
      <c r="H325" s="89"/>
    </row>
    <row r="326" spans="2:8" s="87" customFormat="1">
      <c r="B326" s="151" t="s">
        <v>1864</v>
      </c>
      <c r="C326" s="152"/>
      <c r="F326" s="89"/>
      <c r="G326" s="89"/>
      <c r="H326" s="89"/>
    </row>
    <row r="327" spans="2:8" s="87" customFormat="1">
      <c r="B327" s="151" t="s">
        <v>1865</v>
      </c>
      <c r="C327" s="152"/>
      <c r="F327" s="89"/>
      <c r="G327" s="89"/>
      <c r="H327" s="89"/>
    </row>
    <row r="328" spans="2:8" s="87" customFormat="1">
      <c r="B328" s="151" t="s">
        <v>1866</v>
      </c>
      <c r="C328" s="152"/>
      <c r="F328" s="89"/>
      <c r="G328" s="89"/>
      <c r="H328" s="89"/>
    </row>
    <row r="329" spans="2:8" s="87" customFormat="1">
      <c r="B329" s="151" t="s">
        <v>1867</v>
      </c>
      <c r="C329" s="152"/>
      <c r="F329" s="89"/>
      <c r="G329" s="89"/>
      <c r="H329" s="89"/>
    </row>
    <row r="330" spans="2:8" s="87" customFormat="1">
      <c r="B330" s="151" t="s">
        <v>1868</v>
      </c>
      <c r="C330" s="152"/>
      <c r="F330" s="89"/>
      <c r="G330" s="89"/>
      <c r="H330" s="89"/>
    </row>
    <row r="331" spans="2:8" s="87" customFormat="1">
      <c r="B331" s="151" t="s">
        <v>1869</v>
      </c>
      <c r="C331" s="152"/>
      <c r="F331" s="89"/>
      <c r="G331" s="89"/>
      <c r="H331" s="89"/>
    </row>
    <row r="332" spans="2:8" s="87" customFormat="1">
      <c r="B332" s="151" t="s">
        <v>1870</v>
      </c>
      <c r="C332" s="152"/>
      <c r="F332" s="89"/>
      <c r="G332" s="89"/>
      <c r="H332" s="89"/>
    </row>
    <row r="333" spans="2:8" s="87" customFormat="1">
      <c r="B333" s="151" t="s">
        <v>1871</v>
      </c>
      <c r="C333" s="152"/>
      <c r="F333" s="89"/>
      <c r="G333" s="89"/>
      <c r="H333" s="89"/>
    </row>
    <row r="334" spans="2:8" s="87" customFormat="1">
      <c r="B334" s="151" t="s">
        <v>2904</v>
      </c>
      <c r="C334" s="152"/>
      <c r="F334" s="89"/>
      <c r="G334" s="89"/>
      <c r="H334" s="89"/>
    </row>
    <row r="335" spans="2:8" s="87" customFormat="1">
      <c r="B335" s="151" t="s">
        <v>161</v>
      </c>
      <c r="C335" s="88"/>
      <c r="F335" s="89"/>
      <c r="G335" s="89"/>
      <c r="H335" s="89"/>
    </row>
    <row r="336" spans="2:8" s="87" customFormat="1">
      <c r="B336" s="151" t="s">
        <v>2516</v>
      </c>
      <c r="C336" s="88"/>
      <c r="F336" s="89"/>
      <c r="G336" s="89"/>
      <c r="H336" s="89"/>
    </row>
    <row r="337" spans="2:12" s="87" customFormat="1">
      <c r="B337" s="151" t="s">
        <v>162</v>
      </c>
      <c r="C337" s="88"/>
      <c r="F337" s="89"/>
      <c r="G337" s="89"/>
      <c r="H337" s="89"/>
    </row>
    <row r="338" spans="2:12" s="87" customFormat="1">
      <c r="C338" s="88"/>
      <c r="F338" s="89"/>
      <c r="G338" s="89"/>
      <c r="H338" s="89"/>
    </row>
    <row r="339" spans="2:12" s="87" customFormat="1" ht="14.25">
      <c r="B339" s="219" t="s">
        <v>3024</v>
      </c>
      <c r="C339" s="170"/>
      <c r="D339" s="170"/>
      <c r="E339" s="170"/>
      <c r="F339" s="89"/>
      <c r="G339" s="89"/>
      <c r="H339" s="89"/>
      <c r="L339" s="159"/>
    </row>
    <row r="340" spans="2:12" s="87" customFormat="1" ht="25.5">
      <c r="B340" s="171" t="s">
        <v>2522</v>
      </c>
      <c r="C340" s="171" t="s">
        <v>3025</v>
      </c>
      <c r="D340" s="89"/>
      <c r="E340" s="89"/>
      <c r="F340" s="89"/>
    </row>
    <row r="341" spans="2:12" s="87" customFormat="1">
      <c r="B341" s="221" t="s">
        <v>3018</v>
      </c>
      <c r="C341" s="220">
        <v>40932</v>
      </c>
      <c r="D341" s="89"/>
      <c r="E341" s="89"/>
      <c r="F341" s="89"/>
    </row>
    <row r="342" spans="2:12" s="87" customFormat="1">
      <c r="B342" s="221" t="s">
        <v>3020</v>
      </c>
      <c r="C342" s="220">
        <v>46700</v>
      </c>
      <c r="D342" s="89"/>
      <c r="E342" s="89"/>
      <c r="F342" s="89"/>
    </row>
    <row r="343" spans="2:12" s="87" customFormat="1">
      <c r="B343" s="221" t="s">
        <v>3021</v>
      </c>
      <c r="C343" s="220">
        <v>23800</v>
      </c>
      <c r="D343" s="89"/>
      <c r="E343" s="89"/>
      <c r="F343" s="89"/>
    </row>
    <row r="344" spans="2:12" s="87" customFormat="1">
      <c r="B344" s="221" t="s">
        <v>3019</v>
      </c>
      <c r="C344" s="220">
        <f>SUM(C341:C343)</f>
        <v>111432</v>
      </c>
      <c r="D344" s="89"/>
      <c r="E344" s="89"/>
      <c r="F344" s="89"/>
    </row>
    <row r="345" spans="2:12" s="87" customFormat="1">
      <c r="C345" s="88"/>
      <c r="F345" s="89"/>
      <c r="G345" s="89"/>
      <c r="H345" s="89"/>
    </row>
    <row r="346" spans="2:12" s="87" customFormat="1">
      <c r="C346" s="88"/>
      <c r="F346" s="89"/>
      <c r="G346" s="89"/>
      <c r="H346" s="89"/>
    </row>
    <row r="347" spans="2:12" s="87" customFormat="1" ht="15">
      <c r="B347" s="172" t="s">
        <v>2524</v>
      </c>
      <c r="C347" s="173">
        <v>44316</v>
      </c>
      <c r="F347" s="89"/>
      <c r="G347" s="89"/>
      <c r="H347" s="89"/>
      <c r="L347" s="159"/>
    </row>
    <row r="348" spans="2:12" s="228" customFormat="1" ht="45">
      <c r="B348" s="174" t="s">
        <v>2525</v>
      </c>
      <c r="C348" s="174" t="s">
        <v>2526</v>
      </c>
      <c r="D348" s="109" t="s">
        <v>2527</v>
      </c>
      <c r="E348" s="174" t="s">
        <v>2528</v>
      </c>
      <c r="F348" s="174" t="s">
        <v>2529</v>
      </c>
      <c r="G348" s="227"/>
      <c r="H348" s="227"/>
      <c r="L348" s="229"/>
    </row>
    <row r="349" spans="2:12" s="87" customFormat="1" ht="15">
      <c r="B349" s="161" t="s">
        <v>2538</v>
      </c>
      <c r="C349" s="162">
        <v>-118500</v>
      </c>
      <c r="D349" s="163">
        <v>1861.0471</v>
      </c>
      <c r="E349" s="163">
        <v>1887.1</v>
      </c>
      <c r="F349" s="269">
        <v>111432</v>
      </c>
      <c r="G349" s="89"/>
      <c r="H349" s="89"/>
    </row>
    <row r="350" spans="2:12" s="87" customFormat="1" ht="15">
      <c r="B350" s="161" t="s">
        <v>2539</v>
      </c>
      <c r="C350" s="162">
        <v>-70000</v>
      </c>
      <c r="D350" s="163">
        <v>1189.1622</v>
      </c>
      <c r="E350" s="163">
        <v>1164.8</v>
      </c>
      <c r="F350" s="270"/>
      <c r="G350" s="89"/>
      <c r="H350" s="89"/>
    </row>
    <row r="351" spans="2:12" s="87" customFormat="1" ht="15">
      <c r="B351" s="161" t="s">
        <v>2540</v>
      </c>
      <c r="C351" s="162">
        <v>-1222500</v>
      </c>
      <c r="D351" s="163">
        <v>725.4239</v>
      </c>
      <c r="E351" s="163">
        <v>735.1</v>
      </c>
      <c r="F351" s="270"/>
      <c r="G351" s="89"/>
      <c r="H351" s="89"/>
    </row>
    <row r="352" spans="2:12" s="87" customFormat="1" ht="15">
      <c r="B352" s="161" t="s">
        <v>2541</v>
      </c>
      <c r="C352" s="162">
        <v>-34600</v>
      </c>
      <c r="D352" s="163">
        <v>2785.5877999999998</v>
      </c>
      <c r="E352" s="163">
        <v>2773.6</v>
      </c>
      <c r="F352" s="270"/>
      <c r="G352" s="89"/>
      <c r="H352" s="89"/>
    </row>
    <row r="353" spans="2:8" s="87" customFormat="1" ht="15">
      <c r="B353" s="161" t="s">
        <v>2542</v>
      </c>
      <c r="C353" s="162">
        <v>-318000</v>
      </c>
      <c r="D353" s="163">
        <v>814.87139999999999</v>
      </c>
      <c r="E353" s="163">
        <v>813.55</v>
      </c>
      <c r="F353" s="270"/>
      <c r="G353" s="89"/>
      <c r="H353" s="89"/>
    </row>
    <row r="354" spans="2:8" s="87" customFormat="1" ht="15">
      <c r="B354" s="161" t="s">
        <v>2543</v>
      </c>
      <c r="C354" s="162">
        <v>-200500</v>
      </c>
      <c r="D354" s="163">
        <v>3226.2420000000002</v>
      </c>
      <c r="E354" s="163">
        <v>3216.05</v>
      </c>
      <c r="F354" s="270"/>
      <c r="G354" s="89"/>
      <c r="H354" s="89"/>
    </row>
    <row r="355" spans="2:8" s="87" customFormat="1" ht="15">
      <c r="B355" s="161" t="s">
        <v>2544</v>
      </c>
      <c r="C355" s="162">
        <v>-1075000</v>
      </c>
      <c r="D355" s="163">
        <v>204.80240000000001</v>
      </c>
      <c r="E355" s="163">
        <v>217.6</v>
      </c>
      <c r="F355" s="270"/>
      <c r="G355" s="89"/>
      <c r="H355" s="89"/>
    </row>
    <row r="356" spans="2:8" s="87" customFormat="1" ht="15">
      <c r="B356" s="161" t="s">
        <v>2545</v>
      </c>
      <c r="C356" s="162">
        <v>-292500</v>
      </c>
      <c r="D356" s="163">
        <v>116.3741</v>
      </c>
      <c r="E356" s="163">
        <v>112.95</v>
      </c>
      <c r="F356" s="270"/>
      <c r="G356" s="89"/>
      <c r="H356" s="89"/>
    </row>
    <row r="357" spans="2:8" s="87" customFormat="1" ht="15">
      <c r="B357" s="161" t="s">
        <v>2546</v>
      </c>
      <c r="C357" s="162">
        <v>-76800</v>
      </c>
      <c r="D357" s="163">
        <v>2566.9985000000001</v>
      </c>
      <c r="E357" s="163">
        <v>2549.6</v>
      </c>
      <c r="F357" s="270"/>
      <c r="G357" s="89"/>
      <c r="H357" s="89"/>
    </row>
    <row r="358" spans="2:8" s="87" customFormat="1" ht="15">
      <c r="B358" s="161" t="s">
        <v>2547</v>
      </c>
      <c r="C358" s="162">
        <v>-710450</v>
      </c>
      <c r="D358" s="163">
        <v>978.56380000000001</v>
      </c>
      <c r="E358" s="163">
        <v>985</v>
      </c>
      <c r="F358" s="270"/>
      <c r="G358" s="89"/>
      <c r="H358" s="89"/>
    </row>
    <row r="359" spans="2:8" s="87" customFormat="1" ht="15">
      <c r="B359" s="161" t="s">
        <v>2548</v>
      </c>
      <c r="C359" s="162">
        <v>-1305600</v>
      </c>
      <c r="D359" s="163">
        <v>701.279</v>
      </c>
      <c r="E359" s="163">
        <v>716.95</v>
      </c>
      <c r="F359" s="270"/>
      <c r="G359" s="89"/>
      <c r="H359" s="89"/>
    </row>
    <row r="360" spans="2:8" s="87" customFormat="1" ht="15">
      <c r="B360" s="161" t="s">
        <v>2549</v>
      </c>
      <c r="C360" s="162">
        <v>-34500</v>
      </c>
      <c r="D360" s="163">
        <v>3831.5707000000002</v>
      </c>
      <c r="E360" s="163">
        <v>3847.8</v>
      </c>
      <c r="F360" s="270"/>
      <c r="G360" s="89"/>
      <c r="H360" s="89"/>
    </row>
    <row r="361" spans="2:8" s="87" customFormat="1" ht="15">
      <c r="B361" s="161" t="s">
        <v>2550</v>
      </c>
      <c r="C361" s="162">
        <v>-30125</v>
      </c>
      <c r="D361" s="163">
        <v>10242.875400000001</v>
      </c>
      <c r="E361" s="163">
        <v>11100.6</v>
      </c>
      <c r="F361" s="270"/>
      <c r="G361" s="89"/>
      <c r="H361" s="89"/>
    </row>
    <row r="362" spans="2:8" s="87" customFormat="1" ht="15">
      <c r="B362" s="161" t="s">
        <v>2551</v>
      </c>
      <c r="C362" s="162">
        <v>-110800</v>
      </c>
      <c r="D362" s="163">
        <v>1743.779</v>
      </c>
      <c r="E362" s="163">
        <v>1780.1</v>
      </c>
      <c r="F362" s="270"/>
      <c r="G362" s="89"/>
      <c r="H362" s="89"/>
    </row>
    <row r="363" spans="2:8" s="87" customFormat="1" ht="15">
      <c r="B363" s="161" t="s">
        <v>2552</v>
      </c>
      <c r="C363" s="162">
        <v>-3299400</v>
      </c>
      <c r="D363" s="163">
        <v>65.133300000000006</v>
      </c>
      <c r="E363" s="163">
        <v>67.05</v>
      </c>
      <c r="F363" s="270"/>
      <c r="G363" s="89"/>
      <c r="H363" s="89"/>
    </row>
    <row r="364" spans="2:8" s="87" customFormat="1" ht="15">
      <c r="B364" s="161" t="s">
        <v>2553</v>
      </c>
      <c r="C364" s="162">
        <v>-885400</v>
      </c>
      <c r="D364" s="163">
        <v>130.5411</v>
      </c>
      <c r="E364" s="163">
        <v>132.15</v>
      </c>
      <c r="F364" s="270"/>
      <c r="G364" s="89"/>
      <c r="H364" s="89"/>
    </row>
    <row r="365" spans="2:8" s="87" customFormat="1" ht="15">
      <c r="B365" s="161" t="s">
        <v>2554</v>
      </c>
      <c r="C365" s="162">
        <v>-227700</v>
      </c>
      <c r="D365" s="163">
        <v>721.80849999999998</v>
      </c>
      <c r="E365" s="163">
        <v>708.15</v>
      </c>
      <c r="F365" s="270"/>
      <c r="G365" s="89"/>
      <c r="H365" s="89"/>
    </row>
    <row r="366" spans="2:8" s="87" customFormat="1" ht="15">
      <c r="B366" s="161" t="s">
        <v>2555</v>
      </c>
      <c r="C366" s="162">
        <v>-226500</v>
      </c>
      <c r="D366" s="163">
        <v>593.40250000000003</v>
      </c>
      <c r="E366" s="163">
        <v>613.79999999999995</v>
      </c>
      <c r="F366" s="270"/>
      <c r="G366" s="89"/>
      <c r="H366" s="89"/>
    </row>
    <row r="367" spans="2:8" s="87" customFormat="1" ht="15">
      <c r="B367" s="161" t="s">
        <v>2556</v>
      </c>
      <c r="C367" s="162">
        <v>-1477098</v>
      </c>
      <c r="D367" s="163">
        <v>536.28639999999996</v>
      </c>
      <c r="E367" s="163">
        <v>539.35</v>
      </c>
      <c r="F367" s="270"/>
      <c r="G367" s="89"/>
      <c r="H367" s="89"/>
    </row>
    <row r="368" spans="2:8" s="87" customFormat="1" ht="15">
      <c r="B368" s="161" t="s">
        <v>2557</v>
      </c>
      <c r="C368" s="162">
        <v>-3223500</v>
      </c>
      <c r="D368" s="163">
        <v>48.300699999999999</v>
      </c>
      <c r="E368" s="163">
        <v>48.55</v>
      </c>
      <c r="F368" s="270"/>
      <c r="G368" s="89"/>
      <c r="H368" s="89"/>
    </row>
    <row r="369" spans="2:8" s="87" customFormat="1" ht="15">
      <c r="B369" s="161" t="s">
        <v>2558</v>
      </c>
      <c r="C369" s="162">
        <v>-232300</v>
      </c>
      <c r="D369" s="163">
        <v>389.98289999999997</v>
      </c>
      <c r="E369" s="163">
        <v>381.55</v>
      </c>
      <c r="F369" s="270"/>
      <c r="G369" s="89"/>
      <c r="H369" s="89"/>
    </row>
    <row r="370" spans="2:8" s="87" customFormat="1" ht="15">
      <c r="B370" s="161" t="s">
        <v>2559</v>
      </c>
      <c r="C370" s="162">
        <v>-2800</v>
      </c>
      <c r="D370" s="163">
        <v>13673.8323</v>
      </c>
      <c r="E370" s="163">
        <v>13543.95</v>
      </c>
      <c r="F370" s="270"/>
      <c r="G370" s="89"/>
      <c r="H370" s="89"/>
    </row>
    <row r="371" spans="2:8" s="87" customFormat="1" ht="15">
      <c r="B371" s="161" t="s">
        <v>2560</v>
      </c>
      <c r="C371" s="162">
        <v>-543600</v>
      </c>
      <c r="D371" s="163">
        <v>425.21109999999999</v>
      </c>
      <c r="E371" s="163">
        <v>423.95</v>
      </c>
      <c r="F371" s="270"/>
      <c r="G371" s="89"/>
      <c r="H371" s="89"/>
    </row>
    <row r="372" spans="2:8" s="87" customFormat="1" ht="15">
      <c r="B372" s="161" t="s">
        <v>2561</v>
      </c>
      <c r="C372" s="162">
        <v>-816200</v>
      </c>
      <c r="D372" s="163">
        <v>568.41920000000005</v>
      </c>
      <c r="E372" s="163">
        <v>574.70000000000005</v>
      </c>
      <c r="F372" s="270"/>
      <c r="G372" s="89"/>
      <c r="H372" s="89"/>
    </row>
    <row r="373" spans="2:8" s="87" customFormat="1" ht="15">
      <c r="B373" s="161" t="s">
        <v>2562</v>
      </c>
      <c r="C373" s="162">
        <v>-2662200</v>
      </c>
      <c r="D373" s="163">
        <v>135.7372</v>
      </c>
      <c r="E373" s="163">
        <v>139.4</v>
      </c>
      <c r="F373" s="270"/>
      <c r="G373" s="89"/>
      <c r="H373" s="89"/>
    </row>
    <row r="374" spans="2:8" s="87" customFormat="1" ht="15">
      <c r="B374" s="161" t="s">
        <v>2563</v>
      </c>
      <c r="C374" s="162">
        <v>-539500</v>
      </c>
      <c r="D374" s="163">
        <v>919.34580000000005</v>
      </c>
      <c r="E374" s="163">
        <v>916.3</v>
      </c>
      <c r="F374" s="270"/>
      <c r="G374" s="89"/>
      <c r="H374" s="89"/>
    </row>
    <row r="375" spans="2:8" s="87" customFormat="1" ht="15">
      <c r="B375" s="161" t="s">
        <v>2564</v>
      </c>
      <c r="C375" s="162">
        <v>-684600</v>
      </c>
      <c r="D375" s="163">
        <v>130.43530000000001</v>
      </c>
      <c r="E375" s="163">
        <v>133.55000000000001</v>
      </c>
      <c r="F375" s="270"/>
      <c r="G375" s="89"/>
      <c r="H375" s="89"/>
    </row>
    <row r="376" spans="2:8" s="87" customFormat="1" ht="15">
      <c r="B376" s="161" t="s">
        <v>2565</v>
      </c>
      <c r="C376" s="162">
        <v>-249900</v>
      </c>
      <c r="D376" s="163">
        <v>1509.6088</v>
      </c>
      <c r="E376" s="163">
        <v>1486.4</v>
      </c>
      <c r="F376" s="270"/>
      <c r="G376" s="89"/>
      <c r="H376" s="89"/>
    </row>
    <row r="377" spans="2:8" s="87" customFormat="1" ht="15">
      <c r="B377" s="161" t="s">
        <v>2566</v>
      </c>
      <c r="C377" s="162">
        <v>-467337</v>
      </c>
      <c r="D377" s="163">
        <v>567.72550000000001</v>
      </c>
      <c r="E377" s="163">
        <v>592.75</v>
      </c>
      <c r="F377" s="270"/>
      <c r="G377" s="89"/>
      <c r="H377" s="89"/>
    </row>
    <row r="378" spans="2:8" s="87" customFormat="1" ht="15">
      <c r="B378" s="161" t="s">
        <v>2567</v>
      </c>
      <c r="C378" s="162">
        <v>-775000</v>
      </c>
      <c r="D378" s="163">
        <v>167.48050000000001</v>
      </c>
      <c r="E378" s="163">
        <v>167.25</v>
      </c>
      <c r="F378" s="270"/>
      <c r="G378" s="89"/>
      <c r="H378" s="89"/>
    </row>
    <row r="379" spans="2:8" s="87" customFormat="1" ht="15">
      <c r="B379" s="161" t="s">
        <v>2568</v>
      </c>
      <c r="C379" s="162">
        <v>-84000</v>
      </c>
      <c r="D379" s="163">
        <v>3875.0385999999999</v>
      </c>
      <c r="E379" s="163">
        <v>4080.45</v>
      </c>
      <c r="F379" s="270"/>
      <c r="G379" s="89"/>
      <c r="H379" s="89"/>
    </row>
    <row r="380" spans="2:8" s="87" customFormat="1" ht="15">
      <c r="B380" s="161" t="s">
        <v>2569</v>
      </c>
      <c r="C380" s="162">
        <v>-3184500</v>
      </c>
      <c r="D380" s="163">
        <v>251.73150000000001</v>
      </c>
      <c r="E380" s="163">
        <v>248.2</v>
      </c>
      <c r="F380" s="270"/>
      <c r="G380" s="89"/>
      <c r="H380" s="89"/>
    </row>
    <row r="381" spans="2:8" s="87" customFormat="1" ht="15">
      <c r="B381" s="161" t="s">
        <v>2570</v>
      </c>
      <c r="C381" s="162">
        <v>-82250</v>
      </c>
      <c r="D381" s="163">
        <v>5134.8536999999997</v>
      </c>
      <c r="E381" s="163">
        <v>5195.1000000000004</v>
      </c>
      <c r="F381" s="270"/>
      <c r="G381" s="89"/>
      <c r="H381" s="89"/>
    </row>
    <row r="382" spans="2:8" s="87" customFormat="1" ht="15">
      <c r="B382" s="161" t="s">
        <v>2571</v>
      </c>
      <c r="C382" s="162">
        <v>-178850</v>
      </c>
      <c r="D382" s="163">
        <v>2439.1455999999998</v>
      </c>
      <c r="E382" s="163">
        <v>2433.4</v>
      </c>
      <c r="F382" s="270"/>
      <c r="G382" s="89"/>
      <c r="H382" s="89"/>
    </row>
    <row r="383" spans="2:8" s="87" customFormat="1" ht="15">
      <c r="B383" s="161" t="s">
        <v>2572</v>
      </c>
      <c r="C383" s="162">
        <v>-106700</v>
      </c>
      <c r="D383" s="163">
        <v>1135.9654</v>
      </c>
      <c r="E383" s="163">
        <v>1126.45</v>
      </c>
      <c r="F383" s="270"/>
      <c r="G383" s="89"/>
      <c r="H383" s="89"/>
    </row>
    <row r="384" spans="2:8" s="87" customFormat="1" ht="15">
      <c r="B384" s="161" t="s">
        <v>2573</v>
      </c>
      <c r="C384" s="162">
        <v>-223200</v>
      </c>
      <c r="D384" s="163">
        <v>176.32470000000001</v>
      </c>
      <c r="E384" s="163">
        <v>178.9</v>
      </c>
      <c r="F384" s="270"/>
      <c r="G384" s="89"/>
      <c r="H384" s="89"/>
    </row>
    <row r="385" spans="2:8" s="87" customFormat="1" ht="15">
      <c r="B385" s="161" t="s">
        <v>2574</v>
      </c>
      <c r="C385" s="162">
        <v>-2510000</v>
      </c>
      <c r="D385" s="163">
        <v>78.124200000000002</v>
      </c>
      <c r="E385" s="163">
        <v>80.25</v>
      </c>
      <c r="F385" s="270"/>
      <c r="G385" s="89"/>
      <c r="H385" s="89"/>
    </row>
    <row r="386" spans="2:8" s="87" customFormat="1" ht="15">
      <c r="B386" s="161" t="s">
        <v>2575</v>
      </c>
      <c r="C386" s="162">
        <v>-1573800</v>
      </c>
      <c r="D386" s="163">
        <v>133.47470000000001</v>
      </c>
      <c r="E386" s="163">
        <v>138</v>
      </c>
      <c r="F386" s="270"/>
      <c r="G386" s="89"/>
      <c r="H386" s="89"/>
    </row>
    <row r="387" spans="2:8" s="87" customFormat="1" ht="15">
      <c r="B387" s="161" t="s">
        <v>2576</v>
      </c>
      <c r="C387" s="162">
        <v>-553150</v>
      </c>
      <c r="D387" s="163">
        <v>560.24189999999999</v>
      </c>
      <c r="E387" s="163">
        <v>580.29999999999995</v>
      </c>
      <c r="F387" s="270"/>
      <c r="G387" s="89"/>
      <c r="H387" s="89"/>
    </row>
    <row r="388" spans="2:8" s="87" customFormat="1" ht="15">
      <c r="B388" s="161" t="s">
        <v>2577</v>
      </c>
      <c r="C388" s="162">
        <v>-444000</v>
      </c>
      <c r="D388" s="163">
        <v>706.30650000000003</v>
      </c>
      <c r="E388" s="163">
        <v>694.85</v>
      </c>
      <c r="F388" s="270"/>
      <c r="G388" s="89"/>
      <c r="H388" s="89"/>
    </row>
    <row r="389" spans="2:8" s="87" customFormat="1" ht="15">
      <c r="B389" s="161" t="s">
        <v>2578</v>
      </c>
      <c r="C389" s="162">
        <v>-482050</v>
      </c>
      <c r="D389" s="163">
        <v>331.435</v>
      </c>
      <c r="E389" s="163">
        <v>336.1</v>
      </c>
      <c r="F389" s="270"/>
      <c r="G389" s="89"/>
      <c r="H389" s="89"/>
    </row>
    <row r="390" spans="2:8" s="87" customFormat="1" ht="15">
      <c r="B390" s="161" t="s">
        <v>2579</v>
      </c>
      <c r="C390" s="162">
        <v>-264575</v>
      </c>
      <c r="D390" s="163">
        <v>1321.2726</v>
      </c>
      <c r="E390" s="163">
        <v>1407.95</v>
      </c>
      <c r="F390" s="270"/>
      <c r="G390" s="89"/>
      <c r="H390" s="89"/>
    </row>
    <row r="391" spans="2:8" s="87" customFormat="1" ht="15">
      <c r="B391" s="161" t="s">
        <v>2580</v>
      </c>
      <c r="C391" s="162">
        <v>-20000</v>
      </c>
      <c r="D391" s="163">
        <v>534.4837</v>
      </c>
      <c r="E391" s="163">
        <v>533.45000000000005</v>
      </c>
      <c r="F391" s="270"/>
      <c r="G391" s="89"/>
      <c r="H391" s="89"/>
    </row>
    <row r="392" spans="2:8" s="87" customFormat="1" ht="15">
      <c r="B392" s="161" t="s">
        <v>2581</v>
      </c>
      <c r="C392" s="162">
        <v>-384000</v>
      </c>
      <c r="D392" s="163">
        <v>1015.5414</v>
      </c>
      <c r="E392" s="163">
        <v>993.8</v>
      </c>
      <c r="F392" s="270"/>
      <c r="G392" s="89"/>
      <c r="H392" s="89"/>
    </row>
    <row r="393" spans="2:8" s="87" customFormat="1" ht="15">
      <c r="B393" s="161" t="s">
        <v>2582</v>
      </c>
      <c r="C393" s="162">
        <v>-546700</v>
      </c>
      <c r="D393" s="163">
        <v>913.82479999999998</v>
      </c>
      <c r="E393" s="163">
        <v>904.35</v>
      </c>
      <c r="F393" s="270"/>
      <c r="G393" s="89"/>
      <c r="H393" s="89"/>
    </row>
    <row r="394" spans="2:8" s="87" customFormat="1" ht="15">
      <c r="B394" s="161" t="s">
        <v>2583</v>
      </c>
      <c r="C394" s="162">
        <v>-381300</v>
      </c>
      <c r="D394" s="163">
        <v>2530.1410999999998</v>
      </c>
      <c r="E394" s="163">
        <v>2435.25</v>
      </c>
      <c r="F394" s="270"/>
      <c r="G394" s="89"/>
      <c r="H394" s="89"/>
    </row>
    <row r="395" spans="2:8" s="87" customFormat="1" ht="15">
      <c r="B395" s="161" t="s">
        <v>2584</v>
      </c>
      <c r="C395" s="162">
        <v>-60800</v>
      </c>
      <c r="D395" s="163">
        <v>2847.1574999999998</v>
      </c>
      <c r="E395" s="163">
        <v>2792.3</v>
      </c>
      <c r="F395" s="270"/>
      <c r="G395" s="89"/>
      <c r="H395" s="89"/>
    </row>
    <row r="396" spans="2:8" s="87" customFormat="1" ht="15">
      <c r="B396" s="161" t="s">
        <v>2585</v>
      </c>
      <c r="C396" s="162">
        <v>-282700</v>
      </c>
      <c r="D396" s="163">
        <v>682.87480000000005</v>
      </c>
      <c r="E396" s="163">
        <v>669.5</v>
      </c>
      <c r="F396" s="270"/>
      <c r="G396" s="89"/>
      <c r="H396" s="89"/>
    </row>
    <row r="397" spans="2:8" s="87" customFormat="1" ht="15">
      <c r="B397" s="161" t="s">
        <v>2586</v>
      </c>
      <c r="C397" s="162">
        <v>-2003800</v>
      </c>
      <c r="D397" s="163">
        <v>359.59140000000002</v>
      </c>
      <c r="E397" s="163">
        <v>366</v>
      </c>
      <c r="F397" s="270"/>
      <c r="G397" s="89"/>
      <c r="H397" s="89"/>
    </row>
    <row r="398" spans="2:8" s="87" customFormat="1" ht="15">
      <c r="B398" s="161" t="s">
        <v>2587</v>
      </c>
      <c r="C398" s="162">
        <v>-899100</v>
      </c>
      <c r="D398" s="163">
        <v>237.1576</v>
      </c>
      <c r="E398" s="163">
        <v>235.45</v>
      </c>
      <c r="F398" s="270"/>
      <c r="G398" s="89"/>
      <c r="H398" s="89"/>
    </row>
    <row r="399" spans="2:8" s="87" customFormat="1" ht="15">
      <c r="B399" s="161" t="s">
        <v>2588</v>
      </c>
      <c r="C399" s="162">
        <v>-135600</v>
      </c>
      <c r="D399" s="163">
        <v>2359.4555999999998</v>
      </c>
      <c r="E399" s="163">
        <v>2361.6999999999998</v>
      </c>
      <c r="F399" s="270"/>
      <c r="G399" s="89"/>
      <c r="H399" s="89"/>
    </row>
    <row r="400" spans="2:8" s="87" customFormat="1" ht="15">
      <c r="B400" s="161" t="s">
        <v>2589</v>
      </c>
      <c r="C400" s="162">
        <v>-37825</v>
      </c>
      <c r="D400" s="163">
        <v>1437.9090000000001</v>
      </c>
      <c r="E400" s="163">
        <v>1421.4</v>
      </c>
      <c r="F400" s="270"/>
      <c r="G400" s="89"/>
      <c r="H400" s="89"/>
    </row>
    <row r="401" spans="2:8" s="87" customFormat="1" ht="15">
      <c r="B401" s="161" t="s">
        <v>2590</v>
      </c>
      <c r="C401" s="162">
        <v>-16500</v>
      </c>
      <c r="D401" s="163">
        <v>536.14729999999997</v>
      </c>
      <c r="E401" s="163">
        <v>524.79999999999995</v>
      </c>
      <c r="F401" s="270"/>
      <c r="G401" s="89"/>
      <c r="H401" s="89"/>
    </row>
    <row r="402" spans="2:8" s="87" customFormat="1" ht="15">
      <c r="B402" s="161" t="s">
        <v>2591</v>
      </c>
      <c r="C402" s="162">
        <v>-229625</v>
      </c>
      <c r="D402" s="163">
        <v>513.71609999999998</v>
      </c>
      <c r="E402" s="163">
        <v>511.85</v>
      </c>
      <c r="F402" s="270"/>
      <c r="G402" s="89"/>
      <c r="H402" s="89"/>
    </row>
    <row r="403" spans="2:8" s="87" customFormat="1" ht="15">
      <c r="B403" s="161" t="s">
        <v>2592</v>
      </c>
      <c r="C403" s="162">
        <v>-601200</v>
      </c>
      <c r="D403" s="163">
        <v>1351.4703999999999</v>
      </c>
      <c r="E403" s="163">
        <v>1359.95</v>
      </c>
      <c r="F403" s="270"/>
      <c r="G403" s="89"/>
      <c r="H403" s="89"/>
    </row>
    <row r="404" spans="2:8" s="87" customFormat="1" ht="15">
      <c r="B404" s="161" t="s">
        <v>2593</v>
      </c>
      <c r="C404" s="162">
        <v>-890500</v>
      </c>
      <c r="D404" s="163">
        <v>92.0886</v>
      </c>
      <c r="E404" s="163">
        <v>91.4</v>
      </c>
      <c r="F404" s="270"/>
      <c r="G404" s="89"/>
      <c r="H404" s="89"/>
    </row>
    <row r="405" spans="2:8" s="87" customFormat="1" ht="15">
      <c r="B405" s="161" t="s">
        <v>2594</v>
      </c>
      <c r="C405" s="162">
        <v>-137150</v>
      </c>
      <c r="D405" s="163">
        <v>1747.8448000000001</v>
      </c>
      <c r="E405" s="163">
        <v>1797.65</v>
      </c>
      <c r="F405" s="270"/>
      <c r="G405" s="89"/>
      <c r="H405" s="89"/>
    </row>
    <row r="406" spans="2:8" s="87" customFormat="1" ht="15">
      <c r="B406" s="161" t="s">
        <v>2595</v>
      </c>
      <c r="C406" s="162">
        <v>-1868800</v>
      </c>
      <c r="D406" s="163">
        <v>205.8561</v>
      </c>
      <c r="E406" s="163">
        <v>203</v>
      </c>
      <c r="F406" s="270"/>
      <c r="G406" s="89"/>
      <c r="H406" s="89"/>
    </row>
    <row r="407" spans="2:8" s="87" customFormat="1" ht="15">
      <c r="B407" s="161" t="s">
        <v>2596</v>
      </c>
      <c r="C407" s="162">
        <v>-125550</v>
      </c>
      <c r="D407" s="163">
        <v>660.65049999999997</v>
      </c>
      <c r="E407" s="163">
        <v>721.35</v>
      </c>
      <c r="F407" s="270"/>
      <c r="G407" s="89"/>
      <c r="H407" s="89"/>
    </row>
    <row r="408" spans="2:8" s="87" customFormat="1" ht="15">
      <c r="B408" s="161" t="s">
        <v>2597</v>
      </c>
      <c r="C408" s="162">
        <v>-390000</v>
      </c>
      <c r="D408" s="163">
        <v>449.34280000000001</v>
      </c>
      <c r="E408" s="163">
        <v>443.35</v>
      </c>
      <c r="F408" s="270"/>
      <c r="G408" s="89"/>
      <c r="H408" s="89"/>
    </row>
    <row r="409" spans="2:8" s="87" customFormat="1" ht="15">
      <c r="B409" s="161" t="s">
        <v>2598</v>
      </c>
      <c r="C409" s="162">
        <v>-30800</v>
      </c>
      <c r="D409" s="163">
        <v>1779.4131</v>
      </c>
      <c r="E409" s="163">
        <v>1754.35</v>
      </c>
      <c r="F409" s="270"/>
      <c r="G409" s="89"/>
      <c r="H409" s="89"/>
    </row>
    <row r="410" spans="2:8" s="87" customFormat="1" ht="15">
      <c r="B410" s="161" t="s">
        <v>2599</v>
      </c>
      <c r="C410" s="162">
        <v>-1222588</v>
      </c>
      <c r="D410" s="163">
        <v>89.923599999999993</v>
      </c>
      <c r="E410" s="163">
        <v>87.6</v>
      </c>
      <c r="F410" s="270"/>
      <c r="G410" s="89"/>
      <c r="H410" s="89"/>
    </row>
    <row r="411" spans="2:8" s="87" customFormat="1" ht="15">
      <c r="B411" s="161" t="s">
        <v>2600</v>
      </c>
      <c r="C411" s="162">
        <v>-609500</v>
      </c>
      <c r="D411" s="163">
        <v>1349.8901000000001</v>
      </c>
      <c r="E411" s="163">
        <v>1348.95</v>
      </c>
      <c r="F411" s="270"/>
      <c r="G411" s="89"/>
      <c r="H411" s="89"/>
    </row>
    <row r="412" spans="2:8" s="87" customFormat="1" ht="15">
      <c r="B412" s="161" t="s">
        <v>2601</v>
      </c>
      <c r="C412" s="162">
        <v>-67200</v>
      </c>
      <c r="D412" s="163">
        <v>3933.4400999999998</v>
      </c>
      <c r="E412" s="163">
        <v>3902.15</v>
      </c>
      <c r="F412" s="270"/>
      <c r="G412" s="89"/>
      <c r="H412" s="89"/>
    </row>
    <row r="413" spans="2:8" s="87" customFormat="1" ht="15">
      <c r="B413" s="161" t="s">
        <v>2602</v>
      </c>
      <c r="C413" s="162">
        <v>-374850</v>
      </c>
      <c r="D413" s="163">
        <v>1071.8707999999999</v>
      </c>
      <c r="E413" s="163">
        <v>1074.5999999999999</v>
      </c>
      <c r="F413" s="270"/>
      <c r="G413" s="89"/>
      <c r="H413" s="89"/>
    </row>
    <row r="414" spans="2:8" s="87" customFormat="1" ht="15">
      <c r="B414" s="161" t="s">
        <v>2603</v>
      </c>
      <c r="C414" s="162">
        <v>-322000</v>
      </c>
      <c r="D414" s="163">
        <v>787.28430000000003</v>
      </c>
      <c r="E414" s="163">
        <v>757.25</v>
      </c>
      <c r="F414" s="270"/>
      <c r="G414" s="89"/>
      <c r="H414" s="89"/>
    </row>
    <row r="415" spans="2:8" s="87" customFormat="1" ht="15">
      <c r="B415" s="161" t="s">
        <v>2604</v>
      </c>
      <c r="C415" s="162">
        <v>-129000</v>
      </c>
      <c r="D415" s="163">
        <v>6659.1876000000002</v>
      </c>
      <c r="E415" s="163">
        <v>6486.9</v>
      </c>
      <c r="F415" s="270"/>
      <c r="G415" s="89"/>
      <c r="H415" s="89"/>
    </row>
    <row r="416" spans="2:8" s="87" customFormat="1" ht="15">
      <c r="B416" s="161" t="s">
        <v>2605</v>
      </c>
      <c r="C416" s="162">
        <v>-258000</v>
      </c>
      <c r="D416" s="163">
        <v>148.04830000000001</v>
      </c>
      <c r="E416" s="163">
        <v>148.94999999999999</v>
      </c>
      <c r="F416" s="270"/>
      <c r="G416" s="89"/>
      <c r="H416" s="89"/>
    </row>
    <row r="417" spans="2:8" s="87" customFormat="1" ht="15">
      <c r="B417" s="161" t="s">
        <v>2606</v>
      </c>
      <c r="C417" s="162">
        <v>-306000</v>
      </c>
      <c r="D417" s="163">
        <v>412.50279999999998</v>
      </c>
      <c r="E417" s="163">
        <v>413.45</v>
      </c>
      <c r="F417" s="270"/>
      <c r="G417" s="89"/>
      <c r="H417" s="89"/>
    </row>
    <row r="418" spans="2:8" s="87" customFormat="1" ht="15">
      <c r="B418" s="161" t="s">
        <v>2607</v>
      </c>
      <c r="C418" s="162">
        <v>-633750</v>
      </c>
      <c r="D418" s="163">
        <v>526.39850000000001</v>
      </c>
      <c r="E418" s="163">
        <v>522.25</v>
      </c>
      <c r="F418" s="270"/>
      <c r="G418" s="89"/>
      <c r="H418" s="89"/>
    </row>
    <row r="419" spans="2:8" s="87" customFormat="1" ht="15">
      <c r="B419" s="161" t="s">
        <v>2608</v>
      </c>
      <c r="C419" s="162">
        <v>-27300</v>
      </c>
      <c r="D419" s="163">
        <v>909.5335</v>
      </c>
      <c r="E419" s="163">
        <v>900</v>
      </c>
      <c r="F419" s="270"/>
      <c r="G419" s="89"/>
      <c r="H419" s="89"/>
    </row>
    <row r="420" spans="2:8" s="87" customFormat="1" ht="15">
      <c r="B420" s="161" t="s">
        <v>2609</v>
      </c>
      <c r="C420" s="162">
        <v>-76800</v>
      </c>
      <c r="D420" s="163">
        <v>1119.2089000000001</v>
      </c>
      <c r="E420" s="163">
        <v>1131.0999999999999</v>
      </c>
      <c r="F420" s="270"/>
      <c r="G420" s="89"/>
      <c r="H420" s="89"/>
    </row>
    <row r="421" spans="2:8" s="87" customFormat="1" ht="15">
      <c r="B421" s="161" t="s">
        <v>2610</v>
      </c>
      <c r="C421" s="162">
        <v>-145600</v>
      </c>
      <c r="D421" s="163">
        <v>2070.8220999999999</v>
      </c>
      <c r="E421" s="163">
        <v>2115.5500000000002</v>
      </c>
      <c r="F421" s="270"/>
      <c r="G421" s="89"/>
      <c r="H421" s="89"/>
    </row>
    <row r="422" spans="2:8" s="87" customFormat="1" ht="15">
      <c r="B422" s="161" t="s">
        <v>2611</v>
      </c>
      <c r="C422" s="162">
        <v>-353500</v>
      </c>
      <c r="D422" s="163">
        <v>218.68549999999999</v>
      </c>
      <c r="E422" s="163">
        <v>216.05</v>
      </c>
      <c r="F422" s="270"/>
      <c r="G422" s="89"/>
      <c r="H422" s="89"/>
    </row>
    <row r="423" spans="2:8" s="87" customFormat="1" ht="15">
      <c r="B423" s="161" t="s">
        <v>2612</v>
      </c>
      <c r="C423" s="162">
        <v>-45175</v>
      </c>
      <c r="D423" s="163">
        <v>1735.1632</v>
      </c>
      <c r="E423" s="163">
        <v>1767.95</v>
      </c>
      <c r="F423" s="270"/>
      <c r="G423" s="89"/>
      <c r="H423" s="89"/>
    </row>
    <row r="424" spans="2:8" s="87" customFormat="1" ht="15">
      <c r="B424" s="161" t="s">
        <v>2613</v>
      </c>
      <c r="C424" s="162">
        <v>-6200</v>
      </c>
      <c r="D424" s="163">
        <v>79250.677899999995</v>
      </c>
      <c r="E424" s="163">
        <v>81170.05</v>
      </c>
      <c r="F424" s="270"/>
      <c r="G424" s="89"/>
      <c r="H424" s="89"/>
    </row>
    <row r="425" spans="2:8" s="87" customFormat="1" ht="15">
      <c r="B425" s="161" t="s">
        <v>2614</v>
      </c>
      <c r="C425" s="162">
        <v>-34500</v>
      </c>
      <c r="D425" s="163">
        <v>1184.4653000000001</v>
      </c>
      <c r="E425" s="163">
        <v>1163.2</v>
      </c>
      <c r="F425" s="270"/>
      <c r="G425" s="89"/>
      <c r="H425" s="89"/>
    </row>
    <row r="426" spans="2:8" s="87" customFormat="1" ht="15">
      <c r="B426" s="161" t="s">
        <v>2615</v>
      </c>
      <c r="C426" s="162">
        <v>-3196000</v>
      </c>
      <c r="D426" s="163">
        <v>60.758099999999999</v>
      </c>
      <c r="E426" s="163">
        <v>64.900000000000006</v>
      </c>
      <c r="F426" s="270"/>
      <c r="G426" s="89"/>
      <c r="H426" s="89"/>
    </row>
    <row r="427" spans="2:8" s="87" customFormat="1" ht="15">
      <c r="B427" s="161" t="s">
        <v>2616</v>
      </c>
      <c r="C427" s="162">
        <v>-29250</v>
      </c>
      <c r="D427" s="163">
        <v>4903.1415999999999</v>
      </c>
      <c r="E427" s="163">
        <v>4942.75</v>
      </c>
      <c r="F427" s="270"/>
      <c r="G427" s="89"/>
      <c r="H427" s="89"/>
    </row>
    <row r="428" spans="2:8" s="87" customFormat="1" ht="15">
      <c r="B428" s="161" t="s">
        <v>2617</v>
      </c>
      <c r="C428" s="162">
        <v>-8950</v>
      </c>
      <c r="D428" s="163">
        <v>16725.955699999999</v>
      </c>
      <c r="E428" s="163">
        <v>16412</v>
      </c>
      <c r="F428" s="270"/>
      <c r="G428" s="89"/>
      <c r="H428" s="89"/>
    </row>
    <row r="429" spans="2:8" s="87" customFormat="1" ht="15">
      <c r="B429" s="161" t="s">
        <v>2618</v>
      </c>
      <c r="C429" s="162">
        <v>-2994900</v>
      </c>
      <c r="D429" s="163">
        <v>146.81389999999999</v>
      </c>
      <c r="E429" s="163">
        <v>156.19999999999999</v>
      </c>
      <c r="F429" s="270"/>
      <c r="G429" s="89"/>
      <c r="H429" s="89"/>
    </row>
    <row r="430" spans="2:8" s="87" customFormat="1" ht="15">
      <c r="B430" s="161" t="s">
        <v>2619</v>
      </c>
      <c r="C430" s="162">
        <v>-267900</v>
      </c>
      <c r="D430" s="163">
        <v>102.7093</v>
      </c>
      <c r="E430" s="163">
        <v>103.1</v>
      </c>
      <c r="F430" s="270"/>
      <c r="G430" s="89"/>
      <c r="H430" s="89"/>
    </row>
    <row r="431" spans="2:8" s="87" customFormat="1" ht="15">
      <c r="B431" s="161" t="s">
        <v>2620</v>
      </c>
      <c r="C431" s="162">
        <v>-3030</v>
      </c>
      <c r="D431" s="163">
        <v>30526.184799999999</v>
      </c>
      <c r="E431" s="163">
        <v>29746.35</v>
      </c>
      <c r="F431" s="270"/>
      <c r="G431" s="89"/>
      <c r="H431" s="89"/>
    </row>
    <row r="432" spans="2:8" s="87" customFormat="1" ht="15">
      <c r="B432" s="161" t="s">
        <v>2621</v>
      </c>
      <c r="C432" s="162">
        <v>-1248000</v>
      </c>
      <c r="D432" s="163">
        <v>239.58170000000001</v>
      </c>
      <c r="E432" s="163">
        <v>241.1</v>
      </c>
      <c r="F432" s="270"/>
      <c r="G432" s="89"/>
      <c r="H432" s="89"/>
    </row>
    <row r="433" spans="2:8" s="87" customFormat="1" ht="15">
      <c r="B433" s="161" t="s">
        <v>2622</v>
      </c>
      <c r="C433" s="162">
        <v>-675800</v>
      </c>
      <c r="D433" s="163">
        <v>108.21599999999999</v>
      </c>
      <c r="E433" s="163">
        <v>108.9</v>
      </c>
      <c r="F433" s="270"/>
      <c r="G433" s="89"/>
      <c r="H433" s="89"/>
    </row>
    <row r="434" spans="2:8" s="87" customFormat="1" ht="15">
      <c r="B434" s="161" t="s">
        <v>2623</v>
      </c>
      <c r="C434" s="162">
        <v>-165000</v>
      </c>
      <c r="D434" s="163">
        <v>1856.2230999999999</v>
      </c>
      <c r="E434" s="163">
        <v>1826.3</v>
      </c>
      <c r="F434" s="270"/>
      <c r="G434" s="89"/>
      <c r="H434" s="89"/>
    </row>
    <row r="435" spans="2:8" s="87" customFormat="1" ht="15">
      <c r="B435" s="161" t="s">
        <v>2624</v>
      </c>
      <c r="C435" s="162">
        <v>-32000</v>
      </c>
      <c r="D435" s="163">
        <v>35.767899999999997</v>
      </c>
      <c r="E435" s="163">
        <v>34.950000000000003</v>
      </c>
      <c r="F435" s="270"/>
      <c r="G435" s="89"/>
      <c r="H435" s="89"/>
    </row>
    <row r="436" spans="2:8" s="87" customFormat="1" ht="15">
      <c r="B436" s="161" t="s">
        <v>2625</v>
      </c>
      <c r="C436" s="162">
        <v>-1360000</v>
      </c>
      <c r="D436" s="163">
        <v>217.459</v>
      </c>
      <c r="E436" s="163">
        <v>221.25</v>
      </c>
      <c r="F436" s="270"/>
      <c r="G436" s="89"/>
      <c r="H436" s="89"/>
    </row>
    <row r="437" spans="2:8" s="87" customFormat="1" ht="15">
      <c r="B437" s="161" t="s">
        <v>2626</v>
      </c>
      <c r="C437" s="162">
        <v>-18700</v>
      </c>
      <c r="D437" s="163">
        <v>969.8415</v>
      </c>
      <c r="E437" s="163">
        <v>989.95</v>
      </c>
      <c r="F437" s="270"/>
      <c r="G437" s="89"/>
      <c r="H437" s="89"/>
    </row>
    <row r="438" spans="2:8" s="87" customFormat="1" ht="15">
      <c r="B438" s="161" t="s">
        <v>2627</v>
      </c>
      <c r="C438" s="162">
        <v>-792000</v>
      </c>
      <c r="D438" s="163">
        <v>129.61959999999999</v>
      </c>
      <c r="E438" s="163">
        <v>128.9</v>
      </c>
      <c r="F438" s="270"/>
      <c r="G438" s="89"/>
      <c r="H438" s="89"/>
    </row>
    <row r="439" spans="2:8" s="87" customFormat="1" ht="15">
      <c r="B439" s="161" t="s">
        <v>2628</v>
      </c>
      <c r="C439" s="162">
        <v>-505750</v>
      </c>
      <c r="D439" s="163">
        <v>1979.4315999999999</v>
      </c>
      <c r="E439" s="163">
        <v>2005.6</v>
      </c>
      <c r="F439" s="270"/>
      <c r="G439" s="89"/>
      <c r="H439" s="89"/>
    </row>
    <row r="440" spans="2:8" s="87" customFormat="1" ht="15">
      <c r="B440" s="161" t="s">
        <v>2629</v>
      </c>
      <c r="C440" s="162">
        <v>-412500</v>
      </c>
      <c r="D440" s="163">
        <v>929.84820000000002</v>
      </c>
      <c r="E440" s="163">
        <v>934.45</v>
      </c>
      <c r="F440" s="270"/>
      <c r="G440" s="89"/>
      <c r="H440" s="89"/>
    </row>
    <row r="441" spans="2:8" s="87" customFormat="1" ht="15">
      <c r="B441" s="161" t="s">
        <v>2630</v>
      </c>
      <c r="C441" s="162">
        <v>-2403500</v>
      </c>
      <c r="D441" s="163">
        <v>106.39360000000001</v>
      </c>
      <c r="E441" s="163">
        <v>120.3</v>
      </c>
      <c r="F441" s="270"/>
      <c r="G441" s="89"/>
      <c r="H441" s="89"/>
    </row>
    <row r="442" spans="2:8" s="87" customFormat="1" ht="15">
      <c r="B442" s="161" t="s">
        <v>2631</v>
      </c>
      <c r="C442" s="162">
        <v>-1725000</v>
      </c>
      <c r="D442" s="163">
        <v>352.6807</v>
      </c>
      <c r="E442" s="163">
        <v>354</v>
      </c>
      <c r="F442" s="270"/>
      <c r="G442" s="89"/>
      <c r="H442" s="89"/>
    </row>
    <row r="443" spans="2:8" s="87" customFormat="1" ht="15">
      <c r="B443" s="161" t="s">
        <v>2632</v>
      </c>
      <c r="C443" s="162">
        <v>-825</v>
      </c>
      <c r="D443" s="163">
        <v>28241.517800000001</v>
      </c>
      <c r="E443" s="163">
        <v>28079.5</v>
      </c>
      <c r="F443" s="270"/>
      <c r="G443" s="89"/>
      <c r="H443" s="89"/>
    </row>
    <row r="444" spans="2:8" s="87" customFormat="1" ht="15">
      <c r="B444" s="161" t="s">
        <v>2633</v>
      </c>
      <c r="C444" s="162">
        <v>-45925</v>
      </c>
      <c r="D444" s="163">
        <v>1856.0882999999999</v>
      </c>
      <c r="E444" s="163">
        <v>1892.95</v>
      </c>
      <c r="F444" s="270"/>
      <c r="G444" s="89"/>
      <c r="H444" s="89"/>
    </row>
    <row r="445" spans="2:8" s="87" customFormat="1" ht="15">
      <c r="B445" s="161" t="s">
        <v>2634</v>
      </c>
      <c r="C445" s="162">
        <v>-60000</v>
      </c>
      <c r="D445" s="163">
        <v>6390.8671000000004</v>
      </c>
      <c r="E445" s="163">
        <v>6462.9</v>
      </c>
      <c r="F445" s="270"/>
      <c r="G445" s="89"/>
      <c r="H445" s="89"/>
    </row>
    <row r="446" spans="2:8" s="87" customFormat="1" ht="15">
      <c r="B446" s="161" t="s">
        <v>2635</v>
      </c>
      <c r="C446" s="162">
        <v>-111600</v>
      </c>
      <c r="D446" s="163">
        <v>1352.8936000000001</v>
      </c>
      <c r="E446" s="163">
        <v>1350.35</v>
      </c>
      <c r="F446" s="270"/>
      <c r="G446" s="89"/>
      <c r="H446" s="89"/>
    </row>
    <row r="447" spans="2:8" s="87" customFormat="1" ht="15">
      <c r="B447" s="161" t="s">
        <v>2636</v>
      </c>
      <c r="C447" s="162">
        <v>-1174600</v>
      </c>
      <c r="D447" s="163">
        <v>641.95259999999996</v>
      </c>
      <c r="E447" s="163">
        <v>658.45</v>
      </c>
      <c r="F447" s="270"/>
      <c r="G447" s="89"/>
      <c r="H447" s="89"/>
    </row>
    <row r="448" spans="2:8" s="87" customFormat="1" ht="15">
      <c r="B448" s="161" t="s">
        <v>2637</v>
      </c>
      <c r="C448" s="162">
        <v>-496500</v>
      </c>
      <c r="D448" s="163">
        <v>492.0566</v>
      </c>
      <c r="E448" s="163">
        <v>546.85</v>
      </c>
      <c r="F448" s="270"/>
      <c r="G448" s="89"/>
      <c r="H448" s="89"/>
    </row>
    <row r="449" spans="2:8" s="87" customFormat="1" ht="15">
      <c r="B449" s="161" t="s">
        <v>2638</v>
      </c>
      <c r="C449" s="162">
        <v>-415000</v>
      </c>
      <c r="D449" s="163">
        <v>756.34199999999998</v>
      </c>
      <c r="E449" s="163">
        <v>796.8</v>
      </c>
      <c r="F449" s="270"/>
      <c r="G449" s="89"/>
      <c r="H449" s="89"/>
    </row>
    <row r="450" spans="2:8" s="87" customFormat="1" ht="15">
      <c r="B450" s="161" t="s">
        <v>2639</v>
      </c>
      <c r="C450" s="162">
        <v>-91800</v>
      </c>
      <c r="D450" s="163">
        <v>676.01409999999998</v>
      </c>
      <c r="E450" s="163">
        <v>670.75</v>
      </c>
      <c r="F450" s="270"/>
      <c r="G450" s="89"/>
      <c r="H450" s="89"/>
    </row>
    <row r="451" spans="2:8" s="87" customFormat="1" ht="15">
      <c r="B451" s="161" t="s">
        <v>2640</v>
      </c>
      <c r="C451" s="162">
        <v>-1436400</v>
      </c>
      <c r="D451" s="163">
        <v>303.10610000000003</v>
      </c>
      <c r="E451" s="163">
        <v>294.75</v>
      </c>
      <c r="F451" s="270"/>
      <c r="G451" s="89"/>
      <c r="H451" s="89"/>
    </row>
    <row r="452" spans="2:8" s="87" customFormat="1" ht="15">
      <c r="B452" s="161" t="s">
        <v>2641</v>
      </c>
      <c r="C452" s="162">
        <v>-3753000</v>
      </c>
      <c r="D452" s="163">
        <v>97.919600000000003</v>
      </c>
      <c r="E452" s="163">
        <v>99.3</v>
      </c>
      <c r="F452" s="270"/>
      <c r="G452" s="89"/>
      <c r="H452" s="89"/>
    </row>
    <row r="453" spans="2:8" s="87" customFormat="1" ht="15">
      <c r="B453" s="161" t="s">
        <v>2642</v>
      </c>
      <c r="C453" s="162">
        <v>-990250</v>
      </c>
      <c r="D453" s="163">
        <v>946.98710000000005</v>
      </c>
      <c r="E453" s="163">
        <v>1037.9000000000001</v>
      </c>
      <c r="F453" s="270"/>
      <c r="G453" s="89"/>
      <c r="H453" s="89"/>
    </row>
    <row r="454" spans="2:8" s="87" customFormat="1" ht="15">
      <c r="B454" s="161" t="s">
        <v>2643</v>
      </c>
      <c r="C454" s="162">
        <v>-30300</v>
      </c>
      <c r="D454" s="163">
        <v>3122.4874</v>
      </c>
      <c r="E454" s="163">
        <v>3052.5</v>
      </c>
      <c r="F454" s="270"/>
      <c r="G454" s="89"/>
      <c r="H454" s="89"/>
    </row>
    <row r="455" spans="2:8" s="87" customFormat="1" ht="15">
      <c r="B455" s="161" t="s">
        <v>2644</v>
      </c>
      <c r="C455" s="162">
        <v>-213600</v>
      </c>
      <c r="D455" s="163">
        <v>961.46469999999999</v>
      </c>
      <c r="E455" s="163">
        <v>964.9</v>
      </c>
      <c r="F455" s="270"/>
      <c r="G455" s="89"/>
      <c r="H455" s="89"/>
    </row>
    <row r="456" spans="2:8" s="87" customFormat="1" ht="15">
      <c r="B456" s="161" t="s">
        <v>2645</v>
      </c>
      <c r="C456" s="162">
        <v>-15000</v>
      </c>
      <c r="D456" s="163">
        <v>1492.7165</v>
      </c>
      <c r="E456" s="163">
        <v>1496.45</v>
      </c>
      <c r="F456" s="270"/>
      <c r="G456" s="89"/>
      <c r="H456" s="89"/>
    </row>
    <row r="457" spans="2:8" s="87" customFormat="1" ht="15">
      <c r="B457" s="161" t="s">
        <v>2646</v>
      </c>
      <c r="C457" s="162">
        <v>-146750</v>
      </c>
      <c r="D457" s="163">
        <v>2533.9843000000001</v>
      </c>
      <c r="E457" s="163">
        <v>2525.0500000000002</v>
      </c>
      <c r="F457" s="270"/>
      <c r="G457" s="89"/>
      <c r="H457" s="89"/>
    </row>
    <row r="458" spans="2:8" s="87" customFormat="1" ht="15">
      <c r="B458" s="161" t="s">
        <v>2647</v>
      </c>
      <c r="C458" s="162">
        <v>-3000</v>
      </c>
      <c r="D458" s="163">
        <v>391.67160000000001</v>
      </c>
      <c r="E458" s="163">
        <v>397.1</v>
      </c>
      <c r="F458" s="270"/>
      <c r="G458" s="89"/>
      <c r="H458" s="89"/>
    </row>
    <row r="459" spans="2:8" s="87" customFormat="1" ht="15">
      <c r="B459" s="161" t="s">
        <v>2648</v>
      </c>
      <c r="C459" s="162">
        <v>-336000</v>
      </c>
      <c r="D459" s="163">
        <v>608.26149999999996</v>
      </c>
      <c r="E459" s="163">
        <v>633.45000000000005</v>
      </c>
      <c r="F459" s="270"/>
      <c r="G459" s="89"/>
      <c r="H459" s="89"/>
    </row>
    <row r="460" spans="2:8" s="87" customFormat="1" ht="15">
      <c r="B460" s="161" t="s">
        <v>2649</v>
      </c>
      <c r="C460" s="162">
        <v>-135800</v>
      </c>
      <c r="D460" s="163">
        <v>6366.4966999999997</v>
      </c>
      <c r="E460" s="163">
        <v>6306.7</v>
      </c>
      <c r="F460" s="270"/>
      <c r="G460" s="89"/>
      <c r="H460" s="89"/>
    </row>
    <row r="461" spans="2:8" s="87" customFormat="1" ht="15">
      <c r="B461" s="161" t="s">
        <v>2650</v>
      </c>
      <c r="C461" s="162">
        <v>-1081600</v>
      </c>
      <c r="D461" s="163">
        <v>602.65650000000005</v>
      </c>
      <c r="E461" s="163">
        <v>610.54999999999995</v>
      </c>
      <c r="F461" s="270"/>
      <c r="G461" s="89"/>
      <c r="H461" s="89"/>
    </row>
    <row r="462" spans="2:8" s="87" customFormat="1" ht="15">
      <c r="B462" s="161" t="s">
        <v>2651</v>
      </c>
      <c r="C462" s="162">
        <v>-2424200</v>
      </c>
      <c r="D462" s="163">
        <v>239.7936</v>
      </c>
      <c r="E462" s="163">
        <v>258.3</v>
      </c>
      <c r="F462" s="270"/>
      <c r="G462" s="89"/>
      <c r="H462" s="89"/>
    </row>
    <row r="463" spans="2:8" s="87" customFormat="1" ht="15">
      <c r="B463" s="161" t="s">
        <v>2652</v>
      </c>
      <c r="C463" s="162">
        <v>-180500</v>
      </c>
      <c r="D463" s="163">
        <v>963.37990000000002</v>
      </c>
      <c r="E463" s="163">
        <v>959.8</v>
      </c>
      <c r="F463" s="270"/>
      <c r="G463" s="89"/>
      <c r="H463" s="89"/>
    </row>
    <row r="464" spans="2:8" s="87" customFormat="1" ht="15">
      <c r="B464" s="161" t="s">
        <v>2653</v>
      </c>
      <c r="C464" s="162">
        <v>-1713000</v>
      </c>
      <c r="D464" s="163">
        <v>188.9288</v>
      </c>
      <c r="E464" s="163">
        <v>186.35</v>
      </c>
      <c r="F464" s="271"/>
      <c r="G464" s="89"/>
      <c r="H464" s="89"/>
    </row>
    <row r="465" spans="2:8" s="87" customFormat="1">
      <c r="C465" s="88"/>
      <c r="F465" s="89"/>
      <c r="G465" s="89"/>
      <c r="H465" s="89"/>
    </row>
    <row r="466" spans="2:8" s="87" customFormat="1">
      <c r="C466" s="88"/>
      <c r="F466" s="89"/>
      <c r="G466" s="89"/>
      <c r="H466" s="89"/>
    </row>
    <row r="467" spans="2:8" s="87" customFormat="1" ht="15">
      <c r="B467" s="175" t="s">
        <v>2657</v>
      </c>
      <c r="C467" s="134">
        <v>0.67869999999999997</v>
      </c>
      <c r="F467" s="89"/>
      <c r="G467" s="89"/>
      <c r="H467" s="89"/>
    </row>
    <row r="468" spans="2:8" s="87" customFormat="1">
      <c r="C468" s="88"/>
      <c r="F468" s="89"/>
      <c r="G468" s="89"/>
      <c r="H468" s="89"/>
    </row>
    <row r="469" spans="2:8" s="87" customFormat="1" ht="15">
      <c r="B469" s="175" t="s">
        <v>2839</v>
      </c>
      <c r="C469" s="230"/>
      <c r="F469" s="89"/>
      <c r="G469" s="89"/>
      <c r="H469" s="89"/>
    </row>
    <row r="470" spans="2:8" s="87" customFormat="1" ht="15">
      <c r="B470" s="231"/>
      <c r="C470" s="230"/>
      <c r="F470" s="89"/>
      <c r="G470" s="89"/>
      <c r="H470" s="89"/>
    </row>
    <row r="471" spans="2:8" s="87" customFormat="1" ht="15.75">
      <c r="B471" s="176" t="s">
        <v>2659</v>
      </c>
      <c r="C471" s="232" t="s">
        <v>2660</v>
      </c>
      <c r="F471" s="89"/>
      <c r="G471" s="89"/>
      <c r="H471" s="89"/>
    </row>
    <row r="472" spans="2:8" s="87" customFormat="1" ht="15">
      <c r="B472" s="161" t="s">
        <v>2661</v>
      </c>
      <c r="C472" s="233">
        <v>21</v>
      </c>
      <c r="F472" s="89"/>
      <c r="G472" s="89"/>
      <c r="H472" s="89"/>
    </row>
    <row r="473" spans="2:8" s="87" customFormat="1" ht="15">
      <c r="B473" s="161" t="s">
        <v>2662</v>
      </c>
      <c r="C473" s="233">
        <v>12</v>
      </c>
      <c r="F473" s="89"/>
      <c r="G473" s="89"/>
      <c r="H473" s="89"/>
    </row>
    <row r="474" spans="2:8" s="87" customFormat="1" ht="15">
      <c r="B474" s="161" t="s">
        <v>2663</v>
      </c>
      <c r="C474" s="233">
        <v>3</v>
      </c>
      <c r="F474" s="89"/>
      <c r="G474" s="89"/>
      <c r="H474" s="89"/>
    </row>
    <row r="475" spans="2:8" s="87" customFormat="1" ht="15">
      <c r="B475" s="161" t="s">
        <v>2664</v>
      </c>
      <c r="C475" s="233">
        <v>27</v>
      </c>
      <c r="F475" s="89"/>
      <c r="G475" s="89"/>
      <c r="H475" s="89"/>
    </row>
    <row r="476" spans="2:8" s="87" customFormat="1" ht="15">
      <c r="B476" s="161" t="s">
        <v>2665</v>
      </c>
      <c r="C476" s="233">
        <v>8</v>
      </c>
      <c r="F476" s="89"/>
      <c r="G476" s="89"/>
      <c r="H476" s="89"/>
    </row>
    <row r="477" spans="2:8" s="87" customFormat="1" ht="15">
      <c r="B477" s="161" t="s">
        <v>2666</v>
      </c>
      <c r="C477" s="233">
        <v>11</v>
      </c>
      <c r="F477" s="89"/>
      <c r="G477" s="89"/>
      <c r="H477" s="89"/>
    </row>
    <row r="478" spans="2:8" s="87" customFormat="1" ht="15">
      <c r="B478" s="161" t="s">
        <v>2667</v>
      </c>
      <c r="C478" s="233">
        <v>8</v>
      </c>
      <c r="F478" s="89"/>
      <c r="G478" s="89"/>
      <c r="H478" s="89"/>
    </row>
    <row r="479" spans="2:8" s="87" customFormat="1" ht="15">
      <c r="B479" s="161" t="s">
        <v>2668</v>
      </c>
      <c r="C479" s="233">
        <v>12</v>
      </c>
      <c r="F479" s="89"/>
      <c r="G479" s="89"/>
      <c r="H479" s="89"/>
    </row>
    <row r="480" spans="2:8" s="87" customFormat="1" ht="15">
      <c r="B480" s="161" t="s">
        <v>2669</v>
      </c>
      <c r="C480" s="233">
        <v>18</v>
      </c>
      <c r="F480" s="89"/>
      <c r="G480" s="89"/>
      <c r="H480" s="89"/>
    </row>
    <row r="481" spans="2:8" s="87" customFormat="1" ht="15">
      <c r="B481" s="161" t="s">
        <v>2670</v>
      </c>
      <c r="C481" s="233">
        <v>16</v>
      </c>
      <c r="F481" s="89"/>
      <c r="G481" s="89"/>
      <c r="H481" s="89"/>
    </row>
    <row r="482" spans="2:8" s="87" customFormat="1" ht="15">
      <c r="B482" s="161" t="s">
        <v>2671</v>
      </c>
      <c r="C482" s="233">
        <v>5</v>
      </c>
      <c r="F482" s="89"/>
      <c r="G482" s="89"/>
      <c r="H482" s="89"/>
    </row>
    <row r="483" spans="2:8" s="87" customFormat="1" ht="15">
      <c r="B483" s="161" t="s">
        <v>2672</v>
      </c>
      <c r="C483" s="233">
        <v>6</v>
      </c>
      <c r="F483" s="89"/>
      <c r="G483" s="89"/>
      <c r="H483" s="89"/>
    </row>
    <row r="484" spans="2:8" s="87" customFormat="1" ht="15">
      <c r="B484" s="161" t="s">
        <v>2673</v>
      </c>
      <c r="C484" s="233">
        <v>26</v>
      </c>
      <c r="F484" s="89"/>
      <c r="G484" s="89"/>
      <c r="H484" s="89"/>
    </row>
    <row r="485" spans="2:8" s="87" customFormat="1" ht="15">
      <c r="B485" s="161" t="s">
        <v>2674</v>
      </c>
      <c r="C485" s="233">
        <v>8</v>
      </c>
      <c r="F485" s="89"/>
      <c r="G485" s="89"/>
      <c r="H485" s="89"/>
    </row>
    <row r="486" spans="2:8" s="87" customFormat="1" ht="15">
      <c r="B486" s="161" t="s">
        <v>2675</v>
      </c>
      <c r="C486" s="233">
        <v>4</v>
      </c>
      <c r="F486" s="89"/>
      <c r="G486" s="89"/>
      <c r="H486" s="89"/>
    </row>
    <row r="487" spans="2:8" s="87" customFormat="1" ht="15">
      <c r="B487" s="161" t="s">
        <v>2676</v>
      </c>
      <c r="C487" s="233">
        <v>10</v>
      </c>
      <c r="F487" s="89"/>
      <c r="G487" s="89"/>
      <c r="H487" s="89"/>
    </row>
    <row r="488" spans="2:8" s="87" customFormat="1" ht="15">
      <c r="B488" s="161" t="s">
        <v>2677</v>
      </c>
      <c r="C488" s="233">
        <v>15</v>
      </c>
      <c r="F488" s="89"/>
      <c r="G488" s="89"/>
      <c r="H488" s="89"/>
    </row>
    <row r="489" spans="2:8" s="87" customFormat="1" ht="15">
      <c r="B489" s="161" t="s">
        <v>2678</v>
      </c>
      <c r="C489" s="233">
        <v>15</v>
      </c>
      <c r="F489" s="89"/>
      <c r="G489" s="89"/>
      <c r="H489" s="89"/>
    </row>
    <row r="490" spans="2:8" s="87" customFormat="1" ht="15">
      <c r="B490" s="161" t="s">
        <v>2679</v>
      </c>
      <c r="C490" s="233">
        <v>23</v>
      </c>
      <c r="F490" s="89"/>
      <c r="G490" s="89"/>
      <c r="H490" s="89"/>
    </row>
    <row r="491" spans="2:8" s="87" customFormat="1" ht="15">
      <c r="B491" s="161" t="s">
        <v>2680</v>
      </c>
      <c r="C491" s="233">
        <v>12</v>
      </c>
      <c r="F491" s="89"/>
      <c r="G491" s="89"/>
      <c r="H491" s="89"/>
    </row>
    <row r="492" spans="2:8" s="87" customFormat="1" ht="15">
      <c r="B492" s="161" t="s">
        <v>2681</v>
      </c>
      <c r="C492" s="233">
        <v>12</v>
      </c>
      <c r="F492" s="89"/>
      <c r="G492" s="89"/>
      <c r="H492" s="89"/>
    </row>
    <row r="493" spans="2:8" s="87" customFormat="1" ht="15">
      <c r="B493" s="161" t="s">
        <v>2682</v>
      </c>
      <c r="C493" s="233">
        <v>7</v>
      </c>
      <c r="F493" s="89"/>
      <c r="G493" s="89"/>
      <c r="H493" s="89"/>
    </row>
    <row r="494" spans="2:8" s="87" customFormat="1" ht="15">
      <c r="B494" s="161" t="s">
        <v>2683</v>
      </c>
      <c r="C494" s="233">
        <v>10</v>
      </c>
      <c r="F494" s="89"/>
      <c r="G494" s="89"/>
      <c r="H494" s="89"/>
    </row>
    <row r="495" spans="2:8" s="87" customFormat="1" ht="15">
      <c r="B495" s="161" t="s">
        <v>2684</v>
      </c>
      <c r="C495" s="233">
        <v>11</v>
      </c>
      <c r="F495" s="89"/>
      <c r="G495" s="89"/>
      <c r="H495" s="89"/>
    </row>
    <row r="496" spans="2:8" s="87" customFormat="1" ht="15">
      <c r="B496" s="161" t="s">
        <v>2685</v>
      </c>
      <c r="C496" s="233">
        <v>4</v>
      </c>
      <c r="F496" s="89"/>
      <c r="G496" s="89"/>
      <c r="H496" s="89"/>
    </row>
    <row r="497" spans="2:8" s="87" customFormat="1" ht="15">
      <c r="B497" s="161" t="s">
        <v>2686</v>
      </c>
      <c r="C497" s="233">
        <v>11</v>
      </c>
      <c r="F497" s="89"/>
      <c r="G497" s="89"/>
      <c r="H497" s="89"/>
    </row>
    <row r="498" spans="2:8" s="87" customFormat="1" ht="15">
      <c r="B498" s="161" t="s">
        <v>2687</v>
      </c>
      <c r="C498" s="233">
        <v>19</v>
      </c>
      <c r="F498" s="89"/>
      <c r="G498" s="89"/>
      <c r="H498" s="89"/>
    </row>
    <row r="499" spans="2:8" s="87" customFormat="1" ht="15">
      <c r="B499" s="161" t="s">
        <v>2688</v>
      </c>
      <c r="C499" s="233">
        <v>9</v>
      </c>
      <c r="F499" s="89"/>
      <c r="G499" s="89"/>
      <c r="H499" s="89"/>
    </row>
    <row r="500" spans="2:8" s="87" customFormat="1" ht="15">
      <c r="B500" s="161" t="s">
        <v>2689</v>
      </c>
      <c r="C500" s="233">
        <v>2</v>
      </c>
      <c r="F500" s="89"/>
      <c r="G500" s="89"/>
      <c r="H500" s="89"/>
    </row>
    <row r="501" spans="2:8" s="87" customFormat="1" ht="15">
      <c r="B501" s="161" t="s">
        <v>2690</v>
      </c>
      <c r="C501" s="233">
        <v>15</v>
      </c>
      <c r="F501" s="89"/>
      <c r="G501" s="89"/>
      <c r="H501" s="89"/>
    </row>
    <row r="502" spans="2:8" s="87" customFormat="1" ht="15">
      <c r="B502" s="161" t="s">
        <v>2691</v>
      </c>
      <c r="C502" s="233">
        <v>17</v>
      </c>
      <c r="F502" s="89"/>
      <c r="G502" s="89"/>
      <c r="H502" s="89"/>
    </row>
    <row r="503" spans="2:8" s="87" customFormat="1" ht="15">
      <c r="B503" s="161" t="s">
        <v>2692</v>
      </c>
      <c r="C503" s="233">
        <v>10</v>
      </c>
      <c r="F503" s="89"/>
      <c r="G503" s="89"/>
      <c r="H503" s="89"/>
    </row>
    <row r="504" spans="2:8" s="87" customFormat="1" ht="15">
      <c r="B504" s="161" t="s">
        <v>2693</v>
      </c>
      <c r="C504" s="233">
        <v>12</v>
      </c>
      <c r="F504" s="89"/>
      <c r="G504" s="89"/>
      <c r="H504" s="89"/>
    </row>
    <row r="505" spans="2:8" s="87" customFormat="1" ht="15">
      <c r="B505" s="161" t="s">
        <v>2694</v>
      </c>
      <c r="C505" s="233">
        <v>19</v>
      </c>
      <c r="F505" s="89"/>
      <c r="G505" s="89"/>
      <c r="H505" s="89"/>
    </row>
    <row r="506" spans="2:8" s="87" customFormat="1" ht="15">
      <c r="B506" s="161" t="s">
        <v>2695</v>
      </c>
      <c r="C506" s="233">
        <v>18</v>
      </c>
      <c r="F506" s="89"/>
      <c r="G506" s="89"/>
      <c r="H506" s="89"/>
    </row>
    <row r="507" spans="2:8" s="87" customFormat="1" ht="15">
      <c r="B507" s="161" t="s">
        <v>2696</v>
      </c>
      <c r="C507" s="233">
        <v>15</v>
      </c>
      <c r="F507" s="89"/>
      <c r="G507" s="89"/>
      <c r="H507" s="89"/>
    </row>
    <row r="508" spans="2:8" s="87" customFormat="1" ht="15">
      <c r="B508" s="161" t="s">
        <v>2697</v>
      </c>
      <c r="C508" s="233">
        <v>5</v>
      </c>
      <c r="F508" s="89"/>
      <c r="G508" s="89"/>
      <c r="H508" s="89"/>
    </row>
    <row r="509" spans="2:8" s="87" customFormat="1" ht="15">
      <c r="B509" s="161" t="s">
        <v>2698</v>
      </c>
      <c r="C509" s="233">
        <v>14</v>
      </c>
      <c r="F509" s="89"/>
      <c r="G509" s="89"/>
      <c r="H509" s="89"/>
    </row>
    <row r="510" spans="2:8" s="87" customFormat="1" ht="15">
      <c r="B510" s="161" t="s">
        <v>2699</v>
      </c>
      <c r="C510" s="233">
        <v>15</v>
      </c>
      <c r="F510" s="89"/>
      <c r="G510" s="89"/>
      <c r="H510" s="89"/>
    </row>
    <row r="511" spans="2:8" s="87" customFormat="1" ht="15">
      <c r="B511" s="161" t="s">
        <v>2700</v>
      </c>
      <c r="C511" s="233">
        <v>19</v>
      </c>
      <c r="F511" s="89"/>
      <c r="G511" s="89"/>
      <c r="H511" s="89"/>
    </row>
    <row r="512" spans="2:8" s="87" customFormat="1" ht="15">
      <c r="B512" s="161" t="s">
        <v>2701</v>
      </c>
      <c r="C512" s="233">
        <v>10</v>
      </c>
      <c r="F512" s="89"/>
      <c r="G512" s="89"/>
      <c r="H512" s="89"/>
    </row>
    <row r="513" spans="2:8" s="87" customFormat="1" ht="15">
      <c r="B513" s="161" t="s">
        <v>2702</v>
      </c>
      <c r="C513" s="233">
        <v>13</v>
      </c>
      <c r="F513" s="89"/>
      <c r="G513" s="89"/>
      <c r="H513" s="89"/>
    </row>
    <row r="514" spans="2:8" s="87" customFormat="1" ht="15">
      <c r="B514" s="161" t="s">
        <v>2703</v>
      </c>
      <c r="C514" s="233">
        <v>16</v>
      </c>
      <c r="F514" s="89"/>
      <c r="G514" s="89"/>
      <c r="H514" s="89"/>
    </row>
    <row r="515" spans="2:8" s="87" customFormat="1" ht="15">
      <c r="B515" s="161" t="s">
        <v>2704</v>
      </c>
      <c r="C515" s="233">
        <v>7</v>
      </c>
      <c r="F515" s="89"/>
      <c r="G515" s="89"/>
      <c r="H515" s="89"/>
    </row>
    <row r="516" spans="2:8" s="87" customFormat="1" ht="15">
      <c r="B516" s="161" t="s">
        <v>2705</v>
      </c>
      <c r="C516" s="233">
        <v>9</v>
      </c>
      <c r="F516" s="89"/>
      <c r="G516" s="89"/>
      <c r="H516" s="89"/>
    </row>
    <row r="517" spans="2:8" s="87" customFormat="1" ht="15">
      <c r="B517" s="161" t="s">
        <v>2706</v>
      </c>
      <c r="C517" s="233">
        <v>20</v>
      </c>
      <c r="F517" s="89"/>
      <c r="G517" s="89"/>
      <c r="H517" s="89"/>
    </row>
    <row r="518" spans="2:8" s="87" customFormat="1" ht="15">
      <c r="B518" s="161" t="s">
        <v>2707</v>
      </c>
      <c r="C518" s="233">
        <v>13</v>
      </c>
      <c r="F518" s="89"/>
      <c r="G518" s="89"/>
      <c r="H518" s="89"/>
    </row>
    <row r="519" spans="2:8" s="87" customFormat="1" ht="15">
      <c r="B519" s="161" t="s">
        <v>2708</v>
      </c>
      <c r="C519" s="233">
        <v>14</v>
      </c>
      <c r="F519" s="89"/>
      <c r="G519" s="89"/>
      <c r="H519" s="89"/>
    </row>
    <row r="520" spans="2:8" s="87" customFormat="1" ht="15">
      <c r="B520" s="161" t="s">
        <v>2709</v>
      </c>
      <c r="C520" s="233">
        <v>6</v>
      </c>
      <c r="F520" s="89"/>
      <c r="G520" s="89"/>
      <c r="H520" s="89"/>
    </row>
    <row r="521" spans="2:8" s="87" customFormat="1" ht="15">
      <c r="B521" s="161" t="s">
        <v>2710</v>
      </c>
      <c r="C521" s="233">
        <v>10</v>
      </c>
      <c r="F521" s="89"/>
      <c r="G521" s="89"/>
      <c r="H521" s="89"/>
    </row>
    <row r="522" spans="2:8" s="87" customFormat="1" ht="15">
      <c r="B522" s="161" t="s">
        <v>2711</v>
      </c>
      <c r="C522" s="233">
        <v>14</v>
      </c>
      <c r="F522" s="89"/>
      <c r="G522" s="89"/>
      <c r="H522" s="89"/>
    </row>
    <row r="523" spans="2:8" s="87" customFormat="1" ht="15">
      <c r="B523" s="161" t="s">
        <v>2712</v>
      </c>
      <c r="C523" s="233">
        <v>12</v>
      </c>
      <c r="F523" s="89"/>
      <c r="G523" s="89"/>
      <c r="H523" s="89"/>
    </row>
    <row r="524" spans="2:8" s="87" customFormat="1" ht="15">
      <c r="B524" s="161" t="s">
        <v>2713</v>
      </c>
      <c r="C524" s="233">
        <v>2</v>
      </c>
      <c r="F524" s="89"/>
      <c r="G524" s="89"/>
      <c r="H524" s="89"/>
    </row>
    <row r="525" spans="2:8" s="87" customFormat="1" ht="15">
      <c r="B525" s="161" t="s">
        <v>2714</v>
      </c>
      <c r="C525" s="233">
        <v>9</v>
      </c>
      <c r="F525" s="89"/>
      <c r="G525" s="89"/>
      <c r="H525" s="89"/>
    </row>
    <row r="526" spans="2:8" s="87" customFormat="1" ht="15">
      <c r="B526" s="161" t="s">
        <v>2715</v>
      </c>
      <c r="C526" s="233">
        <v>4</v>
      </c>
      <c r="F526" s="89"/>
      <c r="G526" s="89"/>
      <c r="H526" s="89"/>
    </row>
    <row r="527" spans="2:8" s="87" customFormat="1" ht="15">
      <c r="B527" s="161" t="s">
        <v>2716</v>
      </c>
      <c r="C527" s="233">
        <v>19</v>
      </c>
      <c r="F527" s="89"/>
      <c r="G527" s="89"/>
      <c r="H527" s="89"/>
    </row>
    <row r="528" spans="2:8" s="87" customFormat="1" ht="15">
      <c r="B528" s="161" t="s">
        <v>2717</v>
      </c>
      <c r="C528" s="233">
        <v>16</v>
      </c>
      <c r="F528" s="89"/>
      <c r="G528" s="89"/>
      <c r="H528" s="89"/>
    </row>
    <row r="529" spans="2:8" s="87" customFormat="1" ht="15">
      <c r="B529" s="161" t="s">
        <v>2718</v>
      </c>
      <c r="C529" s="233">
        <v>15</v>
      </c>
      <c r="F529" s="89"/>
      <c r="G529" s="89"/>
      <c r="H529" s="89"/>
    </row>
    <row r="530" spans="2:8" s="87" customFormat="1" ht="15">
      <c r="B530" s="161" t="s">
        <v>2719</v>
      </c>
      <c r="C530" s="233">
        <v>17</v>
      </c>
      <c r="F530" s="89"/>
      <c r="G530" s="89"/>
      <c r="H530" s="89"/>
    </row>
    <row r="531" spans="2:8" s="87" customFormat="1" ht="15">
      <c r="B531" s="161" t="s">
        <v>2720</v>
      </c>
      <c r="C531" s="233">
        <v>21</v>
      </c>
      <c r="F531" s="89"/>
      <c r="G531" s="89"/>
      <c r="H531" s="89"/>
    </row>
    <row r="532" spans="2:8" s="87" customFormat="1" ht="15">
      <c r="B532" s="161" t="s">
        <v>2721</v>
      </c>
      <c r="C532" s="233">
        <v>7</v>
      </c>
      <c r="F532" s="89"/>
      <c r="G532" s="89"/>
      <c r="H532" s="89"/>
    </row>
    <row r="533" spans="2:8" s="87" customFormat="1" ht="15">
      <c r="B533" s="161" t="s">
        <v>2722</v>
      </c>
      <c r="C533" s="233">
        <v>20</v>
      </c>
      <c r="F533" s="89"/>
      <c r="G533" s="89"/>
      <c r="H533" s="89"/>
    </row>
    <row r="534" spans="2:8" s="87" customFormat="1" ht="15">
      <c r="B534" s="161" t="s">
        <v>2723</v>
      </c>
      <c r="C534" s="233">
        <v>17</v>
      </c>
      <c r="F534" s="89"/>
      <c r="G534" s="89"/>
      <c r="H534" s="89"/>
    </row>
    <row r="535" spans="2:8" s="87" customFormat="1" ht="15">
      <c r="B535" s="161" t="s">
        <v>2724</v>
      </c>
      <c r="C535" s="233">
        <v>12</v>
      </c>
      <c r="F535" s="89"/>
      <c r="G535" s="89"/>
      <c r="H535" s="89"/>
    </row>
    <row r="536" spans="2:8" s="87" customFormat="1" ht="15">
      <c r="B536" s="161" t="s">
        <v>2725</v>
      </c>
      <c r="C536" s="233">
        <v>19</v>
      </c>
      <c r="F536" s="89"/>
      <c r="G536" s="89"/>
      <c r="H536" s="89"/>
    </row>
    <row r="537" spans="2:8" s="87" customFormat="1" ht="15">
      <c r="B537" s="161" t="s">
        <v>2726</v>
      </c>
      <c r="C537" s="233">
        <v>19</v>
      </c>
      <c r="F537" s="89"/>
      <c r="G537" s="89"/>
      <c r="H537" s="89"/>
    </row>
    <row r="538" spans="2:8" s="87" customFormat="1" ht="15">
      <c r="B538" s="161" t="s">
        <v>2727</v>
      </c>
      <c r="C538" s="233">
        <v>7</v>
      </c>
      <c r="F538" s="89"/>
      <c r="G538" s="89"/>
      <c r="H538" s="89"/>
    </row>
    <row r="539" spans="2:8" s="87" customFormat="1" ht="15">
      <c r="B539" s="161" t="s">
        <v>2728</v>
      </c>
      <c r="C539" s="233">
        <v>16</v>
      </c>
      <c r="F539" s="89"/>
      <c r="G539" s="89"/>
      <c r="H539" s="89"/>
    </row>
    <row r="540" spans="2:8" s="87" customFormat="1" ht="15">
      <c r="B540" s="161" t="s">
        <v>2729</v>
      </c>
      <c r="C540" s="233">
        <v>13</v>
      </c>
      <c r="F540" s="89"/>
      <c r="G540" s="89"/>
      <c r="H540" s="89"/>
    </row>
    <row r="541" spans="2:8" s="87" customFormat="1" ht="15">
      <c r="B541" s="161" t="s">
        <v>2730</v>
      </c>
      <c r="C541" s="233">
        <v>7</v>
      </c>
      <c r="F541" s="89"/>
      <c r="G541" s="89"/>
      <c r="H541" s="89"/>
    </row>
    <row r="542" spans="2:8" s="87" customFormat="1" ht="15">
      <c r="B542" s="161" t="s">
        <v>2731</v>
      </c>
      <c r="C542" s="233">
        <v>2</v>
      </c>
      <c r="F542" s="89"/>
      <c r="G542" s="89"/>
      <c r="H542" s="89"/>
    </row>
    <row r="543" spans="2:8" s="87" customFormat="1" ht="15">
      <c r="B543" s="161" t="s">
        <v>2732</v>
      </c>
      <c r="C543" s="233">
        <v>7</v>
      </c>
      <c r="F543" s="89"/>
      <c r="G543" s="89"/>
      <c r="H543" s="89"/>
    </row>
    <row r="544" spans="2:8" s="87" customFormat="1" ht="15">
      <c r="B544" s="161" t="s">
        <v>2733</v>
      </c>
      <c r="C544" s="233">
        <v>10</v>
      </c>
      <c r="F544" s="89"/>
      <c r="G544" s="89"/>
      <c r="H544" s="89"/>
    </row>
    <row r="545" spans="2:8" s="87" customFormat="1" ht="15">
      <c r="B545" s="161" t="s">
        <v>2734</v>
      </c>
      <c r="C545" s="233">
        <v>15</v>
      </c>
      <c r="F545" s="89"/>
      <c r="G545" s="89"/>
      <c r="H545" s="89"/>
    </row>
    <row r="546" spans="2:8" s="87" customFormat="1" ht="15">
      <c r="B546" s="161" t="s">
        <v>2735</v>
      </c>
      <c r="C546" s="233">
        <v>17</v>
      </c>
      <c r="F546" s="89"/>
      <c r="G546" s="89"/>
      <c r="H546" s="89"/>
    </row>
    <row r="547" spans="2:8" s="87" customFormat="1" ht="15">
      <c r="B547" s="161" t="s">
        <v>2736</v>
      </c>
      <c r="C547" s="233">
        <v>10</v>
      </c>
      <c r="F547" s="89"/>
      <c r="G547" s="89"/>
      <c r="H547" s="89"/>
    </row>
    <row r="548" spans="2:8" s="87" customFormat="1" ht="15">
      <c r="B548" s="161" t="s">
        <v>2737</v>
      </c>
      <c r="C548" s="233">
        <v>4</v>
      </c>
      <c r="F548" s="89"/>
      <c r="G548" s="89"/>
      <c r="H548" s="89"/>
    </row>
    <row r="549" spans="2:8" s="87" customFormat="1" ht="15">
      <c r="B549" s="161" t="s">
        <v>2738</v>
      </c>
      <c r="C549" s="233">
        <v>8</v>
      </c>
      <c r="F549" s="89"/>
      <c r="G549" s="89"/>
      <c r="H549" s="89"/>
    </row>
    <row r="550" spans="2:8" s="87" customFormat="1" ht="15">
      <c r="B550" s="161" t="s">
        <v>2739</v>
      </c>
      <c r="C550" s="233">
        <v>8</v>
      </c>
      <c r="F550" s="89"/>
      <c r="G550" s="89"/>
      <c r="H550" s="89"/>
    </row>
    <row r="551" spans="2:8" s="87" customFormat="1" ht="15">
      <c r="B551" s="161" t="s">
        <v>2740</v>
      </c>
      <c r="C551" s="233">
        <v>11</v>
      </c>
      <c r="F551" s="89"/>
      <c r="G551" s="89"/>
      <c r="H551" s="89"/>
    </row>
    <row r="552" spans="2:8" s="87" customFormat="1" ht="15">
      <c r="B552" s="161" t="s">
        <v>2741</v>
      </c>
      <c r="C552" s="233">
        <v>4</v>
      </c>
      <c r="F552" s="89"/>
      <c r="G552" s="89"/>
      <c r="H552" s="89"/>
    </row>
    <row r="553" spans="2:8" s="87" customFormat="1" ht="15">
      <c r="B553" s="161" t="s">
        <v>2742</v>
      </c>
      <c r="C553" s="233">
        <v>6</v>
      </c>
      <c r="F553" s="89"/>
      <c r="G553" s="89"/>
      <c r="H553" s="89"/>
    </row>
    <row r="554" spans="2:8" s="87" customFormat="1" ht="15">
      <c r="B554" s="161" t="s">
        <v>2743</v>
      </c>
      <c r="C554" s="233">
        <v>11</v>
      </c>
      <c r="F554" s="89"/>
      <c r="G554" s="89"/>
      <c r="H554" s="89"/>
    </row>
    <row r="555" spans="2:8" s="87" customFormat="1" ht="15">
      <c r="B555" s="161" t="s">
        <v>2744</v>
      </c>
      <c r="C555" s="233">
        <v>10</v>
      </c>
      <c r="F555" s="89"/>
      <c r="G555" s="89"/>
      <c r="H555" s="89"/>
    </row>
    <row r="556" spans="2:8" s="87" customFormat="1" ht="15">
      <c r="B556" s="161" t="s">
        <v>2745</v>
      </c>
      <c r="C556" s="233">
        <v>8</v>
      </c>
      <c r="F556" s="89"/>
      <c r="G556" s="89"/>
      <c r="H556" s="89"/>
    </row>
    <row r="557" spans="2:8" s="87" customFormat="1" ht="15">
      <c r="B557" s="161" t="s">
        <v>2746</v>
      </c>
      <c r="C557" s="233">
        <v>6</v>
      </c>
      <c r="F557" s="89"/>
      <c r="G557" s="89"/>
      <c r="H557" s="89"/>
    </row>
    <row r="558" spans="2:8" s="87" customFormat="1" ht="15">
      <c r="B558" s="161" t="s">
        <v>2747</v>
      </c>
      <c r="C558" s="233">
        <v>11</v>
      </c>
      <c r="F558" s="89"/>
      <c r="G558" s="89"/>
      <c r="H558" s="89"/>
    </row>
    <row r="559" spans="2:8" s="87" customFormat="1" ht="15">
      <c r="B559" s="161" t="s">
        <v>2748</v>
      </c>
      <c r="C559" s="233">
        <v>6</v>
      </c>
      <c r="F559" s="89"/>
      <c r="G559" s="89"/>
      <c r="H559" s="89"/>
    </row>
    <row r="560" spans="2:8" s="87" customFormat="1" ht="15">
      <c r="B560" s="161" t="s">
        <v>2749</v>
      </c>
      <c r="C560" s="233">
        <v>9</v>
      </c>
      <c r="F560" s="89"/>
      <c r="G560" s="89"/>
      <c r="H560" s="89"/>
    </row>
    <row r="561" spans="2:8" s="87" customFormat="1" ht="15">
      <c r="B561" s="161" t="s">
        <v>2750</v>
      </c>
      <c r="C561" s="233">
        <v>11</v>
      </c>
      <c r="F561" s="89"/>
      <c r="G561" s="89"/>
      <c r="H561" s="89"/>
    </row>
    <row r="562" spans="2:8" s="87" customFormat="1" ht="15">
      <c r="B562" s="161" t="s">
        <v>2751</v>
      </c>
      <c r="C562" s="233">
        <v>15</v>
      </c>
      <c r="F562" s="89"/>
      <c r="G562" s="89"/>
      <c r="H562" s="89"/>
    </row>
    <row r="563" spans="2:8" s="87" customFormat="1" ht="15">
      <c r="B563" s="161" t="s">
        <v>2752</v>
      </c>
      <c r="C563" s="233">
        <v>13</v>
      </c>
      <c r="F563" s="89"/>
      <c r="G563" s="89"/>
      <c r="H563" s="89"/>
    </row>
    <row r="564" spans="2:8" s="87" customFormat="1" ht="15">
      <c r="B564" s="161" t="s">
        <v>2753</v>
      </c>
      <c r="C564" s="233">
        <v>12</v>
      </c>
      <c r="F564" s="89"/>
      <c r="G564" s="89"/>
      <c r="H564" s="89"/>
    </row>
    <row r="565" spans="2:8" s="87" customFormat="1" ht="15">
      <c r="B565" s="161" t="s">
        <v>2754</v>
      </c>
      <c r="C565" s="233">
        <v>10</v>
      </c>
      <c r="F565" s="89"/>
      <c r="G565" s="89"/>
      <c r="H565" s="89"/>
    </row>
    <row r="566" spans="2:8" s="87" customFormat="1" ht="15">
      <c r="B566" s="161" t="s">
        <v>2755</v>
      </c>
      <c r="C566" s="233">
        <v>7</v>
      </c>
      <c r="F566" s="89"/>
      <c r="G566" s="89"/>
      <c r="H566" s="89"/>
    </row>
    <row r="567" spans="2:8" s="87" customFormat="1" ht="15">
      <c r="B567" s="161" t="s">
        <v>2756</v>
      </c>
      <c r="C567" s="233">
        <v>16</v>
      </c>
      <c r="F567" s="89"/>
      <c r="G567" s="89"/>
      <c r="H567" s="89"/>
    </row>
    <row r="568" spans="2:8" s="87" customFormat="1" ht="15">
      <c r="B568" s="161" t="s">
        <v>2757</v>
      </c>
      <c r="C568" s="233">
        <v>10</v>
      </c>
      <c r="F568" s="89"/>
      <c r="G568" s="89"/>
      <c r="H568" s="89"/>
    </row>
    <row r="569" spans="2:8" s="87" customFormat="1" ht="15">
      <c r="B569" s="161" t="s">
        <v>2758</v>
      </c>
      <c r="C569" s="233">
        <v>15</v>
      </c>
      <c r="F569" s="89"/>
      <c r="G569" s="89"/>
      <c r="H569" s="89"/>
    </row>
    <row r="570" spans="2:8" s="87" customFormat="1" ht="15">
      <c r="B570" s="161" t="s">
        <v>2759</v>
      </c>
      <c r="C570" s="233">
        <v>8</v>
      </c>
      <c r="F570" s="89"/>
      <c r="G570" s="89"/>
      <c r="H570" s="89"/>
    </row>
    <row r="571" spans="2:8" s="87" customFormat="1" ht="15">
      <c r="B571" s="161" t="s">
        <v>2760</v>
      </c>
      <c r="C571" s="233">
        <v>10</v>
      </c>
      <c r="F571" s="89"/>
      <c r="G571" s="89"/>
      <c r="H571" s="89"/>
    </row>
    <row r="572" spans="2:8" s="87" customFormat="1" ht="15">
      <c r="B572" s="161" t="s">
        <v>2761</v>
      </c>
      <c r="C572" s="233">
        <v>12</v>
      </c>
      <c r="F572" s="89"/>
      <c r="G572" s="89"/>
      <c r="H572" s="89"/>
    </row>
    <row r="573" spans="2:8" s="87" customFormat="1" ht="15">
      <c r="B573" s="161" t="s">
        <v>2762</v>
      </c>
      <c r="C573" s="233">
        <v>5</v>
      </c>
      <c r="F573" s="89"/>
      <c r="G573" s="89"/>
      <c r="H573" s="89"/>
    </row>
    <row r="574" spans="2:8" s="87" customFormat="1" ht="15">
      <c r="B574" s="161" t="s">
        <v>2763</v>
      </c>
      <c r="C574" s="233">
        <v>8</v>
      </c>
      <c r="F574" s="89"/>
      <c r="G574" s="89"/>
      <c r="H574" s="89"/>
    </row>
    <row r="575" spans="2:8" s="87" customFormat="1" ht="15">
      <c r="B575" s="161" t="s">
        <v>2764</v>
      </c>
      <c r="C575" s="233">
        <v>7</v>
      </c>
      <c r="F575" s="89"/>
      <c r="G575" s="89"/>
      <c r="H575" s="89"/>
    </row>
    <row r="576" spans="2:8" s="87" customFormat="1" ht="15">
      <c r="B576" s="161" t="s">
        <v>2765</v>
      </c>
      <c r="C576" s="233">
        <v>11</v>
      </c>
      <c r="F576" s="89"/>
      <c r="G576" s="89"/>
      <c r="H576" s="89"/>
    </row>
    <row r="577" spans="2:8" s="87" customFormat="1" ht="15">
      <c r="B577" s="161" t="s">
        <v>2766</v>
      </c>
      <c r="C577" s="233">
        <v>3</v>
      </c>
      <c r="F577" s="89"/>
      <c r="G577" s="89"/>
      <c r="H577" s="89"/>
    </row>
    <row r="578" spans="2:8" s="87" customFormat="1" ht="15">
      <c r="B578" s="161" t="s">
        <v>2767</v>
      </c>
      <c r="C578" s="233">
        <v>8</v>
      </c>
      <c r="F578" s="89"/>
      <c r="G578" s="89"/>
      <c r="H578" s="89"/>
    </row>
    <row r="579" spans="2:8" s="87" customFormat="1" ht="15">
      <c r="B579" s="161" t="s">
        <v>2768</v>
      </c>
      <c r="C579" s="233">
        <v>4</v>
      </c>
      <c r="F579" s="89"/>
      <c r="G579" s="89"/>
      <c r="H579" s="89"/>
    </row>
    <row r="580" spans="2:8" s="87" customFormat="1" ht="15">
      <c r="B580" s="161" t="s">
        <v>2769</v>
      </c>
      <c r="C580" s="233">
        <v>5</v>
      </c>
      <c r="F580" s="89"/>
      <c r="G580" s="89"/>
      <c r="H580" s="89"/>
    </row>
    <row r="581" spans="2:8" s="87" customFormat="1" ht="15">
      <c r="B581" s="161" t="s">
        <v>2770</v>
      </c>
      <c r="C581" s="233">
        <v>5</v>
      </c>
      <c r="F581" s="89"/>
      <c r="G581" s="89"/>
      <c r="H581" s="89"/>
    </row>
    <row r="582" spans="2:8" s="87" customFormat="1" ht="15">
      <c r="B582" s="161" t="s">
        <v>2771</v>
      </c>
      <c r="C582" s="233">
        <v>4</v>
      </c>
      <c r="F582" s="89"/>
      <c r="G582" s="89"/>
      <c r="H582" s="89"/>
    </row>
    <row r="583" spans="2:8" s="87" customFormat="1" ht="15">
      <c r="B583" s="161" t="s">
        <v>2772</v>
      </c>
      <c r="C583" s="233">
        <v>4</v>
      </c>
      <c r="F583" s="89"/>
      <c r="G583" s="89"/>
      <c r="H583" s="89"/>
    </row>
    <row r="584" spans="2:8" s="87" customFormat="1" ht="15">
      <c r="B584" s="161" t="s">
        <v>2773</v>
      </c>
      <c r="C584" s="233">
        <v>3</v>
      </c>
      <c r="F584" s="89"/>
      <c r="G584" s="89"/>
      <c r="H584" s="89"/>
    </row>
    <row r="585" spans="2:8" s="87" customFormat="1" ht="15">
      <c r="B585" s="161" t="s">
        <v>2774</v>
      </c>
      <c r="C585" s="233">
        <v>3</v>
      </c>
      <c r="F585" s="89"/>
      <c r="G585" s="89"/>
      <c r="H585" s="89"/>
    </row>
    <row r="586" spans="2:8" s="87" customFormat="1" ht="15">
      <c r="B586" s="161" t="s">
        <v>2775</v>
      </c>
      <c r="C586" s="233">
        <v>5</v>
      </c>
      <c r="F586" s="89"/>
      <c r="G586" s="89"/>
      <c r="H586" s="89"/>
    </row>
    <row r="587" spans="2:8" s="87" customFormat="1" ht="15">
      <c r="B587" s="161" t="s">
        <v>2776</v>
      </c>
      <c r="C587" s="233">
        <v>5</v>
      </c>
      <c r="F587" s="89"/>
      <c r="G587" s="89"/>
      <c r="H587" s="89"/>
    </row>
    <row r="588" spans="2:8" s="87" customFormat="1" ht="15">
      <c r="B588" s="161" t="s">
        <v>2777</v>
      </c>
      <c r="C588" s="233">
        <v>4</v>
      </c>
      <c r="F588" s="89"/>
      <c r="G588" s="89"/>
      <c r="H588" s="89"/>
    </row>
    <row r="589" spans="2:8" s="87" customFormat="1" ht="15">
      <c r="B589" s="161" t="s">
        <v>2778</v>
      </c>
      <c r="C589" s="233">
        <v>3</v>
      </c>
      <c r="F589" s="89"/>
      <c r="G589" s="89"/>
      <c r="H589" s="89"/>
    </row>
    <row r="590" spans="2:8" s="87" customFormat="1" ht="15">
      <c r="B590" s="161" t="s">
        <v>2779</v>
      </c>
      <c r="C590" s="233">
        <v>2</v>
      </c>
      <c r="F590" s="89"/>
      <c r="G590" s="89"/>
      <c r="H590" s="89"/>
    </row>
    <row r="591" spans="2:8" s="87" customFormat="1" ht="15">
      <c r="B591" s="161" t="s">
        <v>2780</v>
      </c>
      <c r="C591" s="233">
        <v>3</v>
      </c>
      <c r="F591" s="89"/>
      <c r="G591" s="89"/>
      <c r="H591" s="89"/>
    </row>
    <row r="592" spans="2:8" s="87" customFormat="1" ht="15">
      <c r="B592" s="161" t="s">
        <v>2781</v>
      </c>
      <c r="C592" s="233">
        <v>4</v>
      </c>
      <c r="F592" s="89"/>
      <c r="G592" s="89"/>
      <c r="H592" s="89"/>
    </row>
    <row r="593" spans="2:8" s="87" customFormat="1" ht="15">
      <c r="B593" s="161" t="s">
        <v>2782</v>
      </c>
      <c r="C593" s="233">
        <v>4</v>
      </c>
      <c r="F593" s="89"/>
      <c r="G593" s="89"/>
      <c r="H593" s="89"/>
    </row>
    <row r="594" spans="2:8" s="87" customFormat="1" ht="15">
      <c r="B594" s="161" t="s">
        <v>2783</v>
      </c>
      <c r="C594" s="233">
        <v>3</v>
      </c>
      <c r="F594" s="89"/>
      <c r="G594" s="89"/>
      <c r="H594" s="89"/>
    </row>
    <row r="595" spans="2:8" s="87" customFormat="1" ht="15">
      <c r="B595" s="161" t="s">
        <v>2784</v>
      </c>
      <c r="C595" s="233">
        <v>2</v>
      </c>
      <c r="F595" s="89"/>
      <c r="G595" s="89"/>
      <c r="H595" s="89"/>
    </row>
    <row r="596" spans="2:8" s="87" customFormat="1" ht="15">
      <c r="B596" s="161" t="s">
        <v>2785</v>
      </c>
      <c r="C596" s="233">
        <v>5</v>
      </c>
      <c r="F596" s="89"/>
      <c r="G596" s="89"/>
      <c r="H596" s="89"/>
    </row>
    <row r="597" spans="2:8" s="87" customFormat="1" ht="15">
      <c r="B597" s="161" t="s">
        <v>2786</v>
      </c>
      <c r="C597" s="233">
        <v>5</v>
      </c>
      <c r="F597" s="89"/>
      <c r="G597" s="89"/>
      <c r="H597" s="89"/>
    </row>
    <row r="598" spans="2:8" s="87" customFormat="1" ht="15">
      <c r="B598" s="161" t="s">
        <v>2787</v>
      </c>
      <c r="C598" s="233">
        <v>4</v>
      </c>
      <c r="F598" s="89"/>
      <c r="G598" s="89"/>
      <c r="H598" s="89"/>
    </row>
    <row r="599" spans="2:8" s="87" customFormat="1" ht="15">
      <c r="B599" s="161" t="s">
        <v>2788</v>
      </c>
      <c r="C599" s="233">
        <v>5</v>
      </c>
      <c r="F599" s="89"/>
      <c r="G599" s="89"/>
      <c r="H599" s="89"/>
    </row>
    <row r="600" spans="2:8" s="87" customFormat="1" ht="15">
      <c r="B600" s="161" t="s">
        <v>2789</v>
      </c>
      <c r="C600" s="233">
        <v>4</v>
      </c>
      <c r="F600" s="89"/>
      <c r="G600" s="89"/>
      <c r="H600" s="89"/>
    </row>
    <row r="601" spans="2:8" s="87" customFormat="1" ht="15">
      <c r="B601" s="161" t="s">
        <v>2790</v>
      </c>
      <c r="C601" s="233">
        <v>5</v>
      </c>
      <c r="F601" s="89"/>
      <c r="G601" s="89"/>
      <c r="H601" s="89"/>
    </row>
    <row r="602" spans="2:8" s="87" customFormat="1" ht="15">
      <c r="B602" s="161" t="s">
        <v>2791</v>
      </c>
      <c r="C602" s="233">
        <v>2</v>
      </c>
      <c r="F602" s="89"/>
      <c r="G602" s="89"/>
      <c r="H602" s="89"/>
    </row>
    <row r="603" spans="2:8" s="87" customFormat="1" ht="15">
      <c r="B603" s="161" t="s">
        <v>2792</v>
      </c>
      <c r="C603" s="233">
        <v>1</v>
      </c>
      <c r="F603" s="89"/>
      <c r="G603" s="89"/>
      <c r="H603" s="89"/>
    </row>
    <row r="604" spans="2:8" s="87" customFormat="1" ht="15">
      <c r="B604" s="161" t="s">
        <v>2793</v>
      </c>
      <c r="C604" s="233">
        <v>2</v>
      </c>
      <c r="F604" s="89"/>
      <c r="G604" s="89"/>
      <c r="H604" s="89"/>
    </row>
    <row r="605" spans="2:8" s="87" customFormat="1" ht="15">
      <c r="B605" s="161" t="s">
        <v>2794</v>
      </c>
      <c r="C605" s="233">
        <v>2</v>
      </c>
      <c r="F605" s="89"/>
      <c r="G605" s="89"/>
      <c r="H605" s="89"/>
    </row>
    <row r="606" spans="2:8" s="87" customFormat="1" ht="15">
      <c r="B606" s="161" t="s">
        <v>2795</v>
      </c>
      <c r="C606" s="233">
        <v>1</v>
      </c>
      <c r="F606" s="89"/>
      <c r="G606" s="89"/>
      <c r="H606" s="89"/>
    </row>
    <row r="607" spans="2:8" s="87" customFormat="1" ht="15">
      <c r="B607" s="161" t="s">
        <v>2796</v>
      </c>
      <c r="C607" s="233">
        <v>2</v>
      </c>
      <c r="F607" s="89"/>
      <c r="G607" s="89"/>
      <c r="H607" s="89"/>
    </row>
    <row r="608" spans="2:8" s="87" customFormat="1" ht="15">
      <c r="B608" s="161" t="s">
        <v>2797</v>
      </c>
      <c r="C608" s="233">
        <v>3</v>
      </c>
      <c r="F608" s="89"/>
      <c r="G608" s="89"/>
      <c r="H608" s="89"/>
    </row>
    <row r="609" spans="2:8" s="87" customFormat="1" ht="15">
      <c r="B609" s="161" t="s">
        <v>2798</v>
      </c>
      <c r="C609" s="233">
        <v>4</v>
      </c>
      <c r="F609" s="89"/>
      <c r="G609" s="89"/>
      <c r="H609" s="89"/>
    </row>
    <row r="610" spans="2:8" s="87" customFormat="1" ht="15">
      <c r="B610" s="161" t="s">
        <v>2799</v>
      </c>
      <c r="C610" s="233">
        <v>1</v>
      </c>
      <c r="F610" s="89"/>
      <c r="G610" s="89"/>
      <c r="H610" s="89"/>
    </row>
    <row r="611" spans="2:8" s="87" customFormat="1" ht="15">
      <c r="B611" s="161" t="s">
        <v>2800</v>
      </c>
      <c r="C611" s="233">
        <v>2</v>
      </c>
      <c r="F611" s="89"/>
      <c r="G611" s="89"/>
      <c r="H611" s="89"/>
    </row>
    <row r="612" spans="2:8" s="87" customFormat="1" ht="15">
      <c r="B612" s="161" t="s">
        <v>2801</v>
      </c>
      <c r="C612" s="233">
        <v>2</v>
      </c>
      <c r="F612" s="89"/>
      <c r="G612" s="89"/>
      <c r="H612" s="89"/>
    </row>
    <row r="613" spans="2:8" s="87" customFormat="1" ht="15">
      <c r="B613" s="161" t="s">
        <v>2802</v>
      </c>
      <c r="C613" s="233">
        <v>5</v>
      </c>
      <c r="F613" s="89"/>
      <c r="G613" s="89"/>
      <c r="H613" s="89"/>
    </row>
    <row r="614" spans="2:8" s="87" customFormat="1" ht="15">
      <c r="B614" s="161" t="s">
        <v>2803</v>
      </c>
      <c r="C614" s="233">
        <v>3</v>
      </c>
      <c r="F614" s="89"/>
      <c r="G614" s="89"/>
      <c r="H614" s="89"/>
    </row>
    <row r="615" spans="2:8" s="87" customFormat="1" ht="15">
      <c r="B615" s="161" t="s">
        <v>2804</v>
      </c>
      <c r="C615" s="233">
        <v>2</v>
      </c>
      <c r="F615" s="89"/>
      <c r="G615" s="89"/>
      <c r="H615" s="89"/>
    </row>
    <row r="616" spans="2:8" s="87" customFormat="1" ht="15">
      <c r="B616" s="161" t="s">
        <v>2805</v>
      </c>
      <c r="C616" s="233">
        <v>1</v>
      </c>
      <c r="F616" s="89"/>
      <c r="G616" s="89"/>
      <c r="H616" s="89"/>
    </row>
    <row r="617" spans="2:8" s="87" customFormat="1" ht="15">
      <c r="B617" s="161" t="s">
        <v>2806</v>
      </c>
      <c r="C617" s="233">
        <v>2</v>
      </c>
      <c r="F617" s="89"/>
      <c r="G617" s="89"/>
      <c r="H617" s="89"/>
    </row>
    <row r="618" spans="2:8" s="87" customFormat="1" ht="15">
      <c r="B618" s="161" t="s">
        <v>2807</v>
      </c>
      <c r="C618" s="233">
        <v>3</v>
      </c>
      <c r="F618" s="89"/>
      <c r="G618" s="89"/>
      <c r="H618" s="89"/>
    </row>
    <row r="619" spans="2:8" s="87" customFormat="1" ht="15">
      <c r="B619" s="161" t="s">
        <v>2808</v>
      </c>
      <c r="C619" s="233">
        <v>1</v>
      </c>
      <c r="F619" s="89"/>
      <c r="G619" s="89"/>
      <c r="H619" s="89"/>
    </row>
    <row r="620" spans="2:8" s="87" customFormat="1" ht="15">
      <c r="B620" s="161" t="s">
        <v>2809</v>
      </c>
      <c r="C620" s="233">
        <v>2</v>
      </c>
      <c r="F620" s="89"/>
      <c r="G620" s="89"/>
      <c r="H620" s="89"/>
    </row>
    <row r="621" spans="2:8" s="87" customFormat="1" ht="15">
      <c r="B621" s="161" t="s">
        <v>2810</v>
      </c>
      <c r="C621" s="233">
        <v>3</v>
      </c>
      <c r="F621" s="89"/>
      <c r="G621" s="89"/>
      <c r="H621" s="89"/>
    </row>
    <row r="622" spans="2:8" s="87" customFormat="1" ht="15">
      <c r="B622" s="161" t="s">
        <v>2811</v>
      </c>
      <c r="C622" s="233">
        <v>2</v>
      </c>
      <c r="F622" s="89"/>
      <c r="G622" s="89"/>
      <c r="H622" s="89"/>
    </row>
    <row r="623" spans="2:8" s="87" customFormat="1" ht="15">
      <c r="B623" s="161" t="s">
        <v>2812</v>
      </c>
      <c r="C623" s="233">
        <v>1</v>
      </c>
      <c r="F623" s="89"/>
      <c r="G623" s="89"/>
      <c r="H623" s="89"/>
    </row>
    <row r="624" spans="2:8" s="87" customFormat="1" ht="15">
      <c r="B624" s="161" t="s">
        <v>2813</v>
      </c>
      <c r="C624" s="233">
        <v>2</v>
      </c>
      <c r="F624" s="89"/>
      <c r="G624" s="89"/>
      <c r="H624" s="89"/>
    </row>
    <row r="625" spans="2:8" s="87" customFormat="1" ht="15">
      <c r="B625" s="161" t="s">
        <v>2814</v>
      </c>
      <c r="C625" s="233">
        <v>1</v>
      </c>
      <c r="F625" s="89"/>
      <c r="G625" s="89"/>
      <c r="H625" s="89"/>
    </row>
    <row r="626" spans="2:8" s="87" customFormat="1" ht="15">
      <c r="B626" s="161" t="s">
        <v>2815</v>
      </c>
      <c r="C626" s="233">
        <v>1</v>
      </c>
      <c r="F626" s="89"/>
      <c r="G626" s="89"/>
      <c r="H626" s="89"/>
    </row>
    <row r="627" spans="2:8" s="87" customFormat="1" ht="15">
      <c r="B627" s="161" t="s">
        <v>2816</v>
      </c>
      <c r="C627" s="233">
        <v>2</v>
      </c>
      <c r="F627" s="89"/>
      <c r="G627" s="89"/>
      <c r="H627" s="89"/>
    </row>
    <row r="628" spans="2:8" s="87" customFormat="1" ht="15">
      <c r="B628" s="161" t="s">
        <v>2817</v>
      </c>
      <c r="C628" s="233">
        <v>1</v>
      </c>
      <c r="F628" s="89"/>
      <c r="G628" s="89"/>
      <c r="H628" s="89"/>
    </row>
    <row r="629" spans="2:8" s="87" customFormat="1" ht="15">
      <c r="B629" s="161" t="s">
        <v>2818</v>
      </c>
      <c r="C629" s="233">
        <v>1</v>
      </c>
      <c r="F629" s="89"/>
      <c r="G629" s="89"/>
      <c r="H629" s="89"/>
    </row>
    <row r="630" spans="2:8" s="87" customFormat="1" ht="15">
      <c r="B630" s="161" t="s">
        <v>2819</v>
      </c>
      <c r="C630" s="233">
        <v>1</v>
      </c>
      <c r="F630" s="89"/>
      <c r="G630" s="89"/>
      <c r="H630" s="89"/>
    </row>
    <row r="631" spans="2:8" s="87" customFormat="1" ht="15">
      <c r="B631" s="161" t="s">
        <v>2820</v>
      </c>
      <c r="C631" s="233">
        <v>1</v>
      </c>
      <c r="F631" s="89"/>
      <c r="G631" s="89"/>
      <c r="H631" s="89"/>
    </row>
    <row r="632" spans="2:8" s="87" customFormat="1" ht="15">
      <c r="B632" s="161" t="s">
        <v>2821</v>
      </c>
      <c r="C632" s="233">
        <v>1</v>
      </c>
      <c r="F632" s="89"/>
      <c r="G632" s="89"/>
      <c r="H632" s="89"/>
    </row>
    <row r="633" spans="2:8" s="87" customFormat="1" ht="15">
      <c r="B633" s="161" t="s">
        <v>2822</v>
      </c>
      <c r="C633" s="233">
        <v>1</v>
      </c>
      <c r="F633" s="89"/>
      <c r="G633" s="89"/>
      <c r="H633" s="89"/>
    </row>
    <row r="634" spans="2:8" s="87" customFormat="1">
      <c r="C634" s="88"/>
      <c r="F634" s="89"/>
      <c r="G634" s="89"/>
      <c r="H634" s="89"/>
    </row>
    <row r="635" spans="2:8" s="87" customFormat="1" ht="15.75">
      <c r="B635" s="176" t="s">
        <v>2823</v>
      </c>
      <c r="C635" s="232" t="s">
        <v>2660</v>
      </c>
      <c r="F635" s="89"/>
      <c r="G635" s="89"/>
      <c r="H635" s="89"/>
    </row>
    <row r="636" spans="2:8" s="87" customFormat="1" ht="15">
      <c r="B636" s="161" t="s">
        <v>2661</v>
      </c>
      <c r="C636" s="233">
        <v>21</v>
      </c>
      <c r="F636" s="89"/>
      <c r="G636" s="89"/>
      <c r="H636" s="89"/>
    </row>
    <row r="637" spans="2:8" s="87" customFormat="1" ht="15">
      <c r="B637" s="161" t="s">
        <v>2662</v>
      </c>
      <c r="C637" s="233">
        <v>12</v>
      </c>
      <c r="F637" s="89"/>
      <c r="G637" s="89"/>
      <c r="H637" s="89"/>
    </row>
    <row r="638" spans="2:8" s="87" customFormat="1" ht="15">
      <c r="B638" s="161" t="s">
        <v>2663</v>
      </c>
      <c r="C638" s="233">
        <v>3</v>
      </c>
      <c r="F638" s="89"/>
      <c r="G638" s="89"/>
      <c r="H638" s="89"/>
    </row>
    <row r="639" spans="2:8" s="87" customFormat="1" ht="15">
      <c r="B639" s="161" t="s">
        <v>2664</v>
      </c>
      <c r="C639" s="233">
        <v>27</v>
      </c>
      <c r="F639" s="89"/>
      <c r="G639" s="89"/>
      <c r="H639" s="89"/>
    </row>
    <row r="640" spans="2:8" s="87" customFormat="1" ht="15">
      <c r="B640" s="161" t="s">
        <v>2665</v>
      </c>
      <c r="C640" s="233">
        <v>8</v>
      </c>
      <c r="F640" s="89"/>
      <c r="G640" s="89"/>
      <c r="H640" s="89"/>
    </row>
    <row r="641" spans="2:8" s="87" customFormat="1" ht="15">
      <c r="B641" s="161" t="s">
        <v>2666</v>
      </c>
      <c r="C641" s="233">
        <v>11</v>
      </c>
      <c r="F641" s="89"/>
      <c r="G641" s="89"/>
      <c r="H641" s="89"/>
    </row>
    <row r="642" spans="2:8" s="87" customFormat="1" ht="15">
      <c r="B642" s="161" t="s">
        <v>2667</v>
      </c>
      <c r="C642" s="233">
        <v>8</v>
      </c>
      <c r="F642" s="89"/>
      <c r="G642" s="89"/>
      <c r="H642" s="89"/>
    </row>
    <row r="643" spans="2:8" s="87" customFormat="1" ht="15">
      <c r="B643" s="161" t="s">
        <v>2668</v>
      </c>
      <c r="C643" s="233">
        <v>12</v>
      </c>
      <c r="F643" s="89"/>
      <c r="G643" s="89"/>
      <c r="H643" s="89"/>
    </row>
    <row r="644" spans="2:8" s="87" customFormat="1" ht="15">
      <c r="B644" s="161" t="s">
        <v>2669</v>
      </c>
      <c r="C644" s="233">
        <v>18</v>
      </c>
      <c r="F644" s="89"/>
      <c r="G644" s="89"/>
      <c r="H644" s="89"/>
    </row>
    <row r="645" spans="2:8" s="87" customFormat="1" ht="15">
      <c r="B645" s="161" t="s">
        <v>2670</v>
      </c>
      <c r="C645" s="233">
        <v>16</v>
      </c>
      <c r="F645" s="89"/>
      <c r="G645" s="89"/>
      <c r="H645" s="89"/>
    </row>
    <row r="646" spans="2:8" s="87" customFormat="1" ht="15">
      <c r="B646" s="161" t="s">
        <v>2671</v>
      </c>
      <c r="C646" s="233">
        <v>5</v>
      </c>
      <c r="F646" s="89"/>
      <c r="G646" s="89"/>
      <c r="H646" s="89"/>
    </row>
    <row r="647" spans="2:8" s="87" customFormat="1" ht="15">
      <c r="B647" s="161" t="s">
        <v>2672</v>
      </c>
      <c r="C647" s="233">
        <v>6</v>
      </c>
      <c r="F647" s="89"/>
      <c r="G647" s="89"/>
      <c r="H647" s="89"/>
    </row>
    <row r="648" spans="2:8" s="87" customFormat="1" ht="15">
      <c r="B648" s="161" t="s">
        <v>2673</v>
      </c>
      <c r="C648" s="233">
        <v>26</v>
      </c>
      <c r="F648" s="89"/>
      <c r="G648" s="89"/>
      <c r="H648" s="89"/>
    </row>
    <row r="649" spans="2:8" s="87" customFormat="1" ht="15">
      <c r="B649" s="161" t="s">
        <v>2674</v>
      </c>
      <c r="C649" s="233">
        <v>8</v>
      </c>
      <c r="F649" s="89"/>
      <c r="G649" s="89"/>
      <c r="H649" s="89"/>
    </row>
    <row r="650" spans="2:8" s="87" customFormat="1" ht="15">
      <c r="B650" s="161" t="s">
        <v>2675</v>
      </c>
      <c r="C650" s="233">
        <v>4</v>
      </c>
      <c r="F650" s="89"/>
      <c r="G650" s="89"/>
      <c r="H650" s="89"/>
    </row>
    <row r="651" spans="2:8" s="87" customFormat="1" ht="15">
      <c r="B651" s="161" t="s">
        <v>2676</v>
      </c>
      <c r="C651" s="233">
        <v>10</v>
      </c>
      <c r="F651" s="89"/>
      <c r="G651" s="89"/>
      <c r="H651" s="89"/>
    </row>
    <row r="652" spans="2:8" s="87" customFormat="1" ht="15">
      <c r="B652" s="161" t="s">
        <v>2677</v>
      </c>
      <c r="C652" s="233">
        <v>15</v>
      </c>
      <c r="F652" s="89"/>
      <c r="G652" s="89"/>
      <c r="H652" s="89"/>
    </row>
    <row r="653" spans="2:8" s="87" customFormat="1" ht="15">
      <c r="B653" s="161" t="s">
        <v>2678</v>
      </c>
      <c r="C653" s="233">
        <v>15</v>
      </c>
      <c r="F653" s="89"/>
      <c r="G653" s="89"/>
      <c r="H653" s="89"/>
    </row>
    <row r="654" spans="2:8" s="87" customFormat="1" ht="15">
      <c r="B654" s="161" t="s">
        <v>2679</v>
      </c>
      <c r="C654" s="233">
        <v>23</v>
      </c>
      <c r="F654" s="89"/>
      <c r="G654" s="89"/>
      <c r="H654" s="89"/>
    </row>
    <row r="655" spans="2:8" s="87" customFormat="1" ht="15">
      <c r="B655" s="161" t="s">
        <v>2680</v>
      </c>
      <c r="C655" s="233">
        <v>12</v>
      </c>
      <c r="F655" s="89"/>
      <c r="G655" s="89"/>
      <c r="H655" s="89"/>
    </row>
    <row r="656" spans="2:8" s="87" customFormat="1" ht="15">
      <c r="B656" s="161" t="s">
        <v>2681</v>
      </c>
      <c r="C656" s="233">
        <v>12</v>
      </c>
      <c r="F656" s="89"/>
      <c r="G656" s="89"/>
      <c r="H656" s="89"/>
    </row>
    <row r="657" spans="2:8" s="87" customFormat="1" ht="15">
      <c r="B657" s="161" t="s">
        <v>2682</v>
      </c>
      <c r="C657" s="233">
        <v>7</v>
      </c>
      <c r="F657" s="89"/>
      <c r="G657" s="89"/>
      <c r="H657" s="89"/>
    </row>
    <row r="658" spans="2:8" s="87" customFormat="1" ht="15">
      <c r="B658" s="161" t="s">
        <v>2683</v>
      </c>
      <c r="C658" s="233">
        <v>10</v>
      </c>
      <c r="F658" s="89"/>
      <c r="G658" s="89"/>
      <c r="H658" s="89"/>
    </row>
    <row r="659" spans="2:8" s="87" customFormat="1" ht="15">
      <c r="B659" s="161" t="s">
        <v>2684</v>
      </c>
      <c r="C659" s="233">
        <v>11</v>
      </c>
      <c r="F659" s="89"/>
      <c r="G659" s="89"/>
      <c r="H659" s="89"/>
    </row>
    <row r="660" spans="2:8" s="87" customFormat="1" ht="15">
      <c r="B660" s="161" t="s">
        <v>2685</v>
      </c>
      <c r="C660" s="233">
        <v>4</v>
      </c>
      <c r="F660" s="89"/>
      <c r="G660" s="89"/>
      <c r="H660" s="89"/>
    </row>
    <row r="661" spans="2:8" s="87" customFormat="1" ht="15">
      <c r="B661" s="161" t="s">
        <v>2686</v>
      </c>
      <c r="C661" s="233">
        <v>11</v>
      </c>
      <c r="F661" s="89"/>
      <c r="G661" s="89"/>
      <c r="H661" s="89"/>
    </row>
    <row r="662" spans="2:8" s="87" customFormat="1" ht="15">
      <c r="B662" s="161" t="s">
        <v>2687</v>
      </c>
      <c r="C662" s="233">
        <v>19</v>
      </c>
      <c r="F662" s="89"/>
      <c r="G662" s="89"/>
      <c r="H662" s="89"/>
    </row>
    <row r="663" spans="2:8" s="87" customFormat="1" ht="15">
      <c r="B663" s="161" t="s">
        <v>2688</v>
      </c>
      <c r="C663" s="233">
        <v>9</v>
      </c>
      <c r="F663" s="89"/>
      <c r="G663" s="89"/>
      <c r="H663" s="89"/>
    </row>
    <row r="664" spans="2:8" s="87" customFormat="1" ht="15">
      <c r="B664" s="161" t="s">
        <v>2689</v>
      </c>
      <c r="C664" s="233">
        <v>2</v>
      </c>
      <c r="F664" s="89"/>
      <c r="G664" s="89"/>
      <c r="H664" s="89"/>
    </row>
    <row r="665" spans="2:8" s="87" customFormat="1" ht="15">
      <c r="B665" s="161" t="s">
        <v>2690</v>
      </c>
      <c r="C665" s="233">
        <v>15</v>
      </c>
      <c r="F665" s="89"/>
      <c r="G665" s="89"/>
      <c r="H665" s="89"/>
    </row>
    <row r="666" spans="2:8" s="87" customFormat="1" ht="15">
      <c r="B666" s="161" t="s">
        <v>2691</v>
      </c>
      <c r="C666" s="233">
        <v>17</v>
      </c>
      <c r="F666" s="89"/>
      <c r="G666" s="89"/>
      <c r="H666" s="89"/>
    </row>
    <row r="667" spans="2:8" s="87" customFormat="1" ht="15">
      <c r="B667" s="161" t="s">
        <v>2692</v>
      </c>
      <c r="C667" s="233">
        <v>10</v>
      </c>
      <c r="F667" s="89"/>
      <c r="G667" s="89"/>
      <c r="H667" s="89"/>
    </row>
    <row r="668" spans="2:8" s="87" customFormat="1" ht="15">
      <c r="B668" s="161" t="s">
        <v>2693</v>
      </c>
      <c r="C668" s="233">
        <v>12</v>
      </c>
      <c r="F668" s="89"/>
      <c r="G668" s="89"/>
      <c r="H668" s="89"/>
    </row>
    <row r="669" spans="2:8" s="87" customFormat="1" ht="15">
      <c r="B669" s="161" t="s">
        <v>2694</v>
      </c>
      <c r="C669" s="233">
        <v>19</v>
      </c>
      <c r="F669" s="89"/>
      <c r="G669" s="89"/>
      <c r="H669" s="89"/>
    </row>
    <row r="670" spans="2:8" s="87" customFormat="1" ht="15">
      <c r="B670" s="161" t="s">
        <v>2695</v>
      </c>
      <c r="C670" s="233">
        <v>18</v>
      </c>
      <c r="F670" s="89"/>
      <c r="G670" s="89"/>
      <c r="H670" s="89"/>
    </row>
    <row r="671" spans="2:8" s="87" customFormat="1" ht="15">
      <c r="B671" s="161" t="s">
        <v>2696</v>
      </c>
      <c r="C671" s="233">
        <v>15</v>
      </c>
      <c r="F671" s="89"/>
      <c r="G671" s="89"/>
      <c r="H671" s="89"/>
    </row>
    <row r="672" spans="2:8" s="87" customFormat="1" ht="15">
      <c r="B672" s="161" t="s">
        <v>2697</v>
      </c>
      <c r="C672" s="233">
        <v>5</v>
      </c>
      <c r="F672" s="89"/>
      <c r="G672" s="89"/>
      <c r="H672" s="89"/>
    </row>
    <row r="673" spans="2:8" s="87" customFormat="1" ht="15">
      <c r="B673" s="161" t="s">
        <v>2698</v>
      </c>
      <c r="C673" s="233">
        <v>14</v>
      </c>
      <c r="F673" s="89"/>
      <c r="G673" s="89"/>
      <c r="H673" s="89"/>
    </row>
    <row r="674" spans="2:8" s="87" customFormat="1" ht="15">
      <c r="B674" s="161" t="s">
        <v>2699</v>
      </c>
      <c r="C674" s="233">
        <v>15</v>
      </c>
      <c r="F674" s="89"/>
      <c r="G674" s="89"/>
      <c r="H674" s="89"/>
    </row>
    <row r="675" spans="2:8" s="87" customFormat="1" ht="15">
      <c r="B675" s="161" t="s">
        <v>2700</v>
      </c>
      <c r="C675" s="233">
        <v>19</v>
      </c>
      <c r="F675" s="89"/>
      <c r="G675" s="89"/>
      <c r="H675" s="89"/>
    </row>
    <row r="676" spans="2:8" s="87" customFormat="1" ht="15">
      <c r="B676" s="161" t="s">
        <v>2701</v>
      </c>
      <c r="C676" s="233">
        <v>10</v>
      </c>
      <c r="F676" s="89"/>
      <c r="G676" s="89"/>
      <c r="H676" s="89"/>
    </row>
    <row r="677" spans="2:8" s="87" customFormat="1" ht="15">
      <c r="B677" s="161" t="s">
        <v>2702</v>
      </c>
      <c r="C677" s="233">
        <v>13</v>
      </c>
      <c r="F677" s="89"/>
      <c r="G677" s="89"/>
      <c r="H677" s="89"/>
    </row>
    <row r="678" spans="2:8" s="87" customFormat="1" ht="15">
      <c r="B678" s="161" t="s">
        <v>2703</v>
      </c>
      <c r="C678" s="233">
        <v>16</v>
      </c>
      <c r="F678" s="89"/>
      <c r="G678" s="89"/>
      <c r="H678" s="89"/>
    </row>
    <row r="679" spans="2:8" s="87" customFormat="1" ht="15">
      <c r="B679" s="161" t="s">
        <v>2704</v>
      </c>
      <c r="C679" s="233">
        <v>7</v>
      </c>
      <c r="F679" s="89"/>
      <c r="G679" s="89"/>
      <c r="H679" s="89"/>
    </row>
    <row r="680" spans="2:8" s="87" customFormat="1" ht="15">
      <c r="B680" s="161" t="s">
        <v>2705</v>
      </c>
      <c r="C680" s="233">
        <v>9</v>
      </c>
      <c r="F680" s="89"/>
      <c r="G680" s="89"/>
      <c r="H680" s="89"/>
    </row>
    <row r="681" spans="2:8" s="87" customFormat="1" ht="15">
      <c r="B681" s="161" t="s">
        <v>2706</v>
      </c>
      <c r="C681" s="233">
        <v>20</v>
      </c>
      <c r="F681" s="89"/>
      <c r="G681" s="89"/>
      <c r="H681" s="89"/>
    </row>
    <row r="682" spans="2:8" s="87" customFormat="1" ht="15">
      <c r="B682" s="161" t="s">
        <v>2707</v>
      </c>
      <c r="C682" s="233">
        <v>13</v>
      </c>
      <c r="F682" s="89"/>
      <c r="G682" s="89"/>
      <c r="H682" s="89"/>
    </row>
    <row r="683" spans="2:8" s="87" customFormat="1" ht="15">
      <c r="B683" s="161" t="s">
        <v>2708</v>
      </c>
      <c r="C683" s="233">
        <v>14</v>
      </c>
      <c r="F683" s="89"/>
      <c r="G683" s="89"/>
      <c r="H683" s="89"/>
    </row>
    <row r="684" spans="2:8" s="87" customFormat="1" ht="15">
      <c r="B684" s="161" t="s">
        <v>2709</v>
      </c>
      <c r="C684" s="233">
        <v>6</v>
      </c>
      <c r="F684" s="89"/>
      <c r="G684" s="89"/>
      <c r="H684" s="89"/>
    </row>
    <row r="685" spans="2:8" s="87" customFormat="1" ht="15">
      <c r="B685" s="161" t="s">
        <v>2710</v>
      </c>
      <c r="C685" s="233">
        <v>10</v>
      </c>
      <c r="F685" s="89"/>
      <c r="G685" s="89"/>
      <c r="H685" s="89"/>
    </row>
    <row r="686" spans="2:8" s="87" customFormat="1" ht="15">
      <c r="B686" s="161" t="s">
        <v>2711</v>
      </c>
      <c r="C686" s="233">
        <v>14</v>
      </c>
      <c r="F686" s="89"/>
      <c r="G686" s="89"/>
      <c r="H686" s="89"/>
    </row>
    <row r="687" spans="2:8" s="87" customFormat="1" ht="15">
      <c r="B687" s="161" t="s">
        <v>2712</v>
      </c>
      <c r="C687" s="233">
        <v>12</v>
      </c>
      <c r="F687" s="89"/>
      <c r="G687" s="89"/>
      <c r="H687" s="89"/>
    </row>
    <row r="688" spans="2:8" s="87" customFormat="1" ht="15">
      <c r="B688" s="161" t="s">
        <v>2713</v>
      </c>
      <c r="C688" s="233">
        <v>2</v>
      </c>
      <c r="F688" s="89"/>
      <c r="G688" s="89"/>
      <c r="H688" s="89"/>
    </row>
    <row r="689" spans="2:8" s="87" customFormat="1" ht="15">
      <c r="B689" s="161" t="s">
        <v>2714</v>
      </c>
      <c r="C689" s="233">
        <v>9</v>
      </c>
      <c r="F689" s="89"/>
      <c r="G689" s="89"/>
      <c r="H689" s="89"/>
    </row>
    <row r="690" spans="2:8" s="87" customFormat="1" ht="15">
      <c r="B690" s="161" t="s">
        <v>2715</v>
      </c>
      <c r="C690" s="233">
        <v>4</v>
      </c>
      <c r="F690" s="89"/>
      <c r="G690" s="89"/>
      <c r="H690" s="89"/>
    </row>
    <row r="691" spans="2:8" s="87" customFormat="1" ht="15">
      <c r="B691" s="161" t="s">
        <v>2716</v>
      </c>
      <c r="C691" s="233">
        <v>19</v>
      </c>
      <c r="F691" s="89"/>
      <c r="G691" s="89"/>
      <c r="H691" s="89"/>
    </row>
    <row r="692" spans="2:8" s="87" customFormat="1" ht="15">
      <c r="B692" s="161" t="s">
        <v>2717</v>
      </c>
      <c r="C692" s="233">
        <v>16</v>
      </c>
      <c r="F692" s="89"/>
      <c r="G692" s="89"/>
      <c r="H692" s="89"/>
    </row>
    <row r="693" spans="2:8" s="87" customFormat="1" ht="15">
      <c r="B693" s="161" t="s">
        <v>2718</v>
      </c>
      <c r="C693" s="233">
        <v>15</v>
      </c>
      <c r="F693" s="89"/>
      <c r="G693" s="89"/>
      <c r="H693" s="89"/>
    </row>
    <row r="694" spans="2:8" s="87" customFormat="1" ht="15">
      <c r="B694" s="161" t="s">
        <v>2719</v>
      </c>
      <c r="C694" s="233">
        <v>17</v>
      </c>
      <c r="F694" s="89"/>
      <c r="G694" s="89"/>
      <c r="H694" s="89"/>
    </row>
    <row r="695" spans="2:8" s="87" customFormat="1" ht="15">
      <c r="B695" s="161" t="s">
        <v>2720</v>
      </c>
      <c r="C695" s="233">
        <v>21</v>
      </c>
      <c r="F695" s="89"/>
      <c r="G695" s="89"/>
      <c r="H695" s="89"/>
    </row>
    <row r="696" spans="2:8" s="87" customFormat="1" ht="15">
      <c r="B696" s="161" t="s">
        <v>2721</v>
      </c>
      <c r="C696" s="233">
        <v>7</v>
      </c>
      <c r="F696" s="89"/>
      <c r="G696" s="89"/>
      <c r="H696" s="89"/>
    </row>
    <row r="697" spans="2:8" s="87" customFormat="1" ht="15">
      <c r="B697" s="161" t="s">
        <v>2722</v>
      </c>
      <c r="C697" s="233">
        <v>20</v>
      </c>
      <c r="F697" s="89"/>
      <c r="G697" s="89"/>
      <c r="H697" s="89"/>
    </row>
    <row r="698" spans="2:8" s="87" customFormat="1" ht="15">
      <c r="B698" s="161" t="s">
        <v>2723</v>
      </c>
      <c r="C698" s="233">
        <v>17</v>
      </c>
      <c r="F698" s="89"/>
      <c r="G698" s="89"/>
      <c r="H698" s="89"/>
    </row>
    <row r="699" spans="2:8" s="87" customFormat="1" ht="15">
      <c r="B699" s="161" t="s">
        <v>2724</v>
      </c>
      <c r="C699" s="233">
        <v>12</v>
      </c>
      <c r="F699" s="89"/>
      <c r="G699" s="89"/>
      <c r="H699" s="89"/>
    </row>
    <row r="700" spans="2:8" s="87" customFormat="1" ht="15">
      <c r="B700" s="161" t="s">
        <v>2725</v>
      </c>
      <c r="C700" s="233">
        <v>19</v>
      </c>
      <c r="F700" s="89"/>
      <c r="G700" s="89"/>
      <c r="H700" s="89"/>
    </row>
    <row r="701" spans="2:8" s="87" customFormat="1" ht="15">
      <c r="B701" s="161" t="s">
        <v>2726</v>
      </c>
      <c r="C701" s="233">
        <v>19</v>
      </c>
      <c r="F701" s="89"/>
      <c r="G701" s="89"/>
      <c r="H701" s="89"/>
    </row>
    <row r="702" spans="2:8" s="87" customFormat="1" ht="15">
      <c r="B702" s="161" t="s">
        <v>2727</v>
      </c>
      <c r="C702" s="233">
        <v>7</v>
      </c>
      <c r="F702" s="89"/>
      <c r="G702" s="89"/>
      <c r="H702" s="89"/>
    </row>
    <row r="703" spans="2:8" s="87" customFormat="1" ht="15">
      <c r="B703" s="161" t="s">
        <v>2728</v>
      </c>
      <c r="C703" s="233">
        <v>16</v>
      </c>
      <c r="F703" s="89"/>
      <c r="G703" s="89"/>
      <c r="H703" s="89"/>
    </row>
    <row r="704" spans="2:8" s="87" customFormat="1" ht="15">
      <c r="B704" s="161" t="s">
        <v>2729</v>
      </c>
      <c r="C704" s="233">
        <v>13</v>
      </c>
      <c r="F704" s="89"/>
      <c r="G704" s="89"/>
      <c r="H704" s="89"/>
    </row>
    <row r="705" spans="2:8" s="87" customFormat="1" ht="15">
      <c r="B705" s="161" t="s">
        <v>2730</v>
      </c>
      <c r="C705" s="233">
        <v>7</v>
      </c>
      <c r="F705" s="89"/>
      <c r="G705" s="89"/>
      <c r="H705" s="89"/>
    </row>
    <row r="706" spans="2:8" s="87" customFormat="1" ht="15">
      <c r="B706" s="161" t="s">
        <v>2731</v>
      </c>
      <c r="C706" s="233">
        <v>2</v>
      </c>
      <c r="F706" s="89"/>
      <c r="G706" s="89"/>
      <c r="H706" s="89"/>
    </row>
    <row r="707" spans="2:8" s="87" customFormat="1" ht="15">
      <c r="B707" s="161" t="s">
        <v>2732</v>
      </c>
      <c r="C707" s="233">
        <v>7</v>
      </c>
      <c r="F707" s="89"/>
      <c r="G707" s="89"/>
      <c r="H707" s="89"/>
    </row>
    <row r="708" spans="2:8" s="87" customFormat="1" ht="15">
      <c r="B708" s="161" t="s">
        <v>2733</v>
      </c>
      <c r="C708" s="233">
        <v>10</v>
      </c>
      <c r="F708" s="89"/>
      <c r="G708" s="89"/>
      <c r="H708" s="89"/>
    </row>
    <row r="709" spans="2:8" s="87" customFormat="1" ht="15">
      <c r="B709" s="161" t="s">
        <v>2734</v>
      </c>
      <c r="C709" s="233">
        <v>15</v>
      </c>
      <c r="F709" s="89"/>
      <c r="G709" s="89"/>
      <c r="H709" s="89"/>
    </row>
    <row r="710" spans="2:8" s="87" customFormat="1" ht="15">
      <c r="B710" s="161" t="s">
        <v>2735</v>
      </c>
      <c r="C710" s="233">
        <v>17</v>
      </c>
      <c r="F710" s="89"/>
      <c r="G710" s="89"/>
      <c r="H710" s="89"/>
    </row>
    <row r="711" spans="2:8" s="87" customFormat="1" ht="15">
      <c r="B711" s="161" t="s">
        <v>2736</v>
      </c>
      <c r="C711" s="233">
        <v>10</v>
      </c>
      <c r="F711" s="89"/>
      <c r="G711" s="89"/>
      <c r="H711" s="89"/>
    </row>
    <row r="712" spans="2:8" s="87" customFormat="1" ht="15">
      <c r="B712" s="161" t="s">
        <v>2737</v>
      </c>
      <c r="C712" s="233">
        <v>4</v>
      </c>
      <c r="F712" s="89"/>
      <c r="G712" s="89"/>
      <c r="H712" s="89"/>
    </row>
    <row r="713" spans="2:8" s="87" customFormat="1" ht="15">
      <c r="B713" s="161" t="s">
        <v>2738</v>
      </c>
      <c r="C713" s="233">
        <v>8</v>
      </c>
      <c r="F713" s="89"/>
      <c r="G713" s="89"/>
      <c r="H713" s="89"/>
    </row>
    <row r="714" spans="2:8" s="87" customFormat="1" ht="15">
      <c r="B714" s="161" t="s">
        <v>2739</v>
      </c>
      <c r="C714" s="233">
        <v>8</v>
      </c>
      <c r="F714" s="89"/>
      <c r="G714" s="89"/>
      <c r="H714" s="89"/>
    </row>
    <row r="715" spans="2:8" s="87" customFormat="1" ht="15">
      <c r="B715" s="161" t="s">
        <v>2740</v>
      </c>
      <c r="C715" s="233">
        <v>11</v>
      </c>
      <c r="F715" s="89"/>
      <c r="G715" s="89"/>
      <c r="H715" s="89"/>
    </row>
    <row r="716" spans="2:8" s="87" customFormat="1" ht="15">
      <c r="B716" s="161" t="s">
        <v>2741</v>
      </c>
      <c r="C716" s="233">
        <v>4</v>
      </c>
      <c r="F716" s="89"/>
      <c r="G716" s="89"/>
      <c r="H716" s="89"/>
    </row>
    <row r="717" spans="2:8" s="87" customFormat="1" ht="15">
      <c r="B717" s="161" t="s">
        <v>2742</v>
      </c>
      <c r="C717" s="233">
        <v>6</v>
      </c>
      <c r="F717" s="89"/>
      <c r="G717" s="89"/>
      <c r="H717" s="89"/>
    </row>
    <row r="718" spans="2:8" s="87" customFormat="1" ht="15">
      <c r="B718" s="161" t="s">
        <v>2743</v>
      </c>
      <c r="C718" s="233">
        <v>11</v>
      </c>
      <c r="F718" s="89"/>
      <c r="G718" s="89"/>
      <c r="H718" s="89"/>
    </row>
    <row r="719" spans="2:8" s="87" customFormat="1" ht="15">
      <c r="B719" s="161" t="s">
        <v>2744</v>
      </c>
      <c r="C719" s="233">
        <v>10</v>
      </c>
      <c r="F719" s="89"/>
      <c r="G719" s="89"/>
      <c r="H719" s="89"/>
    </row>
    <row r="720" spans="2:8" s="87" customFormat="1" ht="15">
      <c r="B720" s="161" t="s">
        <v>2745</v>
      </c>
      <c r="C720" s="233">
        <v>8</v>
      </c>
      <c r="F720" s="89"/>
      <c r="G720" s="89"/>
      <c r="H720" s="89"/>
    </row>
    <row r="721" spans="2:8" s="87" customFormat="1" ht="15">
      <c r="B721" s="161" t="s">
        <v>2746</v>
      </c>
      <c r="C721" s="233">
        <v>6</v>
      </c>
      <c r="F721" s="89"/>
      <c r="G721" s="89"/>
      <c r="H721" s="89"/>
    </row>
    <row r="722" spans="2:8" s="87" customFormat="1" ht="15">
      <c r="B722" s="161" t="s">
        <v>2747</v>
      </c>
      <c r="C722" s="233">
        <v>11</v>
      </c>
      <c r="F722" s="89"/>
      <c r="G722" s="89"/>
      <c r="H722" s="89"/>
    </row>
    <row r="723" spans="2:8" s="87" customFormat="1" ht="15">
      <c r="B723" s="161" t="s">
        <v>2748</v>
      </c>
      <c r="C723" s="233">
        <v>6</v>
      </c>
      <c r="F723" s="89"/>
      <c r="G723" s="89"/>
      <c r="H723" s="89"/>
    </row>
    <row r="724" spans="2:8" s="87" customFormat="1" ht="15">
      <c r="B724" s="161" t="s">
        <v>2749</v>
      </c>
      <c r="C724" s="233">
        <v>9</v>
      </c>
      <c r="F724" s="89"/>
      <c r="G724" s="89"/>
      <c r="H724" s="89"/>
    </row>
    <row r="725" spans="2:8" s="87" customFormat="1" ht="15">
      <c r="B725" s="161" t="s">
        <v>2750</v>
      </c>
      <c r="C725" s="233">
        <v>11</v>
      </c>
      <c r="F725" s="89"/>
      <c r="G725" s="89"/>
      <c r="H725" s="89"/>
    </row>
    <row r="726" spans="2:8" s="87" customFormat="1" ht="15">
      <c r="B726" s="161" t="s">
        <v>2751</v>
      </c>
      <c r="C726" s="233">
        <v>15</v>
      </c>
      <c r="F726" s="89"/>
      <c r="G726" s="89"/>
      <c r="H726" s="89"/>
    </row>
    <row r="727" spans="2:8" s="87" customFormat="1" ht="15">
      <c r="B727" s="161" t="s">
        <v>2752</v>
      </c>
      <c r="C727" s="233">
        <v>13</v>
      </c>
      <c r="F727" s="89"/>
      <c r="G727" s="89"/>
      <c r="H727" s="89"/>
    </row>
    <row r="728" spans="2:8" s="87" customFormat="1" ht="15">
      <c r="B728" s="161" t="s">
        <v>2753</v>
      </c>
      <c r="C728" s="233">
        <v>12</v>
      </c>
      <c r="F728" s="89"/>
      <c r="G728" s="89"/>
      <c r="H728" s="89"/>
    </row>
    <row r="729" spans="2:8" s="87" customFormat="1" ht="15">
      <c r="B729" s="161" t="s">
        <v>2754</v>
      </c>
      <c r="C729" s="233">
        <v>10</v>
      </c>
      <c r="F729" s="89"/>
      <c r="G729" s="89"/>
      <c r="H729" s="89"/>
    </row>
    <row r="730" spans="2:8" s="87" customFormat="1" ht="15">
      <c r="B730" s="161" t="s">
        <v>2755</v>
      </c>
      <c r="C730" s="233">
        <v>7</v>
      </c>
      <c r="F730" s="89"/>
      <c r="G730" s="89"/>
      <c r="H730" s="89"/>
    </row>
    <row r="731" spans="2:8" s="87" customFormat="1" ht="15">
      <c r="B731" s="161" t="s">
        <v>2756</v>
      </c>
      <c r="C731" s="233">
        <v>16</v>
      </c>
      <c r="F731" s="89"/>
      <c r="G731" s="89"/>
      <c r="H731" s="89"/>
    </row>
    <row r="732" spans="2:8" s="87" customFormat="1" ht="15">
      <c r="B732" s="161" t="s">
        <v>2757</v>
      </c>
      <c r="C732" s="233">
        <v>10</v>
      </c>
      <c r="F732" s="89"/>
      <c r="G732" s="89"/>
      <c r="H732" s="89"/>
    </row>
    <row r="733" spans="2:8" s="87" customFormat="1" ht="15">
      <c r="B733" s="161" t="s">
        <v>2758</v>
      </c>
      <c r="C733" s="233">
        <v>15</v>
      </c>
      <c r="F733" s="89"/>
      <c r="G733" s="89"/>
      <c r="H733" s="89"/>
    </row>
    <row r="734" spans="2:8" s="87" customFormat="1" ht="15">
      <c r="B734" s="161" t="s">
        <v>2759</v>
      </c>
      <c r="C734" s="233">
        <v>8</v>
      </c>
      <c r="F734" s="89"/>
      <c r="G734" s="89"/>
      <c r="H734" s="89"/>
    </row>
    <row r="735" spans="2:8" s="87" customFormat="1" ht="15">
      <c r="B735" s="161" t="s">
        <v>2760</v>
      </c>
      <c r="C735" s="233">
        <v>10</v>
      </c>
      <c r="F735" s="89"/>
      <c r="G735" s="89"/>
      <c r="H735" s="89"/>
    </row>
    <row r="736" spans="2:8" s="87" customFormat="1" ht="15">
      <c r="B736" s="161" t="s">
        <v>2761</v>
      </c>
      <c r="C736" s="233">
        <v>12</v>
      </c>
      <c r="F736" s="89"/>
      <c r="G736" s="89"/>
      <c r="H736" s="89"/>
    </row>
    <row r="737" spans="2:8" s="87" customFormat="1" ht="15">
      <c r="B737" s="161" t="s">
        <v>2762</v>
      </c>
      <c r="C737" s="233">
        <v>5</v>
      </c>
      <c r="F737" s="89"/>
      <c r="G737" s="89"/>
      <c r="H737" s="89"/>
    </row>
    <row r="738" spans="2:8" s="87" customFormat="1" ht="15">
      <c r="B738" s="161" t="s">
        <v>2763</v>
      </c>
      <c r="C738" s="233">
        <v>8</v>
      </c>
      <c r="F738" s="89"/>
      <c r="G738" s="89"/>
      <c r="H738" s="89"/>
    </row>
    <row r="739" spans="2:8" s="87" customFormat="1" ht="15">
      <c r="B739" s="161" t="s">
        <v>2764</v>
      </c>
      <c r="C739" s="233">
        <v>7</v>
      </c>
      <c r="F739" s="89"/>
      <c r="G739" s="89"/>
      <c r="H739" s="89"/>
    </row>
    <row r="740" spans="2:8" s="87" customFormat="1" ht="15">
      <c r="B740" s="161" t="s">
        <v>2765</v>
      </c>
      <c r="C740" s="233">
        <v>11</v>
      </c>
      <c r="F740" s="89"/>
      <c r="G740" s="89"/>
      <c r="H740" s="89"/>
    </row>
    <row r="741" spans="2:8" s="87" customFormat="1" ht="15">
      <c r="B741" s="161" t="s">
        <v>2766</v>
      </c>
      <c r="C741" s="233">
        <v>3</v>
      </c>
      <c r="F741" s="89"/>
      <c r="G741" s="89"/>
      <c r="H741" s="89"/>
    </row>
    <row r="742" spans="2:8" s="87" customFormat="1" ht="15">
      <c r="B742" s="161" t="s">
        <v>2767</v>
      </c>
      <c r="C742" s="233">
        <v>8</v>
      </c>
      <c r="F742" s="89"/>
      <c r="G742" s="89"/>
      <c r="H742" s="89"/>
    </row>
    <row r="743" spans="2:8" s="87" customFormat="1" ht="15">
      <c r="B743" s="161" t="s">
        <v>2768</v>
      </c>
      <c r="C743" s="233">
        <v>4</v>
      </c>
      <c r="F743" s="89"/>
      <c r="G743" s="89"/>
      <c r="H743" s="89"/>
    </row>
    <row r="744" spans="2:8" s="87" customFormat="1" ht="15">
      <c r="B744" s="161" t="s">
        <v>2769</v>
      </c>
      <c r="C744" s="233">
        <v>5</v>
      </c>
      <c r="F744" s="89"/>
      <c r="G744" s="89"/>
      <c r="H744" s="89"/>
    </row>
    <row r="745" spans="2:8" s="87" customFormat="1" ht="15">
      <c r="B745" s="161" t="s">
        <v>2770</v>
      </c>
      <c r="C745" s="233">
        <v>5</v>
      </c>
      <c r="F745" s="89"/>
      <c r="G745" s="89"/>
      <c r="H745" s="89"/>
    </row>
    <row r="746" spans="2:8" s="87" customFormat="1" ht="15">
      <c r="B746" s="161" t="s">
        <v>2771</v>
      </c>
      <c r="C746" s="233">
        <v>4</v>
      </c>
      <c r="F746" s="89"/>
      <c r="G746" s="89"/>
      <c r="H746" s="89"/>
    </row>
    <row r="747" spans="2:8" s="87" customFormat="1" ht="15">
      <c r="B747" s="161" t="s">
        <v>2772</v>
      </c>
      <c r="C747" s="233">
        <v>4</v>
      </c>
      <c r="F747" s="89"/>
      <c r="G747" s="89"/>
      <c r="H747" s="89"/>
    </row>
    <row r="748" spans="2:8" s="87" customFormat="1" ht="15">
      <c r="B748" s="161" t="s">
        <v>2773</v>
      </c>
      <c r="C748" s="233">
        <v>3</v>
      </c>
      <c r="F748" s="89"/>
      <c r="G748" s="89"/>
      <c r="H748" s="89"/>
    </row>
    <row r="749" spans="2:8" s="87" customFormat="1" ht="15">
      <c r="B749" s="161" t="s">
        <v>2774</v>
      </c>
      <c r="C749" s="233">
        <v>3</v>
      </c>
      <c r="F749" s="89"/>
      <c r="G749" s="89"/>
      <c r="H749" s="89"/>
    </row>
    <row r="750" spans="2:8" s="87" customFormat="1" ht="15">
      <c r="B750" s="161" t="s">
        <v>2775</v>
      </c>
      <c r="C750" s="233">
        <v>5</v>
      </c>
      <c r="F750" s="89"/>
      <c r="G750" s="89"/>
      <c r="H750" s="89"/>
    </row>
    <row r="751" spans="2:8" s="87" customFormat="1" ht="15">
      <c r="B751" s="161" t="s">
        <v>2776</v>
      </c>
      <c r="C751" s="233">
        <v>5</v>
      </c>
      <c r="F751" s="89"/>
      <c r="G751" s="89"/>
      <c r="H751" s="89"/>
    </row>
    <row r="752" spans="2:8" s="87" customFormat="1" ht="15">
      <c r="B752" s="161" t="s">
        <v>2777</v>
      </c>
      <c r="C752" s="233">
        <v>4</v>
      </c>
      <c r="F752" s="89"/>
      <c r="G752" s="89"/>
      <c r="H752" s="89"/>
    </row>
    <row r="753" spans="2:8" s="87" customFormat="1" ht="15">
      <c r="B753" s="161" t="s">
        <v>2778</v>
      </c>
      <c r="C753" s="233">
        <v>3</v>
      </c>
      <c r="F753" s="89"/>
      <c r="G753" s="89"/>
      <c r="H753" s="89"/>
    </row>
    <row r="754" spans="2:8" s="87" customFormat="1" ht="15">
      <c r="B754" s="161" t="s">
        <v>2779</v>
      </c>
      <c r="C754" s="233">
        <v>2</v>
      </c>
      <c r="F754" s="89"/>
      <c r="G754" s="89"/>
      <c r="H754" s="89"/>
    </row>
    <row r="755" spans="2:8" s="87" customFormat="1" ht="15">
      <c r="B755" s="161" t="s">
        <v>2780</v>
      </c>
      <c r="C755" s="233">
        <v>3</v>
      </c>
      <c r="F755" s="89"/>
      <c r="G755" s="89"/>
      <c r="H755" s="89"/>
    </row>
    <row r="756" spans="2:8" s="87" customFormat="1" ht="15">
      <c r="B756" s="161" t="s">
        <v>2781</v>
      </c>
      <c r="C756" s="233">
        <v>4</v>
      </c>
      <c r="F756" s="89"/>
      <c r="G756" s="89"/>
      <c r="H756" s="89"/>
    </row>
    <row r="757" spans="2:8" s="87" customFormat="1" ht="15">
      <c r="B757" s="161" t="s">
        <v>2782</v>
      </c>
      <c r="C757" s="233">
        <v>4</v>
      </c>
      <c r="F757" s="89"/>
      <c r="G757" s="89"/>
      <c r="H757" s="89"/>
    </row>
    <row r="758" spans="2:8" s="87" customFormat="1" ht="15">
      <c r="B758" s="161" t="s">
        <v>2783</v>
      </c>
      <c r="C758" s="233">
        <v>3</v>
      </c>
      <c r="F758" s="89"/>
      <c r="G758" s="89"/>
      <c r="H758" s="89"/>
    </row>
    <row r="759" spans="2:8" s="87" customFormat="1" ht="15">
      <c r="B759" s="161" t="s">
        <v>2784</v>
      </c>
      <c r="C759" s="233">
        <v>2</v>
      </c>
      <c r="F759" s="89"/>
      <c r="G759" s="89"/>
      <c r="H759" s="89"/>
    </row>
    <row r="760" spans="2:8" s="87" customFormat="1" ht="15">
      <c r="B760" s="161" t="s">
        <v>2785</v>
      </c>
      <c r="C760" s="233">
        <v>5</v>
      </c>
      <c r="F760" s="89"/>
      <c r="G760" s="89"/>
      <c r="H760" s="89"/>
    </row>
    <row r="761" spans="2:8" s="87" customFormat="1" ht="15">
      <c r="B761" s="161" t="s">
        <v>2786</v>
      </c>
      <c r="C761" s="233">
        <v>5</v>
      </c>
      <c r="F761" s="89"/>
      <c r="G761" s="89"/>
      <c r="H761" s="89"/>
    </row>
    <row r="762" spans="2:8" s="87" customFormat="1" ht="15">
      <c r="B762" s="161" t="s">
        <v>2787</v>
      </c>
      <c r="C762" s="233">
        <v>4</v>
      </c>
      <c r="F762" s="89"/>
      <c r="G762" s="89"/>
      <c r="H762" s="89"/>
    </row>
    <row r="763" spans="2:8" s="87" customFormat="1" ht="15">
      <c r="B763" s="161" t="s">
        <v>2788</v>
      </c>
      <c r="C763" s="233">
        <v>5</v>
      </c>
      <c r="F763" s="89"/>
      <c r="G763" s="89"/>
      <c r="H763" s="89"/>
    </row>
    <row r="764" spans="2:8" s="87" customFormat="1" ht="15">
      <c r="B764" s="161" t="s">
        <v>2789</v>
      </c>
      <c r="C764" s="233">
        <v>4</v>
      </c>
      <c r="F764" s="89"/>
      <c r="G764" s="89"/>
      <c r="H764" s="89"/>
    </row>
    <row r="765" spans="2:8" s="87" customFormat="1" ht="15">
      <c r="B765" s="161" t="s">
        <v>2790</v>
      </c>
      <c r="C765" s="233">
        <v>5</v>
      </c>
      <c r="F765" s="89"/>
      <c r="G765" s="89"/>
      <c r="H765" s="89"/>
    </row>
    <row r="766" spans="2:8" s="87" customFormat="1" ht="15">
      <c r="B766" s="161" t="s">
        <v>2791</v>
      </c>
      <c r="C766" s="233">
        <v>2</v>
      </c>
      <c r="F766" s="89"/>
      <c r="G766" s="89"/>
      <c r="H766" s="89"/>
    </row>
    <row r="767" spans="2:8" s="87" customFormat="1" ht="15">
      <c r="B767" s="161" t="s">
        <v>2792</v>
      </c>
      <c r="C767" s="233">
        <v>1</v>
      </c>
      <c r="F767" s="89"/>
      <c r="G767" s="89"/>
      <c r="H767" s="89"/>
    </row>
    <row r="768" spans="2:8" s="87" customFormat="1" ht="15">
      <c r="B768" s="161" t="s">
        <v>2793</v>
      </c>
      <c r="C768" s="233">
        <v>2</v>
      </c>
      <c r="F768" s="89"/>
      <c r="G768" s="89"/>
      <c r="H768" s="89"/>
    </row>
    <row r="769" spans="2:8" s="87" customFormat="1" ht="15">
      <c r="B769" s="161" t="s">
        <v>2794</v>
      </c>
      <c r="C769" s="233">
        <v>2</v>
      </c>
      <c r="F769" s="89"/>
      <c r="G769" s="89"/>
      <c r="H769" s="89"/>
    </row>
    <row r="770" spans="2:8" s="87" customFormat="1" ht="15">
      <c r="B770" s="161" t="s">
        <v>2795</v>
      </c>
      <c r="C770" s="233">
        <v>1</v>
      </c>
      <c r="F770" s="89"/>
      <c r="G770" s="89"/>
      <c r="H770" s="89"/>
    </row>
    <row r="771" spans="2:8" s="87" customFormat="1" ht="15">
      <c r="B771" s="161" t="s">
        <v>2796</v>
      </c>
      <c r="C771" s="233">
        <v>2</v>
      </c>
      <c r="F771" s="89"/>
      <c r="G771" s="89"/>
      <c r="H771" s="89"/>
    </row>
    <row r="772" spans="2:8" s="87" customFormat="1" ht="15">
      <c r="B772" s="161" t="s">
        <v>2797</v>
      </c>
      <c r="C772" s="233">
        <v>3</v>
      </c>
      <c r="F772" s="89"/>
      <c r="G772" s="89"/>
      <c r="H772" s="89"/>
    </row>
    <row r="773" spans="2:8" s="87" customFormat="1" ht="15">
      <c r="B773" s="161" t="s">
        <v>2798</v>
      </c>
      <c r="C773" s="233">
        <v>4</v>
      </c>
      <c r="F773" s="89"/>
      <c r="G773" s="89"/>
      <c r="H773" s="89"/>
    </row>
    <row r="774" spans="2:8" s="87" customFormat="1" ht="15">
      <c r="B774" s="161" t="s">
        <v>2799</v>
      </c>
      <c r="C774" s="233">
        <v>1</v>
      </c>
      <c r="F774" s="89"/>
      <c r="G774" s="89"/>
      <c r="H774" s="89"/>
    </row>
    <row r="775" spans="2:8" s="87" customFormat="1" ht="15">
      <c r="B775" s="161" t="s">
        <v>2800</v>
      </c>
      <c r="C775" s="233">
        <v>2</v>
      </c>
      <c r="F775" s="89"/>
      <c r="G775" s="89"/>
      <c r="H775" s="89"/>
    </row>
    <row r="776" spans="2:8" s="87" customFormat="1" ht="15">
      <c r="B776" s="161" t="s">
        <v>2801</v>
      </c>
      <c r="C776" s="233">
        <v>2</v>
      </c>
      <c r="F776" s="89"/>
      <c r="G776" s="89"/>
      <c r="H776" s="89"/>
    </row>
    <row r="777" spans="2:8" s="87" customFormat="1" ht="15">
      <c r="B777" s="161" t="s">
        <v>2802</v>
      </c>
      <c r="C777" s="233">
        <v>5</v>
      </c>
      <c r="F777" s="89"/>
      <c r="G777" s="89"/>
      <c r="H777" s="89"/>
    </row>
    <row r="778" spans="2:8" s="87" customFormat="1" ht="15">
      <c r="B778" s="161" t="s">
        <v>2803</v>
      </c>
      <c r="C778" s="233">
        <v>3</v>
      </c>
      <c r="F778" s="89"/>
      <c r="G778" s="89"/>
      <c r="H778" s="89"/>
    </row>
    <row r="779" spans="2:8" s="87" customFormat="1" ht="15">
      <c r="B779" s="161" t="s">
        <v>2804</v>
      </c>
      <c r="C779" s="233">
        <v>2</v>
      </c>
      <c r="F779" s="89"/>
      <c r="G779" s="89"/>
      <c r="H779" s="89"/>
    </row>
    <row r="780" spans="2:8" s="87" customFormat="1" ht="15">
      <c r="B780" s="161" t="s">
        <v>2805</v>
      </c>
      <c r="C780" s="233">
        <v>1</v>
      </c>
      <c r="F780" s="89"/>
      <c r="G780" s="89"/>
      <c r="H780" s="89"/>
    </row>
    <row r="781" spans="2:8" s="87" customFormat="1" ht="15">
      <c r="B781" s="161" t="s">
        <v>2806</v>
      </c>
      <c r="C781" s="233">
        <v>2</v>
      </c>
      <c r="F781" s="89"/>
      <c r="G781" s="89"/>
      <c r="H781" s="89"/>
    </row>
    <row r="782" spans="2:8" s="87" customFormat="1" ht="15">
      <c r="B782" s="161" t="s">
        <v>2807</v>
      </c>
      <c r="C782" s="233">
        <v>3</v>
      </c>
      <c r="F782" s="89"/>
      <c r="G782" s="89"/>
      <c r="H782" s="89"/>
    </row>
    <row r="783" spans="2:8" s="87" customFormat="1" ht="15">
      <c r="B783" s="161" t="s">
        <v>2808</v>
      </c>
      <c r="C783" s="233">
        <v>1</v>
      </c>
      <c r="F783" s="89"/>
      <c r="G783" s="89"/>
      <c r="H783" s="89"/>
    </row>
    <row r="784" spans="2:8" s="87" customFormat="1" ht="15">
      <c r="B784" s="161" t="s">
        <v>2809</v>
      </c>
      <c r="C784" s="233">
        <v>2</v>
      </c>
      <c r="F784" s="89"/>
      <c r="G784" s="89"/>
      <c r="H784" s="89"/>
    </row>
    <row r="785" spans="2:8" s="87" customFormat="1" ht="15">
      <c r="B785" s="161" t="s">
        <v>2810</v>
      </c>
      <c r="C785" s="233">
        <v>3</v>
      </c>
      <c r="F785" s="89"/>
      <c r="G785" s="89"/>
      <c r="H785" s="89"/>
    </row>
    <row r="786" spans="2:8" s="87" customFormat="1" ht="15">
      <c r="B786" s="161" t="s">
        <v>2811</v>
      </c>
      <c r="C786" s="233">
        <v>2</v>
      </c>
      <c r="F786" s="89"/>
      <c r="G786" s="89"/>
      <c r="H786" s="89"/>
    </row>
    <row r="787" spans="2:8" s="87" customFormat="1" ht="15">
      <c r="B787" s="161" t="s">
        <v>2812</v>
      </c>
      <c r="C787" s="233">
        <v>1</v>
      </c>
      <c r="F787" s="89"/>
      <c r="G787" s="89"/>
      <c r="H787" s="89"/>
    </row>
    <row r="788" spans="2:8" s="87" customFormat="1" ht="15">
      <c r="B788" s="161" t="s">
        <v>2813</v>
      </c>
      <c r="C788" s="233">
        <v>2</v>
      </c>
      <c r="F788" s="89"/>
      <c r="G788" s="89"/>
      <c r="H788" s="89"/>
    </row>
    <row r="789" spans="2:8" s="87" customFormat="1" ht="15">
      <c r="B789" s="161" t="s">
        <v>2814</v>
      </c>
      <c r="C789" s="233">
        <v>1</v>
      </c>
      <c r="F789" s="89"/>
      <c r="G789" s="89"/>
      <c r="H789" s="89"/>
    </row>
    <row r="790" spans="2:8" s="87" customFormat="1" ht="15">
      <c r="B790" s="161" t="s">
        <v>2815</v>
      </c>
      <c r="C790" s="233">
        <v>1</v>
      </c>
      <c r="F790" s="89"/>
      <c r="G790" s="89"/>
      <c r="H790" s="89"/>
    </row>
    <row r="791" spans="2:8" s="87" customFormat="1" ht="15">
      <c r="B791" s="161" t="s">
        <v>2816</v>
      </c>
      <c r="C791" s="233">
        <v>2</v>
      </c>
      <c r="F791" s="89"/>
      <c r="G791" s="89"/>
      <c r="H791" s="89"/>
    </row>
    <row r="792" spans="2:8" s="87" customFormat="1" ht="15">
      <c r="B792" s="161" t="s">
        <v>2817</v>
      </c>
      <c r="C792" s="233">
        <v>1</v>
      </c>
      <c r="F792" s="89"/>
      <c r="G792" s="89"/>
      <c r="H792" s="89"/>
    </row>
    <row r="793" spans="2:8" s="87" customFormat="1" ht="15">
      <c r="B793" s="161" t="s">
        <v>2818</v>
      </c>
      <c r="C793" s="233">
        <v>1</v>
      </c>
      <c r="F793" s="89"/>
      <c r="G793" s="89"/>
      <c r="H793" s="89"/>
    </row>
    <row r="794" spans="2:8" s="87" customFormat="1" ht="15">
      <c r="B794" s="161" t="s">
        <v>2819</v>
      </c>
      <c r="C794" s="233">
        <v>1</v>
      </c>
      <c r="F794" s="89"/>
      <c r="G794" s="89"/>
      <c r="H794" s="89"/>
    </row>
    <row r="795" spans="2:8" s="87" customFormat="1" ht="15">
      <c r="B795" s="161" t="s">
        <v>2820</v>
      </c>
      <c r="C795" s="233">
        <v>1</v>
      </c>
      <c r="F795" s="89"/>
      <c r="G795" s="89"/>
      <c r="H795" s="89"/>
    </row>
    <row r="796" spans="2:8" s="87" customFormat="1" ht="15">
      <c r="B796" s="161" t="s">
        <v>2821</v>
      </c>
      <c r="C796" s="233">
        <v>1</v>
      </c>
      <c r="F796" s="89"/>
      <c r="G796" s="89"/>
      <c r="H796" s="89"/>
    </row>
    <row r="797" spans="2:8" s="87" customFormat="1" ht="15">
      <c r="B797" s="161" t="s">
        <v>2822</v>
      </c>
      <c r="C797" s="233">
        <v>1</v>
      </c>
      <c r="F797" s="89"/>
      <c r="G797" s="89"/>
      <c r="H797" s="89"/>
    </row>
    <row r="798" spans="2:8" s="87" customFormat="1">
      <c r="C798" s="88"/>
      <c r="F798" s="89"/>
      <c r="G798" s="89"/>
      <c r="H798" s="89"/>
    </row>
    <row r="799" spans="2:8" s="87" customFormat="1">
      <c r="C799" s="88"/>
      <c r="F799" s="89"/>
      <c r="G799" s="89"/>
      <c r="H799" s="89"/>
    </row>
    <row r="800" spans="2:8" s="87" customFormat="1" ht="15.75">
      <c r="B800" s="176" t="s">
        <v>2824</v>
      </c>
      <c r="C800" s="232" t="s">
        <v>2825</v>
      </c>
      <c r="F800" s="89"/>
      <c r="G800" s="89"/>
      <c r="H800" s="89"/>
    </row>
    <row r="801" spans="2:8" s="87" customFormat="1" ht="15">
      <c r="B801" s="161" t="s">
        <v>2661</v>
      </c>
      <c r="C801" s="234">
        <v>355520739.5999999</v>
      </c>
      <c r="F801" s="89"/>
      <c r="G801" s="89"/>
      <c r="H801" s="89"/>
    </row>
    <row r="802" spans="2:8" s="87" customFormat="1" ht="15">
      <c r="B802" s="161" t="s">
        <v>2662</v>
      </c>
      <c r="C802" s="234">
        <v>292661446.19999999</v>
      </c>
      <c r="F802" s="89"/>
      <c r="G802" s="89"/>
      <c r="H802" s="89"/>
    </row>
    <row r="803" spans="2:8" s="87" customFormat="1" ht="15">
      <c r="B803" s="161" t="s">
        <v>2663</v>
      </c>
      <c r="C803" s="234">
        <v>246118047.59999999</v>
      </c>
      <c r="F803" s="89"/>
      <c r="G803" s="89"/>
      <c r="H803" s="89"/>
    </row>
    <row r="804" spans="2:8" s="87" customFormat="1" ht="15">
      <c r="B804" s="161" t="s">
        <v>2664</v>
      </c>
      <c r="C804" s="234">
        <v>686103161.43000007</v>
      </c>
      <c r="F804" s="89"/>
      <c r="G804" s="89"/>
      <c r="H804" s="89"/>
    </row>
    <row r="805" spans="2:8" s="87" customFormat="1" ht="15">
      <c r="B805" s="161" t="s">
        <v>2665</v>
      </c>
      <c r="C805" s="234">
        <v>721905788.27999997</v>
      </c>
      <c r="F805" s="89"/>
      <c r="G805" s="89"/>
      <c r="H805" s="89"/>
    </row>
    <row r="806" spans="2:8" s="87" customFormat="1" ht="15">
      <c r="B806" s="161" t="s">
        <v>2666</v>
      </c>
      <c r="C806" s="234">
        <v>89395372.579999998</v>
      </c>
      <c r="F806" s="89"/>
      <c r="G806" s="89"/>
      <c r="H806" s="89"/>
    </row>
    <row r="807" spans="2:8" s="87" customFormat="1" ht="15">
      <c r="B807" s="161" t="s">
        <v>2667</v>
      </c>
      <c r="C807" s="234">
        <v>154066000.57999998</v>
      </c>
      <c r="F807" s="89"/>
      <c r="G807" s="89"/>
      <c r="H807" s="89"/>
    </row>
    <row r="808" spans="2:8" s="87" customFormat="1" ht="15">
      <c r="B808" s="161" t="s">
        <v>2668</v>
      </c>
      <c r="C808" s="234">
        <v>95264208.379999995</v>
      </c>
      <c r="F808" s="89"/>
      <c r="G808" s="89"/>
      <c r="H808" s="89"/>
    </row>
    <row r="809" spans="2:8" s="87" customFormat="1" ht="15">
      <c r="B809" s="161" t="s">
        <v>2669</v>
      </c>
      <c r="C809" s="234">
        <v>236096289.88</v>
      </c>
      <c r="F809" s="89"/>
      <c r="G809" s="89"/>
      <c r="H809" s="89"/>
    </row>
    <row r="810" spans="2:8" s="87" customFormat="1" ht="15">
      <c r="B810" s="161" t="s">
        <v>2670</v>
      </c>
      <c r="C810" s="234">
        <v>893719604.78000009</v>
      </c>
      <c r="F810" s="89"/>
      <c r="G810" s="89"/>
      <c r="H810" s="89"/>
    </row>
    <row r="811" spans="2:8" s="87" customFormat="1" ht="15">
      <c r="B811" s="161" t="s">
        <v>2671</v>
      </c>
      <c r="C811" s="234">
        <v>388396944.96999997</v>
      </c>
      <c r="F811" s="89"/>
      <c r="G811" s="89"/>
      <c r="H811" s="89"/>
    </row>
    <row r="812" spans="2:8" s="87" customFormat="1" ht="15">
      <c r="B812" s="161" t="s">
        <v>2672</v>
      </c>
      <c r="C812" s="234">
        <v>189204787.25999999</v>
      </c>
      <c r="F812" s="89"/>
      <c r="G812" s="89"/>
      <c r="H812" s="89"/>
    </row>
    <row r="813" spans="2:8" s="87" customFormat="1" ht="15">
      <c r="B813" s="161" t="s">
        <v>2673</v>
      </c>
      <c r="C813" s="234">
        <v>807423213.53999984</v>
      </c>
      <c r="F813" s="89"/>
      <c r="G813" s="89"/>
      <c r="H813" s="89"/>
    </row>
    <row r="814" spans="2:8" s="87" customFormat="1" ht="15">
      <c r="B814" s="161" t="s">
        <v>2674</v>
      </c>
      <c r="C814" s="234">
        <v>203147836.43000001</v>
      </c>
      <c r="F814" s="89"/>
      <c r="G814" s="89"/>
      <c r="H814" s="89"/>
    </row>
    <row r="815" spans="2:8" s="87" customFormat="1" ht="15">
      <c r="B815" s="161" t="s">
        <v>2675</v>
      </c>
      <c r="C815" s="234">
        <v>182483322.44</v>
      </c>
      <c r="F815" s="89"/>
      <c r="G815" s="89"/>
      <c r="H815" s="89"/>
    </row>
    <row r="816" spans="2:8" s="87" customFormat="1" ht="15">
      <c r="B816" s="161" t="s">
        <v>2676</v>
      </c>
      <c r="C816" s="234">
        <v>560489719.68000007</v>
      </c>
      <c r="F816" s="89"/>
      <c r="G816" s="89"/>
      <c r="H816" s="89"/>
    </row>
    <row r="817" spans="2:8" s="87" customFormat="1" ht="15">
      <c r="B817" s="161" t="s">
        <v>2677</v>
      </c>
      <c r="C817" s="234">
        <v>128255610.42000002</v>
      </c>
      <c r="F817" s="89"/>
      <c r="G817" s="89"/>
      <c r="H817" s="89"/>
    </row>
    <row r="818" spans="2:8" s="87" customFormat="1" ht="15">
      <c r="B818" s="161" t="s">
        <v>2678</v>
      </c>
      <c r="C818" s="234">
        <v>157885413.46000001</v>
      </c>
      <c r="F818" s="89"/>
      <c r="G818" s="89"/>
      <c r="H818" s="89"/>
    </row>
    <row r="819" spans="2:8" s="87" customFormat="1" ht="15">
      <c r="B819" s="161" t="s">
        <v>2679</v>
      </c>
      <c r="C819" s="234">
        <v>856597767.5</v>
      </c>
      <c r="F819" s="89"/>
      <c r="G819" s="89"/>
      <c r="H819" s="89"/>
    </row>
    <row r="820" spans="2:8" s="87" customFormat="1" ht="15">
      <c r="B820" s="161" t="s">
        <v>2680</v>
      </c>
      <c r="C820" s="234">
        <v>116043310.65999998</v>
      </c>
      <c r="F820" s="89"/>
      <c r="G820" s="89"/>
      <c r="H820" s="89"/>
    </row>
    <row r="821" spans="2:8" s="87" customFormat="1" ht="15">
      <c r="B821" s="161" t="s">
        <v>2681</v>
      </c>
      <c r="C821" s="234">
        <v>371474087.53999996</v>
      </c>
      <c r="F821" s="89"/>
      <c r="G821" s="89"/>
      <c r="H821" s="89"/>
    </row>
    <row r="822" spans="2:8" s="87" customFormat="1" ht="15">
      <c r="B822" s="161" t="s">
        <v>2682</v>
      </c>
      <c r="C822" s="234">
        <v>806925916.83000004</v>
      </c>
      <c r="F822" s="89"/>
      <c r="G822" s="89"/>
      <c r="H822" s="89"/>
    </row>
    <row r="823" spans="2:8" s="87" customFormat="1" ht="15">
      <c r="B823" s="161" t="s">
        <v>2683</v>
      </c>
      <c r="C823" s="234">
        <v>763141711.81999993</v>
      </c>
      <c r="F823" s="89"/>
      <c r="G823" s="89"/>
      <c r="H823" s="89"/>
    </row>
    <row r="824" spans="2:8" s="87" customFormat="1" ht="15">
      <c r="B824" s="161" t="s">
        <v>2684</v>
      </c>
      <c r="C824" s="234">
        <v>234423510</v>
      </c>
      <c r="F824" s="89"/>
      <c r="G824" s="89"/>
      <c r="H824" s="89"/>
    </row>
    <row r="825" spans="2:8" s="87" customFormat="1" ht="15">
      <c r="B825" s="161" t="s">
        <v>2685</v>
      </c>
      <c r="C825" s="234">
        <v>380546444.56</v>
      </c>
      <c r="F825" s="89"/>
      <c r="G825" s="89"/>
      <c r="H825" s="89"/>
    </row>
    <row r="826" spans="2:8" s="87" customFormat="1" ht="15">
      <c r="B826" s="161" t="s">
        <v>2686</v>
      </c>
      <c r="C826" s="234">
        <v>170321548.19999999</v>
      </c>
      <c r="F826" s="89"/>
      <c r="G826" s="89"/>
      <c r="H826" s="89"/>
    </row>
    <row r="827" spans="2:8" s="87" customFormat="1" ht="15">
      <c r="B827" s="161" t="s">
        <v>2687</v>
      </c>
      <c r="C827" s="234">
        <v>693919901.5999999</v>
      </c>
      <c r="F827" s="89"/>
      <c r="G827" s="89"/>
      <c r="H827" s="89"/>
    </row>
    <row r="828" spans="2:8" s="87" customFormat="1" ht="15">
      <c r="B828" s="161" t="s">
        <v>2688</v>
      </c>
      <c r="C828" s="234">
        <v>141186320.84999999</v>
      </c>
      <c r="F828" s="89"/>
      <c r="G828" s="89"/>
      <c r="H828" s="89"/>
    </row>
    <row r="829" spans="2:8" s="87" customFormat="1" ht="15">
      <c r="B829" s="161" t="s">
        <v>2689</v>
      </c>
      <c r="C829" s="234">
        <v>2040937.5</v>
      </c>
      <c r="F829" s="89"/>
      <c r="G829" s="89"/>
      <c r="H829" s="89"/>
    </row>
    <row r="830" spans="2:8" s="87" customFormat="1" ht="15">
      <c r="B830" s="161" t="s">
        <v>2690</v>
      </c>
      <c r="C830" s="234">
        <v>182746853.34999999</v>
      </c>
      <c r="F830" s="89"/>
      <c r="G830" s="89"/>
      <c r="H830" s="89"/>
    </row>
    <row r="831" spans="2:8" s="87" customFormat="1" ht="15">
      <c r="B831" s="161" t="s">
        <v>2691</v>
      </c>
      <c r="C831" s="234">
        <v>757934763.12</v>
      </c>
      <c r="F831" s="89"/>
      <c r="G831" s="89"/>
      <c r="H831" s="89"/>
    </row>
    <row r="832" spans="2:8" s="87" customFormat="1" ht="15">
      <c r="B832" s="161" t="s">
        <v>2692</v>
      </c>
      <c r="C832" s="234">
        <v>197932935.38999999</v>
      </c>
      <c r="F832" s="89"/>
      <c r="G832" s="89"/>
      <c r="H832" s="89"/>
    </row>
    <row r="833" spans="2:8" s="87" customFormat="1" ht="15">
      <c r="B833" s="161" t="s">
        <v>2693</v>
      </c>
      <c r="C833" s="234">
        <v>96010794.719999999</v>
      </c>
      <c r="F833" s="89"/>
      <c r="G833" s="89"/>
      <c r="H833" s="89"/>
    </row>
    <row r="834" spans="2:8" s="87" customFormat="1" ht="15">
      <c r="B834" s="161" t="s">
        <v>2694</v>
      </c>
      <c r="C834" s="234">
        <v>1329875325.7800002</v>
      </c>
      <c r="F834" s="89"/>
      <c r="G834" s="89"/>
      <c r="H834" s="89"/>
    </row>
    <row r="835" spans="2:8" s="87" customFormat="1" ht="15">
      <c r="B835" s="161" t="s">
        <v>2695</v>
      </c>
      <c r="C835" s="234">
        <v>421748345.90000004</v>
      </c>
      <c r="F835" s="89"/>
      <c r="G835" s="89"/>
      <c r="H835" s="89"/>
    </row>
    <row r="836" spans="2:8" s="87" customFormat="1" ht="15">
      <c r="B836" s="161" t="s">
        <v>2696</v>
      </c>
      <c r="C836" s="234">
        <v>205347551.41999999</v>
      </c>
      <c r="F836" s="89"/>
      <c r="G836" s="89"/>
      <c r="H836" s="89"/>
    </row>
    <row r="837" spans="2:8" s="87" customFormat="1" ht="15">
      <c r="B837" s="161" t="s">
        <v>2697</v>
      </c>
      <c r="C837" s="234">
        <v>20439905.199999999</v>
      </c>
      <c r="F837" s="89"/>
      <c r="G837" s="89"/>
      <c r="H837" s="89"/>
    </row>
    <row r="838" spans="2:8" s="87" customFormat="1" ht="15">
      <c r="B838" s="161" t="s">
        <v>2698</v>
      </c>
      <c r="C838" s="234">
        <v>1004927900.0799999</v>
      </c>
      <c r="F838" s="89"/>
      <c r="G838" s="89"/>
      <c r="H838" s="89"/>
    </row>
    <row r="839" spans="2:8" s="87" customFormat="1" ht="15">
      <c r="B839" s="161" t="s">
        <v>2699</v>
      </c>
      <c r="C839" s="234">
        <v>173283821.29999998</v>
      </c>
      <c r="F839" s="89"/>
      <c r="G839" s="89"/>
      <c r="H839" s="89"/>
    </row>
    <row r="840" spans="2:8" s="87" customFormat="1" ht="15">
      <c r="B840" s="161" t="s">
        <v>2700</v>
      </c>
      <c r="C840" s="234">
        <v>413425674.37</v>
      </c>
      <c r="F840" s="89"/>
      <c r="G840" s="89"/>
      <c r="H840" s="89"/>
    </row>
    <row r="841" spans="2:8" s="87" customFormat="1" ht="15">
      <c r="B841" s="161" t="s">
        <v>2701</v>
      </c>
      <c r="C841" s="234">
        <v>102332520.56</v>
      </c>
      <c r="F841" s="89"/>
      <c r="G841" s="89"/>
      <c r="H841" s="89"/>
    </row>
    <row r="842" spans="2:8" s="87" customFormat="1" ht="15">
      <c r="B842" s="161" t="s">
        <v>2702</v>
      </c>
      <c r="C842" s="234">
        <v>329824994.5</v>
      </c>
      <c r="F842" s="89"/>
      <c r="G842" s="89"/>
      <c r="H842" s="89"/>
    </row>
    <row r="843" spans="2:8" s="87" customFormat="1" ht="15">
      <c r="B843" s="161" t="s">
        <v>2703</v>
      </c>
      <c r="C843" s="234">
        <v>574815152.42999995</v>
      </c>
      <c r="F843" s="89"/>
      <c r="G843" s="89"/>
      <c r="H843" s="89"/>
    </row>
    <row r="844" spans="2:8" s="87" customFormat="1" ht="15">
      <c r="B844" s="161" t="s">
        <v>2704</v>
      </c>
      <c r="C844" s="234">
        <v>436344545</v>
      </c>
      <c r="F844" s="89"/>
      <c r="G844" s="89"/>
      <c r="H844" s="89"/>
    </row>
    <row r="845" spans="2:8" s="87" customFormat="1" ht="15">
      <c r="B845" s="161" t="s">
        <v>2705</v>
      </c>
      <c r="C845" s="234">
        <v>484976498.87</v>
      </c>
      <c r="F845" s="89"/>
      <c r="G845" s="89"/>
      <c r="H845" s="89"/>
    </row>
    <row r="846" spans="2:8" s="87" customFormat="1" ht="15">
      <c r="B846" s="161" t="s">
        <v>2706</v>
      </c>
      <c r="C846" s="234">
        <v>309559440.58999997</v>
      </c>
      <c r="F846" s="89"/>
      <c r="G846" s="89"/>
      <c r="H846" s="89"/>
    </row>
    <row r="847" spans="2:8" s="87" customFormat="1" ht="15">
      <c r="B847" s="161" t="s">
        <v>2707</v>
      </c>
      <c r="C847" s="234">
        <v>183145300</v>
      </c>
      <c r="F847" s="89"/>
      <c r="G847" s="89"/>
      <c r="H847" s="89"/>
    </row>
    <row r="848" spans="2:8" s="87" customFormat="1" ht="15">
      <c r="B848" s="161" t="s">
        <v>2708</v>
      </c>
      <c r="C848" s="234">
        <v>286046104.68000001</v>
      </c>
      <c r="F848" s="89"/>
      <c r="G848" s="89"/>
      <c r="H848" s="89"/>
    </row>
    <row r="849" spans="2:8" s="87" customFormat="1" ht="15">
      <c r="B849" s="161" t="s">
        <v>2709</v>
      </c>
      <c r="C849" s="234">
        <v>29797262.469999999</v>
      </c>
      <c r="F849" s="89"/>
      <c r="G849" s="89"/>
      <c r="H849" s="89"/>
    </row>
    <row r="850" spans="2:8" s="87" customFormat="1" ht="15">
      <c r="B850" s="161" t="s">
        <v>2710</v>
      </c>
      <c r="C850" s="234">
        <v>911017546.32999992</v>
      </c>
      <c r="F850" s="89"/>
      <c r="G850" s="89"/>
      <c r="H850" s="89"/>
    </row>
    <row r="851" spans="2:8" s="87" customFormat="1" ht="15">
      <c r="B851" s="161" t="s">
        <v>2711</v>
      </c>
      <c r="C851" s="234">
        <v>231036781.99000001</v>
      </c>
      <c r="F851" s="89"/>
      <c r="G851" s="89"/>
      <c r="H851" s="89"/>
    </row>
    <row r="852" spans="2:8" s="87" customFormat="1" ht="15">
      <c r="B852" s="161" t="s">
        <v>2712</v>
      </c>
      <c r="C852" s="234">
        <v>137230807</v>
      </c>
      <c r="F852" s="89"/>
      <c r="G852" s="89"/>
      <c r="H852" s="89"/>
    </row>
    <row r="853" spans="2:8" s="87" customFormat="1" ht="15">
      <c r="B853" s="161" t="s">
        <v>2713</v>
      </c>
      <c r="C853" s="234">
        <v>836747590.25</v>
      </c>
      <c r="F853" s="89"/>
      <c r="G853" s="89"/>
      <c r="H853" s="89"/>
    </row>
    <row r="854" spans="2:8" s="87" customFormat="1" ht="15">
      <c r="B854" s="161" t="s">
        <v>2714</v>
      </c>
      <c r="C854" s="234">
        <v>113915712</v>
      </c>
      <c r="F854" s="89"/>
      <c r="G854" s="89"/>
      <c r="H854" s="89"/>
    </row>
    <row r="855" spans="2:8" s="87" customFormat="1" ht="15">
      <c r="B855" s="161" t="s">
        <v>2715</v>
      </c>
      <c r="C855" s="234">
        <v>91620000.599999994</v>
      </c>
      <c r="F855" s="89"/>
      <c r="G855" s="89"/>
      <c r="H855" s="89"/>
    </row>
    <row r="856" spans="2:8" s="87" customFormat="1" ht="15">
      <c r="B856" s="161" t="s">
        <v>2716</v>
      </c>
      <c r="C856" s="234">
        <v>127727867.45999998</v>
      </c>
      <c r="F856" s="89"/>
      <c r="G856" s="89"/>
      <c r="H856" s="89"/>
    </row>
    <row r="857" spans="2:8" s="87" customFormat="1" ht="15">
      <c r="B857" s="161" t="s">
        <v>2717</v>
      </c>
      <c r="C857" s="234">
        <v>513992502</v>
      </c>
      <c r="F857" s="89"/>
      <c r="G857" s="89"/>
      <c r="H857" s="89"/>
    </row>
    <row r="858" spans="2:8" s="87" customFormat="1" ht="15">
      <c r="B858" s="161" t="s">
        <v>2718</v>
      </c>
      <c r="C858" s="234">
        <v>112321689.3</v>
      </c>
      <c r="F858" s="89"/>
      <c r="G858" s="89"/>
      <c r="H858" s="89"/>
    </row>
    <row r="859" spans="2:8" s="87" customFormat="1" ht="15">
      <c r="B859" s="161" t="s">
        <v>2719</v>
      </c>
      <c r="C859" s="234">
        <v>498687204</v>
      </c>
      <c r="F859" s="89"/>
      <c r="G859" s="89"/>
      <c r="H859" s="89"/>
    </row>
    <row r="860" spans="2:8" s="87" customFormat="1" ht="15">
      <c r="B860" s="161" t="s">
        <v>2720</v>
      </c>
      <c r="C860" s="234">
        <v>398821780.80000001</v>
      </c>
      <c r="F860" s="89"/>
      <c r="G860" s="89"/>
      <c r="H860" s="89"/>
    </row>
    <row r="861" spans="2:8" s="87" customFormat="1" ht="15">
      <c r="B861" s="161" t="s">
        <v>2721</v>
      </c>
      <c r="C861" s="234">
        <v>1014215391.9300001</v>
      </c>
      <c r="F861" s="89"/>
      <c r="G861" s="89"/>
      <c r="H861" s="89"/>
    </row>
    <row r="862" spans="2:8" s="87" customFormat="1" ht="15">
      <c r="B862" s="161" t="s">
        <v>2722</v>
      </c>
      <c r="C862" s="234">
        <v>392094457.59999996</v>
      </c>
      <c r="F862" s="89"/>
      <c r="G862" s="89"/>
      <c r="H862" s="89"/>
    </row>
    <row r="863" spans="2:8" s="87" customFormat="1" ht="15">
      <c r="B863" s="161" t="s">
        <v>2723</v>
      </c>
      <c r="C863" s="234">
        <v>470977388.51999998</v>
      </c>
      <c r="F863" s="89"/>
      <c r="G863" s="89"/>
      <c r="H863" s="89"/>
    </row>
    <row r="864" spans="2:8" s="87" customFormat="1" ht="15">
      <c r="B864" s="161" t="s">
        <v>2724</v>
      </c>
      <c r="C864" s="234">
        <v>256838720.79999998</v>
      </c>
      <c r="F864" s="89"/>
      <c r="G864" s="89"/>
      <c r="H864" s="89"/>
    </row>
    <row r="865" spans="2:8" s="87" customFormat="1" ht="15">
      <c r="B865" s="161" t="s">
        <v>2725</v>
      </c>
      <c r="C865" s="234">
        <v>536890548.31999993</v>
      </c>
      <c r="F865" s="89"/>
      <c r="G865" s="89"/>
      <c r="H865" s="89"/>
    </row>
    <row r="866" spans="2:8" s="87" customFormat="1" ht="15">
      <c r="B866" s="161" t="s">
        <v>2726</v>
      </c>
      <c r="C866" s="234">
        <v>459351994.19999999</v>
      </c>
      <c r="F866" s="89"/>
      <c r="G866" s="89"/>
      <c r="H866" s="89"/>
    </row>
    <row r="867" spans="2:8" s="87" customFormat="1" ht="15">
      <c r="B867" s="161" t="s">
        <v>2727</v>
      </c>
      <c r="C867" s="234">
        <v>1206805000.8199999</v>
      </c>
      <c r="F867" s="89"/>
      <c r="G867" s="89"/>
      <c r="H867" s="89"/>
    </row>
    <row r="868" spans="2:8" s="87" customFormat="1" ht="15">
      <c r="B868" s="161" t="s">
        <v>2728</v>
      </c>
      <c r="C868" s="234">
        <v>285633824.36000001</v>
      </c>
      <c r="F868" s="89"/>
      <c r="G868" s="89"/>
      <c r="H868" s="89"/>
    </row>
    <row r="869" spans="2:8" s="87" customFormat="1" ht="15">
      <c r="B869" s="161" t="s">
        <v>2729</v>
      </c>
      <c r="C869" s="234">
        <v>811136980.59000015</v>
      </c>
      <c r="F869" s="89"/>
      <c r="G869" s="89"/>
      <c r="H869" s="89"/>
    </row>
    <row r="870" spans="2:8" s="87" customFormat="1" ht="15">
      <c r="B870" s="161" t="s">
        <v>2730</v>
      </c>
      <c r="C870" s="234">
        <v>315827863.81</v>
      </c>
      <c r="F870" s="89"/>
      <c r="G870" s="89"/>
      <c r="H870" s="89"/>
    </row>
    <row r="871" spans="2:8" s="87" customFormat="1" ht="15">
      <c r="B871" s="161" t="s">
        <v>2731</v>
      </c>
      <c r="C871" s="234">
        <v>6201000.2999999998</v>
      </c>
      <c r="F871" s="89"/>
      <c r="G871" s="89"/>
      <c r="H871" s="89"/>
    </row>
    <row r="872" spans="2:8" s="87" customFormat="1" ht="15">
      <c r="B872" s="161" t="s">
        <v>2732</v>
      </c>
      <c r="C872" s="234">
        <v>341326258.25</v>
      </c>
      <c r="F872" s="89"/>
      <c r="G872" s="89"/>
      <c r="H872" s="89"/>
    </row>
    <row r="873" spans="2:8" s="87" customFormat="1" ht="15">
      <c r="B873" s="161" t="s">
        <v>2733</v>
      </c>
      <c r="C873" s="234">
        <v>302704082.10000002</v>
      </c>
      <c r="F873" s="89"/>
      <c r="G873" s="89"/>
      <c r="H873" s="89"/>
    </row>
    <row r="874" spans="2:8" s="87" customFormat="1" ht="15">
      <c r="B874" s="161" t="s">
        <v>2734</v>
      </c>
      <c r="C874" s="234">
        <v>981088348.55999994</v>
      </c>
      <c r="F874" s="89"/>
      <c r="G874" s="89"/>
      <c r="H874" s="89"/>
    </row>
    <row r="875" spans="2:8" s="87" customFormat="1" ht="15">
      <c r="B875" s="161" t="s">
        <v>2735</v>
      </c>
      <c r="C875" s="234">
        <v>791711699.51999998</v>
      </c>
      <c r="F875" s="89"/>
      <c r="G875" s="89"/>
      <c r="H875" s="89"/>
    </row>
    <row r="876" spans="2:8" s="87" customFormat="1" ht="15">
      <c r="B876" s="161" t="s">
        <v>2736</v>
      </c>
      <c r="C876" s="234">
        <v>387493289.19</v>
      </c>
      <c r="F876" s="89"/>
      <c r="G876" s="89"/>
      <c r="H876" s="89"/>
    </row>
    <row r="877" spans="2:8" s="87" customFormat="1" ht="15">
      <c r="B877" s="161" t="s">
        <v>2737</v>
      </c>
      <c r="C877" s="234">
        <v>25166872.559999999</v>
      </c>
      <c r="F877" s="89"/>
      <c r="G877" s="89"/>
      <c r="H877" s="89"/>
    </row>
    <row r="878" spans="2:8" s="87" customFormat="1" ht="15">
      <c r="B878" s="161" t="s">
        <v>2738</v>
      </c>
      <c r="C878" s="234">
        <v>147528973.95000002</v>
      </c>
      <c r="F878" s="89"/>
      <c r="G878" s="89"/>
      <c r="H878" s="89"/>
    </row>
    <row r="879" spans="2:8" s="87" customFormat="1" ht="15">
      <c r="B879" s="161" t="s">
        <v>2739</v>
      </c>
      <c r="C879" s="234">
        <v>803787639.87999988</v>
      </c>
      <c r="F879" s="89"/>
      <c r="G879" s="89"/>
      <c r="H879" s="89"/>
    </row>
    <row r="880" spans="2:8" s="87" customFormat="1" ht="15">
      <c r="B880" s="161" t="s">
        <v>2740</v>
      </c>
      <c r="C880" s="234">
        <v>160554756.75999999</v>
      </c>
      <c r="F880" s="89"/>
      <c r="G880" s="89"/>
      <c r="H880" s="89"/>
    </row>
    <row r="881" spans="2:8" s="87" customFormat="1" ht="15">
      <c r="B881" s="161" t="s">
        <v>2741</v>
      </c>
      <c r="C881" s="234">
        <v>851954415.9000001</v>
      </c>
      <c r="F881" s="89"/>
      <c r="G881" s="89"/>
      <c r="H881" s="89"/>
    </row>
    <row r="882" spans="2:8" s="87" customFormat="1" ht="15">
      <c r="B882" s="161" t="s">
        <v>2742</v>
      </c>
      <c r="C882" s="234">
        <v>316303866.53999996</v>
      </c>
      <c r="F882" s="89"/>
      <c r="G882" s="89"/>
      <c r="H882" s="89"/>
    </row>
    <row r="883" spans="2:8" s="87" customFormat="1" ht="15">
      <c r="B883" s="161" t="s">
        <v>2743</v>
      </c>
      <c r="C883" s="234">
        <v>611316066.88</v>
      </c>
      <c r="F883" s="89"/>
      <c r="G883" s="89"/>
      <c r="H883" s="89"/>
    </row>
    <row r="884" spans="2:8" s="87" customFormat="1" ht="15">
      <c r="B884" s="161" t="s">
        <v>2744</v>
      </c>
      <c r="C884" s="234">
        <v>561203466.45000005</v>
      </c>
      <c r="F884" s="89"/>
      <c r="G884" s="89"/>
      <c r="H884" s="89"/>
    </row>
    <row r="885" spans="2:8" s="87" customFormat="1" ht="15">
      <c r="B885" s="161" t="s">
        <v>2745</v>
      </c>
      <c r="C885" s="234">
        <v>719456717.00999999</v>
      </c>
      <c r="F885" s="89"/>
      <c r="G885" s="89"/>
      <c r="H885" s="89"/>
    </row>
    <row r="886" spans="2:8" s="87" customFormat="1" ht="15">
      <c r="B886" s="161" t="s">
        <v>2746</v>
      </c>
      <c r="C886" s="234">
        <v>208118022</v>
      </c>
      <c r="F886" s="89"/>
      <c r="G886" s="89"/>
      <c r="H886" s="89"/>
    </row>
    <row r="887" spans="2:8" s="87" customFormat="1" ht="15">
      <c r="B887" s="161" t="s">
        <v>2747</v>
      </c>
      <c r="C887" s="234">
        <v>150067348.65000001</v>
      </c>
      <c r="F887" s="89"/>
      <c r="G887" s="89"/>
      <c r="H887" s="89"/>
    </row>
    <row r="888" spans="2:8" s="87" customFormat="1" ht="15">
      <c r="B888" s="161" t="s">
        <v>2748</v>
      </c>
      <c r="C888" s="234">
        <v>164502103.31999999</v>
      </c>
      <c r="F888" s="89"/>
      <c r="G888" s="89"/>
      <c r="H888" s="89"/>
    </row>
    <row r="889" spans="2:8" s="87" customFormat="1" ht="15">
      <c r="B889" s="161" t="s">
        <v>2749</v>
      </c>
      <c r="C889" s="234">
        <v>64814686.039999999</v>
      </c>
      <c r="F889" s="89"/>
      <c r="G889" s="89"/>
      <c r="H889" s="89"/>
    </row>
    <row r="890" spans="2:8" s="87" customFormat="1" ht="15">
      <c r="B890" s="161" t="s">
        <v>2750</v>
      </c>
      <c r="C890" s="234">
        <v>115636038.08000001</v>
      </c>
      <c r="F890" s="89"/>
      <c r="G890" s="89"/>
      <c r="H890" s="89"/>
    </row>
    <row r="891" spans="2:8" s="87" customFormat="1" ht="15">
      <c r="B891" s="161" t="s">
        <v>2751</v>
      </c>
      <c r="C891" s="234">
        <v>196955411.22999999</v>
      </c>
      <c r="F891" s="89"/>
      <c r="G891" s="89"/>
      <c r="H891" s="89"/>
    </row>
    <row r="892" spans="2:8" s="87" customFormat="1" ht="15">
      <c r="B892" s="161" t="s">
        <v>2752</v>
      </c>
      <c r="C892" s="234">
        <v>387645767.55000001</v>
      </c>
      <c r="F892" s="89"/>
      <c r="G892" s="89"/>
      <c r="H892" s="89"/>
    </row>
    <row r="893" spans="2:8" s="87" customFormat="1" ht="15">
      <c r="B893" s="161" t="s">
        <v>2753</v>
      </c>
      <c r="C893" s="234">
        <v>321130145.69999999</v>
      </c>
      <c r="F893" s="89"/>
      <c r="G893" s="89"/>
      <c r="H893" s="89"/>
    </row>
    <row r="894" spans="2:8" s="87" customFormat="1" ht="15">
      <c r="B894" s="161" t="s">
        <v>2754</v>
      </c>
      <c r="C894" s="234">
        <v>229406657.14999998</v>
      </c>
      <c r="F894" s="89"/>
      <c r="G894" s="89"/>
      <c r="H894" s="89"/>
    </row>
    <row r="895" spans="2:8" s="87" customFormat="1" ht="15">
      <c r="B895" s="161" t="s">
        <v>2755</v>
      </c>
      <c r="C895" s="234">
        <v>46465303.199999996</v>
      </c>
      <c r="F895" s="89"/>
      <c r="G895" s="89"/>
      <c r="H895" s="89"/>
    </row>
    <row r="896" spans="2:8" s="87" customFormat="1" ht="15">
      <c r="B896" s="161" t="s">
        <v>2756</v>
      </c>
      <c r="C896" s="234">
        <v>332950994.60999995</v>
      </c>
      <c r="F896" s="89"/>
      <c r="G896" s="89"/>
      <c r="H896" s="89"/>
    </row>
    <row r="897" spans="2:8" s="87" customFormat="1" ht="15">
      <c r="B897" s="161" t="s">
        <v>2757</v>
      </c>
      <c r="C897" s="234">
        <v>169361995.02000001</v>
      </c>
      <c r="F897" s="89"/>
      <c r="G897" s="89"/>
      <c r="H897" s="89"/>
    </row>
    <row r="898" spans="2:8" s="87" customFormat="1" ht="15">
      <c r="B898" s="161" t="s">
        <v>2758</v>
      </c>
      <c r="C898" s="234">
        <v>656439981.40999997</v>
      </c>
      <c r="F898" s="89"/>
      <c r="G898" s="89"/>
      <c r="H898" s="89"/>
    </row>
    <row r="899" spans="2:8" s="87" customFormat="1" ht="15">
      <c r="B899" s="161" t="s">
        <v>2759</v>
      </c>
      <c r="C899" s="234">
        <v>852820395.84000003</v>
      </c>
      <c r="F899" s="89"/>
      <c r="G899" s="89"/>
      <c r="H899" s="89"/>
    </row>
    <row r="900" spans="2:8" s="87" customFormat="1" ht="15">
      <c r="B900" s="161" t="s">
        <v>2760</v>
      </c>
      <c r="C900" s="234">
        <v>142095124.65000001</v>
      </c>
      <c r="F900" s="89"/>
      <c r="G900" s="89"/>
      <c r="H900" s="89"/>
    </row>
    <row r="901" spans="2:8" s="87" customFormat="1" ht="15">
      <c r="B901" s="161" t="s">
        <v>2761</v>
      </c>
      <c r="C901" s="234">
        <v>1023779384.6400001</v>
      </c>
      <c r="F901" s="89"/>
      <c r="G901" s="89"/>
      <c r="H901" s="89"/>
    </row>
    <row r="902" spans="2:8" s="87" customFormat="1" ht="15">
      <c r="B902" s="161" t="s">
        <v>2762</v>
      </c>
      <c r="C902" s="234">
        <v>204550797.15000001</v>
      </c>
      <c r="F902" s="89"/>
      <c r="G902" s="89"/>
      <c r="H902" s="89"/>
    </row>
    <row r="903" spans="2:8" s="87" customFormat="1" ht="15">
      <c r="B903" s="161" t="s">
        <v>2763</v>
      </c>
      <c r="C903" s="234">
        <v>387111525.25999999</v>
      </c>
      <c r="F903" s="89"/>
      <c r="G903" s="89"/>
      <c r="H903" s="89"/>
    </row>
    <row r="904" spans="2:8" s="87" customFormat="1" ht="15">
      <c r="B904" s="161" t="s">
        <v>2764</v>
      </c>
      <c r="C904" s="234">
        <v>70039426.129999995</v>
      </c>
      <c r="F904" s="89"/>
      <c r="G904" s="89"/>
      <c r="H904" s="89"/>
    </row>
    <row r="905" spans="2:8" s="87" customFormat="1" ht="15">
      <c r="B905" s="161" t="s">
        <v>2765</v>
      </c>
      <c r="C905" s="234">
        <v>336957368.46000004</v>
      </c>
      <c r="F905" s="89"/>
      <c r="G905" s="89"/>
      <c r="H905" s="89"/>
    </row>
    <row r="906" spans="2:8" s="87" customFormat="1" ht="15">
      <c r="B906" s="161" t="s">
        <v>2766</v>
      </c>
      <c r="C906" s="234">
        <v>56747897.519999996</v>
      </c>
      <c r="F906" s="89"/>
      <c r="G906" s="89"/>
      <c r="H906" s="89"/>
    </row>
    <row r="907" spans="2:8" s="87" customFormat="1" ht="15">
      <c r="B907" s="161" t="s">
        <v>2767</v>
      </c>
      <c r="C907" s="234">
        <v>710991302.64999998</v>
      </c>
      <c r="F907" s="89"/>
      <c r="G907" s="89"/>
      <c r="H907" s="89"/>
    </row>
    <row r="908" spans="2:8" s="87" customFormat="1" ht="15">
      <c r="B908" s="161" t="s">
        <v>2768</v>
      </c>
      <c r="C908" s="234">
        <v>83494038.459999993</v>
      </c>
      <c r="F908" s="89"/>
      <c r="G908" s="89"/>
      <c r="H908" s="89"/>
    </row>
    <row r="909" spans="2:8" s="87" customFormat="1" ht="15">
      <c r="B909" s="161" t="s">
        <v>2769</v>
      </c>
      <c r="C909" s="234">
        <v>613772225.55999994</v>
      </c>
      <c r="F909" s="89"/>
      <c r="G909" s="89"/>
      <c r="H909" s="89"/>
    </row>
    <row r="910" spans="2:8" s="87" customFormat="1" ht="15">
      <c r="B910" s="161" t="s">
        <v>2770</v>
      </c>
      <c r="C910" s="234">
        <v>141155658</v>
      </c>
      <c r="F910" s="89"/>
      <c r="G910" s="89"/>
      <c r="H910" s="89"/>
    </row>
    <row r="911" spans="2:8" s="87" customFormat="1" ht="15">
      <c r="B911" s="161" t="s">
        <v>2771</v>
      </c>
      <c r="C911" s="234">
        <v>165414340.10000002</v>
      </c>
      <c r="F911" s="89"/>
      <c r="G911" s="89"/>
      <c r="H911" s="89"/>
    </row>
    <row r="912" spans="2:8" s="87" customFormat="1" ht="15">
      <c r="B912" s="161" t="s">
        <v>2772</v>
      </c>
      <c r="C912" s="234">
        <v>428612361.80999994</v>
      </c>
      <c r="F912" s="89"/>
      <c r="G912" s="89"/>
      <c r="H912" s="89"/>
    </row>
    <row r="913" spans="2:8" s="87" customFormat="1" ht="15">
      <c r="B913" s="161" t="s">
        <v>2773</v>
      </c>
      <c r="C913" s="234">
        <v>411224287.60000002</v>
      </c>
      <c r="F913" s="89"/>
      <c r="G913" s="89"/>
      <c r="H913" s="89"/>
    </row>
    <row r="914" spans="2:8" s="87" customFormat="1" ht="15">
      <c r="B914" s="161" t="s">
        <v>2774</v>
      </c>
      <c r="C914" s="234">
        <v>730390578.88</v>
      </c>
      <c r="F914" s="89"/>
      <c r="G914" s="89"/>
      <c r="H914" s="89"/>
    </row>
    <row r="915" spans="2:8" s="87" customFormat="1" ht="15">
      <c r="B915" s="161" t="s">
        <v>2775</v>
      </c>
      <c r="C915" s="234">
        <v>333117869.41999996</v>
      </c>
      <c r="F915" s="89"/>
      <c r="G915" s="89"/>
      <c r="H915" s="89"/>
    </row>
    <row r="916" spans="2:8" s="87" customFormat="1" ht="15">
      <c r="B916" s="161" t="s">
        <v>2776</v>
      </c>
      <c r="C916" s="234">
        <v>778121718.9000001</v>
      </c>
      <c r="F916" s="89"/>
      <c r="G916" s="89"/>
      <c r="H916" s="89"/>
    </row>
    <row r="917" spans="2:8" s="87" customFormat="1" ht="15">
      <c r="B917" s="161" t="s">
        <v>2777</v>
      </c>
      <c r="C917" s="234">
        <v>48256220.740000002</v>
      </c>
      <c r="F917" s="89"/>
      <c r="G917" s="89"/>
      <c r="H917" s="89"/>
    </row>
    <row r="918" spans="2:8" s="87" customFormat="1" ht="15">
      <c r="B918" s="161" t="s">
        <v>2778</v>
      </c>
      <c r="C918" s="234">
        <v>241197151.37</v>
      </c>
      <c r="F918" s="89"/>
      <c r="G918" s="89"/>
      <c r="H918" s="89"/>
    </row>
    <row r="919" spans="2:8" s="87" customFormat="1" ht="15">
      <c r="B919" s="161" t="s">
        <v>2779</v>
      </c>
      <c r="C919" s="234">
        <v>15620572.279999999</v>
      </c>
      <c r="F919" s="89"/>
      <c r="G919" s="89"/>
      <c r="H919" s="89"/>
    </row>
    <row r="920" spans="2:8" s="87" customFormat="1" ht="15">
      <c r="B920" s="161" t="s">
        <v>2780</v>
      </c>
      <c r="C920" s="234">
        <v>300265036.79999995</v>
      </c>
      <c r="F920" s="89"/>
      <c r="G920" s="89"/>
      <c r="H920" s="89"/>
    </row>
    <row r="921" spans="2:8" s="87" customFormat="1" ht="15">
      <c r="B921" s="161" t="s">
        <v>2781</v>
      </c>
      <c r="C921" s="234">
        <v>58515600</v>
      </c>
      <c r="F921" s="89"/>
      <c r="G921" s="89"/>
      <c r="H921" s="89"/>
    </row>
    <row r="922" spans="2:8" s="87" customFormat="1" ht="15">
      <c r="B922" s="161" t="s">
        <v>2782</v>
      </c>
      <c r="C922" s="234">
        <v>265162576.59000003</v>
      </c>
      <c r="F922" s="89"/>
      <c r="G922" s="89"/>
      <c r="H922" s="89"/>
    </row>
    <row r="923" spans="2:8" s="87" customFormat="1" ht="15">
      <c r="B923" s="161" t="s">
        <v>2783</v>
      </c>
      <c r="C923" s="234">
        <v>106075695.08999999</v>
      </c>
      <c r="F923" s="89"/>
      <c r="G923" s="89"/>
      <c r="H923" s="89"/>
    </row>
    <row r="924" spans="2:8" s="87" customFormat="1" ht="15">
      <c r="B924" s="161" t="s">
        <v>2784</v>
      </c>
      <c r="C924" s="234">
        <v>184675866.56999999</v>
      </c>
      <c r="F924" s="89"/>
      <c r="G924" s="89"/>
      <c r="H924" s="89"/>
    </row>
    <row r="925" spans="2:8" s="87" customFormat="1" ht="15">
      <c r="B925" s="161" t="s">
        <v>2785</v>
      </c>
      <c r="C925" s="234">
        <v>49174412.359999999</v>
      </c>
      <c r="F925" s="89"/>
      <c r="G925" s="89"/>
      <c r="H925" s="89"/>
    </row>
    <row r="926" spans="2:8" s="87" customFormat="1" ht="15">
      <c r="B926" s="161" t="s">
        <v>2786</v>
      </c>
      <c r="C926" s="234">
        <v>61516592.390000001</v>
      </c>
      <c r="F926" s="89"/>
      <c r="G926" s="89"/>
      <c r="H926" s="89"/>
    </row>
    <row r="927" spans="2:8" s="87" customFormat="1" ht="15">
      <c r="B927" s="161" t="s">
        <v>2787</v>
      </c>
      <c r="C927" s="234">
        <v>24490999.5</v>
      </c>
      <c r="F927" s="89"/>
      <c r="G927" s="89"/>
      <c r="H927" s="89"/>
    </row>
    <row r="928" spans="2:8" s="87" customFormat="1" ht="15">
      <c r="B928" s="161" t="s">
        <v>2788</v>
      </c>
      <c r="C928" s="234">
        <v>328157421.63</v>
      </c>
      <c r="F928" s="89"/>
      <c r="G928" s="89"/>
      <c r="H928" s="89"/>
    </row>
    <row r="929" spans="2:8" s="87" customFormat="1" ht="15">
      <c r="B929" s="161" t="s">
        <v>2789</v>
      </c>
      <c r="C929" s="234">
        <v>305839758.03999996</v>
      </c>
      <c r="F929" s="89"/>
      <c r="G929" s="89"/>
      <c r="H929" s="89"/>
    </row>
    <row r="930" spans="2:8" s="87" customFormat="1" ht="15">
      <c r="B930" s="161" t="s">
        <v>2790</v>
      </c>
      <c r="C930" s="234">
        <v>162382122.50999999</v>
      </c>
      <c r="F930" s="89"/>
      <c r="G930" s="89"/>
      <c r="H930" s="89"/>
    </row>
    <row r="931" spans="2:8" s="87" customFormat="1" ht="15">
      <c r="B931" s="161" t="s">
        <v>2791</v>
      </c>
      <c r="C931" s="234">
        <v>6296460</v>
      </c>
      <c r="F931" s="89"/>
      <c r="G931" s="89"/>
      <c r="H931" s="89"/>
    </row>
    <row r="932" spans="2:8" s="87" customFormat="1" ht="15">
      <c r="B932" s="161" t="s">
        <v>2792</v>
      </c>
      <c r="C932" s="234">
        <v>4723175</v>
      </c>
      <c r="F932" s="89"/>
      <c r="G932" s="89"/>
      <c r="H932" s="89"/>
    </row>
    <row r="933" spans="2:8" s="87" customFormat="1" ht="15">
      <c r="B933" s="161" t="s">
        <v>2793</v>
      </c>
      <c r="C933" s="234">
        <v>465079686.94999999</v>
      </c>
      <c r="F933" s="89"/>
      <c r="G933" s="89"/>
      <c r="H933" s="89"/>
    </row>
    <row r="934" spans="2:8" s="87" customFormat="1" ht="15">
      <c r="B934" s="161" t="s">
        <v>2794</v>
      </c>
      <c r="C934" s="234">
        <v>23240699.719999999</v>
      </c>
      <c r="F934" s="89"/>
      <c r="G934" s="89"/>
      <c r="H934" s="89"/>
    </row>
    <row r="935" spans="2:8" s="87" customFormat="1" ht="15">
      <c r="B935" s="161" t="s">
        <v>2795</v>
      </c>
      <c r="C935" s="234">
        <v>2434749.9</v>
      </c>
      <c r="F935" s="89"/>
      <c r="G935" s="89"/>
      <c r="H935" s="89"/>
    </row>
    <row r="936" spans="2:8" s="87" customFormat="1" ht="15">
      <c r="B936" s="161" t="s">
        <v>2796</v>
      </c>
      <c r="C936" s="234">
        <v>4790562.5</v>
      </c>
      <c r="F936" s="89"/>
      <c r="G936" s="89"/>
      <c r="H936" s="89"/>
    </row>
    <row r="937" spans="2:8" s="87" customFormat="1" ht="15">
      <c r="B937" s="161" t="s">
        <v>2797</v>
      </c>
      <c r="C937" s="234">
        <v>6626280.1200000001</v>
      </c>
      <c r="F937" s="89"/>
      <c r="G937" s="89"/>
      <c r="H937" s="89"/>
    </row>
    <row r="938" spans="2:8" s="87" customFormat="1" ht="15">
      <c r="B938" s="161" t="s">
        <v>2798</v>
      </c>
      <c r="C938" s="234">
        <v>48887036.940000005</v>
      </c>
      <c r="F938" s="89"/>
      <c r="G938" s="89"/>
      <c r="H938" s="89"/>
    </row>
    <row r="939" spans="2:8" s="87" customFormat="1" ht="15">
      <c r="B939" s="161" t="s">
        <v>2799</v>
      </c>
      <c r="C939" s="234">
        <v>1038592.5</v>
      </c>
      <c r="F939" s="89"/>
      <c r="G939" s="89"/>
      <c r="H939" s="89"/>
    </row>
    <row r="940" spans="2:8" s="87" customFormat="1" ht="15">
      <c r="B940" s="161" t="s">
        <v>2800</v>
      </c>
      <c r="C940" s="234">
        <v>39345241.100000001</v>
      </c>
      <c r="F940" s="89"/>
      <c r="G940" s="89"/>
      <c r="H940" s="89"/>
    </row>
    <row r="941" spans="2:8" s="87" customFormat="1" ht="15">
      <c r="B941" s="161" t="s">
        <v>2801</v>
      </c>
      <c r="C941" s="234">
        <v>6934380</v>
      </c>
      <c r="F941" s="89"/>
      <c r="G941" s="89"/>
      <c r="H941" s="89"/>
    </row>
    <row r="942" spans="2:8" s="87" customFormat="1" ht="15">
      <c r="B942" s="161" t="s">
        <v>2802</v>
      </c>
      <c r="C942" s="234">
        <v>42054301.439999998</v>
      </c>
      <c r="F942" s="89"/>
      <c r="G942" s="89"/>
      <c r="H942" s="89"/>
    </row>
    <row r="943" spans="2:8" s="87" customFormat="1" ht="15">
      <c r="B943" s="161" t="s">
        <v>2803</v>
      </c>
      <c r="C943" s="234">
        <v>246212402.84999999</v>
      </c>
      <c r="F943" s="89"/>
      <c r="G943" s="89"/>
      <c r="H943" s="89"/>
    </row>
    <row r="944" spans="2:8" s="87" customFormat="1" ht="15">
      <c r="B944" s="161" t="s">
        <v>2804</v>
      </c>
      <c r="C944" s="234">
        <v>91971276.109999999</v>
      </c>
      <c r="F944" s="89"/>
      <c r="G944" s="89"/>
      <c r="H944" s="89"/>
    </row>
    <row r="945" spans="2:8" s="87" customFormat="1" ht="15">
      <c r="B945" s="161" t="s">
        <v>2805</v>
      </c>
      <c r="C945" s="234">
        <v>1659600</v>
      </c>
      <c r="F945" s="89"/>
      <c r="G945" s="89"/>
      <c r="H945" s="89"/>
    </row>
    <row r="946" spans="2:8" s="87" customFormat="1" ht="15">
      <c r="B946" s="161" t="s">
        <v>2806</v>
      </c>
      <c r="C946" s="234">
        <v>15103858.859999999</v>
      </c>
      <c r="F946" s="89"/>
      <c r="G946" s="89"/>
      <c r="H946" s="89"/>
    </row>
    <row r="947" spans="2:8" s="87" customFormat="1" ht="15">
      <c r="B947" s="161" t="s">
        <v>2807</v>
      </c>
      <c r="C947" s="234">
        <v>78429809.640000001</v>
      </c>
      <c r="F947" s="89"/>
      <c r="G947" s="89"/>
      <c r="H947" s="89"/>
    </row>
    <row r="948" spans="2:8" s="87" customFormat="1" ht="15">
      <c r="B948" s="161" t="s">
        <v>2808</v>
      </c>
      <c r="C948" s="234">
        <v>2332200</v>
      </c>
      <c r="F948" s="89"/>
      <c r="G948" s="89"/>
      <c r="H948" s="89"/>
    </row>
    <row r="949" spans="2:8" s="87" customFormat="1" ht="15">
      <c r="B949" s="161" t="s">
        <v>2809</v>
      </c>
      <c r="C949" s="234">
        <v>14860174.9</v>
      </c>
      <c r="F949" s="89"/>
      <c r="G949" s="89"/>
      <c r="H949" s="89"/>
    </row>
    <row r="950" spans="2:8" s="87" customFormat="1" ht="15">
      <c r="B950" s="161" t="s">
        <v>2810</v>
      </c>
      <c r="C950" s="234">
        <v>558704899.51999998</v>
      </c>
      <c r="F950" s="89"/>
      <c r="G950" s="89"/>
      <c r="H950" s="89"/>
    </row>
    <row r="951" spans="2:8" s="87" customFormat="1" ht="15">
      <c r="B951" s="161" t="s">
        <v>2811</v>
      </c>
      <c r="C951" s="234">
        <v>21879602.75</v>
      </c>
      <c r="F951" s="89"/>
      <c r="G951" s="89"/>
      <c r="H951" s="89"/>
    </row>
    <row r="952" spans="2:8" s="87" customFormat="1" ht="15">
      <c r="B952" s="161" t="s">
        <v>2812</v>
      </c>
      <c r="C952" s="234">
        <v>557980</v>
      </c>
      <c r="F952" s="89"/>
      <c r="G952" s="89"/>
      <c r="H952" s="89"/>
    </row>
    <row r="953" spans="2:8" s="87" customFormat="1" ht="15">
      <c r="B953" s="161" t="s">
        <v>2813</v>
      </c>
      <c r="C953" s="234">
        <v>56215010</v>
      </c>
      <c r="F953" s="89"/>
      <c r="G953" s="89"/>
      <c r="H953" s="89"/>
    </row>
    <row r="954" spans="2:8" s="87" customFormat="1" ht="15">
      <c r="B954" s="161" t="s">
        <v>2814</v>
      </c>
      <c r="C954" s="234">
        <v>1055250</v>
      </c>
      <c r="F954" s="89"/>
      <c r="G954" s="89"/>
      <c r="H954" s="89"/>
    </row>
    <row r="955" spans="2:8" s="87" customFormat="1" ht="15">
      <c r="B955" s="161" t="s">
        <v>2815</v>
      </c>
      <c r="C955" s="234">
        <v>4397400</v>
      </c>
      <c r="F955" s="89"/>
      <c r="G955" s="89"/>
      <c r="H955" s="89"/>
    </row>
    <row r="956" spans="2:8" s="87" customFormat="1" ht="15">
      <c r="B956" s="161" t="s">
        <v>2816</v>
      </c>
      <c r="C956" s="234">
        <v>38617423.649999999</v>
      </c>
      <c r="F956" s="89"/>
      <c r="G956" s="89"/>
      <c r="H956" s="89"/>
    </row>
    <row r="957" spans="2:8" s="87" customFormat="1" ht="15">
      <c r="B957" s="161" t="s">
        <v>2817</v>
      </c>
      <c r="C957" s="234">
        <v>4076500</v>
      </c>
      <c r="F957" s="89"/>
      <c r="G957" s="89"/>
      <c r="H957" s="89"/>
    </row>
    <row r="958" spans="2:8" s="87" customFormat="1" ht="15">
      <c r="B958" s="161" t="s">
        <v>2818</v>
      </c>
      <c r="C958" s="234">
        <v>4095676.8</v>
      </c>
      <c r="F958" s="89"/>
      <c r="G958" s="89"/>
      <c r="H958" s="89"/>
    </row>
    <row r="959" spans="2:8" s="87" customFormat="1" ht="15">
      <c r="B959" s="161" t="s">
        <v>2819</v>
      </c>
      <c r="C959" s="234">
        <v>3088935</v>
      </c>
      <c r="F959" s="89"/>
      <c r="G959" s="89"/>
      <c r="H959" s="89"/>
    </row>
    <row r="960" spans="2:8" s="87" customFormat="1" ht="15">
      <c r="B960" s="161" t="s">
        <v>2820</v>
      </c>
      <c r="C960" s="234">
        <v>2706482.5</v>
      </c>
      <c r="F960" s="89"/>
      <c r="G960" s="89"/>
      <c r="H960" s="89"/>
    </row>
    <row r="961" spans="2:8" s="87" customFormat="1" ht="15">
      <c r="B961" s="161" t="s">
        <v>2821</v>
      </c>
      <c r="C961" s="234">
        <v>709140</v>
      </c>
      <c r="F961" s="89"/>
      <c r="G961" s="89"/>
      <c r="H961" s="89"/>
    </row>
    <row r="962" spans="2:8" s="87" customFormat="1" ht="15">
      <c r="B962" s="161" t="s">
        <v>2822</v>
      </c>
      <c r="C962" s="234">
        <v>876945</v>
      </c>
      <c r="F962" s="89"/>
      <c r="G962" s="89"/>
      <c r="H962" s="89"/>
    </row>
    <row r="963" spans="2:8" s="87" customFormat="1" ht="15.75">
      <c r="C963" s="177">
        <f>SUM(C801:C962)</f>
        <v>49660186275.440002</v>
      </c>
      <c r="F963" s="89"/>
      <c r="G963" s="89"/>
      <c r="H963" s="89"/>
    </row>
    <row r="964" spans="2:8" s="87" customFormat="1">
      <c r="C964" s="88"/>
      <c r="F964" s="89"/>
      <c r="G964" s="89"/>
      <c r="H964" s="89"/>
    </row>
    <row r="965" spans="2:8" s="87" customFormat="1" ht="15.75">
      <c r="B965" s="176" t="s">
        <v>2826</v>
      </c>
      <c r="C965" s="232" t="s">
        <v>2825</v>
      </c>
      <c r="F965" s="89"/>
      <c r="G965" s="89"/>
      <c r="H965" s="89"/>
    </row>
    <row r="966" spans="2:8" s="87" customFormat="1" ht="15">
      <c r="B966" s="161" t="s">
        <v>2661</v>
      </c>
      <c r="C966" s="234">
        <v>353543622.22000003</v>
      </c>
      <c r="F966" s="89"/>
      <c r="G966" s="89"/>
      <c r="H966" s="89"/>
    </row>
    <row r="967" spans="2:8" s="87" customFormat="1" ht="15">
      <c r="B967" s="161" t="s">
        <v>2662</v>
      </c>
      <c r="C967" s="234">
        <v>286635983.63999999</v>
      </c>
      <c r="F967" s="89"/>
      <c r="G967" s="89"/>
      <c r="H967" s="89"/>
    </row>
    <row r="968" spans="2:8" s="87" customFormat="1" ht="15">
      <c r="B968" s="161" t="s">
        <v>2663</v>
      </c>
      <c r="C968" s="234">
        <v>247332134.89000002</v>
      </c>
      <c r="F968" s="89"/>
      <c r="G968" s="89"/>
      <c r="H968" s="89"/>
    </row>
    <row r="969" spans="2:8" s="87" customFormat="1" ht="15">
      <c r="B969" s="161" t="s">
        <v>2664</v>
      </c>
      <c r="C969" s="234">
        <v>670263293.33999991</v>
      </c>
      <c r="F969" s="89"/>
      <c r="G969" s="89"/>
      <c r="H969" s="89"/>
    </row>
    <row r="970" spans="2:8" s="87" customFormat="1" ht="15">
      <c r="B970" s="161" t="s">
        <v>2665</v>
      </c>
      <c r="C970" s="234">
        <v>724960667.82999992</v>
      </c>
      <c r="F970" s="89"/>
      <c r="G970" s="89"/>
      <c r="H970" s="89"/>
    </row>
    <row r="971" spans="2:8" s="87" customFormat="1" ht="15">
      <c r="B971" s="161" t="s">
        <v>2666</v>
      </c>
      <c r="C971" s="234">
        <v>85957319.689999983</v>
      </c>
      <c r="F971" s="89"/>
      <c r="G971" s="89"/>
      <c r="H971" s="89"/>
    </row>
    <row r="972" spans="2:8" s="87" customFormat="1" ht="15">
      <c r="B972" s="161" t="s">
        <v>2667</v>
      </c>
      <c r="C972" s="234">
        <v>154988776.01999998</v>
      </c>
      <c r="F972" s="89"/>
      <c r="G972" s="89"/>
      <c r="H972" s="89"/>
    </row>
    <row r="973" spans="2:8" s="87" customFormat="1" ht="15">
      <c r="B973" s="161" t="s">
        <v>2668</v>
      </c>
      <c r="C973" s="234">
        <v>100828890.92</v>
      </c>
      <c r="F973" s="89"/>
      <c r="G973" s="89"/>
      <c r="H973" s="89"/>
    </row>
    <row r="974" spans="2:8" s="87" customFormat="1" ht="15">
      <c r="B974" s="161" t="s">
        <v>2669</v>
      </c>
      <c r="C974" s="234">
        <v>229537149.89999995</v>
      </c>
      <c r="F974" s="89"/>
      <c r="G974" s="89"/>
      <c r="H974" s="89"/>
    </row>
    <row r="975" spans="2:8" s="87" customFormat="1" ht="15">
      <c r="B975" s="161" t="s">
        <v>2670</v>
      </c>
      <c r="C975" s="234">
        <v>886122176.19000006</v>
      </c>
      <c r="F975" s="89"/>
      <c r="G975" s="89"/>
      <c r="H975" s="89"/>
    </row>
    <row r="976" spans="2:8" s="87" customFormat="1" ht="15">
      <c r="B976" s="161" t="s">
        <v>2671</v>
      </c>
      <c r="C976" s="234">
        <v>400244537.25</v>
      </c>
      <c r="F976" s="89"/>
      <c r="G976" s="89"/>
      <c r="H976" s="89"/>
    </row>
    <row r="977" spans="2:8" s="87" customFormat="1" ht="15">
      <c r="B977" s="161" t="s">
        <v>2672</v>
      </c>
      <c r="C977" s="234">
        <v>182692671.07999998</v>
      </c>
      <c r="F977" s="89"/>
      <c r="G977" s="89"/>
      <c r="H977" s="89"/>
    </row>
    <row r="978" spans="2:8" s="87" customFormat="1" ht="15">
      <c r="B978" s="161" t="s">
        <v>2673</v>
      </c>
      <c r="C978" s="234">
        <v>801858802.33000004</v>
      </c>
      <c r="F978" s="89"/>
      <c r="G978" s="89"/>
      <c r="H978" s="89"/>
    </row>
    <row r="979" spans="2:8" s="87" customFormat="1" ht="15">
      <c r="B979" s="161" t="s">
        <v>2674</v>
      </c>
      <c r="C979" s="234">
        <v>211019698.72999999</v>
      </c>
      <c r="F979" s="89"/>
      <c r="G979" s="89"/>
      <c r="H979" s="89"/>
    </row>
    <row r="980" spans="2:8" s="87" customFormat="1" ht="15">
      <c r="B980" s="161" t="s">
        <v>2675</v>
      </c>
      <c r="C980" s="234">
        <v>177022065.94</v>
      </c>
      <c r="F980" s="89"/>
      <c r="G980" s="89"/>
      <c r="H980" s="89"/>
    </row>
    <row r="981" spans="2:8" s="87" customFormat="1" ht="15">
      <c r="B981" s="161" t="s">
        <v>2676</v>
      </c>
      <c r="C981" s="234">
        <v>445411736.59000003</v>
      </c>
      <c r="F981" s="89"/>
      <c r="G981" s="89"/>
      <c r="H981" s="89"/>
    </row>
    <row r="982" spans="2:8" s="87" customFormat="1" ht="15">
      <c r="B982" s="161" t="s">
        <v>2677</v>
      </c>
      <c r="C982" s="234">
        <v>131496719.34999999</v>
      </c>
      <c r="F982" s="89"/>
      <c r="G982" s="89"/>
      <c r="H982" s="89"/>
    </row>
    <row r="983" spans="2:8" s="87" customFormat="1" ht="15">
      <c r="B983" s="161" t="s">
        <v>2678</v>
      </c>
      <c r="C983" s="234">
        <v>155719047.46000001</v>
      </c>
      <c r="F983" s="89"/>
      <c r="G983" s="89"/>
      <c r="H983" s="89"/>
    </row>
    <row r="984" spans="2:8" s="87" customFormat="1" ht="15">
      <c r="B984" s="161" t="s">
        <v>2679</v>
      </c>
      <c r="C984" s="234">
        <v>797114715.87999988</v>
      </c>
      <c r="F984" s="89"/>
      <c r="G984" s="89"/>
      <c r="H984" s="89"/>
    </row>
    <row r="985" spans="2:8" s="87" customFormat="1" ht="15">
      <c r="B985" s="161" t="s">
        <v>2680</v>
      </c>
      <c r="C985" s="234">
        <v>114410860.33000001</v>
      </c>
      <c r="F985" s="89"/>
      <c r="G985" s="89"/>
      <c r="H985" s="89"/>
    </row>
    <row r="986" spans="2:8" s="87" customFormat="1" ht="15">
      <c r="B986" s="161" t="s">
        <v>2681</v>
      </c>
      <c r="C986" s="234">
        <v>340536848.33999997</v>
      </c>
      <c r="F986" s="89"/>
      <c r="G986" s="89"/>
      <c r="H986" s="89"/>
    </row>
    <row r="987" spans="2:8" s="87" customFormat="1" ht="15">
      <c r="B987" s="161" t="s">
        <v>2682</v>
      </c>
      <c r="C987" s="234">
        <v>863239439.03999996</v>
      </c>
      <c r="F987" s="89"/>
      <c r="G987" s="89"/>
      <c r="H987" s="89"/>
    </row>
    <row r="988" spans="2:8" s="87" customFormat="1" ht="15">
      <c r="B988" s="161" t="s">
        <v>2683</v>
      </c>
      <c r="C988" s="234">
        <v>779426434.9799999</v>
      </c>
      <c r="F988" s="89"/>
      <c r="G988" s="89"/>
      <c r="H988" s="89"/>
    </row>
    <row r="989" spans="2:8" s="87" customFormat="1" ht="15">
      <c r="B989" s="161" t="s">
        <v>2684</v>
      </c>
      <c r="C989" s="234">
        <v>237037363.07999998</v>
      </c>
      <c r="F989" s="89"/>
      <c r="G989" s="89"/>
      <c r="H989" s="89"/>
    </row>
    <row r="990" spans="2:8" s="87" customFormat="1" ht="15">
      <c r="B990" s="161" t="s">
        <v>2685</v>
      </c>
      <c r="C990" s="234">
        <v>397813267.47000003</v>
      </c>
      <c r="F990" s="89"/>
      <c r="G990" s="89"/>
      <c r="H990" s="89"/>
    </row>
    <row r="991" spans="2:8" s="87" customFormat="1" ht="15">
      <c r="B991" s="161" t="s">
        <v>2686</v>
      </c>
      <c r="C991" s="234">
        <v>169386107.52000001</v>
      </c>
      <c r="F991" s="89"/>
      <c r="G991" s="89"/>
      <c r="H991" s="89"/>
    </row>
    <row r="992" spans="2:8" s="87" customFormat="1" ht="15">
      <c r="B992" s="161" t="s">
        <v>2687</v>
      </c>
      <c r="C992" s="234">
        <v>668295757.97000003</v>
      </c>
      <c r="F992" s="89"/>
      <c r="G992" s="89"/>
      <c r="H992" s="89"/>
    </row>
    <row r="993" spans="2:8" s="87" customFormat="1" ht="15">
      <c r="B993" s="161" t="s">
        <v>2688</v>
      </c>
      <c r="C993" s="234">
        <v>144813092.72999999</v>
      </c>
      <c r="F993" s="89"/>
      <c r="G993" s="89"/>
      <c r="H993" s="89"/>
    </row>
    <row r="994" spans="2:8" s="87" customFormat="1" ht="15">
      <c r="B994" s="161" t="s">
        <v>2689</v>
      </c>
      <c r="C994" s="234">
        <v>2005778.9100000001</v>
      </c>
      <c r="F994" s="89"/>
      <c r="G994" s="89"/>
      <c r="H994" s="89"/>
    </row>
    <row r="995" spans="2:8" s="87" customFormat="1" ht="15">
      <c r="B995" s="161" t="s">
        <v>2690</v>
      </c>
      <c r="C995" s="234">
        <v>177128097.70999998</v>
      </c>
      <c r="F995" s="89"/>
      <c r="G995" s="89"/>
      <c r="H995" s="89"/>
    </row>
    <row r="996" spans="2:8" s="87" customFormat="1" ht="15">
      <c r="B996" s="161" t="s">
        <v>2691</v>
      </c>
      <c r="C996" s="234">
        <v>709094472.9799999</v>
      </c>
      <c r="F996" s="89"/>
      <c r="G996" s="89"/>
      <c r="H996" s="89"/>
    </row>
    <row r="997" spans="2:8" s="87" customFormat="1" ht="15">
      <c r="B997" s="161" t="s">
        <v>2692</v>
      </c>
      <c r="C997" s="234">
        <v>194847779.60999998</v>
      </c>
      <c r="F997" s="89"/>
      <c r="G997" s="89"/>
      <c r="H997" s="89"/>
    </row>
    <row r="998" spans="2:8" s="87" customFormat="1" ht="15">
      <c r="B998" s="161" t="s">
        <v>2693</v>
      </c>
      <c r="C998" s="234">
        <v>98333041.219999999</v>
      </c>
      <c r="F998" s="89"/>
      <c r="G998" s="89"/>
      <c r="H998" s="89"/>
    </row>
    <row r="999" spans="2:8" s="87" customFormat="1" ht="15">
      <c r="B999" s="161" t="s">
        <v>2694</v>
      </c>
      <c r="C999" s="234">
        <v>1303719159.6000001</v>
      </c>
      <c r="F999" s="89"/>
      <c r="G999" s="89"/>
      <c r="H999" s="89"/>
    </row>
    <row r="1000" spans="2:8" s="87" customFormat="1" ht="15">
      <c r="B1000" s="161" t="s">
        <v>2695</v>
      </c>
      <c r="C1000" s="234">
        <v>431424001.56999999</v>
      </c>
      <c r="F1000" s="89"/>
      <c r="G1000" s="89"/>
      <c r="H1000" s="89"/>
    </row>
    <row r="1001" spans="2:8" s="87" customFormat="1" ht="15">
      <c r="B1001" s="161" t="s">
        <v>2696</v>
      </c>
      <c r="C1001" s="234">
        <v>212064694.38999999</v>
      </c>
      <c r="F1001" s="89"/>
      <c r="G1001" s="89"/>
      <c r="H1001" s="89"/>
    </row>
    <row r="1002" spans="2:8" s="87" customFormat="1" ht="15">
      <c r="B1002" s="161" t="s">
        <v>2697</v>
      </c>
      <c r="C1002" s="234">
        <v>20450849.670000002</v>
      </c>
      <c r="F1002" s="89"/>
      <c r="G1002" s="89"/>
      <c r="H1002" s="89"/>
    </row>
    <row r="1003" spans="2:8" s="87" customFormat="1" ht="15">
      <c r="B1003" s="161" t="s">
        <v>2698</v>
      </c>
      <c r="C1003" s="234">
        <v>1010285965.8999999</v>
      </c>
      <c r="F1003" s="89"/>
      <c r="G1003" s="89"/>
      <c r="H1003" s="89"/>
    </row>
    <row r="1004" spans="2:8" s="87" customFormat="1" ht="15">
      <c r="B1004" s="161" t="s">
        <v>2699</v>
      </c>
      <c r="C1004" s="234">
        <v>172750897.21000001</v>
      </c>
      <c r="F1004" s="89"/>
      <c r="G1004" s="89"/>
      <c r="H1004" s="89"/>
    </row>
    <row r="1005" spans="2:8" s="87" customFormat="1" ht="15">
      <c r="B1005" s="161" t="s">
        <v>2700</v>
      </c>
      <c r="C1005" s="234">
        <v>412799913.51000005</v>
      </c>
      <c r="F1005" s="89"/>
      <c r="G1005" s="89"/>
      <c r="H1005" s="89"/>
    </row>
    <row r="1006" spans="2:8" s="87" customFormat="1" ht="15">
      <c r="B1006" s="161" t="s">
        <v>2701</v>
      </c>
      <c r="C1006" s="234">
        <v>100239416.27</v>
      </c>
      <c r="F1006" s="89"/>
      <c r="G1006" s="89"/>
      <c r="H1006" s="89"/>
    </row>
    <row r="1007" spans="2:8" s="87" customFormat="1" ht="15">
      <c r="B1007" s="161" t="s">
        <v>2702</v>
      </c>
      <c r="C1007" s="234">
        <v>279475151.28000003</v>
      </c>
      <c r="F1007" s="89"/>
      <c r="G1007" s="89"/>
      <c r="H1007" s="89"/>
    </row>
    <row r="1008" spans="2:8" s="87" customFormat="1" ht="15">
      <c r="B1008" s="161" t="s">
        <v>2703</v>
      </c>
      <c r="C1008" s="234">
        <v>497937239.56</v>
      </c>
      <c r="F1008" s="89"/>
      <c r="G1008" s="89"/>
      <c r="H1008" s="89"/>
    </row>
    <row r="1009" spans="2:8" s="87" customFormat="1" ht="15">
      <c r="B1009" s="161" t="s">
        <v>2704</v>
      </c>
      <c r="C1009" s="234">
        <v>434249692.89999998</v>
      </c>
      <c r="F1009" s="89"/>
      <c r="G1009" s="89"/>
      <c r="H1009" s="89"/>
    </row>
    <row r="1010" spans="2:8" s="87" customFormat="1" ht="15">
      <c r="B1010" s="161" t="s">
        <v>2705</v>
      </c>
      <c r="C1010" s="234">
        <v>486004315.93000001</v>
      </c>
      <c r="F1010" s="89"/>
      <c r="G1010" s="89"/>
      <c r="H1010" s="89"/>
    </row>
    <row r="1011" spans="2:8" s="87" customFormat="1" ht="15">
      <c r="B1011" s="161" t="s">
        <v>2706</v>
      </c>
      <c r="C1011" s="234">
        <v>319094715.48999995</v>
      </c>
      <c r="F1011" s="89"/>
      <c r="G1011" s="89"/>
      <c r="H1011" s="89"/>
    </row>
    <row r="1012" spans="2:8" s="87" customFormat="1" ht="15">
      <c r="B1012" s="161" t="s">
        <v>2707</v>
      </c>
      <c r="C1012" s="234">
        <v>181001747.51000002</v>
      </c>
      <c r="F1012" s="89"/>
      <c r="G1012" s="89"/>
      <c r="H1012" s="89"/>
    </row>
    <row r="1013" spans="2:8" s="87" customFormat="1" ht="15">
      <c r="B1013" s="161" t="s">
        <v>2708</v>
      </c>
      <c r="C1013" s="234">
        <v>285405529.99999994</v>
      </c>
      <c r="F1013" s="89"/>
      <c r="G1013" s="89"/>
      <c r="H1013" s="89"/>
    </row>
    <row r="1014" spans="2:8" s="87" customFormat="1" ht="15">
      <c r="B1014" s="161" t="s">
        <v>2709</v>
      </c>
      <c r="C1014" s="234">
        <v>29904712.109999996</v>
      </c>
      <c r="F1014" s="89"/>
      <c r="G1014" s="89"/>
      <c r="H1014" s="89"/>
    </row>
    <row r="1015" spans="2:8" s="87" customFormat="1" ht="15">
      <c r="B1015" s="161" t="s">
        <v>2710</v>
      </c>
      <c r="C1015" s="234">
        <v>927387373.89999998</v>
      </c>
      <c r="F1015" s="89"/>
      <c r="G1015" s="89"/>
      <c r="H1015" s="89"/>
    </row>
    <row r="1016" spans="2:8" s="87" customFormat="1" ht="15">
      <c r="B1016" s="161" t="s">
        <v>2711</v>
      </c>
      <c r="C1016" s="234">
        <v>233406420.32999998</v>
      </c>
      <c r="F1016" s="89"/>
      <c r="G1016" s="89"/>
      <c r="H1016" s="89"/>
    </row>
    <row r="1017" spans="2:8" s="87" customFormat="1" ht="15">
      <c r="B1017" s="161" t="s">
        <v>2712</v>
      </c>
      <c r="C1017" s="234">
        <v>135123166.26999998</v>
      </c>
      <c r="F1017" s="89"/>
      <c r="G1017" s="89"/>
      <c r="H1017" s="89"/>
    </row>
    <row r="1018" spans="2:8" s="87" customFormat="1" ht="15">
      <c r="B1018" s="161" t="s">
        <v>2713</v>
      </c>
      <c r="C1018" s="234">
        <v>843350906.5</v>
      </c>
      <c r="F1018" s="89"/>
      <c r="G1018" s="89"/>
      <c r="H1018" s="89"/>
    </row>
    <row r="1019" spans="2:8" s="87" customFormat="1" ht="15">
      <c r="B1019" s="161" t="s">
        <v>2714</v>
      </c>
      <c r="C1019" s="234">
        <v>113032357.17</v>
      </c>
      <c r="F1019" s="89"/>
      <c r="G1019" s="89"/>
      <c r="H1019" s="89"/>
    </row>
    <row r="1020" spans="2:8" s="87" customFormat="1" ht="15">
      <c r="B1020" s="161" t="s">
        <v>2715</v>
      </c>
      <c r="C1020" s="234">
        <v>91829023.980000004</v>
      </c>
      <c r="F1020" s="89"/>
      <c r="G1020" s="89"/>
      <c r="H1020" s="89"/>
    </row>
    <row r="1021" spans="2:8" s="87" customFormat="1" ht="15">
      <c r="B1021" s="161" t="s">
        <v>2716</v>
      </c>
      <c r="C1021" s="234">
        <v>129711144.79999997</v>
      </c>
      <c r="F1021" s="89"/>
      <c r="G1021" s="89"/>
      <c r="H1021" s="89"/>
    </row>
    <row r="1022" spans="2:8" s="87" customFormat="1" ht="15">
      <c r="B1022" s="161" t="s">
        <v>2717</v>
      </c>
      <c r="C1022" s="234">
        <v>499006053.07999998</v>
      </c>
      <c r="F1022" s="89"/>
      <c r="G1022" s="89"/>
      <c r="H1022" s="89"/>
    </row>
    <row r="1023" spans="2:8" s="87" customFormat="1" ht="15">
      <c r="B1023" s="161" t="s">
        <v>2718</v>
      </c>
      <c r="C1023" s="234">
        <v>121177430.01000001</v>
      </c>
      <c r="F1023" s="89"/>
      <c r="G1023" s="89"/>
      <c r="H1023" s="89"/>
    </row>
    <row r="1024" spans="2:8" s="87" customFormat="1" ht="15">
      <c r="B1024" s="161" t="s">
        <v>2719</v>
      </c>
      <c r="C1024" s="234">
        <v>504974644.17999995</v>
      </c>
      <c r="F1024" s="89"/>
      <c r="G1024" s="89"/>
      <c r="H1024" s="89"/>
    </row>
    <row r="1025" spans="2:8" s="87" customFormat="1" ht="15">
      <c r="B1025" s="161" t="s">
        <v>2720</v>
      </c>
      <c r="C1025" s="234">
        <v>384588561.14999998</v>
      </c>
      <c r="F1025" s="89"/>
      <c r="G1025" s="89"/>
      <c r="H1025" s="89"/>
    </row>
    <row r="1026" spans="2:8" s="87" customFormat="1" ht="15">
      <c r="B1026" s="161" t="s">
        <v>2721</v>
      </c>
      <c r="C1026" s="234">
        <v>1033116949.8900001</v>
      </c>
      <c r="F1026" s="89"/>
      <c r="G1026" s="89"/>
      <c r="H1026" s="89"/>
    </row>
    <row r="1027" spans="2:8" s="87" customFormat="1" ht="15">
      <c r="B1027" s="161" t="s">
        <v>2722</v>
      </c>
      <c r="C1027" s="234">
        <v>333417728.06999993</v>
      </c>
      <c r="F1027" s="89"/>
      <c r="G1027" s="89"/>
      <c r="H1027" s="89"/>
    </row>
    <row r="1028" spans="2:8" s="87" customFormat="1" ht="15">
      <c r="B1028" s="161" t="s">
        <v>2723</v>
      </c>
      <c r="C1028" s="234">
        <v>424480772.04000002</v>
      </c>
      <c r="F1028" s="89"/>
      <c r="G1028" s="89"/>
      <c r="H1028" s="89"/>
    </row>
    <row r="1029" spans="2:8" s="87" customFormat="1" ht="15">
      <c r="B1029" s="161" t="s">
        <v>2724</v>
      </c>
      <c r="C1029" s="234">
        <v>242599394.73999995</v>
      </c>
      <c r="F1029" s="89"/>
      <c r="G1029" s="89"/>
      <c r="H1029" s="89"/>
    </row>
    <row r="1030" spans="2:8" s="87" customFormat="1" ht="15">
      <c r="B1030" s="161" t="s">
        <v>2725</v>
      </c>
      <c r="C1030" s="234">
        <v>524991348.43999994</v>
      </c>
      <c r="F1030" s="89"/>
      <c r="G1030" s="89"/>
      <c r="H1030" s="89"/>
    </row>
    <row r="1031" spans="2:8" s="87" customFormat="1" ht="15">
      <c r="B1031" s="161" t="s">
        <v>2726</v>
      </c>
      <c r="C1031" s="234">
        <v>465875007.00000006</v>
      </c>
      <c r="F1031" s="89"/>
      <c r="G1031" s="89"/>
      <c r="H1031" s="89"/>
    </row>
    <row r="1032" spans="2:8" s="87" customFormat="1" ht="15">
      <c r="B1032" s="161" t="s">
        <v>2727</v>
      </c>
      <c r="C1032" s="234">
        <v>1025622455.2499999</v>
      </c>
      <c r="F1032" s="89"/>
      <c r="G1032" s="89"/>
      <c r="H1032" s="89"/>
    </row>
    <row r="1033" spans="2:8" s="87" customFormat="1" ht="15">
      <c r="B1033" s="161" t="s">
        <v>2728</v>
      </c>
      <c r="C1033" s="234">
        <v>271930159</v>
      </c>
      <c r="F1033" s="89"/>
      <c r="G1033" s="89"/>
      <c r="H1033" s="89"/>
    </row>
    <row r="1034" spans="2:8" s="87" customFormat="1" ht="15">
      <c r="B1034" s="161" t="s">
        <v>2729</v>
      </c>
      <c r="C1034" s="234">
        <v>805823301.70000005</v>
      </c>
      <c r="F1034" s="89"/>
      <c r="G1034" s="89"/>
      <c r="H1034" s="89"/>
    </row>
    <row r="1035" spans="2:8" s="87" customFormat="1" ht="15">
      <c r="B1035" s="161" t="s">
        <v>2730</v>
      </c>
      <c r="C1035" s="234">
        <v>314528073.35000002</v>
      </c>
      <c r="F1035" s="89"/>
      <c r="G1035" s="89"/>
      <c r="H1035" s="89"/>
    </row>
    <row r="1036" spans="2:8" s="87" customFormat="1" ht="15">
      <c r="B1036" s="161" t="s">
        <v>2731</v>
      </c>
      <c r="C1036" s="234">
        <v>6136753.5999999996</v>
      </c>
      <c r="F1036" s="89"/>
      <c r="G1036" s="89"/>
      <c r="H1036" s="89"/>
    </row>
    <row r="1037" spans="2:8" s="87" customFormat="1" ht="15">
      <c r="B1037" s="161" t="s">
        <v>2732</v>
      </c>
      <c r="C1037" s="234">
        <v>357768532.37</v>
      </c>
      <c r="F1037" s="89"/>
      <c r="G1037" s="89"/>
      <c r="H1037" s="89"/>
    </row>
    <row r="1038" spans="2:8" s="87" customFormat="1" ht="15">
      <c r="B1038" s="161" t="s">
        <v>2733</v>
      </c>
      <c r="C1038" s="234">
        <v>342173279.09000003</v>
      </c>
      <c r="F1038" s="89"/>
      <c r="G1038" s="89"/>
      <c r="H1038" s="89"/>
    </row>
    <row r="1039" spans="2:8" s="87" customFormat="1" ht="15">
      <c r="B1039" s="161" t="s">
        <v>2734</v>
      </c>
      <c r="C1039" s="234">
        <v>996083400.20000005</v>
      </c>
      <c r="F1039" s="89"/>
      <c r="G1039" s="89"/>
      <c r="H1039" s="89"/>
    </row>
    <row r="1040" spans="2:8" s="87" customFormat="1" ht="15">
      <c r="B1040" s="161" t="s">
        <v>2735</v>
      </c>
      <c r="C1040" s="234">
        <v>807129634.12</v>
      </c>
      <c r="F1040" s="89"/>
      <c r="G1040" s="89"/>
      <c r="H1040" s="89"/>
    </row>
    <row r="1041" spans="2:8" s="87" customFormat="1" ht="15">
      <c r="B1041" s="161" t="s">
        <v>2736</v>
      </c>
      <c r="C1041" s="234">
        <v>399762160.67000002</v>
      </c>
      <c r="F1041" s="89"/>
      <c r="G1041" s="89"/>
      <c r="H1041" s="89"/>
    </row>
    <row r="1042" spans="2:8" s="87" customFormat="1" ht="15">
      <c r="B1042" s="161" t="s">
        <v>2737</v>
      </c>
      <c r="C1042" s="234">
        <v>24471493.809999999</v>
      </c>
      <c r="F1042" s="89"/>
      <c r="G1042" s="89"/>
      <c r="H1042" s="89"/>
    </row>
    <row r="1043" spans="2:8" s="87" customFormat="1" ht="15">
      <c r="B1043" s="161" t="s">
        <v>2738</v>
      </c>
      <c r="C1043" s="234">
        <v>141516888.25</v>
      </c>
      <c r="F1043" s="89"/>
      <c r="G1043" s="89"/>
      <c r="H1043" s="89"/>
    </row>
    <row r="1044" spans="2:8" s="87" customFormat="1" ht="15">
      <c r="B1044" s="161" t="s">
        <v>2739</v>
      </c>
      <c r="C1044" s="234">
        <v>834945267.56999993</v>
      </c>
      <c r="F1044" s="89"/>
      <c r="G1044" s="89"/>
      <c r="H1044" s="89"/>
    </row>
    <row r="1045" spans="2:8" s="87" customFormat="1" ht="15">
      <c r="B1045" s="161" t="s">
        <v>2740</v>
      </c>
      <c r="C1045" s="234">
        <v>161850014.93000001</v>
      </c>
      <c r="F1045" s="89"/>
      <c r="G1045" s="89"/>
      <c r="H1045" s="89"/>
    </row>
    <row r="1046" spans="2:8" s="87" customFormat="1" ht="15">
      <c r="B1046" s="161" t="s">
        <v>2741</v>
      </c>
      <c r="C1046" s="234">
        <v>889201411.5</v>
      </c>
      <c r="F1046" s="89"/>
      <c r="G1046" s="89"/>
      <c r="H1046" s="89"/>
    </row>
    <row r="1047" spans="2:8" s="87" customFormat="1" ht="15">
      <c r="B1047" s="161" t="s">
        <v>2742</v>
      </c>
      <c r="C1047" s="234">
        <v>350441672.52999997</v>
      </c>
      <c r="F1047" s="89"/>
      <c r="G1047" s="89"/>
      <c r="H1047" s="89"/>
    </row>
    <row r="1048" spans="2:8" s="87" customFormat="1" ht="15">
      <c r="B1048" s="161" t="s">
        <v>2743</v>
      </c>
      <c r="C1048" s="234">
        <v>646069222.21000004</v>
      </c>
      <c r="F1048" s="89"/>
      <c r="G1048" s="89"/>
      <c r="H1048" s="89"/>
    </row>
    <row r="1049" spans="2:8" s="87" customFormat="1" ht="15">
      <c r="B1049" s="161" t="s">
        <v>2744</v>
      </c>
      <c r="C1049" s="234">
        <v>577374786.16000009</v>
      </c>
      <c r="F1049" s="89"/>
      <c r="G1049" s="89"/>
      <c r="H1049" s="89"/>
    </row>
    <row r="1050" spans="2:8" s="87" customFormat="1" ht="15">
      <c r="B1050" s="161" t="s">
        <v>2745</v>
      </c>
      <c r="C1050" s="234">
        <v>648926548.85000002</v>
      </c>
      <c r="F1050" s="89"/>
      <c r="G1050" s="89"/>
      <c r="H1050" s="89"/>
    </row>
    <row r="1051" spans="2:8" s="87" customFormat="1" ht="15">
      <c r="B1051" s="161" t="s">
        <v>2746</v>
      </c>
      <c r="C1051" s="234">
        <v>222193927.06999999</v>
      </c>
      <c r="F1051" s="89"/>
      <c r="G1051" s="89"/>
      <c r="H1051" s="89"/>
    </row>
    <row r="1052" spans="2:8" s="87" customFormat="1" ht="15">
      <c r="B1052" s="161" t="s">
        <v>2747</v>
      </c>
      <c r="C1052" s="234">
        <v>155945420.41</v>
      </c>
      <c r="F1052" s="89"/>
      <c r="G1052" s="89"/>
      <c r="H1052" s="89"/>
    </row>
    <row r="1053" spans="2:8" s="87" customFormat="1" ht="15">
      <c r="B1053" s="161" t="s">
        <v>2748</v>
      </c>
      <c r="C1053" s="234">
        <v>168781313.69999999</v>
      </c>
      <c r="F1053" s="89"/>
      <c r="G1053" s="89"/>
      <c r="H1053" s="89"/>
    </row>
    <row r="1054" spans="2:8" s="87" customFormat="1" ht="15">
      <c r="B1054" s="161" t="s">
        <v>2749</v>
      </c>
      <c r="C1054" s="234">
        <v>65186658.099999994</v>
      </c>
      <c r="F1054" s="89"/>
      <c r="G1054" s="89"/>
      <c r="H1054" s="89"/>
    </row>
    <row r="1055" spans="2:8" s="87" customFormat="1" ht="15">
      <c r="B1055" s="161" t="s">
        <v>2750</v>
      </c>
      <c r="C1055" s="234">
        <v>115176132.15000001</v>
      </c>
      <c r="F1055" s="89"/>
      <c r="G1055" s="89"/>
      <c r="H1055" s="89"/>
    </row>
    <row r="1056" spans="2:8" s="87" customFormat="1" ht="15">
      <c r="B1056" s="161" t="s">
        <v>2751</v>
      </c>
      <c r="C1056" s="234">
        <v>193560147.56</v>
      </c>
      <c r="F1056" s="89"/>
      <c r="G1056" s="89"/>
      <c r="H1056" s="89"/>
    </row>
    <row r="1057" spans="2:8" s="87" customFormat="1" ht="15">
      <c r="B1057" s="161" t="s">
        <v>2752</v>
      </c>
      <c r="C1057" s="234">
        <v>417665687.19999999</v>
      </c>
      <c r="F1057" s="89"/>
      <c r="G1057" s="89"/>
      <c r="H1057" s="89"/>
    </row>
    <row r="1058" spans="2:8" s="87" customFormat="1" ht="15">
      <c r="B1058" s="161" t="s">
        <v>2753</v>
      </c>
      <c r="C1058" s="234">
        <v>335637222.40000004</v>
      </c>
      <c r="F1058" s="89"/>
      <c r="G1058" s="89"/>
      <c r="H1058" s="89"/>
    </row>
    <row r="1059" spans="2:8" s="87" customFormat="1" ht="15">
      <c r="B1059" s="161" t="s">
        <v>2754</v>
      </c>
      <c r="C1059" s="234">
        <v>231180932.90000001</v>
      </c>
      <c r="F1059" s="89"/>
      <c r="G1059" s="89"/>
      <c r="H1059" s="89"/>
    </row>
    <row r="1060" spans="2:8" s="87" customFormat="1" ht="15">
      <c r="B1060" s="161" t="s">
        <v>2755</v>
      </c>
      <c r="C1060" s="234">
        <v>48545621.789999999</v>
      </c>
      <c r="F1060" s="89"/>
      <c r="G1060" s="89"/>
      <c r="H1060" s="89"/>
    </row>
    <row r="1061" spans="2:8" s="87" customFormat="1" ht="15">
      <c r="B1061" s="161" t="s">
        <v>2756</v>
      </c>
      <c r="C1061" s="234">
        <v>298964057.60000002</v>
      </c>
      <c r="F1061" s="89"/>
      <c r="G1061" s="89"/>
      <c r="H1061" s="89"/>
    </row>
    <row r="1062" spans="2:8" s="87" customFormat="1" ht="15">
      <c r="B1062" s="161" t="s">
        <v>2757</v>
      </c>
      <c r="C1062" s="234">
        <v>168233007.25999999</v>
      </c>
      <c r="F1062" s="89"/>
      <c r="G1062" s="89"/>
      <c r="H1062" s="89"/>
    </row>
    <row r="1063" spans="2:8" s="87" customFormat="1" ht="15">
      <c r="B1063" s="161" t="s">
        <v>2758</v>
      </c>
      <c r="C1063" s="234">
        <v>660068010.32999992</v>
      </c>
      <c r="F1063" s="89"/>
      <c r="G1063" s="89"/>
      <c r="H1063" s="89"/>
    </row>
    <row r="1064" spans="2:8" s="87" customFormat="1" ht="15">
      <c r="B1064" s="161" t="s">
        <v>2759</v>
      </c>
      <c r="C1064" s="234">
        <v>797991065.55000007</v>
      </c>
      <c r="F1064" s="89"/>
      <c r="G1064" s="89"/>
      <c r="H1064" s="89"/>
    </row>
    <row r="1065" spans="2:8" s="87" customFormat="1" ht="15">
      <c r="B1065" s="161" t="s">
        <v>2760</v>
      </c>
      <c r="C1065" s="234">
        <v>146550930.93000001</v>
      </c>
      <c r="F1065" s="89"/>
      <c r="G1065" s="89"/>
      <c r="H1065" s="89"/>
    </row>
    <row r="1066" spans="2:8" s="87" customFormat="1" ht="15">
      <c r="B1066" s="161" t="s">
        <v>2761</v>
      </c>
      <c r="C1066" s="234">
        <v>881275159.92000008</v>
      </c>
      <c r="F1066" s="89"/>
      <c r="G1066" s="89"/>
      <c r="H1066" s="89"/>
    </row>
    <row r="1067" spans="2:8" s="87" customFormat="1" ht="15">
      <c r="B1067" s="161" t="s">
        <v>2762</v>
      </c>
      <c r="C1067" s="234">
        <v>200892895.78</v>
      </c>
      <c r="F1067" s="89"/>
      <c r="G1067" s="89"/>
      <c r="H1067" s="89"/>
    </row>
    <row r="1068" spans="2:8" s="87" customFormat="1" ht="15">
      <c r="B1068" s="161" t="s">
        <v>2763</v>
      </c>
      <c r="C1068" s="234">
        <v>329921746.49999994</v>
      </c>
      <c r="F1068" s="89"/>
      <c r="G1068" s="89"/>
      <c r="H1068" s="89"/>
    </row>
    <row r="1069" spans="2:8" s="87" customFormat="1" ht="15">
      <c r="B1069" s="161" t="s">
        <v>2764</v>
      </c>
      <c r="C1069" s="234">
        <v>71275321.99000001</v>
      </c>
      <c r="F1069" s="89"/>
      <c r="G1069" s="89"/>
      <c r="H1069" s="89"/>
    </row>
    <row r="1070" spans="2:8" s="87" customFormat="1" ht="15">
      <c r="B1070" s="161" t="s">
        <v>2765</v>
      </c>
      <c r="C1070" s="234">
        <v>353070638.08999997</v>
      </c>
      <c r="F1070" s="89"/>
      <c r="G1070" s="89"/>
      <c r="H1070" s="89"/>
    </row>
    <row r="1071" spans="2:8" s="87" customFormat="1" ht="15">
      <c r="B1071" s="161" t="s">
        <v>2766</v>
      </c>
      <c r="C1071" s="234">
        <v>57576589.539999999</v>
      </c>
      <c r="F1071" s="89"/>
      <c r="G1071" s="89"/>
      <c r="H1071" s="89"/>
    </row>
    <row r="1072" spans="2:8" s="87" customFormat="1" ht="15">
      <c r="B1072" s="161" t="s">
        <v>2767</v>
      </c>
      <c r="C1072" s="234">
        <v>662242913.27999997</v>
      </c>
      <c r="F1072" s="89"/>
      <c r="G1072" s="89"/>
      <c r="H1072" s="89"/>
    </row>
    <row r="1073" spans="2:8" s="87" customFormat="1" ht="15">
      <c r="B1073" s="161" t="s">
        <v>2768</v>
      </c>
      <c r="C1073" s="234">
        <v>79921556.280000001</v>
      </c>
      <c r="F1073" s="89"/>
      <c r="G1073" s="89"/>
      <c r="H1073" s="89"/>
    </row>
    <row r="1074" spans="2:8" s="87" customFormat="1" ht="15">
      <c r="B1074" s="161" t="s">
        <v>2769</v>
      </c>
      <c r="C1074" s="234">
        <v>641720992.38999999</v>
      </c>
      <c r="F1074" s="89"/>
      <c r="G1074" s="89"/>
      <c r="H1074" s="89"/>
    </row>
    <row r="1075" spans="2:8" s="87" customFormat="1" ht="15">
      <c r="B1075" s="161" t="s">
        <v>2770</v>
      </c>
      <c r="C1075" s="234">
        <v>149709267.90000001</v>
      </c>
      <c r="F1075" s="89"/>
      <c r="G1075" s="89"/>
      <c r="H1075" s="89"/>
    </row>
    <row r="1076" spans="2:8" s="87" customFormat="1" ht="15">
      <c r="B1076" s="161" t="s">
        <v>2771</v>
      </c>
      <c r="C1076" s="234">
        <v>150367157.98000002</v>
      </c>
      <c r="F1076" s="89"/>
      <c r="G1076" s="89"/>
      <c r="H1076" s="89"/>
    </row>
    <row r="1077" spans="2:8" s="87" customFormat="1" ht="15">
      <c r="B1077" s="161" t="s">
        <v>2772</v>
      </c>
      <c r="C1077" s="234">
        <v>386912767.97999996</v>
      </c>
      <c r="F1077" s="89"/>
      <c r="G1077" s="89"/>
      <c r="H1077" s="89"/>
    </row>
    <row r="1078" spans="2:8" s="87" customFormat="1" ht="15">
      <c r="B1078" s="161" t="s">
        <v>2773</v>
      </c>
      <c r="C1078" s="234">
        <v>389834679.34000003</v>
      </c>
      <c r="F1078" s="89"/>
      <c r="G1078" s="89"/>
      <c r="H1078" s="89"/>
    </row>
    <row r="1079" spans="2:8" s="87" customFormat="1" ht="15">
      <c r="B1079" s="161" t="s">
        <v>2774</v>
      </c>
      <c r="C1079" s="234">
        <v>672457267.29999995</v>
      </c>
      <c r="F1079" s="89"/>
      <c r="G1079" s="89"/>
      <c r="H1079" s="89"/>
    </row>
    <row r="1080" spans="2:8" s="87" customFormat="1" ht="15">
      <c r="B1080" s="161" t="s">
        <v>2775</v>
      </c>
      <c r="C1080" s="234">
        <v>357209504.67000002</v>
      </c>
      <c r="F1080" s="89"/>
      <c r="G1080" s="89"/>
      <c r="H1080" s="89"/>
    </row>
    <row r="1081" spans="2:8" s="87" customFormat="1" ht="15">
      <c r="B1081" s="161" t="s">
        <v>2776</v>
      </c>
      <c r="C1081" s="234">
        <v>827137935.1500001</v>
      </c>
      <c r="F1081" s="89"/>
      <c r="G1081" s="89"/>
      <c r="H1081" s="89"/>
    </row>
    <row r="1082" spans="2:8" s="87" customFormat="1" ht="15">
      <c r="B1082" s="161" t="s">
        <v>2777</v>
      </c>
      <c r="C1082" s="234">
        <v>47937323.630000003</v>
      </c>
      <c r="F1082" s="89"/>
      <c r="G1082" s="89"/>
      <c r="H1082" s="89"/>
    </row>
    <row r="1083" spans="2:8" s="87" customFormat="1" ht="15">
      <c r="B1083" s="161" t="s">
        <v>2778</v>
      </c>
      <c r="C1083" s="234">
        <v>242574010.65000004</v>
      </c>
      <c r="F1083" s="89"/>
      <c r="G1083" s="89"/>
      <c r="H1083" s="89"/>
    </row>
    <row r="1084" spans="2:8" s="87" customFormat="1" ht="15">
      <c r="B1084" s="161" t="s">
        <v>2779</v>
      </c>
      <c r="C1084" s="234">
        <v>16445663.48</v>
      </c>
      <c r="F1084" s="89"/>
      <c r="G1084" s="89"/>
      <c r="H1084" s="89"/>
    </row>
    <row r="1085" spans="2:8" s="87" customFormat="1" ht="15">
      <c r="B1085" s="161" t="s">
        <v>2780</v>
      </c>
      <c r="C1085" s="234">
        <v>294919024.39999998</v>
      </c>
      <c r="F1085" s="89"/>
      <c r="G1085" s="89"/>
      <c r="H1085" s="89"/>
    </row>
    <row r="1086" spans="2:8" s="87" customFormat="1" ht="15">
      <c r="B1086" s="161" t="s">
        <v>2781</v>
      </c>
      <c r="C1086" s="234">
        <v>58531380.280000009</v>
      </c>
      <c r="F1086" s="89"/>
      <c r="G1086" s="89"/>
      <c r="H1086" s="89"/>
    </row>
    <row r="1087" spans="2:8" s="87" customFormat="1" ht="15">
      <c r="B1087" s="161" t="s">
        <v>2782</v>
      </c>
      <c r="C1087" s="234">
        <v>280141821.81999999</v>
      </c>
      <c r="F1087" s="89"/>
      <c r="G1087" s="89"/>
      <c r="H1087" s="89"/>
    </row>
    <row r="1088" spans="2:8" s="87" customFormat="1" ht="15">
      <c r="B1088" s="161" t="s">
        <v>2783</v>
      </c>
      <c r="C1088" s="234">
        <v>105669614.27</v>
      </c>
      <c r="F1088" s="89"/>
      <c r="G1088" s="89"/>
      <c r="H1088" s="89"/>
    </row>
    <row r="1089" spans="2:8" s="87" customFormat="1" ht="15">
      <c r="B1089" s="161" t="s">
        <v>2784</v>
      </c>
      <c r="C1089" s="234">
        <v>208095627.16999999</v>
      </c>
      <c r="F1089" s="89"/>
      <c r="G1089" s="89"/>
      <c r="H1089" s="89"/>
    </row>
    <row r="1090" spans="2:8" s="87" customFormat="1" ht="15">
      <c r="B1090" s="161" t="s">
        <v>2785</v>
      </c>
      <c r="C1090" s="234">
        <v>48620911.150000006</v>
      </c>
      <c r="F1090" s="89"/>
      <c r="G1090" s="89"/>
      <c r="H1090" s="89"/>
    </row>
    <row r="1091" spans="2:8" s="87" customFormat="1" ht="15">
      <c r="B1091" s="161" t="s">
        <v>2786</v>
      </c>
      <c r="C1091" s="234">
        <v>60801293.359999999</v>
      </c>
      <c r="F1091" s="89"/>
      <c r="G1091" s="89"/>
      <c r="H1091" s="89"/>
    </row>
    <row r="1092" spans="2:8" s="87" customFormat="1" ht="15">
      <c r="B1092" s="161" t="s">
        <v>2787</v>
      </c>
      <c r="C1092" s="234">
        <v>24359930.069999997</v>
      </c>
      <c r="F1092" s="89"/>
      <c r="G1092" s="89"/>
      <c r="H1092" s="89"/>
    </row>
    <row r="1093" spans="2:8" s="87" customFormat="1" ht="15">
      <c r="B1093" s="161" t="s">
        <v>2788</v>
      </c>
      <c r="C1093" s="234">
        <v>313846375.96999997</v>
      </c>
      <c r="F1093" s="89"/>
      <c r="G1093" s="89"/>
      <c r="H1093" s="89"/>
    </row>
    <row r="1094" spans="2:8" s="87" customFormat="1" ht="15">
      <c r="B1094" s="161" t="s">
        <v>2789</v>
      </c>
      <c r="C1094" s="234">
        <v>305842240.60000002</v>
      </c>
      <c r="F1094" s="89"/>
      <c r="G1094" s="89"/>
      <c r="H1094" s="89"/>
    </row>
    <row r="1095" spans="2:8" s="87" customFormat="1" ht="15">
      <c r="B1095" s="161" t="s">
        <v>2790</v>
      </c>
      <c r="C1095" s="234">
        <v>156758424.51999998</v>
      </c>
      <c r="F1095" s="89"/>
      <c r="G1095" s="89"/>
      <c r="H1095" s="89"/>
    </row>
    <row r="1096" spans="2:8" s="87" customFormat="1" ht="15">
      <c r="B1096" s="161" t="s">
        <v>2791</v>
      </c>
      <c r="C1096" s="234">
        <v>6375260.0999999996</v>
      </c>
      <c r="F1096" s="89"/>
      <c r="G1096" s="89"/>
      <c r="H1096" s="89"/>
    </row>
    <row r="1097" spans="2:8" s="87" customFormat="1" ht="15">
      <c r="B1097" s="161" t="s">
        <v>2792</v>
      </c>
      <c r="C1097" s="234">
        <v>4615305.04</v>
      </c>
      <c r="F1097" s="89"/>
      <c r="G1097" s="89"/>
      <c r="H1097" s="89"/>
    </row>
    <row r="1098" spans="2:8" s="87" customFormat="1" ht="15">
      <c r="B1098" s="161" t="s">
        <v>2793</v>
      </c>
      <c r="C1098" s="234">
        <v>427579627.13</v>
      </c>
      <c r="F1098" s="89"/>
      <c r="G1098" s="89"/>
      <c r="H1098" s="89"/>
    </row>
    <row r="1099" spans="2:8" s="87" customFormat="1" ht="15">
      <c r="B1099" s="161" t="s">
        <v>2794</v>
      </c>
      <c r="C1099" s="234">
        <v>23397090.030000001</v>
      </c>
      <c r="F1099" s="89"/>
      <c r="G1099" s="89"/>
      <c r="H1099" s="89"/>
    </row>
    <row r="1100" spans="2:8" s="87" customFormat="1" ht="15">
      <c r="B1100" s="161" t="s">
        <v>2795</v>
      </c>
      <c r="C1100" s="234">
        <v>2443900.19</v>
      </c>
      <c r="F1100" s="89"/>
      <c r="G1100" s="89"/>
      <c r="H1100" s="89"/>
    </row>
    <row r="1101" spans="2:8" s="87" customFormat="1" ht="15">
      <c r="B1101" s="161" t="s">
        <v>2796</v>
      </c>
      <c r="C1101" s="234">
        <v>4788984.38</v>
      </c>
      <c r="F1101" s="89"/>
      <c r="G1101" s="89"/>
      <c r="H1101" s="89"/>
    </row>
    <row r="1102" spans="2:8" s="87" customFormat="1" ht="15">
      <c r="B1102" s="161" t="s">
        <v>2797</v>
      </c>
      <c r="C1102" s="234">
        <v>6714403.6200000001</v>
      </c>
      <c r="F1102" s="89"/>
      <c r="G1102" s="89"/>
      <c r="H1102" s="89"/>
    </row>
    <row r="1103" spans="2:8" s="87" customFormat="1" ht="15">
      <c r="B1103" s="161" t="s">
        <v>2798</v>
      </c>
      <c r="C1103" s="234">
        <v>47928995.610000007</v>
      </c>
      <c r="F1103" s="89"/>
      <c r="G1103" s="89"/>
      <c r="H1103" s="89"/>
    </row>
    <row r="1104" spans="2:8" s="87" customFormat="1" ht="15">
      <c r="B1104" s="161" t="s">
        <v>2799</v>
      </c>
      <c r="C1104" s="234">
        <v>1019379.01</v>
      </c>
      <c r="F1104" s="89"/>
      <c r="G1104" s="89"/>
      <c r="H1104" s="89"/>
    </row>
    <row r="1105" spans="2:8" s="87" customFormat="1" ht="15">
      <c r="B1105" s="161" t="s">
        <v>2800</v>
      </c>
      <c r="C1105" s="234">
        <v>39593394.340000004</v>
      </c>
      <c r="F1105" s="89"/>
      <c r="G1105" s="89"/>
      <c r="H1105" s="89"/>
    </row>
    <row r="1106" spans="2:8" s="87" customFormat="1" ht="15">
      <c r="B1106" s="161" t="s">
        <v>2801</v>
      </c>
      <c r="C1106" s="234">
        <v>6731585.0800000001</v>
      </c>
      <c r="F1106" s="89"/>
      <c r="G1106" s="89"/>
      <c r="H1106" s="89"/>
    </row>
    <row r="1107" spans="2:8" s="87" customFormat="1" ht="15">
      <c r="B1107" s="161" t="s">
        <v>2802</v>
      </c>
      <c r="C1107" s="234">
        <v>41027550.320000008</v>
      </c>
      <c r="F1107" s="89"/>
      <c r="G1107" s="89"/>
      <c r="H1107" s="89"/>
    </row>
    <row r="1108" spans="2:8" s="87" customFormat="1" ht="15">
      <c r="B1108" s="161" t="s">
        <v>2803</v>
      </c>
      <c r="C1108" s="234">
        <v>244383106.59999999</v>
      </c>
      <c r="F1108" s="89"/>
      <c r="G1108" s="89"/>
      <c r="H1108" s="89"/>
    </row>
    <row r="1109" spans="2:8" s="87" customFormat="1" ht="15">
      <c r="B1109" s="161" t="s">
        <v>2804</v>
      </c>
      <c r="C1109" s="234">
        <v>89846626.460000008</v>
      </c>
      <c r="F1109" s="89"/>
      <c r="G1109" s="89"/>
      <c r="H1109" s="89"/>
    </row>
    <row r="1110" spans="2:8" s="87" customFormat="1" ht="15">
      <c r="B1110" s="161" t="s">
        <v>2805</v>
      </c>
      <c r="C1110" s="234">
        <v>1623306.37</v>
      </c>
      <c r="F1110" s="89"/>
      <c r="G1110" s="89"/>
      <c r="H1110" s="89"/>
    </row>
    <row r="1111" spans="2:8" s="87" customFormat="1" ht="15">
      <c r="B1111" s="161" t="s">
        <v>2806</v>
      </c>
      <c r="C1111" s="234">
        <v>15547836.1</v>
      </c>
      <c r="F1111" s="89"/>
      <c r="G1111" s="89"/>
      <c r="H1111" s="89"/>
    </row>
    <row r="1112" spans="2:8" s="87" customFormat="1" ht="15">
      <c r="B1112" s="161" t="s">
        <v>2807</v>
      </c>
      <c r="C1112" s="234">
        <v>79515922.219999999</v>
      </c>
      <c r="F1112" s="89"/>
      <c r="G1112" s="89"/>
      <c r="H1112" s="89"/>
    </row>
    <row r="1113" spans="2:8" s="87" customFormat="1" ht="15">
      <c r="B1113" s="161" t="s">
        <v>2808</v>
      </c>
      <c r="C1113" s="234">
        <v>2307282.15</v>
      </c>
      <c r="F1113" s="89"/>
      <c r="G1113" s="89"/>
      <c r="H1113" s="89"/>
    </row>
    <row r="1114" spans="2:8" s="87" customFormat="1" ht="15">
      <c r="B1114" s="161" t="s">
        <v>2809</v>
      </c>
      <c r="C1114" s="234">
        <v>14926528.91</v>
      </c>
      <c r="F1114" s="89"/>
      <c r="G1114" s="89"/>
      <c r="H1114" s="89"/>
    </row>
    <row r="1115" spans="2:8" s="87" customFormat="1" ht="15">
      <c r="B1115" s="161" t="s">
        <v>2810</v>
      </c>
      <c r="C1115" s="234">
        <v>539921688.63999999</v>
      </c>
      <c r="F1115" s="89"/>
      <c r="G1115" s="89"/>
      <c r="H1115" s="89"/>
    </row>
    <row r="1116" spans="2:8" s="87" customFormat="1" ht="15">
      <c r="B1116" s="161" t="s">
        <v>2811</v>
      </c>
      <c r="C1116" s="234">
        <v>22189062.199999999</v>
      </c>
      <c r="F1116" s="89"/>
      <c r="G1116" s="89"/>
      <c r="H1116" s="89"/>
    </row>
    <row r="1117" spans="2:8" s="87" customFormat="1" ht="15">
      <c r="B1117" s="161" t="s">
        <v>2812</v>
      </c>
      <c r="C1117" s="234">
        <v>570511.73</v>
      </c>
      <c r="F1117" s="89"/>
      <c r="G1117" s="89"/>
      <c r="H1117" s="89"/>
    </row>
    <row r="1118" spans="2:8" s="87" customFormat="1" ht="15">
      <c r="B1118" s="161" t="s">
        <v>2813</v>
      </c>
      <c r="C1118" s="234">
        <v>53741408.980000004</v>
      </c>
      <c r="F1118" s="89"/>
      <c r="G1118" s="89"/>
      <c r="H1118" s="89"/>
    </row>
    <row r="1119" spans="2:8" s="87" customFormat="1" ht="15">
      <c r="B1119" s="161" t="s">
        <v>2814</v>
      </c>
      <c r="C1119" s="234">
        <v>983547.8</v>
      </c>
      <c r="F1119" s="89"/>
      <c r="G1119" s="89"/>
      <c r="H1119" s="89"/>
    </row>
    <row r="1120" spans="2:8" s="87" customFormat="1" ht="15">
      <c r="B1120" s="161" t="s">
        <v>2815</v>
      </c>
      <c r="C1120" s="234">
        <v>4348742.26</v>
      </c>
      <c r="F1120" s="89"/>
      <c r="G1120" s="89"/>
      <c r="H1120" s="89"/>
    </row>
    <row r="1121" spans="2:12" s="87" customFormat="1" ht="15">
      <c r="B1121" s="161" t="s">
        <v>2816</v>
      </c>
      <c r="C1121" s="234">
        <v>34779387.350000001</v>
      </c>
      <c r="F1121" s="89"/>
      <c r="G1121" s="89"/>
      <c r="H1121" s="89"/>
    </row>
    <row r="1122" spans="2:12" s="87" customFormat="1" ht="15">
      <c r="B1122" s="161" t="s">
        <v>2817</v>
      </c>
      <c r="C1122" s="234">
        <v>4017190</v>
      </c>
      <c r="F1122" s="89"/>
      <c r="G1122" s="89"/>
      <c r="H1122" s="89"/>
    </row>
    <row r="1123" spans="2:12" s="87" customFormat="1" ht="15">
      <c r="B1123" s="161" t="s">
        <v>2818</v>
      </c>
      <c r="C1123" s="234">
        <v>4189059.48</v>
      </c>
      <c r="F1123" s="89"/>
      <c r="G1123" s="89"/>
      <c r="H1123" s="89"/>
    </row>
    <row r="1124" spans="2:12" s="87" customFormat="1" ht="15">
      <c r="B1124" s="161" t="s">
        <v>2819</v>
      </c>
      <c r="C1124" s="234">
        <v>3080089.29</v>
      </c>
      <c r="F1124" s="89"/>
      <c r="G1124" s="89"/>
      <c r="H1124" s="89"/>
    </row>
    <row r="1125" spans="2:12" s="87" customFormat="1" ht="15">
      <c r="B1125" s="161" t="s">
        <v>2820</v>
      </c>
      <c r="C1125" s="234">
        <v>2734495.81</v>
      </c>
      <c r="F1125" s="89"/>
      <c r="G1125" s="89"/>
      <c r="H1125" s="89"/>
    </row>
    <row r="1126" spans="2:12" s="87" customFormat="1" ht="15">
      <c r="B1126" s="161" t="s">
        <v>2821</v>
      </c>
      <c r="C1126" s="234">
        <v>707765.78</v>
      </c>
      <c r="F1126" s="89"/>
      <c r="G1126" s="89"/>
      <c r="H1126" s="89"/>
    </row>
    <row r="1127" spans="2:12" s="87" customFormat="1" ht="15">
      <c r="B1127" s="161" t="s">
        <v>2822</v>
      </c>
      <c r="C1127" s="234">
        <v>804851.4</v>
      </c>
      <c r="F1127" s="89"/>
      <c r="G1127" s="89"/>
      <c r="H1127" s="89"/>
    </row>
    <row r="1128" spans="2:12" s="87" customFormat="1" ht="15.75">
      <c r="C1128" s="177">
        <f>SUM(C966:C1127)</f>
        <v>48859933745.540001</v>
      </c>
      <c r="F1128" s="89"/>
      <c r="G1128" s="89"/>
      <c r="H1128" s="89"/>
    </row>
    <row r="1129" spans="2:12" s="87" customFormat="1">
      <c r="C1129" s="88"/>
      <c r="F1129" s="89"/>
      <c r="G1129" s="89"/>
      <c r="H1129" s="89"/>
    </row>
    <row r="1130" spans="2:12" s="87" customFormat="1" ht="15.75">
      <c r="B1130" s="231" t="s">
        <v>2827</v>
      </c>
      <c r="C1130" s="177">
        <f>+C1128-C963</f>
        <v>-800252529.90000153</v>
      </c>
      <c r="F1130" s="89"/>
      <c r="G1130" s="89"/>
      <c r="H1130" s="89"/>
    </row>
    <row r="1131" spans="2:12" s="87" customFormat="1">
      <c r="C1131" s="88"/>
      <c r="F1131" s="89"/>
      <c r="G1131" s="89"/>
      <c r="H1131" s="89"/>
    </row>
    <row r="1132" spans="2:12" s="87" customFormat="1">
      <c r="C1132" s="88"/>
      <c r="F1132" s="89"/>
      <c r="G1132" s="89"/>
      <c r="H1132" s="89"/>
    </row>
    <row r="1133" spans="2:12" s="87" customFormat="1">
      <c r="B1133" s="151" t="s">
        <v>2828</v>
      </c>
      <c r="F1133" s="89"/>
      <c r="G1133" s="89"/>
      <c r="H1133" s="89"/>
      <c r="K1133" s="159"/>
      <c r="L1133" s="159"/>
    </row>
    <row r="1134" spans="2:12" s="87" customFormat="1">
      <c r="C1134" s="158"/>
      <c r="F1134" s="89"/>
      <c r="G1134" s="89"/>
      <c r="H1134" s="89"/>
      <c r="L1134" s="159"/>
    </row>
    <row r="1135" spans="2:12" s="87" customFormat="1" ht="15">
      <c r="B1135" s="168" t="s">
        <v>2829</v>
      </c>
      <c r="C1135" s="178">
        <v>44316</v>
      </c>
      <c r="D1135" s="110"/>
      <c r="E1135" s="235"/>
      <c r="F1135" s="179"/>
      <c r="G1135" s="89"/>
      <c r="H1135" s="89"/>
      <c r="L1135" s="159"/>
    </row>
    <row r="1136" spans="2:12" s="87" customFormat="1" ht="51">
      <c r="B1136" s="180" t="s">
        <v>2525</v>
      </c>
      <c r="C1136" s="181" t="s">
        <v>2830</v>
      </c>
      <c r="D1136" s="111" t="s">
        <v>2527</v>
      </c>
      <c r="E1136" s="182" t="s">
        <v>2528</v>
      </c>
      <c r="F1136" s="171" t="s">
        <v>2529</v>
      </c>
      <c r="G1136" s="89"/>
      <c r="H1136" s="89"/>
      <c r="L1136" s="159"/>
    </row>
    <row r="1137" spans="2:12" s="87" customFormat="1">
      <c r="B1137" s="236" t="s">
        <v>649</v>
      </c>
      <c r="C1137" s="236" t="s">
        <v>649</v>
      </c>
      <c r="D1137" s="236" t="s">
        <v>649</v>
      </c>
      <c r="E1137" s="236" t="s">
        <v>649</v>
      </c>
      <c r="F1137" s="236" t="s">
        <v>649</v>
      </c>
      <c r="G1137" s="89"/>
      <c r="H1137" s="89"/>
      <c r="L1137" s="159"/>
    </row>
    <row r="1138" spans="2:12" s="87" customFormat="1">
      <c r="B1138" s="183"/>
      <c r="C1138" s="170"/>
      <c r="D1138" s="170"/>
      <c r="E1138" s="170"/>
      <c r="F1138" s="179"/>
      <c r="G1138" s="89"/>
      <c r="H1138" s="89"/>
      <c r="L1138" s="159"/>
    </row>
    <row r="1139" spans="2:12" s="87" customFormat="1">
      <c r="B1139" s="170"/>
      <c r="C1139" s="170"/>
      <c r="D1139" s="170"/>
      <c r="E1139" s="170"/>
      <c r="F1139" s="179"/>
      <c r="G1139" s="89"/>
      <c r="H1139" s="89"/>
      <c r="L1139" s="159"/>
    </row>
    <row r="1140" spans="2:12" s="87" customFormat="1">
      <c r="B1140" s="184" t="s">
        <v>2831</v>
      </c>
      <c r="C1140" s="237" t="s">
        <v>150</v>
      </c>
      <c r="D1140" s="170"/>
      <c r="E1140" s="170"/>
      <c r="F1140" s="179"/>
      <c r="G1140" s="89"/>
      <c r="H1140" s="89"/>
      <c r="L1140" s="159"/>
    </row>
    <row r="1141" spans="2:12" s="87" customFormat="1">
      <c r="B1141" s="170"/>
      <c r="C1141" s="170"/>
      <c r="D1141" s="170"/>
      <c r="E1141" s="170"/>
      <c r="F1141" s="179"/>
      <c r="G1141" s="89"/>
      <c r="H1141" s="89"/>
      <c r="L1141" s="159"/>
    </row>
    <row r="1142" spans="2:12" s="87" customFormat="1" ht="15">
      <c r="B1142" s="238" t="s">
        <v>2658</v>
      </c>
      <c r="C1142" s="170"/>
      <c r="D1142" s="170"/>
      <c r="E1142" s="170"/>
      <c r="F1142" s="179"/>
      <c r="G1142" s="89"/>
      <c r="H1142" s="89"/>
      <c r="L1142" s="159"/>
    </row>
    <row r="1143" spans="2:12" s="87" customFormat="1" ht="15">
      <c r="B1143" s="238"/>
      <c r="C1143" s="170"/>
      <c r="D1143" s="170"/>
      <c r="E1143" s="170"/>
      <c r="F1143" s="179"/>
      <c r="G1143" s="89"/>
      <c r="H1143" s="89"/>
      <c r="L1143" s="159"/>
    </row>
    <row r="1144" spans="2:12" s="87" customFormat="1" ht="15">
      <c r="B1144" s="239" t="s">
        <v>2832</v>
      </c>
      <c r="C1144" s="112" t="s">
        <v>2833</v>
      </c>
      <c r="D1144" s="170"/>
      <c r="E1144" s="170"/>
      <c r="F1144" s="179"/>
      <c r="G1144" s="89"/>
      <c r="H1144" s="89"/>
      <c r="L1144" s="159"/>
    </row>
    <row r="1145" spans="2:12" s="87" customFormat="1" ht="15">
      <c r="B1145" s="240"/>
      <c r="C1145" s="237" t="s">
        <v>150</v>
      </c>
      <c r="D1145" s="170"/>
      <c r="E1145" s="170"/>
      <c r="F1145" s="179"/>
      <c r="G1145" s="89"/>
      <c r="H1145" s="89"/>
      <c r="L1145" s="159"/>
    </row>
    <row r="1146" spans="2:12" s="87" customFormat="1" ht="15">
      <c r="B1146" s="241"/>
      <c r="C1146" s="112"/>
      <c r="D1146" s="170"/>
      <c r="E1146" s="170"/>
      <c r="F1146" s="179"/>
      <c r="G1146" s="89"/>
      <c r="H1146" s="89"/>
      <c r="L1146" s="159"/>
    </row>
    <row r="1147" spans="2:12" s="87" customFormat="1" ht="15">
      <c r="B1147" s="239" t="s">
        <v>2834</v>
      </c>
      <c r="C1147" s="112" t="s">
        <v>2833</v>
      </c>
      <c r="D1147" s="170"/>
      <c r="E1147" s="170"/>
      <c r="F1147" s="179"/>
      <c r="G1147" s="89"/>
      <c r="H1147" s="89"/>
      <c r="L1147" s="159"/>
    </row>
    <row r="1148" spans="2:12" s="87" customFormat="1" ht="15">
      <c r="B1148" s="240"/>
      <c r="C1148" s="237" t="s">
        <v>150</v>
      </c>
      <c r="D1148" s="170"/>
      <c r="E1148" s="170"/>
      <c r="F1148" s="179"/>
      <c r="G1148" s="89"/>
      <c r="H1148" s="89"/>
      <c r="L1148" s="159"/>
    </row>
    <row r="1149" spans="2:12" s="87" customFormat="1" ht="15">
      <c r="B1149" s="241"/>
      <c r="C1149" s="113"/>
      <c r="D1149" s="170"/>
      <c r="E1149" s="170"/>
      <c r="F1149" s="179"/>
      <c r="G1149" s="89"/>
      <c r="H1149" s="89"/>
      <c r="L1149" s="159"/>
    </row>
    <row r="1150" spans="2:12" s="87" customFormat="1" ht="15">
      <c r="B1150" s="239" t="s">
        <v>2835</v>
      </c>
      <c r="C1150" s="113" t="s">
        <v>2836</v>
      </c>
      <c r="D1150" s="170"/>
      <c r="E1150" s="170"/>
      <c r="F1150" s="179"/>
      <c r="G1150" s="89"/>
      <c r="H1150" s="89"/>
      <c r="L1150" s="159"/>
    </row>
    <row r="1151" spans="2:12" s="87" customFormat="1" ht="15">
      <c r="B1151" s="240"/>
      <c r="C1151" s="237" t="s">
        <v>150</v>
      </c>
      <c r="D1151" s="170"/>
      <c r="E1151" s="170"/>
      <c r="F1151" s="179"/>
      <c r="G1151" s="89"/>
      <c r="H1151" s="89"/>
      <c r="L1151" s="159"/>
    </row>
    <row r="1152" spans="2:12" s="87" customFormat="1" ht="15">
      <c r="B1152" s="241"/>
      <c r="C1152" s="113"/>
      <c r="D1152" s="170"/>
      <c r="E1152" s="170"/>
      <c r="F1152" s="179"/>
      <c r="G1152" s="89"/>
      <c r="H1152" s="89"/>
      <c r="L1152" s="159"/>
    </row>
    <row r="1153" spans="2:12" s="87" customFormat="1" ht="15">
      <c r="B1153" s="239" t="s">
        <v>2837</v>
      </c>
      <c r="C1153" s="114" t="s">
        <v>2836</v>
      </c>
      <c r="D1153" s="170"/>
      <c r="E1153" s="170"/>
      <c r="F1153" s="179"/>
      <c r="G1153" s="89"/>
      <c r="H1153" s="89"/>
      <c r="L1153" s="159"/>
    </row>
    <row r="1154" spans="2:12" s="87" customFormat="1" ht="15">
      <c r="B1154" s="240"/>
      <c r="C1154" s="237" t="s">
        <v>150</v>
      </c>
      <c r="D1154" s="170"/>
      <c r="E1154" s="170"/>
      <c r="F1154" s="179"/>
      <c r="G1154" s="89"/>
      <c r="H1154" s="89"/>
      <c r="L1154" s="159"/>
    </row>
    <row r="1155" spans="2:12" s="87" customFormat="1" ht="15">
      <c r="B1155" s="241"/>
      <c r="C1155" s="113"/>
      <c r="D1155" s="170"/>
      <c r="E1155" s="170"/>
      <c r="F1155" s="179"/>
      <c r="G1155" s="89"/>
      <c r="H1155" s="89"/>
      <c r="L1155" s="159"/>
    </row>
    <row r="1156" spans="2:12" s="87" customFormat="1" ht="15">
      <c r="B1156" s="242" t="s">
        <v>2838</v>
      </c>
      <c r="C1156" s="237" t="s">
        <v>150</v>
      </c>
      <c r="D1156" s="170"/>
      <c r="E1156" s="170"/>
      <c r="F1156" s="179"/>
      <c r="G1156" s="89"/>
      <c r="H1156" s="89"/>
      <c r="L1156" s="159"/>
    </row>
    <row r="1157" spans="2:12" s="87" customFormat="1">
      <c r="C1157" s="158"/>
      <c r="F1157" s="89"/>
      <c r="G1157" s="89"/>
      <c r="H1157" s="89"/>
      <c r="L1157" s="159"/>
    </row>
    <row r="1158" spans="2:12" s="87" customFormat="1">
      <c r="C1158" s="158"/>
      <c r="F1158" s="89"/>
      <c r="G1158" s="89"/>
      <c r="H1158" s="89"/>
      <c r="L1158" s="159"/>
    </row>
    <row r="1159" spans="2:12" s="87" customFormat="1">
      <c r="C1159" s="158"/>
      <c r="F1159" s="89"/>
      <c r="G1159" s="89"/>
      <c r="H1159" s="89"/>
      <c r="L1159" s="159"/>
    </row>
    <row r="1160" spans="2:12" s="87" customFormat="1">
      <c r="C1160" s="88"/>
      <c r="F1160" s="89"/>
      <c r="G1160" s="89"/>
      <c r="H1160" s="89"/>
    </row>
    <row r="1161" spans="2:12" s="87" customFormat="1">
      <c r="C1161" s="88"/>
      <c r="F1161" s="89"/>
      <c r="G1161" s="89"/>
      <c r="H1161" s="89"/>
    </row>
    <row r="1162" spans="2:12" s="87" customFormat="1">
      <c r="C1162" s="88"/>
      <c r="F1162" s="89"/>
      <c r="G1162" s="89"/>
      <c r="H1162" s="89"/>
    </row>
    <row r="1163" spans="2:12" s="87" customFormat="1">
      <c r="C1163" s="88"/>
      <c r="F1163" s="89"/>
      <c r="G1163" s="89"/>
      <c r="H1163" s="89"/>
    </row>
    <row r="1164" spans="2:12" s="87" customFormat="1">
      <c r="C1164" s="88"/>
      <c r="F1164" s="89"/>
      <c r="G1164" s="89"/>
      <c r="H1164" s="89"/>
    </row>
    <row r="1165" spans="2:12" s="87" customFormat="1">
      <c r="C1165" s="88"/>
      <c r="F1165" s="89"/>
      <c r="G1165" s="89"/>
      <c r="H1165" s="89"/>
    </row>
  </sheetData>
  <mergeCells count="3">
    <mergeCell ref="B1:E1"/>
    <mergeCell ref="C3:C8"/>
    <mergeCell ref="F349:F464"/>
  </mergeCells>
  <hyperlinks>
    <hyperlink ref="A1" location="Index!A1" display="Index" xr:uid="{54708BE6-DAD0-46C4-AF62-889FE78B63AF}"/>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2D3B5-ABC5-423D-9A2E-A984300EBBF7}">
  <dimension ref="A1:L524"/>
  <sheetViews>
    <sheetView workbookViewId="0">
      <selection activeCell="B1" sqref="B1:E1"/>
    </sheetView>
  </sheetViews>
  <sheetFormatPr defaultRowHeight="12.75"/>
  <cols>
    <col min="1" max="1" width="5.42578125" style="1" bestFit="1" customWidth="1"/>
    <col min="2" max="2" width="73.7109375" style="1" bestFit="1" customWidth="1"/>
    <col min="3" max="3" width="23.7109375" style="11" customWidth="1"/>
    <col min="4" max="4" width="27.7109375" style="1" bestFit="1" customWidth="1"/>
    <col min="5" max="5" width="14.28515625" style="1" bestFit="1" customWidth="1"/>
    <col min="6" max="6" width="11.5703125" style="4" bestFit="1" customWidth="1"/>
    <col min="7" max="7" width="18.140625" style="4" bestFit="1" customWidth="1"/>
    <col min="8" max="8" width="10.5703125" style="4" bestFit="1" customWidth="1"/>
    <col min="9" max="9" width="9.5703125" style="1" bestFit="1" customWidth="1"/>
    <col min="10" max="10" width="11" style="1" bestFit="1" customWidth="1"/>
    <col min="11" max="11" width="21.42578125" style="1" bestFit="1" customWidth="1"/>
    <col min="12" max="12" width="10.140625" style="1" bestFit="1" customWidth="1"/>
    <col min="13"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28515625" style="1" bestFit="1" customWidth="1"/>
    <col min="262" max="262" width="11.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28515625" style="1" bestFit="1" customWidth="1"/>
    <col min="518" max="518" width="11.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285156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285156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285156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285156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285156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285156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285156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285156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285156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285156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285156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285156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285156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285156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285156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285156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285156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285156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285156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285156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285156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285156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285156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285156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285156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285156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285156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285156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285156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285156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285156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285156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285156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285156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285156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285156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285156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285156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285156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285156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285156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285156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285156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285156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285156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285156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285156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285156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285156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285156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285156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285156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285156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285156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285156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285156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285156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285156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285156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285156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28515625" style="1" bestFit="1" customWidth="1"/>
    <col min="16134" max="16134" width="11.5703125" style="1" bestFit="1" customWidth="1"/>
    <col min="16135" max="16135" width="18.140625" style="1" bestFit="1" customWidth="1"/>
    <col min="16136" max="16384" width="9.140625" style="1"/>
  </cols>
  <sheetData>
    <row r="1" spans="1:9">
      <c r="A1" s="3" t="s">
        <v>0</v>
      </c>
      <c r="B1" s="265" t="s">
        <v>1258</v>
      </c>
      <c r="C1" s="265"/>
      <c r="D1" s="265"/>
      <c r="E1" s="265"/>
    </row>
    <row r="2" spans="1:9" ht="13.5" thickBot="1"/>
    <row r="3" spans="1:9" ht="15">
      <c r="B3" s="96" t="s">
        <v>2362</v>
      </c>
      <c r="C3" s="266"/>
      <c r="I3" s="27"/>
    </row>
    <row r="4" spans="1:9" ht="15">
      <c r="B4" s="97" t="s">
        <v>2363</v>
      </c>
      <c r="C4" s="267"/>
      <c r="I4" s="27"/>
    </row>
    <row r="5" spans="1:9" ht="15">
      <c r="B5" s="100"/>
      <c r="C5" s="267"/>
      <c r="I5" s="27"/>
    </row>
    <row r="6" spans="1:9" ht="15">
      <c r="B6" s="98" t="s">
        <v>2359</v>
      </c>
      <c r="C6" s="267"/>
      <c r="I6" s="27"/>
    </row>
    <row r="7" spans="1:9" ht="30">
      <c r="B7" s="98" t="s">
        <v>2364</v>
      </c>
      <c r="C7" s="267"/>
      <c r="I7" s="27"/>
    </row>
    <row r="8" spans="1:9" ht="30.75" thickBot="1">
      <c r="B8" s="101" t="s">
        <v>2365</v>
      </c>
      <c r="C8" s="268"/>
      <c r="I8" s="27"/>
    </row>
    <row r="10" spans="1:9" s="87" customFormat="1">
      <c r="B10" s="87" t="s">
        <v>48</v>
      </c>
      <c r="C10" s="88"/>
      <c r="F10" s="89"/>
      <c r="G10" s="89"/>
      <c r="H10" s="89"/>
    </row>
    <row r="11" spans="1:9" s="87" customFormat="1">
      <c r="C11" s="88"/>
      <c r="F11" s="89"/>
      <c r="G11" s="89"/>
      <c r="H11" s="89"/>
    </row>
    <row r="12" spans="1:9" s="87" customFormat="1">
      <c r="B12" s="165" t="s">
        <v>49</v>
      </c>
      <c r="C12" s="166" t="s">
        <v>50</v>
      </c>
      <c r="D12" s="165" t="s">
        <v>646</v>
      </c>
      <c r="E12" s="165" t="s">
        <v>52</v>
      </c>
      <c r="F12" s="167" t="s">
        <v>53</v>
      </c>
      <c r="G12" s="167" t="s">
        <v>54</v>
      </c>
      <c r="H12" s="167" t="s">
        <v>55</v>
      </c>
      <c r="I12" s="151" t="s">
        <v>647</v>
      </c>
    </row>
    <row r="13" spans="1:9" s="87" customFormat="1">
      <c r="B13" s="151" t="s">
        <v>648</v>
      </c>
      <c r="C13" s="88"/>
      <c r="F13" s="89"/>
      <c r="G13" s="89"/>
      <c r="H13" s="89"/>
    </row>
    <row r="14" spans="1:9" s="87" customFormat="1">
      <c r="B14" s="151" t="s">
        <v>57</v>
      </c>
      <c r="C14" s="88"/>
      <c r="F14" s="89"/>
      <c r="G14" s="89"/>
      <c r="H14" s="89"/>
    </row>
    <row r="15" spans="1:9" s="87" customFormat="1">
      <c r="B15" s="87" t="s">
        <v>1126</v>
      </c>
      <c r="C15" s="88" t="s">
        <v>649</v>
      </c>
      <c r="D15" s="87" t="s">
        <v>655</v>
      </c>
      <c r="E15" s="87" t="s">
        <v>656</v>
      </c>
      <c r="F15" s="89">
        <v>654800</v>
      </c>
      <c r="G15" s="89">
        <v>8868.2800000000007</v>
      </c>
      <c r="H15" s="89">
        <v>3.68</v>
      </c>
    </row>
    <row r="16" spans="1:9" s="87" customFormat="1">
      <c r="B16" s="87" t="s">
        <v>1123</v>
      </c>
      <c r="C16" s="88" t="s">
        <v>649</v>
      </c>
      <c r="D16" s="87" t="s">
        <v>650</v>
      </c>
      <c r="E16" s="87" t="s">
        <v>651</v>
      </c>
      <c r="F16" s="89">
        <v>1472375</v>
      </c>
      <c r="G16" s="89">
        <v>8841.61</v>
      </c>
      <c r="H16" s="89">
        <v>3.66</v>
      </c>
    </row>
    <row r="17" spans="2:8" s="87" customFormat="1">
      <c r="B17" s="87" t="s">
        <v>1993</v>
      </c>
      <c r="C17" s="88" t="s">
        <v>649</v>
      </c>
      <c r="D17" s="87" t="s">
        <v>662</v>
      </c>
      <c r="E17" s="87" t="s">
        <v>1395</v>
      </c>
      <c r="F17" s="89">
        <v>268800</v>
      </c>
      <c r="G17" s="89">
        <v>6505.23</v>
      </c>
      <c r="H17" s="89">
        <v>2.7</v>
      </c>
    </row>
    <row r="18" spans="2:8" s="87" customFormat="1">
      <c r="B18" s="87" t="s">
        <v>1997</v>
      </c>
      <c r="C18" s="88" t="s">
        <v>649</v>
      </c>
      <c r="D18" s="87" t="s">
        <v>1421</v>
      </c>
      <c r="E18" s="87" t="s">
        <v>1560</v>
      </c>
      <c r="F18" s="89">
        <v>1146844</v>
      </c>
      <c r="G18" s="89">
        <v>6155.69</v>
      </c>
      <c r="H18" s="89">
        <v>2.5499999999999998</v>
      </c>
    </row>
    <row r="19" spans="2:8" s="87" customFormat="1">
      <c r="B19" s="87" t="s">
        <v>1124</v>
      </c>
      <c r="C19" s="88" t="s">
        <v>649</v>
      </c>
      <c r="D19" s="87" t="s">
        <v>652</v>
      </c>
      <c r="E19" s="87" t="s">
        <v>653</v>
      </c>
      <c r="F19" s="89">
        <v>278425</v>
      </c>
      <c r="G19" s="89">
        <v>5553.19</v>
      </c>
      <c r="H19" s="89">
        <v>2.2999999999999998</v>
      </c>
    </row>
    <row r="20" spans="2:8" s="87" customFormat="1">
      <c r="B20" s="87" t="s">
        <v>1996</v>
      </c>
      <c r="C20" s="88" t="s">
        <v>649</v>
      </c>
      <c r="D20" s="87" t="s">
        <v>1411</v>
      </c>
      <c r="E20" s="87" t="s">
        <v>1568</v>
      </c>
      <c r="F20" s="89">
        <v>409800</v>
      </c>
      <c r="G20" s="89">
        <v>5493.16</v>
      </c>
      <c r="H20" s="89">
        <v>2.2799999999999998</v>
      </c>
    </row>
    <row r="21" spans="2:8" s="87" customFormat="1">
      <c r="B21" s="87" t="s">
        <v>688</v>
      </c>
      <c r="C21" s="88" t="s">
        <v>649</v>
      </c>
      <c r="D21" s="87" t="s">
        <v>650</v>
      </c>
      <c r="E21" s="87" t="s">
        <v>689</v>
      </c>
      <c r="F21" s="89">
        <v>1516500</v>
      </c>
      <c r="G21" s="89">
        <v>5360.83</v>
      </c>
      <c r="H21" s="89">
        <v>2.2200000000000002</v>
      </c>
    </row>
    <row r="22" spans="2:8" s="87" customFormat="1">
      <c r="B22" s="87" t="s">
        <v>1125</v>
      </c>
      <c r="C22" s="88" t="s">
        <v>649</v>
      </c>
      <c r="D22" s="87" t="s">
        <v>650</v>
      </c>
      <c r="E22" s="87" t="s">
        <v>654</v>
      </c>
      <c r="F22" s="89">
        <v>339250</v>
      </c>
      <c r="G22" s="89">
        <v>4791.2299999999996</v>
      </c>
      <c r="H22" s="89">
        <v>1.99</v>
      </c>
    </row>
    <row r="23" spans="2:8" s="87" customFormat="1">
      <c r="B23" s="87" t="s">
        <v>1135</v>
      </c>
      <c r="C23" s="88" t="s">
        <v>649</v>
      </c>
      <c r="D23" s="87" t="s">
        <v>669</v>
      </c>
      <c r="E23" s="87" t="s">
        <v>670</v>
      </c>
      <c r="F23" s="89">
        <v>84575</v>
      </c>
      <c r="G23" s="89">
        <v>4366.6899999999996</v>
      </c>
      <c r="H23" s="89">
        <v>1.81</v>
      </c>
    </row>
    <row r="24" spans="2:8" s="87" customFormat="1">
      <c r="B24" s="87" t="s">
        <v>1992</v>
      </c>
      <c r="C24" s="88" t="s">
        <v>649</v>
      </c>
      <c r="D24" s="87" t="s">
        <v>1489</v>
      </c>
      <c r="E24" s="87" t="s">
        <v>1490</v>
      </c>
      <c r="F24" s="89">
        <v>370300</v>
      </c>
      <c r="G24" s="89">
        <v>3828.9</v>
      </c>
      <c r="H24" s="89">
        <v>1.59</v>
      </c>
    </row>
    <row r="25" spans="2:8" s="87" customFormat="1">
      <c r="B25" s="87" t="s">
        <v>2013</v>
      </c>
      <c r="C25" s="88" t="s">
        <v>649</v>
      </c>
      <c r="D25" s="87" t="s">
        <v>685</v>
      </c>
      <c r="E25" s="87" t="s">
        <v>1496</v>
      </c>
      <c r="F25" s="89">
        <v>266950</v>
      </c>
      <c r="G25" s="89">
        <v>3741.97</v>
      </c>
      <c r="H25" s="89">
        <v>1.55</v>
      </c>
    </row>
    <row r="26" spans="2:8" s="87" customFormat="1">
      <c r="B26" s="87" t="s">
        <v>1999</v>
      </c>
      <c r="C26" s="88" t="s">
        <v>649</v>
      </c>
      <c r="D26" s="87" t="s">
        <v>669</v>
      </c>
      <c r="E26" s="87" t="s">
        <v>1463</v>
      </c>
      <c r="F26" s="89">
        <v>557750</v>
      </c>
      <c r="G26" s="89">
        <v>3650.19</v>
      </c>
      <c r="H26" s="89">
        <v>1.51</v>
      </c>
    </row>
    <row r="27" spans="2:8" s="87" customFormat="1">
      <c r="B27" s="87" t="s">
        <v>2032</v>
      </c>
      <c r="C27" s="88" t="s">
        <v>649</v>
      </c>
      <c r="D27" s="87" t="s">
        <v>652</v>
      </c>
      <c r="E27" s="87" t="s">
        <v>1501</v>
      </c>
      <c r="F27" s="89">
        <v>856000</v>
      </c>
      <c r="G27" s="89">
        <v>3610.61</v>
      </c>
      <c r="H27" s="89">
        <v>1.5</v>
      </c>
    </row>
    <row r="28" spans="2:8" s="87" customFormat="1">
      <c r="B28" s="87" t="s">
        <v>2012</v>
      </c>
      <c r="C28" s="88" t="s">
        <v>649</v>
      </c>
      <c r="D28" s="87" t="s">
        <v>667</v>
      </c>
      <c r="E28" s="87" t="s">
        <v>1513</v>
      </c>
      <c r="F28" s="89">
        <v>3490750</v>
      </c>
      <c r="G28" s="89">
        <v>3450.61</v>
      </c>
      <c r="H28" s="89">
        <v>1.43</v>
      </c>
    </row>
    <row r="29" spans="2:8" s="87" customFormat="1">
      <c r="B29" s="87" t="s">
        <v>2030</v>
      </c>
      <c r="C29" s="88" t="s">
        <v>649</v>
      </c>
      <c r="D29" s="87" t="s">
        <v>690</v>
      </c>
      <c r="E29" s="87" t="s">
        <v>1570</v>
      </c>
      <c r="F29" s="89">
        <v>457600</v>
      </c>
      <c r="G29" s="89">
        <v>3443.67</v>
      </c>
      <c r="H29" s="89">
        <v>1.43</v>
      </c>
    </row>
    <row r="30" spans="2:8" s="87" customFormat="1">
      <c r="B30" s="87" t="s">
        <v>1134</v>
      </c>
      <c r="C30" s="88" t="s">
        <v>649</v>
      </c>
      <c r="D30" s="87" t="s">
        <v>667</v>
      </c>
      <c r="E30" s="87" t="s">
        <v>668</v>
      </c>
      <c r="F30" s="89">
        <v>1382000</v>
      </c>
      <c r="G30" s="89">
        <v>3041.09</v>
      </c>
      <c r="H30" s="89">
        <v>1.26</v>
      </c>
    </row>
    <row r="31" spans="2:8" s="87" customFormat="1">
      <c r="B31" s="87" t="s">
        <v>2037</v>
      </c>
      <c r="C31" s="88" t="s">
        <v>649</v>
      </c>
      <c r="D31" s="87" t="s">
        <v>655</v>
      </c>
      <c r="E31" s="87" t="s">
        <v>1407</v>
      </c>
      <c r="F31" s="89">
        <v>313200</v>
      </c>
      <c r="G31" s="89">
        <v>3007.97</v>
      </c>
      <c r="H31" s="89">
        <v>1.25</v>
      </c>
    </row>
    <row r="32" spans="2:8" s="87" customFormat="1">
      <c r="B32" s="87" t="s">
        <v>1994</v>
      </c>
      <c r="C32" s="88" t="s">
        <v>649</v>
      </c>
      <c r="D32" s="87" t="s">
        <v>1372</v>
      </c>
      <c r="E32" s="87" t="s">
        <v>1556</v>
      </c>
      <c r="F32" s="89">
        <v>408750</v>
      </c>
      <c r="G32" s="89">
        <v>2984.08</v>
      </c>
      <c r="H32" s="89">
        <v>1.24</v>
      </c>
    </row>
    <row r="33" spans="2:8" s="87" customFormat="1">
      <c r="B33" s="87" t="s">
        <v>1149</v>
      </c>
      <c r="C33" s="88" t="s">
        <v>649</v>
      </c>
      <c r="D33" s="87" t="s">
        <v>669</v>
      </c>
      <c r="E33" s="87" t="s">
        <v>692</v>
      </c>
      <c r="F33" s="89">
        <v>72100</v>
      </c>
      <c r="G33" s="89">
        <v>2928.95</v>
      </c>
      <c r="H33" s="89">
        <v>1.21</v>
      </c>
    </row>
    <row r="34" spans="2:8" s="87" customFormat="1">
      <c r="B34" s="87" t="s">
        <v>2000</v>
      </c>
      <c r="C34" s="88" t="s">
        <v>649</v>
      </c>
      <c r="D34" s="87" t="s">
        <v>1493</v>
      </c>
      <c r="E34" s="87" t="s">
        <v>1494</v>
      </c>
      <c r="F34" s="89">
        <v>762400</v>
      </c>
      <c r="G34" s="89">
        <v>2778.19</v>
      </c>
      <c r="H34" s="89">
        <v>1.1499999999999999</v>
      </c>
    </row>
    <row r="35" spans="2:8" s="87" customFormat="1">
      <c r="B35" s="87" t="s">
        <v>1132</v>
      </c>
      <c r="C35" s="88" t="s">
        <v>649</v>
      </c>
      <c r="D35" s="87" t="s">
        <v>655</v>
      </c>
      <c r="E35" s="87" t="s">
        <v>664</v>
      </c>
      <c r="F35" s="89">
        <v>304700</v>
      </c>
      <c r="G35" s="89">
        <v>2739.1</v>
      </c>
      <c r="H35" s="89">
        <v>1.1399999999999999</v>
      </c>
    </row>
    <row r="36" spans="2:8" s="87" customFormat="1">
      <c r="B36" s="87" t="s">
        <v>1136</v>
      </c>
      <c r="C36" s="88" t="s">
        <v>649</v>
      </c>
      <c r="D36" s="87" t="s">
        <v>659</v>
      </c>
      <c r="E36" s="87" t="s">
        <v>671</v>
      </c>
      <c r="F36" s="89">
        <v>400300</v>
      </c>
      <c r="G36" s="89">
        <v>2680.01</v>
      </c>
      <c r="H36" s="89">
        <v>1.1100000000000001</v>
      </c>
    </row>
    <row r="37" spans="2:8" s="87" customFormat="1">
      <c r="B37" s="87" t="s">
        <v>1995</v>
      </c>
      <c r="C37" s="88" t="s">
        <v>649</v>
      </c>
      <c r="D37" s="87" t="s">
        <v>685</v>
      </c>
      <c r="E37" s="87" t="s">
        <v>1492</v>
      </c>
      <c r="F37" s="89">
        <v>42600</v>
      </c>
      <c r="G37" s="89">
        <v>2674.83</v>
      </c>
      <c r="H37" s="89">
        <v>1.1100000000000001</v>
      </c>
    </row>
    <row r="38" spans="2:8" s="87" customFormat="1">
      <c r="B38" s="87" t="s">
        <v>1157</v>
      </c>
      <c r="C38" s="88" t="s">
        <v>649</v>
      </c>
      <c r="D38" s="87" t="s">
        <v>669</v>
      </c>
      <c r="E38" s="87" t="s">
        <v>702</v>
      </c>
      <c r="F38" s="89">
        <v>285150</v>
      </c>
      <c r="G38" s="89">
        <v>2595.86</v>
      </c>
      <c r="H38" s="89">
        <v>1.08</v>
      </c>
    </row>
    <row r="39" spans="2:8" s="87" customFormat="1">
      <c r="B39" s="87" t="s">
        <v>1127</v>
      </c>
      <c r="C39" s="88" t="s">
        <v>649</v>
      </c>
      <c r="D39" s="87" t="s">
        <v>655</v>
      </c>
      <c r="E39" s="87" t="s">
        <v>657</v>
      </c>
      <c r="F39" s="89">
        <v>83600</v>
      </c>
      <c r="G39" s="89">
        <v>2537.8000000000002</v>
      </c>
      <c r="H39" s="89">
        <v>1.05</v>
      </c>
    </row>
    <row r="40" spans="2:8" s="87" customFormat="1">
      <c r="B40" s="87" t="s">
        <v>1158</v>
      </c>
      <c r="C40" s="88" t="s">
        <v>649</v>
      </c>
      <c r="D40" s="87" t="s">
        <v>685</v>
      </c>
      <c r="E40" s="87" t="s">
        <v>703</v>
      </c>
      <c r="F40" s="89">
        <v>129800</v>
      </c>
      <c r="G40" s="89">
        <v>2443.81</v>
      </c>
      <c r="H40" s="89">
        <v>1.01</v>
      </c>
    </row>
    <row r="41" spans="2:8" s="87" customFormat="1">
      <c r="B41" s="87" t="s">
        <v>1130</v>
      </c>
      <c r="C41" s="88" t="s">
        <v>649</v>
      </c>
      <c r="D41" s="87" t="s">
        <v>650</v>
      </c>
      <c r="E41" s="87" t="s">
        <v>661</v>
      </c>
      <c r="F41" s="89">
        <v>304300</v>
      </c>
      <c r="G41" s="89">
        <v>2175.44</v>
      </c>
      <c r="H41" s="89">
        <v>0.9</v>
      </c>
    </row>
    <row r="42" spans="2:8" s="87" customFormat="1">
      <c r="B42" s="87" t="s">
        <v>1163</v>
      </c>
      <c r="C42" s="88" t="s">
        <v>649</v>
      </c>
      <c r="D42" s="87" t="s">
        <v>690</v>
      </c>
      <c r="E42" s="87" t="s">
        <v>708</v>
      </c>
      <c r="F42" s="89">
        <v>33600</v>
      </c>
      <c r="G42" s="89">
        <v>2169.1</v>
      </c>
      <c r="H42" s="89">
        <v>0.9</v>
      </c>
    </row>
    <row r="43" spans="2:8" s="87" customFormat="1">
      <c r="B43" s="87" t="s">
        <v>1129</v>
      </c>
      <c r="C43" s="88" t="s">
        <v>649</v>
      </c>
      <c r="D43" s="87" t="s">
        <v>659</v>
      </c>
      <c r="E43" s="87" t="s">
        <v>660</v>
      </c>
      <c r="F43" s="89">
        <v>953600</v>
      </c>
      <c r="G43" s="89">
        <v>1931.99</v>
      </c>
      <c r="H43" s="89">
        <v>0.8</v>
      </c>
    </row>
    <row r="44" spans="2:8" s="87" customFormat="1">
      <c r="B44" s="87" t="s">
        <v>2007</v>
      </c>
      <c r="C44" s="88" t="s">
        <v>649</v>
      </c>
      <c r="D44" s="87" t="s">
        <v>690</v>
      </c>
      <c r="E44" s="87" t="s">
        <v>1629</v>
      </c>
      <c r="F44" s="89">
        <v>592800</v>
      </c>
      <c r="G44" s="89">
        <v>1741.94</v>
      </c>
      <c r="H44" s="89">
        <v>0.72</v>
      </c>
    </row>
    <row r="45" spans="2:8" s="87" customFormat="1">
      <c r="B45" s="87" t="s">
        <v>2072</v>
      </c>
      <c r="C45" s="88" t="s">
        <v>649</v>
      </c>
      <c r="D45" s="87" t="s">
        <v>667</v>
      </c>
      <c r="E45" s="87" t="s">
        <v>1740</v>
      </c>
      <c r="F45" s="89">
        <v>1546600</v>
      </c>
      <c r="G45" s="89">
        <v>1584.49</v>
      </c>
      <c r="H45" s="89">
        <v>0.66</v>
      </c>
    </row>
    <row r="46" spans="2:8" s="87" customFormat="1">
      <c r="B46" s="87" t="s">
        <v>2198</v>
      </c>
      <c r="C46" s="88" t="s">
        <v>649</v>
      </c>
      <c r="D46" s="87" t="s">
        <v>675</v>
      </c>
      <c r="E46" s="87" t="s">
        <v>1555</v>
      </c>
      <c r="F46" s="89">
        <v>185000</v>
      </c>
      <c r="G46" s="89">
        <v>1549.56</v>
      </c>
      <c r="H46" s="89">
        <v>0.64</v>
      </c>
    </row>
    <row r="47" spans="2:8" s="87" customFormat="1">
      <c r="B47" s="87" t="s">
        <v>2040</v>
      </c>
      <c r="C47" s="88" t="s">
        <v>649</v>
      </c>
      <c r="D47" s="87" t="s">
        <v>659</v>
      </c>
      <c r="E47" s="87" t="s">
        <v>1448</v>
      </c>
      <c r="F47" s="89">
        <v>59100</v>
      </c>
      <c r="G47" s="89">
        <v>1499.01</v>
      </c>
      <c r="H47" s="89">
        <v>0.62</v>
      </c>
    </row>
    <row r="48" spans="2:8" s="87" customFormat="1">
      <c r="B48" s="87" t="s">
        <v>2199</v>
      </c>
      <c r="C48" s="88" t="s">
        <v>649</v>
      </c>
      <c r="D48" s="87" t="s">
        <v>1424</v>
      </c>
      <c r="E48" s="87" t="s">
        <v>1563</v>
      </c>
      <c r="F48" s="89">
        <v>106800</v>
      </c>
      <c r="G48" s="89">
        <v>1475.18</v>
      </c>
      <c r="H48" s="89">
        <v>0.61</v>
      </c>
    </row>
    <row r="49" spans="2:8" s="87" customFormat="1">
      <c r="B49" s="87" t="s">
        <v>2200</v>
      </c>
      <c r="C49" s="88" t="s">
        <v>649</v>
      </c>
      <c r="D49" s="87" t="s">
        <v>697</v>
      </c>
      <c r="E49" s="87" t="s">
        <v>1365</v>
      </c>
      <c r="F49" s="89">
        <v>57600</v>
      </c>
      <c r="G49" s="89">
        <v>1446.71</v>
      </c>
      <c r="H49" s="89">
        <v>0.6</v>
      </c>
    </row>
    <row r="50" spans="2:8" s="87" customFormat="1">
      <c r="B50" s="87" t="s">
        <v>2201</v>
      </c>
      <c r="C50" s="88" t="s">
        <v>649</v>
      </c>
      <c r="D50" s="87" t="s">
        <v>655</v>
      </c>
      <c r="E50" s="87" t="s">
        <v>1359</v>
      </c>
      <c r="F50" s="89">
        <v>70500</v>
      </c>
      <c r="G50" s="89">
        <v>1437</v>
      </c>
      <c r="H50" s="89">
        <v>0.6</v>
      </c>
    </row>
    <row r="51" spans="2:8" s="87" customFormat="1">
      <c r="B51" s="87" t="s">
        <v>2202</v>
      </c>
      <c r="C51" s="88" t="s">
        <v>649</v>
      </c>
      <c r="D51" s="87" t="s">
        <v>665</v>
      </c>
      <c r="E51" s="87" t="s">
        <v>1370</v>
      </c>
      <c r="F51" s="89">
        <v>45700</v>
      </c>
      <c r="G51" s="89">
        <v>1416.38</v>
      </c>
      <c r="H51" s="89">
        <v>0.59</v>
      </c>
    </row>
    <row r="52" spans="2:8" s="87" customFormat="1">
      <c r="B52" s="87" t="s">
        <v>2003</v>
      </c>
      <c r="C52" s="88" t="s">
        <v>649</v>
      </c>
      <c r="D52" s="87" t="s">
        <v>1362</v>
      </c>
      <c r="E52" s="87" t="s">
        <v>1363</v>
      </c>
      <c r="F52" s="89">
        <v>42600</v>
      </c>
      <c r="G52" s="89">
        <v>1362.14</v>
      </c>
      <c r="H52" s="89">
        <v>0.56000000000000005</v>
      </c>
    </row>
    <row r="53" spans="2:8" s="87" customFormat="1">
      <c r="B53" s="87" t="s">
        <v>2050</v>
      </c>
      <c r="C53" s="88" t="s">
        <v>649</v>
      </c>
      <c r="D53" s="87" t="s">
        <v>659</v>
      </c>
      <c r="E53" s="87" t="s">
        <v>1784</v>
      </c>
      <c r="F53" s="89">
        <v>331000</v>
      </c>
      <c r="G53" s="89">
        <v>1361.9</v>
      </c>
      <c r="H53" s="89">
        <v>0.56000000000000005</v>
      </c>
    </row>
    <row r="54" spans="2:8" s="87" customFormat="1">
      <c r="B54" s="87" t="s">
        <v>1147</v>
      </c>
      <c r="C54" s="88" t="s">
        <v>649</v>
      </c>
      <c r="D54" s="87" t="s">
        <v>680</v>
      </c>
      <c r="E54" s="87" t="s">
        <v>687</v>
      </c>
      <c r="F54" s="89">
        <v>258500</v>
      </c>
      <c r="G54" s="89">
        <v>1349.24</v>
      </c>
      <c r="H54" s="89">
        <v>0.56000000000000005</v>
      </c>
    </row>
    <row r="55" spans="2:8" s="87" customFormat="1">
      <c r="B55" s="87" t="s">
        <v>2203</v>
      </c>
      <c r="C55" s="88" t="s">
        <v>649</v>
      </c>
      <c r="D55" s="87" t="s">
        <v>665</v>
      </c>
      <c r="E55" s="87" t="s">
        <v>1450</v>
      </c>
      <c r="F55" s="89">
        <v>347000</v>
      </c>
      <c r="G55" s="89">
        <v>1335.6</v>
      </c>
      <c r="H55" s="89">
        <v>0.55000000000000004</v>
      </c>
    </row>
    <row r="56" spans="2:8" s="87" customFormat="1">
      <c r="B56" s="87" t="s">
        <v>2204</v>
      </c>
      <c r="C56" s="88" t="s">
        <v>649</v>
      </c>
      <c r="D56" s="87" t="s">
        <v>1503</v>
      </c>
      <c r="E56" s="87" t="s">
        <v>1569</v>
      </c>
      <c r="F56" s="89">
        <v>491500</v>
      </c>
      <c r="G56" s="89">
        <v>1325.33</v>
      </c>
      <c r="H56" s="89">
        <v>0.55000000000000004</v>
      </c>
    </row>
    <row r="57" spans="2:8" s="87" customFormat="1">
      <c r="B57" s="87" t="s">
        <v>2205</v>
      </c>
      <c r="C57" s="88" t="s">
        <v>649</v>
      </c>
      <c r="D57" s="87" t="s">
        <v>655</v>
      </c>
      <c r="E57" s="87" t="s">
        <v>1408</v>
      </c>
      <c r="F57" s="89">
        <v>256000</v>
      </c>
      <c r="G57" s="89">
        <v>1261.44</v>
      </c>
      <c r="H57" s="89">
        <v>0.52</v>
      </c>
    </row>
    <row r="58" spans="2:8" s="87" customFormat="1">
      <c r="B58" s="87" t="s">
        <v>2206</v>
      </c>
      <c r="C58" s="88" t="s">
        <v>649</v>
      </c>
      <c r="D58" s="87" t="s">
        <v>667</v>
      </c>
      <c r="E58" s="87" t="s">
        <v>1550</v>
      </c>
      <c r="F58" s="89">
        <v>306000</v>
      </c>
      <c r="G58" s="89">
        <v>1228.28</v>
      </c>
      <c r="H58" s="89">
        <v>0.51</v>
      </c>
    </row>
    <row r="59" spans="2:8" s="87" customFormat="1">
      <c r="B59" s="87" t="s">
        <v>2010</v>
      </c>
      <c r="C59" s="88" t="s">
        <v>649</v>
      </c>
      <c r="D59" s="87" t="s">
        <v>680</v>
      </c>
      <c r="E59" s="87" t="s">
        <v>1396</v>
      </c>
      <c r="F59" s="89">
        <v>130500</v>
      </c>
      <c r="G59" s="89">
        <v>1211.95</v>
      </c>
      <c r="H59" s="89">
        <v>0.5</v>
      </c>
    </row>
    <row r="60" spans="2:8" s="87" customFormat="1">
      <c r="B60" s="87" t="s">
        <v>2207</v>
      </c>
      <c r="C60" s="88" t="s">
        <v>649</v>
      </c>
      <c r="D60" s="87" t="s">
        <v>659</v>
      </c>
      <c r="E60" s="87" t="s">
        <v>1642</v>
      </c>
      <c r="F60" s="89">
        <v>52600</v>
      </c>
      <c r="G60" s="89">
        <v>1179.9000000000001</v>
      </c>
      <c r="H60" s="89">
        <v>0.49</v>
      </c>
    </row>
    <row r="61" spans="2:8" s="87" customFormat="1">
      <c r="B61" s="87" t="s">
        <v>2208</v>
      </c>
      <c r="C61" s="88" t="s">
        <v>649</v>
      </c>
      <c r="D61" s="87" t="s">
        <v>662</v>
      </c>
      <c r="E61" s="87" t="s">
        <v>1358</v>
      </c>
      <c r="F61" s="89">
        <v>2187300</v>
      </c>
      <c r="G61" s="89">
        <v>1159.27</v>
      </c>
      <c r="H61" s="89">
        <v>0.48</v>
      </c>
    </row>
    <row r="62" spans="2:8" s="87" customFormat="1">
      <c r="B62" s="87" t="s">
        <v>2035</v>
      </c>
      <c r="C62" s="88" t="s">
        <v>649</v>
      </c>
      <c r="D62" s="87" t="s">
        <v>652</v>
      </c>
      <c r="E62" s="87" t="s">
        <v>1510</v>
      </c>
      <c r="F62" s="89">
        <v>483300</v>
      </c>
      <c r="G62" s="89">
        <v>1134.06</v>
      </c>
      <c r="H62" s="89">
        <v>0.47</v>
      </c>
    </row>
    <row r="63" spans="2:8" s="87" customFormat="1">
      <c r="B63" s="87" t="s">
        <v>2036</v>
      </c>
      <c r="C63" s="88" t="s">
        <v>649</v>
      </c>
      <c r="D63" s="87" t="s">
        <v>1493</v>
      </c>
      <c r="E63" s="87" t="s">
        <v>1499</v>
      </c>
      <c r="F63" s="89">
        <v>1615000</v>
      </c>
      <c r="G63" s="89">
        <v>1044.0999999999999</v>
      </c>
      <c r="H63" s="89">
        <v>0.43</v>
      </c>
    </row>
    <row r="64" spans="2:8" s="87" customFormat="1">
      <c r="B64" s="87" t="s">
        <v>2008</v>
      </c>
      <c r="C64" s="88" t="s">
        <v>649</v>
      </c>
      <c r="D64" s="87" t="s">
        <v>669</v>
      </c>
      <c r="E64" s="87" t="s">
        <v>1470</v>
      </c>
      <c r="F64" s="89">
        <v>92650</v>
      </c>
      <c r="G64" s="89">
        <v>990.89</v>
      </c>
      <c r="H64" s="89">
        <v>0.41</v>
      </c>
    </row>
    <row r="65" spans="2:8" s="87" customFormat="1">
      <c r="B65" s="87" t="s">
        <v>1156</v>
      </c>
      <c r="C65" s="88" t="s">
        <v>649</v>
      </c>
      <c r="D65" s="87" t="s">
        <v>659</v>
      </c>
      <c r="E65" s="87" t="s">
        <v>701</v>
      </c>
      <c r="F65" s="89">
        <v>41700</v>
      </c>
      <c r="G65" s="89">
        <v>981.51</v>
      </c>
      <c r="H65" s="89">
        <v>0.41</v>
      </c>
    </row>
    <row r="66" spans="2:8" s="87" customFormat="1">
      <c r="B66" s="87" t="s">
        <v>1137</v>
      </c>
      <c r="C66" s="88" t="s">
        <v>649</v>
      </c>
      <c r="D66" s="87" t="s">
        <v>659</v>
      </c>
      <c r="E66" s="87" t="s">
        <v>672</v>
      </c>
      <c r="F66" s="89">
        <v>3800</v>
      </c>
      <c r="G66" s="89">
        <v>970.44</v>
      </c>
      <c r="H66" s="89">
        <v>0.4</v>
      </c>
    </row>
    <row r="67" spans="2:8" s="87" customFormat="1">
      <c r="B67" s="87" t="s">
        <v>2004</v>
      </c>
      <c r="C67" s="88" t="s">
        <v>649</v>
      </c>
      <c r="D67" s="87" t="s">
        <v>1493</v>
      </c>
      <c r="E67" s="87" t="s">
        <v>1495</v>
      </c>
      <c r="F67" s="89">
        <v>372000</v>
      </c>
      <c r="G67" s="89">
        <v>956.97</v>
      </c>
      <c r="H67" s="89">
        <v>0.4</v>
      </c>
    </row>
    <row r="68" spans="2:8" s="87" customFormat="1">
      <c r="B68" s="87" t="s">
        <v>1139</v>
      </c>
      <c r="C68" s="88" t="s">
        <v>649</v>
      </c>
      <c r="D68" s="87" t="s">
        <v>675</v>
      </c>
      <c r="E68" s="87" t="s">
        <v>676</v>
      </c>
      <c r="F68" s="89">
        <v>64500</v>
      </c>
      <c r="G68" s="89">
        <v>946.25</v>
      </c>
      <c r="H68" s="89">
        <v>0.39</v>
      </c>
    </row>
    <row r="69" spans="2:8" s="87" customFormat="1">
      <c r="B69" s="87" t="s">
        <v>2209</v>
      </c>
      <c r="C69" s="88" t="s">
        <v>649</v>
      </c>
      <c r="D69" s="87" t="s">
        <v>1548</v>
      </c>
      <c r="E69" s="87" t="s">
        <v>1872</v>
      </c>
      <c r="F69" s="89">
        <v>68933</v>
      </c>
      <c r="G69" s="89">
        <v>943.24</v>
      </c>
      <c r="H69" s="89">
        <v>0.39</v>
      </c>
    </row>
    <row r="70" spans="2:8" s="87" customFormat="1">
      <c r="B70" s="87" t="s">
        <v>1148</v>
      </c>
      <c r="C70" s="88" t="s">
        <v>649</v>
      </c>
      <c r="D70" s="87" t="s">
        <v>690</v>
      </c>
      <c r="E70" s="87" t="s">
        <v>691</v>
      </c>
      <c r="F70" s="89">
        <v>38300</v>
      </c>
      <c r="G70" s="89">
        <v>927.49</v>
      </c>
      <c r="H70" s="89">
        <v>0.38</v>
      </c>
    </row>
    <row r="71" spans="2:8" s="87" customFormat="1">
      <c r="B71" s="87" t="s">
        <v>2210</v>
      </c>
      <c r="C71" s="88" t="s">
        <v>649</v>
      </c>
      <c r="D71" s="87" t="s">
        <v>1506</v>
      </c>
      <c r="E71" s="87" t="s">
        <v>1873</v>
      </c>
      <c r="F71" s="89">
        <v>123500</v>
      </c>
      <c r="G71" s="89">
        <v>916.25</v>
      </c>
      <c r="H71" s="89">
        <v>0.38</v>
      </c>
    </row>
    <row r="72" spans="2:8" s="87" customFormat="1">
      <c r="B72" s="87" t="s">
        <v>1152</v>
      </c>
      <c r="C72" s="88" t="s">
        <v>649</v>
      </c>
      <c r="D72" s="87" t="s">
        <v>680</v>
      </c>
      <c r="E72" s="87" t="s">
        <v>695</v>
      </c>
      <c r="F72" s="89">
        <v>62600</v>
      </c>
      <c r="G72" s="89">
        <v>885.16</v>
      </c>
      <c r="H72" s="89">
        <v>0.37</v>
      </c>
    </row>
    <row r="73" spans="2:8" s="87" customFormat="1">
      <c r="B73" s="87" t="s">
        <v>2211</v>
      </c>
      <c r="C73" s="88" t="s">
        <v>649</v>
      </c>
      <c r="D73" s="87" t="s">
        <v>662</v>
      </c>
      <c r="E73" s="87" t="s">
        <v>1703</v>
      </c>
      <c r="F73" s="89">
        <v>535000</v>
      </c>
      <c r="G73" s="89">
        <v>865.9</v>
      </c>
      <c r="H73" s="89">
        <v>0.36</v>
      </c>
    </row>
    <row r="74" spans="2:8" s="87" customFormat="1">
      <c r="B74" s="87" t="s">
        <v>2212</v>
      </c>
      <c r="C74" s="88" t="s">
        <v>649</v>
      </c>
      <c r="D74" s="87" t="s">
        <v>659</v>
      </c>
      <c r="E74" s="87" t="s">
        <v>1453</v>
      </c>
      <c r="F74" s="89">
        <v>89000</v>
      </c>
      <c r="G74" s="89">
        <v>845.99</v>
      </c>
      <c r="H74" s="89">
        <v>0.35</v>
      </c>
    </row>
    <row r="75" spans="2:8" s="87" customFormat="1">
      <c r="B75" s="87" t="s">
        <v>2213</v>
      </c>
      <c r="C75" s="88" t="s">
        <v>649</v>
      </c>
      <c r="D75" s="87" t="s">
        <v>1548</v>
      </c>
      <c r="E75" s="87" t="s">
        <v>1567</v>
      </c>
      <c r="F75" s="89">
        <v>401600</v>
      </c>
      <c r="G75" s="89">
        <v>803.4</v>
      </c>
      <c r="H75" s="89">
        <v>0.33</v>
      </c>
    </row>
    <row r="76" spans="2:8" s="87" customFormat="1">
      <c r="B76" s="87" t="s">
        <v>1998</v>
      </c>
      <c r="C76" s="88" t="s">
        <v>649</v>
      </c>
      <c r="D76" s="87" t="s">
        <v>1548</v>
      </c>
      <c r="E76" s="87" t="s">
        <v>1559</v>
      </c>
      <c r="F76" s="89">
        <v>304000</v>
      </c>
      <c r="G76" s="89">
        <v>751.79</v>
      </c>
      <c r="H76" s="89">
        <v>0.31</v>
      </c>
    </row>
    <row r="77" spans="2:8" s="87" customFormat="1">
      <c r="B77" s="87" t="s">
        <v>2214</v>
      </c>
      <c r="C77" s="88" t="s">
        <v>649</v>
      </c>
      <c r="D77" s="87" t="s">
        <v>669</v>
      </c>
      <c r="E77" s="87" t="s">
        <v>1571</v>
      </c>
      <c r="F77" s="89">
        <v>75000</v>
      </c>
      <c r="G77" s="89">
        <v>672.26</v>
      </c>
      <c r="H77" s="89">
        <v>0.28000000000000003</v>
      </c>
    </row>
    <row r="78" spans="2:8" s="87" customFormat="1">
      <c r="B78" s="87" t="s">
        <v>1154</v>
      </c>
      <c r="C78" s="88" t="s">
        <v>649</v>
      </c>
      <c r="D78" s="87" t="s">
        <v>697</v>
      </c>
      <c r="E78" s="87" t="s">
        <v>698</v>
      </c>
      <c r="F78" s="89">
        <v>12050</v>
      </c>
      <c r="G78" s="89">
        <v>644.29999999999995</v>
      </c>
      <c r="H78" s="89">
        <v>0.27</v>
      </c>
    </row>
    <row r="79" spans="2:8" s="87" customFormat="1">
      <c r="B79" s="87" t="s">
        <v>1153</v>
      </c>
      <c r="C79" s="88" t="s">
        <v>649</v>
      </c>
      <c r="D79" s="87" t="s">
        <v>690</v>
      </c>
      <c r="E79" s="87" t="s">
        <v>696</v>
      </c>
      <c r="F79" s="89">
        <v>15000</v>
      </c>
      <c r="G79" s="89">
        <v>575.05999999999995</v>
      </c>
      <c r="H79" s="89">
        <v>0.24</v>
      </c>
    </row>
    <row r="80" spans="2:8" s="87" customFormat="1">
      <c r="B80" s="87" t="s">
        <v>2054</v>
      </c>
      <c r="C80" s="88" t="s">
        <v>649</v>
      </c>
      <c r="D80" s="87" t="s">
        <v>662</v>
      </c>
      <c r="E80" s="87" t="s">
        <v>1816</v>
      </c>
      <c r="F80" s="89">
        <v>633604</v>
      </c>
      <c r="G80" s="89">
        <v>551.54999999999995</v>
      </c>
      <c r="H80" s="89">
        <v>0.23</v>
      </c>
    </row>
    <row r="81" spans="2:8" s="87" customFormat="1">
      <c r="B81" s="87" t="s">
        <v>2017</v>
      </c>
      <c r="C81" s="88" t="s">
        <v>649</v>
      </c>
      <c r="D81" s="87" t="s">
        <v>659</v>
      </c>
      <c r="E81" s="87" t="s">
        <v>1783</v>
      </c>
      <c r="F81" s="89">
        <v>70000</v>
      </c>
      <c r="G81" s="89">
        <v>363.69</v>
      </c>
      <c r="H81" s="89">
        <v>0.15</v>
      </c>
    </row>
    <row r="82" spans="2:8" s="87" customFormat="1">
      <c r="B82" s="87" t="s">
        <v>2215</v>
      </c>
      <c r="C82" s="88" t="s">
        <v>649</v>
      </c>
      <c r="D82" s="87" t="s">
        <v>659</v>
      </c>
      <c r="E82" s="87" t="s">
        <v>1447</v>
      </c>
      <c r="F82" s="89">
        <v>26250</v>
      </c>
      <c r="G82" s="89">
        <v>141.24</v>
      </c>
      <c r="H82" s="89">
        <v>0.06</v>
      </c>
    </row>
    <row r="83" spans="2:8" s="87" customFormat="1">
      <c r="B83" s="87" t="s">
        <v>1143</v>
      </c>
      <c r="C83" s="88" t="s">
        <v>649</v>
      </c>
      <c r="D83" s="87" t="s">
        <v>665</v>
      </c>
      <c r="E83" s="87" t="s">
        <v>682</v>
      </c>
      <c r="F83" s="89">
        <v>6750</v>
      </c>
      <c r="G83" s="89">
        <v>100.69</v>
      </c>
      <c r="H83" s="89">
        <v>0.04</v>
      </c>
    </row>
    <row r="84" spans="2:8" s="87" customFormat="1">
      <c r="B84" s="87" t="s">
        <v>2902</v>
      </c>
      <c r="C84" s="88" t="s">
        <v>649</v>
      </c>
      <c r="F84" s="89">
        <v>2750</v>
      </c>
      <c r="G84" s="89">
        <v>904.57</v>
      </c>
      <c r="H84" s="89">
        <v>0.37</v>
      </c>
    </row>
    <row r="85" spans="2:8" s="87" customFormat="1">
      <c r="B85" s="87" t="s">
        <v>2082</v>
      </c>
      <c r="C85" s="88" t="s">
        <v>649</v>
      </c>
      <c r="D85" s="87" t="s">
        <v>665</v>
      </c>
      <c r="E85" s="87" t="s">
        <v>682</v>
      </c>
      <c r="F85" s="89">
        <v>-6750</v>
      </c>
      <c r="G85" s="89">
        <v>-101.01</v>
      </c>
      <c r="H85" s="89">
        <v>-0.04</v>
      </c>
    </row>
    <row r="86" spans="2:8" s="87" customFormat="1">
      <c r="B86" s="87" t="s">
        <v>2216</v>
      </c>
      <c r="C86" s="88" t="s">
        <v>649</v>
      </c>
      <c r="D86" s="87" t="s">
        <v>659</v>
      </c>
      <c r="E86" s="87" t="s">
        <v>1447</v>
      </c>
      <c r="F86" s="89">
        <v>-26250</v>
      </c>
      <c r="G86" s="89">
        <v>-142</v>
      </c>
      <c r="H86" s="89">
        <v>-0.06</v>
      </c>
    </row>
    <row r="87" spans="2:8" s="87" customFormat="1">
      <c r="B87" s="87" t="s">
        <v>2217</v>
      </c>
      <c r="C87" s="88" t="s">
        <v>649</v>
      </c>
      <c r="D87" s="87" t="s">
        <v>650</v>
      </c>
      <c r="E87" s="87" t="s">
        <v>654</v>
      </c>
      <c r="F87" s="89">
        <v>-12650</v>
      </c>
      <c r="G87" s="89">
        <v>-179.39</v>
      </c>
      <c r="H87" s="89">
        <v>-7.0000000000000007E-2</v>
      </c>
    </row>
    <row r="88" spans="2:8" s="87" customFormat="1">
      <c r="B88" s="87" t="s">
        <v>2188</v>
      </c>
      <c r="C88" s="88" t="s">
        <v>649</v>
      </c>
      <c r="D88" s="87" t="s">
        <v>652</v>
      </c>
      <c r="E88" s="87" t="s">
        <v>653</v>
      </c>
      <c r="F88" s="89">
        <v>-14750</v>
      </c>
      <c r="G88" s="89">
        <v>-295.83</v>
      </c>
      <c r="H88" s="89">
        <v>-0.12</v>
      </c>
    </row>
    <row r="89" spans="2:8" s="87" customFormat="1">
      <c r="B89" s="87" t="s">
        <v>2153</v>
      </c>
      <c r="C89" s="88" t="s">
        <v>649</v>
      </c>
      <c r="D89" s="87" t="s">
        <v>659</v>
      </c>
      <c r="E89" s="87" t="s">
        <v>1783</v>
      </c>
      <c r="F89" s="89">
        <v>-70000</v>
      </c>
      <c r="G89" s="89">
        <v>-365.58</v>
      </c>
      <c r="H89" s="89">
        <v>-0.15</v>
      </c>
    </row>
    <row r="90" spans="2:8" s="87" customFormat="1">
      <c r="B90" s="87" t="s">
        <v>2184</v>
      </c>
      <c r="C90" s="88" t="s">
        <v>649</v>
      </c>
      <c r="D90" s="87" t="s">
        <v>685</v>
      </c>
      <c r="E90" s="87" t="s">
        <v>1492</v>
      </c>
      <c r="F90" s="89">
        <v>-6400</v>
      </c>
      <c r="G90" s="89">
        <v>-403.63</v>
      </c>
      <c r="H90" s="89">
        <v>-0.17</v>
      </c>
    </row>
    <row r="91" spans="2:8" s="87" customFormat="1">
      <c r="B91" s="87" t="s">
        <v>2085</v>
      </c>
      <c r="C91" s="88" t="s">
        <v>649</v>
      </c>
      <c r="D91" s="87" t="s">
        <v>667</v>
      </c>
      <c r="E91" s="87" t="s">
        <v>1740</v>
      </c>
      <c r="F91" s="89">
        <v>-421800</v>
      </c>
      <c r="G91" s="89">
        <v>-434.88</v>
      </c>
      <c r="H91" s="89">
        <v>-0.18</v>
      </c>
    </row>
    <row r="92" spans="2:8" s="87" customFormat="1">
      <c r="B92" s="87" t="s">
        <v>2108</v>
      </c>
      <c r="C92" s="88" t="s">
        <v>649</v>
      </c>
      <c r="D92" s="87" t="s">
        <v>662</v>
      </c>
      <c r="E92" s="87" t="s">
        <v>1816</v>
      </c>
      <c r="F92" s="89">
        <v>-633604</v>
      </c>
      <c r="G92" s="89">
        <v>-555.04</v>
      </c>
      <c r="H92" s="89">
        <v>-0.23</v>
      </c>
    </row>
    <row r="93" spans="2:8" s="87" customFormat="1">
      <c r="B93" s="87" t="s">
        <v>2114</v>
      </c>
      <c r="C93" s="88" t="s">
        <v>649</v>
      </c>
      <c r="D93" s="87" t="s">
        <v>690</v>
      </c>
      <c r="E93" s="87" t="s">
        <v>696</v>
      </c>
      <c r="F93" s="89">
        <v>-15000</v>
      </c>
      <c r="G93" s="89">
        <v>-577.16999999999996</v>
      </c>
      <c r="H93" s="89">
        <v>-0.24</v>
      </c>
    </row>
    <row r="94" spans="2:8" s="87" customFormat="1">
      <c r="B94" s="87" t="s">
        <v>2170</v>
      </c>
      <c r="C94" s="88" t="s">
        <v>649</v>
      </c>
      <c r="D94" s="87" t="s">
        <v>669</v>
      </c>
      <c r="E94" s="87" t="s">
        <v>702</v>
      </c>
      <c r="F94" s="89">
        <v>-84500</v>
      </c>
      <c r="G94" s="89">
        <v>-774.27</v>
      </c>
      <c r="H94" s="89">
        <v>-0.32</v>
      </c>
    </row>
    <row r="95" spans="2:8" s="87" customFormat="1">
      <c r="B95" s="87" t="s">
        <v>2173</v>
      </c>
      <c r="C95" s="88" t="s">
        <v>649</v>
      </c>
      <c r="D95" s="87" t="s">
        <v>1493</v>
      </c>
      <c r="E95" s="87" t="s">
        <v>1495</v>
      </c>
      <c r="F95" s="89">
        <v>-372000</v>
      </c>
      <c r="G95" s="89">
        <v>-960.88</v>
      </c>
      <c r="H95" s="89">
        <v>-0.4</v>
      </c>
    </row>
    <row r="96" spans="2:8" s="87" customFormat="1">
      <c r="B96" s="87" t="s">
        <v>2150</v>
      </c>
      <c r="C96" s="88" t="s">
        <v>649</v>
      </c>
      <c r="D96" s="87" t="s">
        <v>659</v>
      </c>
      <c r="E96" s="87" t="s">
        <v>701</v>
      </c>
      <c r="F96" s="89">
        <v>-41700</v>
      </c>
      <c r="G96" s="89">
        <v>-984.83</v>
      </c>
      <c r="H96" s="89">
        <v>-0.41</v>
      </c>
    </row>
    <row r="97" spans="2:8" s="87" customFormat="1">
      <c r="B97" s="87" t="s">
        <v>2164</v>
      </c>
      <c r="C97" s="88" t="s">
        <v>649</v>
      </c>
      <c r="D97" s="87" t="s">
        <v>669</v>
      </c>
      <c r="E97" s="87" t="s">
        <v>1470</v>
      </c>
      <c r="F97" s="89">
        <v>-92650</v>
      </c>
      <c r="G97" s="89">
        <v>-995.62</v>
      </c>
      <c r="H97" s="89">
        <v>-0.41</v>
      </c>
    </row>
    <row r="98" spans="2:8" s="87" customFormat="1">
      <c r="B98" s="87" t="s">
        <v>1831</v>
      </c>
      <c r="C98" s="88" t="s">
        <v>649</v>
      </c>
      <c r="D98" s="87" t="s">
        <v>650</v>
      </c>
      <c r="E98" s="87" t="s">
        <v>689</v>
      </c>
      <c r="F98" s="89">
        <v>-321000</v>
      </c>
      <c r="G98" s="89">
        <v>-1136.3399999999999</v>
      </c>
      <c r="H98" s="89">
        <v>-0.47</v>
      </c>
    </row>
    <row r="99" spans="2:8" s="87" customFormat="1">
      <c r="B99" s="87" t="s">
        <v>2131</v>
      </c>
      <c r="C99" s="88" t="s">
        <v>649</v>
      </c>
      <c r="D99" s="87" t="s">
        <v>652</v>
      </c>
      <c r="E99" s="87" t="s">
        <v>1510</v>
      </c>
      <c r="F99" s="89">
        <v>-483300</v>
      </c>
      <c r="G99" s="89">
        <v>-1137.93</v>
      </c>
      <c r="H99" s="89">
        <v>-0.47</v>
      </c>
    </row>
    <row r="100" spans="2:8" s="87" customFormat="1">
      <c r="B100" s="87" t="s">
        <v>2162</v>
      </c>
      <c r="C100" s="88" t="s">
        <v>649</v>
      </c>
      <c r="D100" s="87" t="s">
        <v>680</v>
      </c>
      <c r="E100" s="87" t="s">
        <v>1396</v>
      </c>
      <c r="F100" s="89">
        <v>-130500</v>
      </c>
      <c r="G100" s="89">
        <v>-1219.46</v>
      </c>
      <c r="H100" s="89">
        <v>-0.51</v>
      </c>
    </row>
    <row r="101" spans="2:8" s="87" customFormat="1">
      <c r="B101" s="87" t="s">
        <v>2177</v>
      </c>
      <c r="C101" s="88" t="s">
        <v>649</v>
      </c>
      <c r="D101" s="87" t="s">
        <v>1493</v>
      </c>
      <c r="E101" s="87" t="s">
        <v>1494</v>
      </c>
      <c r="F101" s="89">
        <v>-335400</v>
      </c>
      <c r="G101" s="89">
        <v>-1227.56</v>
      </c>
      <c r="H101" s="89">
        <v>-0.51</v>
      </c>
    </row>
    <row r="102" spans="2:8" s="87" customFormat="1">
      <c r="B102" s="87" t="s">
        <v>2218</v>
      </c>
      <c r="C102" s="88" t="s">
        <v>649</v>
      </c>
      <c r="D102" s="87" t="s">
        <v>655</v>
      </c>
      <c r="E102" s="87" t="s">
        <v>1408</v>
      </c>
      <c r="F102" s="89">
        <v>-256000</v>
      </c>
      <c r="G102" s="89">
        <v>-1264.26</v>
      </c>
      <c r="H102" s="89">
        <v>-0.52</v>
      </c>
    </row>
    <row r="103" spans="2:8" s="87" customFormat="1">
      <c r="B103" s="87" t="s">
        <v>2134</v>
      </c>
      <c r="C103" s="88" t="s">
        <v>649</v>
      </c>
      <c r="D103" s="87" t="s">
        <v>685</v>
      </c>
      <c r="E103" s="87" t="s">
        <v>703</v>
      </c>
      <c r="F103" s="89">
        <v>-69000</v>
      </c>
      <c r="G103" s="89">
        <v>-1302.0999999999999</v>
      </c>
      <c r="H103" s="89">
        <v>-0.54</v>
      </c>
    </row>
    <row r="104" spans="2:8" s="87" customFormat="1">
      <c r="B104" s="87" t="s">
        <v>2137</v>
      </c>
      <c r="C104" s="88" t="s">
        <v>649</v>
      </c>
      <c r="D104" s="87" t="s">
        <v>690</v>
      </c>
      <c r="E104" s="87" t="s">
        <v>1570</v>
      </c>
      <c r="F104" s="89">
        <v>-182000</v>
      </c>
      <c r="G104" s="89">
        <v>-1378.2</v>
      </c>
      <c r="H104" s="89">
        <v>-0.56999999999999995</v>
      </c>
    </row>
    <row r="105" spans="2:8" s="87" customFormat="1">
      <c r="B105" s="87" t="s">
        <v>2178</v>
      </c>
      <c r="C105" s="88" t="s">
        <v>649</v>
      </c>
      <c r="D105" s="87" t="s">
        <v>669</v>
      </c>
      <c r="E105" s="87" t="s">
        <v>1463</v>
      </c>
      <c r="F105" s="89">
        <v>-224000</v>
      </c>
      <c r="G105" s="89">
        <v>-1474.93</v>
      </c>
      <c r="H105" s="89">
        <v>-0.61</v>
      </c>
    </row>
    <row r="106" spans="2:8" s="87" customFormat="1">
      <c r="B106" s="87" t="s">
        <v>2126</v>
      </c>
      <c r="C106" s="88" t="s">
        <v>649</v>
      </c>
      <c r="D106" s="87" t="s">
        <v>659</v>
      </c>
      <c r="E106" s="87" t="s">
        <v>1448</v>
      </c>
      <c r="F106" s="89">
        <v>-59100</v>
      </c>
      <c r="G106" s="89">
        <v>-1506.81</v>
      </c>
      <c r="H106" s="89">
        <v>-0.62</v>
      </c>
    </row>
    <row r="107" spans="2:8" s="87" customFormat="1">
      <c r="B107" s="87" t="s">
        <v>2093</v>
      </c>
      <c r="C107" s="88" t="s">
        <v>649</v>
      </c>
      <c r="D107" s="87" t="s">
        <v>659</v>
      </c>
      <c r="E107" s="87" t="s">
        <v>671</v>
      </c>
      <c r="F107" s="89">
        <v>-234900</v>
      </c>
      <c r="G107" s="89">
        <v>-1575.59</v>
      </c>
      <c r="H107" s="89">
        <v>-0.65</v>
      </c>
    </row>
    <row r="108" spans="2:8" s="87" customFormat="1">
      <c r="B108" s="87" t="s">
        <v>2129</v>
      </c>
      <c r="C108" s="88" t="s">
        <v>649</v>
      </c>
      <c r="D108" s="87" t="s">
        <v>655</v>
      </c>
      <c r="E108" s="87" t="s">
        <v>1407</v>
      </c>
      <c r="F108" s="89">
        <v>-164400</v>
      </c>
      <c r="G108" s="89">
        <v>-1586.3</v>
      </c>
      <c r="H108" s="89">
        <v>-0.66</v>
      </c>
    </row>
    <row r="109" spans="2:8" s="87" customFormat="1">
      <c r="B109" s="87" t="s">
        <v>2155</v>
      </c>
      <c r="C109" s="88" t="s">
        <v>649</v>
      </c>
      <c r="D109" s="87" t="s">
        <v>669</v>
      </c>
      <c r="E109" s="87" t="s">
        <v>692</v>
      </c>
      <c r="F109" s="89">
        <v>-41400</v>
      </c>
      <c r="G109" s="89">
        <v>-1689.31</v>
      </c>
      <c r="H109" s="89">
        <v>-0.7</v>
      </c>
    </row>
    <row r="110" spans="2:8" s="87" customFormat="1">
      <c r="B110" s="87" t="s">
        <v>2165</v>
      </c>
      <c r="C110" s="88" t="s">
        <v>649</v>
      </c>
      <c r="D110" s="87" t="s">
        <v>690</v>
      </c>
      <c r="E110" s="87" t="s">
        <v>1629</v>
      </c>
      <c r="F110" s="89">
        <v>-592800</v>
      </c>
      <c r="G110" s="89">
        <v>-1747.28</v>
      </c>
      <c r="H110" s="89">
        <v>-0.72</v>
      </c>
    </row>
    <row r="111" spans="2:8" s="87" customFormat="1">
      <c r="B111" s="87" t="s">
        <v>2159</v>
      </c>
      <c r="C111" s="88" t="s">
        <v>649</v>
      </c>
      <c r="D111" s="87" t="s">
        <v>667</v>
      </c>
      <c r="E111" s="87" t="s">
        <v>1513</v>
      </c>
      <c r="F111" s="89">
        <v>-1775250</v>
      </c>
      <c r="G111" s="89">
        <v>-1762.82</v>
      </c>
      <c r="H111" s="89">
        <v>-0.73</v>
      </c>
    </row>
    <row r="112" spans="2:8" s="87" customFormat="1">
      <c r="B112" s="87" t="s">
        <v>2160</v>
      </c>
      <c r="C112" s="88" t="s">
        <v>649</v>
      </c>
      <c r="D112" s="87" t="s">
        <v>659</v>
      </c>
      <c r="E112" s="87" t="s">
        <v>660</v>
      </c>
      <c r="F112" s="89">
        <v>-953600</v>
      </c>
      <c r="G112" s="89">
        <v>-1935.81</v>
      </c>
      <c r="H112" s="89">
        <v>-0.8</v>
      </c>
    </row>
    <row r="113" spans="2:8" s="87" customFormat="1">
      <c r="B113" s="87" t="s">
        <v>2219</v>
      </c>
      <c r="C113" s="88" t="s">
        <v>649</v>
      </c>
      <c r="D113" s="87" t="s">
        <v>650</v>
      </c>
      <c r="E113" s="87" t="s">
        <v>651</v>
      </c>
      <c r="F113" s="89">
        <v>-321750</v>
      </c>
      <c r="G113" s="89">
        <v>-1940.47</v>
      </c>
      <c r="H113" s="89">
        <v>-0.8</v>
      </c>
    </row>
    <row r="114" spans="2:8" s="87" customFormat="1">
      <c r="B114" s="87" t="s">
        <v>2135</v>
      </c>
      <c r="C114" s="88" t="s">
        <v>649</v>
      </c>
      <c r="D114" s="87" t="s">
        <v>652</v>
      </c>
      <c r="E114" s="87" t="s">
        <v>1501</v>
      </c>
      <c r="F114" s="89">
        <v>-473400</v>
      </c>
      <c r="G114" s="89">
        <v>-2006.98</v>
      </c>
      <c r="H114" s="89">
        <v>-0.83</v>
      </c>
    </row>
    <row r="115" spans="2:8" s="87" customFormat="1">
      <c r="B115" s="87" t="s">
        <v>2166</v>
      </c>
      <c r="C115" s="88" t="s">
        <v>649</v>
      </c>
      <c r="D115" s="87" t="s">
        <v>669</v>
      </c>
      <c r="E115" s="87" t="s">
        <v>670</v>
      </c>
      <c r="F115" s="89">
        <v>-39125</v>
      </c>
      <c r="G115" s="89">
        <v>-2032.58</v>
      </c>
      <c r="H115" s="89">
        <v>-0.84</v>
      </c>
    </row>
    <row r="116" spans="2:8" s="87" customFormat="1">
      <c r="B116" s="87" t="s">
        <v>2187</v>
      </c>
      <c r="C116" s="88" t="s">
        <v>649</v>
      </c>
      <c r="D116" s="87" t="s">
        <v>650</v>
      </c>
      <c r="E116" s="87" t="s">
        <v>661</v>
      </c>
      <c r="F116" s="89">
        <v>-303600</v>
      </c>
      <c r="G116" s="89">
        <v>-2176.66</v>
      </c>
      <c r="H116" s="89">
        <v>-0.9</v>
      </c>
    </row>
    <row r="117" spans="2:8" s="87" customFormat="1">
      <c r="B117" s="87" t="s">
        <v>2183</v>
      </c>
      <c r="C117" s="88" t="s">
        <v>649</v>
      </c>
      <c r="D117" s="87" t="s">
        <v>690</v>
      </c>
      <c r="E117" s="87" t="s">
        <v>708</v>
      </c>
      <c r="F117" s="89">
        <v>-33600</v>
      </c>
      <c r="G117" s="89">
        <v>-2179.6</v>
      </c>
      <c r="H117" s="89">
        <v>-0.9</v>
      </c>
    </row>
    <row r="118" spans="2:8" s="87" customFormat="1">
      <c r="B118" s="87" t="s">
        <v>2180</v>
      </c>
      <c r="C118" s="88" t="s">
        <v>649</v>
      </c>
      <c r="D118" s="87" t="s">
        <v>1421</v>
      </c>
      <c r="E118" s="87" t="s">
        <v>1560</v>
      </c>
      <c r="F118" s="89">
        <v>-433134</v>
      </c>
      <c r="G118" s="89">
        <v>-2336.11</v>
      </c>
      <c r="H118" s="89">
        <v>-0.97</v>
      </c>
    </row>
    <row r="119" spans="2:8" s="87" customFormat="1">
      <c r="B119" s="87" t="s">
        <v>2182</v>
      </c>
      <c r="C119" s="88" t="s">
        <v>649</v>
      </c>
      <c r="D119" s="87" t="s">
        <v>1411</v>
      </c>
      <c r="E119" s="87" t="s">
        <v>1568</v>
      </c>
      <c r="F119" s="89">
        <v>-177675</v>
      </c>
      <c r="G119" s="89">
        <v>-2396.75</v>
      </c>
      <c r="H119" s="89">
        <v>-0.99</v>
      </c>
    </row>
    <row r="120" spans="2:8" s="87" customFormat="1">
      <c r="B120" s="87" t="s">
        <v>2181</v>
      </c>
      <c r="C120" s="88" t="s">
        <v>649</v>
      </c>
      <c r="D120" s="87" t="s">
        <v>655</v>
      </c>
      <c r="E120" s="87" t="s">
        <v>656</v>
      </c>
      <c r="F120" s="89">
        <v>-184800</v>
      </c>
      <c r="G120" s="89">
        <v>-2513.19</v>
      </c>
      <c r="H120" s="89">
        <v>-1.04</v>
      </c>
    </row>
    <row r="121" spans="2:8" s="87" customFormat="1">
      <c r="B121" s="87" t="s">
        <v>2186</v>
      </c>
      <c r="C121" s="88" t="s">
        <v>649</v>
      </c>
      <c r="D121" s="87" t="s">
        <v>662</v>
      </c>
      <c r="E121" s="87" t="s">
        <v>1395</v>
      </c>
      <c r="F121" s="89">
        <v>-114600</v>
      </c>
      <c r="G121" s="89">
        <v>-2790.8</v>
      </c>
      <c r="H121" s="89">
        <v>-1.1599999999999999</v>
      </c>
    </row>
    <row r="122" spans="2:8" s="87" customFormat="1">
      <c r="B122" s="87" t="s">
        <v>2189</v>
      </c>
      <c r="C122" s="88" t="s">
        <v>649</v>
      </c>
      <c r="D122" s="87" t="s">
        <v>1489</v>
      </c>
      <c r="E122" s="87" t="s">
        <v>1490</v>
      </c>
      <c r="F122" s="89">
        <v>-273700</v>
      </c>
      <c r="G122" s="89">
        <v>-2840.73</v>
      </c>
      <c r="H122" s="89">
        <v>-1.18</v>
      </c>
    </row>
    <row r="123" spans="2:8" s="87" customFormat="1">
      <c r="B123" s="87" t="s">
        <v>2185</v>
      </c>
      <c r="C123" s="88" t="s">
        <v>649</v>
      </c>
      <c r="D123" s="87" t="s">
        <v>1372</v>
      </c>
      <c r="E123" s="87" t="s">
        <v>1556</v>
      </c>
      <c r="F123" s="89">
        <v>-408750</v>
      </c>
      <c r="G123" s="89">
        <v>-3004.72</v>
      </c>
      <c r="H123" s="89">
        <v>-1.25</v>
      </c>
    </row>
    <row r="124" spans="2:8" s="87" customFormat="1">
      <c r="B124" s="87" t="s">
        <v>2158</v>
      </c>
      <c r="C124" s="88" t="s">
        <v>649</v>
      </c>
      <c r="D124" s="87" t="s">
        <v>685</v>
      </c>
      <c r="E124" s="87" t="s">
        <v>1496</v>
      </c>
      <c r="F124" s="89">
        <v>-237500</v>
      </c>
      <c r="G124" s="89">
        <v>-3343.88</v>
      </c>
      <c r="H124" s="89">
        <v>-1.39</v>
      </c>
    </row>
    <row r="125" spans="2:8" s="87" customFormat="1">
      <c r="B125" s="149" t="s">
        <v>2920</v>
      </c>
      <c r="C125" s="88"/>
      <c r="F125" s="89"/>
      <c r="G125" s="153">
        <f>SUM(G15:G84)</f>
        <v>157192.19999999998</v>
      </c>
      <c r="H125" s="153">
        <f>SUM(H15:H84)</f>
        <v>65.150000000000006</v>
      </c>
    </row>
    <row r="126" spans="2:8" s="87" customFormat="1">
      <c r="B126" s="151" t="s">
        <v>2921</v>
      </c>
      <c r="C126" s="88"/>
      <c r="F126" s="89"/>
      <c r="G126" s="89"/>
      <c r="H126" s="89"/>
    </row>
    <row r="127" spans="2:8" s="87" customFormat="1">
      <c r="B127" s="151" t="s">
        <v>2924</v>
      </c>
      <c r="C127" s="88"/>
      <c r="F127" s="89"/>
      <c r="G127" s="89"/>
      <c r="H127" s="89"/>
    </row>
    <row r="128" spans="2:8" s="87" customFormat="1">
      <c r="B128" s="87" t="s">
        <v>1874</v>
      </c>
      <c r="C128" s="88" t="s">
        <v>649</v>
      </c>
      <c r="D128" s="87" t="s">
        <v>1548</v>
      </c>
      <c r="E128" s="87" t="s">
        <v>1875</v>
      </c>
      <c r="F128" s="89">
        <v>424000</v>
      </c>
      <c r="G128" s="89">
        <v>1040.67</v>
      </c>
      <c r="H128" s="89">
        <v>0.43</v>
      </c>
    </row>
    <row r="129" spans="2:9" s="87" customFormat="1">
      <c r="B129" s="151" t="s">
        <v>2923</v>
      </c>
      <c r="C129" s="88"/>
      <c r="F129" s="89"/>
      <c r="G129" s="153">
        <f>SUM(G128)</f>
        <v>1040.67</v>
      </c>
      <c r="H129" s="153">
        <f>SUM(H128)</f>
        <v>0.43</v>
      </c>
    </row>
    <row r="130" spans="2:9" s="87" customFormat="1">
      <c r="B130" s="151" t="s">
        <v>710</v>
      </c>
      <c r="C130" s="152"/>
      <c r="D130" s="151"/>
      <c r="E130" s="151"/>
      <c r="F130" s="153"/>
      <c r="G130" s="153">
        <f>+G125+G129</f>
        <v>158232.87</v>
      </c>
      <c r="H130" s="153">
        <f>+H125+H129</f>
        <v>65.580000000000013</v>
      </c>
    </row>
    <row r="131" spans="2:9" s="87" customFormat="1">
      <c r="B131" s="165" t="s">
        <v>49</v>
      </c>
      <c r="C131" s="166" t="s">
        <v>50</v>
      </c>
      <c r="D131" s="165" t="s">
        <v>51</v>
      </c>
      <c r="E131" s="165" t="s">
        <v>52</v>
      </c>
      <c r="F131" s="167" t="s">
        <v>53</v>
      </c>
      <c r="G131" s="167" t="s">
        <v>54</v>
      </c>
      <c r="H131" s="167" t="s">
        <v>55</v>
      </c>
    </row>
    <row r="132" spans="2:9" s="87" customFormat="1">
      <c r="B132" s="151" t="s">
        <v>56</v>
      </c>
      <c r="C132" s="88"/>
      <c r="F132" s="89"/>
      <c r="G132" s="89"/>
      <c r="H132" s="89"/>
    </row>
    <row r="133" spans="2:9" s="87" customFormat="1">
      <c r="B133" s="151" t="s">
        <v>57</v>
      </c>
      <c r="C133" s="88"/>
      <c r="F133" s="89"/>
      <c r="G133" s="89"/>
      <c r="H133" s="89"/>
    </row>
    <row r="134" spans="2:9" s="87" customFormat="1">
      <c r="B134" s="151" t="s">
        <v>58</v>
      </c>
      <c r="C134" s="88"/>
      <c r="F134" s="89"/>
      <c r="G134" s="89"/>
      <c r="H134" s="89"/>
    </row>
    <row r="135" spans="2:9" s="87" customFormat="1">
      <c r="B135" s="87" t="s">
        <v>822</v>
      </c>
      <c r="C135" s="88">
        <v>4.5999999999999996</v>
      </c>
      <c r="D135" s="87" t="s">
        <v>60</v>
      </c>
      <c r="E135" s="87" t="s">
        <v>823</v>
      </c>
      <c r="F135" s="89">
        <v>1000000</v>
      </c>
      <c r="G135" s="89">
        <v>1068.6300000000001</v>
      </c>
      <c r="H135" s="89">
        <v>0.44</v>
      </c>
    </row>
    <row r="136" spans="2:9" s="87" customFormat="1">
      <c r="B136" s="87" t="s">
        <v>579</v>
      </c>
      <c r="C136" s="88">
        <v>6.2</v>
      </c>
      <c r="D136" s="87" t="s">
        <v>60</v>
      </c>
      <c r="E136" s="87" t="s">
        <v>580</v>
      </c>
      <c r="F136" s="89">
        <v>1700</v>
      </c>
      <c r="G136" s="89">
        <v>1.65</v>
      </c>
      <c r="H136" s="89">
        <v>0</v>
      </c>
      <c r="I136" s="87" t="s">
        <v>1225</v>
      </c>
    </row>
    <row r="137" spans="2:9" s="87" customFormat="1">
      <c r="B137" s="87" t="s">
        <v>2533</v>
      </c>
      <c r="C137" s="88">
        <v>4.47</v>
      </c>
      <c r="D137" s="87" t="s">
        <v>60</v>
      </c>
      <c r="E137" s="87" t="s">
        <v>468</v>
      </c>
      <c r="F137" s="89">
        <v>4000000</v>
      </c>
      <c r="G137" s="89">
        <v>4209.08</v>
      </c>
      <c r="H137" s="89">
        <v>1.74</v>
      </c>
    </row>
    <row r="138" spans="2:9" s="87" customFormat="1">
      <c r="B138" s="87" t="s">
        <v>2985</v>
      </c>
      <c r="C138" s="88">
        <v>3.7</v>
      </c>
      <c r="D138" s="87" t="s">
        <v>60</v>
      </c>
      <c r="E138" s="87" t="s">
        <v>462</v>
      </c>
      <c r="F138" s="89">
        <v>2500000</v>
      </c>
      <c r="G138" s="89">
        <v>2586.4699999999998</v>
      </c>
      <c r="H138" s="89">
        <v>1.07</v>
      </c>
    </row>
    <row r="139" spans="2:9" s="87" customFormat="1">
      <c r="B139" s="87" t="s">
        <v>2530</v>
      </c>
      <c r="C139" s="88">
        <v>4.76</v>
      </c>
      <c r="D139" s="87" t="s">
        <v>60</v>
      </c>
      <c r="E139" s="87" t="s">
        <v>554</v>
      </c>
      <c r="F139" s="89">
        <v>1500000</v>
      </c>
      <c r="G139" s="89">
        <v>1606.57</v>
      </c>
      <c r="H139" s="89">
        <v>0.67</v>
      </c>
    </row>
    <row r="140" spans="2:9" s="87" customFormat="1">
      <c r="B140" s="87" t="s">
        <v>2998</v>
      </c>
      <c r="C140" s="88">
        <v>5.38</v>
      </c>
      <c r="D140" s="87" t="s">
        <v>60</v>
      </c>
      <c r="E140" s="87" t="s">
        <v>576</v>
      </c>
      <c r="F140" s="89">
        <v>1500000</v>
      </c>
      <c r="G140" s="89">
        <v>1490.9</v>
      </c>
      <c r="H140" s="89">
        <v>0.62</v>
      </c>
    </row>
    <row r="141" spans="2:9" s="87" customFormat="1">
      <c r="B141" s="87" t="s">
        <v>2531</v>
      </c>
      <c r="C141" s="88">
        <v>4.13</v>
      </c>
      <c r="D141" s="87" t="s">
        <v>60</v>
      </c>
      <c r="E141" s="87" t="s">
        <v>1834</v>
      </c>
      <c r="F141" s="89">
        <v>1000000</v>
      </c>
      <c r="G141" s="89">
        <v>1053.3699999999999</v>
      </c>
      <c r="H141" s="89">
        <v>0.44</v>
      </c>
    </row>
    <row r="142" spans="2:9" s="87" customFormat="1">
      <c r="B142" s="87" t="s">
        <v>2532</v>
      </c>
      <c r="C142" s="88">
        <v>5.9</v>
      </c>
      <c r="D142" s="87" t="s">
        <v>60</v>
      </c>
      <c r="E142" s="87" t="s">
        <v>562</v>
      </c>
      <c r="F142" s="89">
        <v>500000</v>
      </c>
      <c r="G142" s="89">
        <v>524.29999999999995</v>
      </c>
      <c r="H142" s="89">
        <v>0.22</v>
      </c>
    </row>
    <row r="143" spans="2:9" s="87" customFormat="1">
      <c r="B143" s="151" t="s">
        <v>68</v>
      </c>
      <c r="C143" s="152"/>
      <c r="D143" s="151"/>
      <c r="E143" s="151"/>
      <c r="F143" s="153"/>
      <c r="G143" s="153">
        <f>SUM(G135:G142)</f>
        <v>12540.969999999998</v>
      </c>
      <c r="H143" s="153">
        <f>SUM(H135:H142)</f>
        <v>5.2</v>
      </c>
    </row>
    <row r="144" spans="2:9" s="87" customFormat="1">
      <c r="B144" s="151" t="s">
        <v>282</v>
      </c>
      <c r="C144" s="88"/>
      <c r="F144" s="89"/>
      <c r="G144" s="89"/>
      <c r="H144" s="89"/>
    </row>
    <row r="145" spans="2:8" s="87" customFormat="1">
      <c r="B145" s="87" t="s">
        <v>483</v>
      </c>
      <c r="C145" s="88">
        <v>4.68</v>
      </c>
      <c r="D145" s="87" t="s">
        <v>164</v>
      </c>
      <c r="E145" s="87" t="s">
        <v>484</v>
      </c>
      <c r="F145" s="89">
        <v>500</v>
      </c>
      <c r="G145" s="89">
        <v>5027.22</v>
      </c>
      <c r="H145" s="89">
        <v>2.08</v>
      </c>
    </row>
    <row r="146" spans="2:8" s="87" customFormat="1">
      <c r="B146" s="87" t="s">
        <v>987</v>
      </c>
      <c r="C146" s="88">
        <v>4.55</v>
      </c>
      <c r="D146" s="87" t="s">
        <v>164</v>
      </c>
      <c r="E146" s="87" t="s">
        <v>592</v>
      </c>
      <c r="F146" s="89">
        <v>300</v>
      </c>
      <c r="G146" s="89">
        <v>3103.86</v>
      </c>
      <c r="H146" s="89">
        <v>1.29</v>
      </c>
    </row>
    <row r="147" spans="2:8" s="87" customFormat="1">
      <c r="B147" s="87" t="s">
        <v>994</v>
      </c>
      <c r="C147" s="88">
        <v>4.99</v>
      </c>
      <c r="D147" s="87" t="s">
        <v>164</v>
      </c>
      <c r="E147" s="87" t="s">
        <v>600</v>
      </c>
      <c r="F147" s="89">
        <v>300</v>
      </c>
      <c r="G147" s="89">
        <v>3045.74</v>
      </c>
      <c r="H147" s="89">
        <v>1.26</v>
      </c>
    </row>
    <row r="148" spans="2:8" s="87" customFormat="1">
      <c r="B148" s="87" t="s">
        <v>1021</v>
      </c>
      <c r="C148" s="88">
        <v>3.9</v>
      </c>
      <c r="D148" s="87" t="s">
        <v>164</v>
      </c>
      <c r="E148" s="87" t="s">
        <v>479</v>
      </c>
      <c r="F148" s="89">
        <v>300</v>
      </c>
      <c r="G148" s="89">
        <v>3039.84</v>
      </c>
      <c r="H148" s="89">
        <v>1.26</v>
      </c>
    </row>
    <row r="149" spans="2:8" s="87" customFormat="1">
      <c r="B149" s="87" t="s">
        <v>1876</v>
      </c>
      <c r="C149" s="88">
        <v>5.83</v>
      </c>
      <c r="D149" s="87" t="s">
        <v>164</v>
      </c>
      <c r="E149" s="87" t="s">
        <v>1877</v>
      </c>
      <c r="F149" s="89">
        <v>250</v>
      </c>
      <c r="G149" s="89">
        <v>2698.84</v>
      </c>
      <c r="H149" s="89">
        <v>1.1200000000000001</v>
      </c>
    </row>
    <row r="150" spans="2:8" s="87" customFormat="1">
      <c r="B150" s="87" t="s">
        <v>2220</v>
      </c>
      <c r="C150" s="88">
        <v>4.87</v>
      </c>
      <c r="D150" s="87" t="s">
        <v>164</v>
      </c>
      <c r="E150" s="87" t="s">
        <v>1878</v>
      </c>
      <c r="F150" s="89">
        <v>250</v>
      </c>
      <c r="G150" s="89">
        <v>2594.37</v>
      </c>
      <c r="H150" s="89">
        <v>1.08</v>
      </c>
    </row>
    <row r="151" spans="2:8" s="87" customFormat="1">
      <c r="B151" s="87" t="s">
        <v>1879</v>
      </c>
      <c r="C151" s="88">
        <v>4.83</v>
      </c>
      <c r="D151" s="87" t="s">
        <v>164</v>
      </c>
      <c r="E151" s="87" t="s">
        <v>1880</v>
      </c>
      <c r="F151" s="89">
        <v>250</v>
      </c>
      <c r="G151" s="89">
        <v>2592.27</v>
      </c>
      <c r="H151" s="89">
        <v>1.07</v>
      </c>
    </row>
    <row r="152" spans="2:8" s="87" customFormat="1">
      <c r="B152" s="87" t="s">
        <v>1036</v>
      </c>
      <c r="C152" s="88">
        <v>5.27</v>
      </c>
      <c r="D152" s="87" t="s">
        <v>164</v>
      </c>
      <c r="E152" s="87" t="s">
        <v>503</v>
      </c>
      <c r="F152" s="89">
        <v>250</v>
      </c>
      <c r="G152" s="89">
        <v>2524.67</v>
      </c>
      <c r="H152" s="89">
        <v>1.05</v>
      </c>
    </row>
    <row r="153" spans="2:8" s="87" customFormat="1">
      <c r="B153" s="87" t="s">
        <v>500</v>
      </c>
      <c r="C153" s="88">
        <v>5.17</v>
      </c>
      <c r="D153" s="87" t="s">
        <v>164</v>
      </c>
      <c r="E153" s="87" t="s">
        <v>501</v>
      </c>
      <c r="F153" s="89">
        <v>250</v>
      </c>
      <c r="G153" s="89">
        <v>2497.52</v>
      </c>
      <c r="H153" s="89">
        <v>1.04</v>
      </c>
    </row>
    <row r="154" spans="2:8" s="87" customFormat="1">
      <c r="B154" s="87" t="s">
        <v>774</v>
      </c>
      <c r="C154" s="88">
        <v>6.92</v>
      </c>
      <c r="D154" s="87" t="s">
        <v>164</v>
      </c>
      <c r="E154" s="87" t="s">
        <v>775</v>
      </c>
      <c r="F154" s="89">
        <v>250</v>
      </c>
      <c r="G154" s="89">
        <v>2479.5</v>
      </c>
      <c r="H154" s="89">
        <v>1.03</v>
      </c>
    </row>
    <row r="155" spans="2:8" s="87" customFormat="1">
      <c r="B155" s="87" t="s">
        <v>1119</v>
      </c>
      <c r="C155" s="88">
        <v>4.91</v>
      </c>
      <c r="D155" s="87" t="s">
        <v>164</v>
      </c>
      <c r="E155" s="87" t="s">
        <v>846</v>
      </c>
      <c r="F155" s="89">
        <v>200</v>
      </c>
      <c r="G155" s="89">
        <v>2083.1</v>
      </c>
      <c r="H155" s="89">
        <v>0.86</v>
      </c>
    </row>
    <row r="156" spans="2:8" s="87" customFormat="1">
      <c r="B156" s="87" t="s">
        <v>1118</v>
      </c>
      <c r="C156" s="88">
        <v>4.8600000000000003</v>
      </c>
      <c r="D156" s="87" t="s">
        <v>164</v>
      </c>
      <c r="E156" s="87" t="s">
        <v>845</v>
      </c>
      <c r="F156" s="89">
        <v>150</v>
      </c>
      <c r="G156" s="89">
        <v>1565.92</v>
      </c>
      <c r="H156" s="89">
        <v>0.65</v>
      </c>
    </row>
    <row r="157" spans="2:8" s="87" customFormat="1">
      <c r="B157" s="87" t="s">
        <v>1121</v>
      </c>
      <c r="C157" s="88">
        <v>5.03</v>
      </c>
      <c r="D157" s="87" t="s">
        <v>164</v>
      </c>
      <c r="E157" s="87" t="s">
        <v>848</v>
      </c>
      <c r="F157" s="89">
        <v>150</v>
      </c>
      <c r="G157" s="89">
        <v>1551.34</v>
      </c>
      <c r="H157" s="89">
        <v>0.64</v>
      </c>
    </row>
    <row r="158" spans="2:8" s="87" customFormat="1">
      <c r="B158" s="87" t="s">
        <v>1096</v>
      </c>
      <c r="C158" s="88">
        <v>6.05</v>
      </c>
      <c r="D158" s="87" t="s">
        <v>407</v>
      </c>
      <c r="E158" s="87" t="s">
        <v>408</v>
      </c>
      <c r="F158" s="89">
        <v>150</v>
      </c>
      <c r="G158" s="89">
        <v>1523.66</v>
      </c>
      <c r="H158" s="89">
        <v>0.63</v>
      </c>
    </row>
    <row r="159" spans="2:8" s="87" customFormat="1">
      <c r="B159" s="87" t="s">
        <v>1027</v>
      </c>
      <c r="C159" s="88">
        <v>4.43</v>
      </c>
      <c r="D159" s="87" t="s">
        <v>164</v>
      </c>
      <c r="E159" s="87" t="s">
        <v>490</v>
      </c>
      <c r="F159" s="89">
        <v>110</v>
      </c>
      <c r="G159" s="89">
        <v>1056.58</v>
      </c>
      <c r="H159" s="89">
        <v>0.44</v>
      </c>
    </row>
    <row r="160" spans="2:8" s="87" customFormat="1">
      <c r="B160" s="87" t="s">
        <v>841</v>
      </c>
      <c r="C160" s="88">
        <v>4.83</v>
      </c>
      <c r="D160" s="87" t="s">
        <v>164</v>
      </c>
      <c r="E160" s="87" t="s">
        <v>842</v>
      </c>
      <c r="F160" s="89">
        <v>100</v>
      </c>
      <c r="G160" s="89">
        <v>1040.22</v>
      </c>
      <c r="H160" s="89">
        <v>0.43</v>
      </c>
    </row>
    <row r="161" spans="2:8" s="87" customFormat="1">
      <c r="B161" s="87" t="s">
        <v>516</v>
      </c>
      <c r="C161" s="88">
        <v>4.6900000000000004</v>
      </c>
      <c r="D161" s="87" t="s">
        <v>164</v>
      </c>
      <c r="E161" s="87" t="s">
        <v>517</v>
      </c>
      <c r="F161" s="89">
        <v>100</v>
      </c>
      <c r="G161" s="89">
        <v>1033.22</v>
      </c>
      <c r="H161" s="89">
        <v>0.43</v>
      </c>
    </row>
    <row r="162" spans="2:8" s="87" customFormat="1">
      <c r="B162" s="87" t="s">
        <v>1117</v>
      </c>
      <c r="C162" s="88">
        <v>6.4</v>
      </c>
      <c r="D162" s="87" t="s">
        <v>237</v>
      </c>
      <c r="E162" s="87" t="s">
        <v>844</v>
      </c>
      <c r="F162" s="89">
        <v>100</v>
      </c>
      <c r="G162" s="89">
        <v>990.06</v>
      </c>
      <c r="H162" s="89">
        <v>0.41</v>
      </c>
    </row>
    <row r="163" spans="2:8" s="87" customFormat="1">
      <c r="B163" s="87" t="s">
        <v>1032</v>
      </c>
      <c r="C163" s="88">
        <v>5.97</v>
      </c>
      <c r="D163" s="87" t="s">
        <v>494</v>
      </c>
      <c r="E163" s="87" t="s">
        <v>495</v>
      </c>
      <c r="F163" s="89">
        <v>70</v>
      </c>
      <c r="G163" s="89">
        <v>709.94</v>
      </c>
      <c r="H163" s="89">
        <v>0.28999999999999998</v>
      </c>
    </row>
    <row r="164" spans="2:8" s="87" customFormat="1">
      <c r="B164" s="87" t="s">
        <v>1111</v>
      </c>
      <c r="C164" s="88">
        <v>4.55</v>
      </c>
      <c r="D164" s="87" t="s">
        <v>164</v>
      </c>
      <c r="E164" s="87" t="s">
        <v>884</v>
      </c>
      <c r="F164" s="89">
        <v>60</v>
      </c>
      <c r="G164" s="89">
        <v>622.35</v>
      </c>
      <c r="H164" s="89">
        <v>0.26</v>
      </c>
    </row>
    <row r="165" spans="2:8" s="87" customFormat="1">
      <c r="B165" s="87" t="s">
        <v>2221</v>
      </c>
      <c r="C165" s="88">
        <v>4.99</v>
      </c>
      <c r="D165" s="87" t="s">
        <v>164</v>
      </c>
      <c r="E165" s="87" t="s">
        <v>1881</v>
      </c>
      <c r="F165" s="89">
        <v>50</v>
      </c>
      <c r="G165" s="89">
        <v>532.04999999999995</v>
      </c>
      <c r="H165" s="89">
        <v>0.22</v>
      </c>
    </row>
    <row r="166" spans="2:8" s="87" customFormat="1">
      <c r="B166" s="87" t="s">
        <v>2222</v>
      </c>
      <c r="C166" s="88">
        <v>4.99</v>
      </c>
      <c r="D166" s="87" t="s">
        <v>164</v>
      </c>
      <c r="E166" s="87" t="s">
        <v>1882</v>
      </c>
      <c r="F166" s="89">
        <v>50</v>
      </c>
      <c r="G166" s="89">
        <v>528.19000000000005</v>
      </c>
      <c r="H166" s="89">
        <v>0.22</v>
      </c>
    </row>
    <row r="167" spans="2:8" s="87" customFormat="1">
      <c r="B167" s="87" t="s">
        <v>2223</v>
      </c>
      <c r="C167" s="88">
        <v>4.7699999999999996</v>
      </c>
      <c r="D167" s="87" t="s">
        <v>164</v>
      </c>
      <c r="E167" s="87" t="s">
        <v>1883</v>
      </c>
      <c r="F167" s="89">
        <v>50</v>
      </c>
      <c r="G167" s="89">
        <v>517.96</v>
      </c>
      <c r="H167" s="89">
        <v>0.21</v>
      </c>
    </row>
    <row r="168" spans="2:8" s="87" customFormat="1">
      <c r="B168" s="87" t="s">
        <v>1114</v>
      </c>
      <c r="C168" s="88">
        <v>6.56</v>
      </c>
      <c r="D168" s="87" t="s">
        <v>167</v>
      </c>
      <c r="E168" s="87" t="s">
        <v>888</v>
      </c>
      <c r="F168" s="89">
        <v>250</v>
      </c>
      <c r="G168" s="89">
        <v>515.02</v>
      </c>
      <c r="H168" s="89">
        <v>0.21</v>
      </c>
    </row>
    <row r="169" spans="2:8" s="87" customFormat="1">
      <c r="B169" s="87" t="s">
        <v>2192</v>
      </c>
      <c r="C169" s="88">
        <v>4.25</v>
      </c>
      <c r="D169" s="87" t="s">
        <v>164</v>
      </c>
      <c r="E169" s="87" t="s">
        <v>1841</v>
      </c>
      <c r="F169" s="89">
        <v>50</v>
      </c>
      <c r="G169" s="89">
        <v>513.79</v>
      </c>
      <c r="H169" s="89">
        <v>0.21</v>
      </c>
    </row>
    <row r="170" spans="2:8" s="87" customFormat="1">
      <c r="B170" s="87" t="s">
        <v>875</v>
      </c>
      <c r="C170" s="88">
        <v>4.68</v>
      </c>
      <c r="D170" s="87" t="s">
        <v>164</v>
      </c>
      <c r="E170" s="87" t="s">
        <v>876</v>
      </c>
      <c r="F170" s="89">
        <v>50</v>
      </c>
      <c r="G170" s="89">
        <v>507.04</v>
      </c>
      <c r="H170" s="89">
        <v>0.21</v>
      </c>
    </row>
    <row r="171" spans="2:8" s="87" customFormat="1">
      <c r="B171" s="87" t="s">
        <v>1193</v>
      </c>
      <c r="C171" s="88">
        <v>3.49</v>
      </c>
      <c r="D171" s="87" t="s">
        <v>164</v>
      </c>
      <c r="E171" s="87" t="s">
        <v>262</v>
      </c>
      <c r="F171" s="89">
        <v>3</v>
      </c>
      <c r="G171" s="89">
        <v>303.26</v>
      </c>
      <c r="H171" s="89">
        <v>0.13</v>
      </c>
    </row>
    <row r="172" spans="2:8" s="87" customFormat="1">
      <c r="B172" s="87" t="s">
        <v>221</v>
      </c>
      <c r="C172" s="88">
        <v>3.4</v>
      </c>
      <c r="D172" s="87" t="s">
        <v>164</v>
      </c>
      <c r="E172" s="87" t="s">
        <v>222</v>
      </c>
      <c r="F172" s="89">
        <v>30</v>
      </c>
      <c r="G172" s="89">
        <v>303.07</v>
      </c>
      <c r="H172" s="89">
        <v>0.13</v>
      </c>
    </row>
    <row r="173" spans="2:8" s="87" customFormat="1">
      <c r="B173" s="87" t="s">
        <v>183</v>
      </c>
      <c r="C173" s="88">
        <v>3.65</v>
      </c>
      <c r="D173" s="87" t="s">
        <v>164</v>
      </c>
      <c r="E173" s="87" t="s">
        <v>184</v>
      </c>
      <c r="F173" s="89">
        <v>11</v>
      </c>
      <c r="G173" s="89">
        <v>111.5</v>
      </c>
      <c r="H173" s="89">
        <v>0.05</v>
      </c>
    </row>
    <row r="174" spans="2:8" s="87" customFormat="1">
      <c r="B174" s="87" t="s">
        <v>1884</v>
      </c>
      <c r="C174" s="88">
        <v>4.5599999999999996</v>
      </c>
      <c r="D174" s="87" t="s">
        <v>164</v>
      </c>
      <c r="E174" s="87" t="s">
        <v>1885</v>
      </c>
      <c r="F174" s="89">
        <v>10</v>
      </c>
      <c r="G174" s="89">
        <v>104.08</v>
      </c>
      <c r="H174" s="89">
        <v>0.04</v>
      </c>
    </row>
    <row r="175" spans="2:8" s="87" customFormat="1">
      <c r="B175" s="87" t="s">
        <v>1208</v>
      </c>
      <c r="C175" s="88">
        <v>3.37</v>
      </c>
      <c r="D175" s="87" t="s">
        <v>164</v>
      </c>
      <c r="E175" s="87" t="s">
        <v>318</v>
      </c>
      <c r="F175" s="89">
        <v>5</v>
      </c>
      <c r="G175" s="89">
        <v>50.1</v>
      </c>
      <c r="H175" s="89">
        <v>0.02</v>
      </c>
    </row>
    <row r="176" spans="2:8" s="87" customFormat="1">
      <c r="B176" s="87" t="s">
        <v>1046</v>
      </c>
      <c r="C176" s="88">
        <v>3.73</v>
      </c>
      <c r="D176" s="87" t="s">
        <v>164</v>
      </c>
      <c r="E176" s="87" t="s">
        <v>204</v>
      </c>
      <c r="F176" s="89">
        <v>4</v>
      </c>
      <c r="G176" s="89">
        <v>41.22</v>
      </c>
      <c r="H176" s="89">
        <v>0.02</v>
      </c>
    </row>
    <row r="177" spans="2:8" s="87" customFormat="1">
      <c r="B177" s="151" t="s">
        <v>937</v>
      </c>
      <c r="C177" s="152"/>
      <c r="D177" s="151"/>
      <c r="E177" s="151"/>
      <c r="F177" s="153"/>
      <c r="G177" s="153">
        <f>SUM(G145:G176)</f>
        <v>45807.500000000007</v>
      </c>
      <c r="H177" s="153">
        <f>SUM(H145:H176)</f>
        <v>18.989999999999998</v>
      </c>
    </row>
    <row r="178" spans="2:8" s="87" customFormat="1">
      <c r="B178" s="151" t="s">
        <v>69</v>
      </c>
      <c r="C178" s="88"/>
      <c r="F178" s="89"/>
      <c r="G178" s="89"/>
      <c r="H178" s="89"/>
    </row>
    <row r="179" spans="2:8" s="87" customFormat="1">
      <c r="B179" s="87" t="s">
        <v>961</v>
      </c>
      <c r="C179" s="88">
        <v>3.77</v>
      </c>
      <c r="D179" s="87" t="s">
        <v>72</v>
      </c>
      <c r="E179" s="87" t="s">
        <v>527</v>
      </c>
      <c r="F179" s="89">
        <v>2500</v>
      </c>
      <c r="G179" s="89">
        <v>2421.71</v>
      </c>
      <c r="H179" s="89">
        <v>1</v>
      </c>
    </row>
    <row r="180" spans="2:8" s="87" customFormat="1">
      <c r="B180" s="87" t="s">
        <v>1051</v>
      </c>
      <c r="C180" s="88">
        <v>4.12</v>
      </c>
      <c r="D180" s="87" t="s">
        <v>72</v>
      </c>
      <c r="E180" s="87" t="s">
        <v>426</v>
      </c>
      <c r="F180" s="89">
        <v>2500</v>
      </c>
      <c r="G180" s="89">
        <v>2420.71</v>
      </c>
      <c r="H180" s="89">
        <v>1</v>
      </c>
    </row>
    <row r="181" spans="2:8" s="87" customFormat="1">
      <c r="B181" s="87" t="s">
        <v>1102</v>
      </c>
      <c r="C181" s="88">
        <v>3.35</v>
      </c>
      <c r="D181" s="87" t="s">
        <v>72</v>
      </c>
      <c r="E181" s="87" t="s">
        <v>421</v>
      </c>
      <c r="F181" s="89">
        <v>500</v>
      </c>
      <c r="G181" s="89">
        <v>2487.44</v>
      </c>
      <c r="H181" s="89">
        <v>1.03</v>
      </c>
    </row>
    <row r="182" spans="2:8" s="87" customFormat="1">
      <c r="B182" s="87" t="s">
        <v>1076</v>
      </c>
      <c r="C182" s="88">
        <v>5.47</v>
      </c>
      <c r="D182" s="87" t="s">
        <v>72</v>
      </c>
      <c r="E182" s="87" t="s">
        <v>113</v>
      </c>
      <c r="F182" s="89">
        <v>100</v>
      </c>
      <c r="G182" s="89">
        <v>497.54</v>
      </c>
      <c r="H182" s="89">
        <v>0.21</v>
      </c>
    </row>
    <row r="183" spans="2:8" s="87" customFormat="1">
      <c r="B183" s="87" t="s">
        <v>2999</v>
      </c>
      <c r="C183" s="88">
        <v>3.2</v>
      </c>
      <c r="D183" s="87" t="s">
        <v>60</v>
      </c>
      <c r="E183" s="87" t="s">
        <v>1886</v>
      </c>
      <c r="F183" s="89">
        <v>2500000</v>
      </c>
      <c r="G183" s="89">
        <v>2497.37</v>
      </c>
      <c r="H183" s="89">
        <v>1.04</v>
      </c>
    </row>
    <row r="184" spans="2:8" s="87" customFormat="1">
      <c r="B184" s="87" t="s">
        <v>3000</v>
      </c>
      <c r="C184" s="88">
        <v>3.33</v>
      </c>
      <c r="D184" s="87" t="s">
        <v>60</v>
      </c>
      <c r="E184" s="87" t="s">
        <v>1850</v>
      </c>
      <c r="F184" s="89">
        <v>1500000</v>
      </c>
      <c r="G184" s="89">
        <v>1486.06</v>
      </c>
      <c r="H184" s="89">
        <v>0.62</v>
      </c>
    </row>
    <row r="185" spans="2:8" s="87" customFormat="1">
      <c r="B185" s="87" t="s">
        <v>3001</v>
      </c>
      <c r="C185" s="88">
        <v>3.34</v>
      </c>
      <c r="D185" s="87" t="s">
        <v>60</v>
      </c>
      <c r="E185" s="87" t="s">
        <v>1858</v>
      </c>
      <c r="F185" s="89">
        <v>1500000</v>
      </c>
      <c r="G185" s="89">
        <v>1484.11</v>
      </c>
      <c r="H185" s="89">
        <v>0.62</v>
      </c>
    </row>
    <row r="186" spans="2:8" s="87" customFormat="1">
      <c r="B186" s="87" t="s">
        <v>2991</v>
      </c>
      <c r="C186" s="88">
        <v>3.28</v>
      </c>
      <c r="D186" s="87" t="s">
        <v>60</v>
      </c>
      <c r="E186" s="87" t="s">
        <v>1851</v>
      </c>
      <c r="F186" s="89">
        <v>1000000</v>
      </c>
      <c r="G186" s="89">
        <v>992.69</v>
      </c>
      <c r="H186" s="89">
        <v>0.41</v>
      </c>
    </row>
    <row r="187" spans="2:8" s="87" customFormat="1">
      <c r="B187" s="87" t="s">
        <v>3002</v>
      </c>
      <c r="C187" s="88">
        <v>3.59</v>
      </c>
      <c r="D187" s="87" t="s">
        <v>60</v>
      </c>
      <c r="E187" s="87" t="s">
        <v>1887</v>
      </c>
      <c r="F187" s="89">
        <v>1000000</v>
      </c>
      <c r="G187" s="89">
        <v>974.07</v>
      </c>
      <c r="H187" s="89">
        <v>0.4</v>
      </c>
    </row>
    <row r="188" spans="2:8" s="87" customFormat="1">
      <c r="B188" s="87" t="s">
        <v>2992</v>
      </c>
      <c r="C188" s="88">
        <v>3.34</v>
      </c>
      <c r="D188" s="87" t="s">
        <v>60</v>
      </c>
      <c r="E188" s="87" t="s">
        <v>1852</v>
      </c>
      <c r="F188" s="89">
        <v>500000</v>
      </c>
      <c r="G188" s="89">
        <v>495.02</v>
      </c>
      <c r="H188" s="89">
        <v>0.21</v>
      </c>
    </row>
    <row r="189" spans="2:8" s="87" customFormat="1">
      <c r="B189" s="151" t="s">
        <v>142</v>
      </c>
      <c r="C189" s="152"/>
      <c r="D189" s="151"/>
      <c r="E189" s="151"/>
      <c r="F189" s="153"/>
      <c r="G189" s="153">
        <f>SUM(G179:G188)</f>
        <v>15756.720000000001</v>
      </c>
      <c r="H189" s="153">
        <f>SUM(H179:H188)</f>
        <v>6.5400000000000009</v>
      </c>
    </row>
    <row r="190" spans="2:8" s="87" customFormat="1">
      <c r="B190" s="151" t="s">
        <v>2926</v>
      </c>
      <c r="C190" s="152"/>
      <c r="D190" s="151"/>
      <c r="E190" s="151"/>
      <c r="F190" s="153"/>
      <c r="G190" s="153"/>
      <c r="H190" s="153"/>
    </row>
    <row r="191" spans="2:8" s="87" customFormat="1">
      <c r="B191" s="87" t="s">
        <v>44</v>
      </c>
      <c r="C191" s="88" t="s">
        <v>649</v>
      </c>
      <c r="D191" s="87" t="s">
        <v>1580</v>
      </c>
      <c r="E191" s="87" t="s">
        <v>1581</v>
      </c>
      <c r="F191" s="89">
        <v>34847758.850000001</v>
      </c>
      <c r="G191" s="89">
        <v>4000.84</v>
      </c>
      <c r="H191" s="89">
        <v>1.66</v>
      </c>
    </row>
    <row r="192" spans="2:8" s="87" customFormat="1">
      <c r="B192" s="151" t="s">
        <v>2925</v>
      </c>
      <c r="C192" s="152"/>
      <c r="D192" s="151"/>
      <c r="E192" s="151"/>
      <c r="F192" s="153"/>
      <c r="G192" s="153">
        <f>SUM(G191)</f>
        <v>4000.84</v>
      </c>
      <c r="H192" s="153">
        <f>SUM(H191)</f>
        <v>1.66</v>
      </c>
    </row>
    <row r="193" spans="2:12" s="87" customFormat="1">
      <c r="B193" s="168" t="s">
        <v>2930</v>
      </c>
      <c r="C193" s="88"/>
      <c r="F193" s="89"/>
      <c r="G193" s="89"/>
      <c r="H193" s="89"/>
    </row>
    <row r="194" spans="2:12" s="87" customFormat="1">
      <c r="B194" s="87" t="s">
        <v>1125</v>
      </c>
      <c r="C194" s="88"/>
      <c r="F194" s="89"/>
      <c r="G194" s="89">
        <v>1846</v>
      </c>
      <c r="H194" s="89">
        <v>0.76507065845463007</v>
      </c>
      <c r="K194" s="185"/>
      <c r="L194" s="185"/>
    </row>
    <row r="195" spans="2:12" s="87" customFormat="1">
      <c r="B195" s="87" t="s">
        <v>2038</v>
      </c>
      <c r="C195" s="88"/>
      <c r="F195" s="89"/>
      <c r="G195" s="89">
        <v>796</v>
      </c>
      <c r="H195" s="89">
        <v>0.32990045727512757</v>
      </c>
      <c r="K195" s="185"/>
      <c r="L195" s="185"/>
    </row>
    <row r="196" spans="2:12" s="87" customFormat="1">
      <c r="B196" s="87" t="s">
        <v>1808</v>
      </c>
      <c r="C196" s="88"/>
      <c r="F196" s="89"/>
      <c r="G196" s="89">
        <v>195</v>
      </c>
      <c r="H196" s="89">
        <v>8.0817323076193312E-2</v>
      </c>
      <c r="K196" s="185"/>
      <c r="L196" s="224"/>
    </row>
    <row r="197" spans="2:12" s="87" customFormat="1">
      <c r="B197" s="151" t="s">
        <v>2928</v>
      </c>
      <c r="C197" s="152"/>
      <c r="D197" s="151"/>
      <c r="E197" s="151"/>
      <c r="F197" s="153"/>
      <c r="G197" s="153">
        <f>SUM(G193:G196)</f>
        <v>2837</v>
      </c>
      <c r="H197" s="153">
        <f>SUM(H193:H196)</f>
        <v>1.175788438805951</v>
      </c>
      <c r="K197" s="225"/>
      <c r="L197" s="226"/>
    </row>
    <row r="198" spans="2:12" s="87" customFormat="1">
      <c r="B198" s="151" t="s">
        <v>1863</v>
      </c>
      <c r="C198" s="152"/>
      <c r="D198" s="151"/>
      <c r="E198" s="151"/>
      <c r="F198" s="153"/>
      <c r="G198" s="153">
        <v>5985.81</v>
      </c>
      <c r="H198" s="153">
        <v>2.48</v>
      </c>
      <c r="K198" s="185"/>
      <c r="L198" s="185"/>
    </row>
    <row r="199" spans="2:12" s="87" customFormat="1">
      <c r="B199" s="151" t="s">
        <v>144</v>
      </c>
      <c r="C199" s="152"/>
      <c r="D199" s="151"/>
      <c r="E199" s="151"/>
      <c r="F199" s="153"/>
      <c r="G199" s="153">
        <f>+G130+G143+G177+G189+G192+G197+G198</f>
        <v>245161.71</v>
      </c>
      <c r="H199" s="153">
        <f>+H130+H143+H177+H189+H192+H197+H198</f>
        <v>101.62578843880597</v>
      </c>
      <c r="I199" s="158"/>
      <c r="J199" s="158"/>
      <c r="K199" s="185"/>
      <c r="L199" s="185"/>
    </row>
    <row r="200" spans="2:12" s="87" customFormat="1">
      <c r="B200" s="151" t="s">
        <v>145</v>
      </c>
      <c r="C200" s="152"/>
      <c r="D200" s="151"/>
      <c r="E200" s="151"/>
      <c r="F200" s="153"/>
      <c r="G200" s="153">
        <f>+G201-G199</f>
        <v>-3876.8064946499944</v>
      </c>
      <c r="H200" s="153">
        <f>+H201-H199</f>
        <v>-1.6257884388059693</v>
      </c>
    </row>
    <row r="201" spans="2:12" s="87" customFormat="1">
      <c r="B201" s="151" t="s">
        <v>146</v>
      </c>
      <c r="C201" s="152"/>
      <c r="D201" s="151"/>
      <c r="E201" s="151"/>
      <c r="F201" s="153"/>
      <c r="G201" s="153">
        <v>241284.90350535</v>
      </c>
      <c r="H201" s="153">
        <v>100</v>
      </c>
      <c r="I201" s="158"/>
    </row>
    <row r="202" spans="2:12" s="87" customFormat="1">
      <c r="B202" s="151" t="s">
        <v>3023</v>
      </c>
      <c r="C202" s="88"/>
      <c r="F202" s="89"/>
      <c r="G202" s="89"/>
      <c r="H202" s="89"/>
    </row>
    <row r="203" spans="2:12" s="87" customFormat="1">
      <c r="B203" s="151"/>
      <c r="C203" s="88"/>
      <c r="F203" s="89"/>
      <c r="G203" s="89"/>
      <c r="H203" s="89"/>
    </row>
    <row r="204" spans="2:12" s="151" customFormat="1">
      <c r="B204" s="151" t="s">
        <v>147</v>
      </c>
      <c r="C204" s="152"/>
      <c r="F204" s="153"/>
      <c r="G204" s="153"/>
      <c r="H204" s="153"/>
    </row>
    <row r="205" spans="2:12" s="151" customFormat="1">
      <c r="B205" s="151" t="s">
        <v>148</v>
      </c>
      <c r="C205" s="152"/>
      <c r="F205" s="153"/>
      <c r="G205" s="153"/>
      <c r="H205" s="153"/>
    </row>
    <row r="206" spans="2:12" s="87" customFormat="1">
      <c r="B206" s="151" t="s">
        <v>151</v>
      </c>
      <c r="C206" s="88"/>
      <c r="F206" s="89"/>
      <c r="G206" s="89"/>
      <c r="H206" s="89"/>
    </row>
    <row r="207" spans="2:12" s="87" customFormat="1">
      <c r="B207" s="151" t="s">
        <v>1376</v>
      </c>
      <c r="C207" s="88"/>
      <c r="F207" s="89"/>
      <c r="G207" s="89"/>
      <c r="H207" s="89"/>
    </row>
    <row r="208" spans="2:12" s="87" customFormat="1">
      <c r="B208" s="151" t="s">
        <v>152</v>
      </c>
      <c r="C208" s="88"/>
      <c r="F208" s="89"/>
      <c r="G208" s="89"/>
      <c r="H208" s="89"/>
    </row>
    <row r="209" spans="2:12" s="87" customFormat="1">
      <c r="B209" s="151" t="s">
        <v>1888</v>
      </c>
      <c r="C209" s="152"/>
      <c r="F209" s="89"/>
      <c r="G209" s="89"/>
      <c r="H209" s="89"/>
    </row>
    <row r="210" spans="2:12" s="87" customFormat="1">
      <c r="B210" s="151" t="s">
        <v>1889</v>
      </c>
      <c r="C210" s="152"/>
      <c r="F210" s="89"/>
      <c r="G210" s="89"/>
      <c r="H210" s="89"/>
    </row>
    <row r="211" spans="2:12" s="87" customFormat="1">
      <c r="B211" s="151" t="s">
        <v>1890</v>
      </c>
      <c r="C211" s="152"/>
      <c r="F211" s="89"/>
      <c r="G211" s="89"/>
      <c r="H211" s="89"/>
    </row>
    <row r="212" spans="2:12" s="87" customFormat="1">
      <c r="B212" s="151" t="s">
        <v>1891</v>
      </c>
      <c r="C212" s="152"/>
      <c r="F212" s="89"/>
      <c r="G212" s="89"/>
      <c r="H212" s="89"/>
    </row>
    <row r="213" spans="2:12" s="87" customFormat="1">
      <c r="B213" s="151" t="s">
        <v>1892</v>
      </c>
      <c r="C213" s="152"/>
      <c r="F213" s="89"/>
      <c r="G213" s="89"/>
      <c r="H213" s="89"/>
    </row>
    <row r="214" spans="2:12" s="87" customFormat="1">
      <c r="B214" s="151" t="s">
        <v>1893</v>
      </c>
      <c r="C214" s="152"/>
      <c r="F214" s="89"/>
      <c r="G214" s="89"/>
      <c r="H214" s="89"/>
    </row>
    <row r="215" spans="2:12" s="87" customFormat="1">
      <c r="B215" s="151" t="s">
        <v>1894</v>
      </c>
      <c r="C215" s="152"/>
      <c r="F215" s="89"/>
      <c r="G215" s="89"/>
      <c r="H215" s="89"/>
    </row>
    <row r="216" spans="2:12" s="87" customFormat="1">
      <c r="B216" s="151" t="s">
        <v>1895</v>
      </c>
      <c r="C216" s="152"/>
      <c r="F216" s="89"/>
      <c r="G216" s="89"/>
      <c r="H216" s="89"/>
    </row>
    <row r="217" spans="2:12" s="87" customFormat="1">
      <c r="B217" s="151" t="s">
        <v>2905</v>
      </c>
      <c r="C217" s="152"/>
      <c r="F217" s="89"/>
      <c r="G217" s="89"/>
      <c r="H217" s="89"/>
    </row>
    <row r="218" spans="2:12" s="87" customFormat="1">
      <c r="B218" s="168" t="s">
        <v>2347</v>
      </c>
      <c r="C218" s="88"/>
      <c r="F218" s="89"/>
      <c r="G218" s="89"/>
      <c r="H218" s="89"/>
    </row>
    <row r="219" spans="2:12" s="87" customFormat="1">
      <c r="B219" s="151" t="s">
        <v>161</v>
      </c>
      <c r="C219" s="88"/>
      <c r="F219" s="89"/>
      <c r="G219" s="89"/>
      <c r="H219" s="89"/>
    </row>
    <row r="220" spans="2:12" s="87" customFormat="1">
      <c r="B220" s="151" t="s">
        <v>162</v>
      </c>
      <c r="C220" s="88"/>
      <c r="F220" s="89"/>
      <c r="G220" s="89"/>
      <c r="H220" s="89"/>
    </row>
    <row r="221" spans="2:12" s="87" customFormat="1">
      <c r="C221" s="88"/>
      <c r="F221" s="89"/>
      <c r="G221" s="89"/>
      <c r="H221" s="89"/>
    </row>
    <row r="222" spans="2:12" s="87" customFormat="1" ht="14.25">
      <c r="B222" s="219" t="s">
        <v>3024</v>
      </c>
      <c r="C222" s="170"/>
      <c r="D222" s="170"/>
      <c r="E222" s="170"/>
      <c r="F222" s="89"/>
      <c r="G222" s="89"/>
      <c r="H222" s="89"/>
      <c r="L222" s="159"/>
    </row>
    <row r="223" spans="2:12" s="87" customFormat="1" ht="25.5">
      <c r="B223" s="171" t="s">
        <v>2522</v>
      </c>
      <c r="C223" s="171" t="s">
        <v>3025</v>
      </c>
      <c r="D223" s="170"/>
      <c r="E223" s="170"/>
      <c r="F223" s="89"/>
      <c r="G223" s="89"/>
      <c r="H223" s="89"/>
      <c r="L223" s="159"/>
    </row>
    <row r="224" spans="2:12" s="87" customFormat="1">
      <c r="B224" s="221" t="s">
        <v>3018</v>
      </c>
      <c r="C224" s="222">
        <v>2837</v>
      </c>
      <c r="D224" s="170"/>
      <c r="E224" s="170"/>
      <c r="F224" s="89"/>
      <c r="G224" s="89"/>
      <c r="H224" s="89"/>
      <c r="L224" s="159"/>
    </row>
    <row r="225" spans="2:12" s="87" customFormat="1">
      <c r="B225" s="221" t="s">
        <v>3020</v>
      </c>
      <c r="C225" s="222">
        <v>11000</v>
      </c>
      <c r="D225" s="170"/>
      <c r="E225" s="170"/>
      <c r="F225" s="89"/>
      <c r="G225" s="89"/>
      <c r="H225" s="89"/>
      <c r="L225" s="159"/>
    </row>
    <row r="226" spans="2:12" s="87" customFormat="1">
      <c r="B226" s="221" t="s">
        <v>3021</v>
      </c>
      <c r="C226" s="222">
        <v>8000</v>
      </c>
      <c r="D226" s="170"/>
      <c r="E226" s="170"/>
      <c r="F226" s="89"/>
      <c r="G226" s="89"/>
      <c r="H226" s="89"/>
      <c r="L226" s="159"/>
    </row>
    <row r="227" spans="2:12" s="87" customFormat="1">
      <c r="B227" s="221" t="s">
        <v>3019</v>
      </c>
      <c r="C227" s="220">
        <f>SUM(C224:C226)</f>
        <v>21837</v>
      </c>
      <c r="E227" s="88"/>
      <c r="F227" s="89"/>
      <c r="G227" s="89"/>
      <c r="H227" s="89"/>
    </row>
    <row r="228" spans="2:12" s="87" customFormat="1">
      <c r="C228" s="88"/>
      <c r="F228" s="89"/>
      <c r="G228" s="89"/>
      <c r="H228" s="89"/>
    </row>
    <row r="229" spans="2:12" s="87" customFormat="1" ht="15">
      <c r="B229" s="172" t="s">
        <v>2524</v>
      </c>
      <c r="C229" s="173">
        <v>44316</v>
      </c>
      <c r="F229" s="89"/>
      <c r="G229" s="89"/>
      <c r="H229" s="89"/>
      <c r="L229" s="159"/>
    </row>
    <row r="230" spans="2:12" s="228" customFormat="1" ht="45">
      <c r="B230" s="174" t="s">
        <v>2525</v>
      </c>
      <c r="C230" s="174" t="s">
        <v>2526</v>
      </c>
      <c r="D230" s="109" t="s">
        <v>2527</v>
      </c>
      <c r="E230" s="174" t="s">
        <v>2528</v>
      </c>
      <c r="F230" s="174" t="s">
        <v>2529</v>
      </c>
      <c r="G230" s="227"/>
      <c r="H230" s="227"/>
      <c r="L230" s="229"/>
    </row>
    <row r="231" spans="2:12" s="87" customFormat="1" ht="15">
      <c r="B231" s="161" t="s">
        <v>2538</v>
      </c>
      <c r="C231" s="162">
        <v>-69000</v>
      </c>
      <c r="D231" s="163">
        <v>1852.9899</v>
      </c>
      <c r="E231" s="163">
        <v>1887.1</v>
      </c>
      <c r="F231" s="272">
        <v>21837</v>
      </c>
      <c r="G231" s="89"/>
      <c r="H231" s="89"/>
    </row>
    <row r="232" spans="2:12" s="87" customFormat="1" ht="15">
      <c r="B232" s="161" t="s">
        <v>2540</v>
      </c>
      <c r="C232" s="162">
        <v>-408750</v>
      </c>
      <c r="D232" s="163">
        <v>724.35170000000005</v>
      </c>
      <c r="E232" s="163">
        <v>735.1</v>
      </c>
      <c r="F232" s="273"/>
      <c r="G232" s="89"/>
      <c r="H232" s="89"/>
    </row>
    <row r="233" spans="2:12" s="87" customFormat="1" ht="15">
      <c r="B233" s="161" t="s">
        <v>2546</v>
      </c>
      <c r="C233" s="162">
        <v>-59100</v>
      </c>
      <c r="D233" s="163">
        <v>2573.7170000000001</v>
      </c>
      <c r="E233" s="163">
        <v>2549.6</v>
      </c>
      <c r="F233" s="273"/>
      <c r="G233" s="89"/>
      <c r="H233" s="89"/>
    </row>
    <row r="234" spans="2:12" s="87" customFormat="1" ht="15">
      <c r="B234" s="161" t="s">
        <v>2548</v>
      </c>
      <c r="C234" s="162">
        <v>-303600</v>
      </c>
      <c r="D234" s="163">
        <v>675.87950000000001</v>
      </c>
      <c r="E234" s="163">
        <v>716.95</v>
      </c>
      <c r="F234" s="273"/>
      <c r="G234" s="89"/>
      <c r="H234" s="89"/>
    </row>
    <row r="235" spans="2:12" s="87" customFormat="1" ht="15">
      <c r="B235" s="161" t="s">
        <v>2549</v>
      </c>
      <c r="C235" s="162">
        <v>-15000</v>
      </c>
      <c r="D235" s="163">
        <v>3748.8761</v>
      </c>
      <c r="E235" s="163">
        <v>3847.8</v>
      </c>
      <c r="F235" s="273"/>
      <c r="G235" s="89"/>
      <c r="H235" s="89"/>
    </row>
    <row r="236" spans="2:12" s="87" customFormat="1" ht="15">
      <c r="B236" s="161" t="s">
        <v>2556</v>
      </c>
      <c r="C236" s="162">
        <v>-433134</v>
      </c>
      <c r="D236" s="163">
        <v>528.78920000000005</v>
      </c>
      <c r="E236" s="163">
        <v>539.35</v>
      </c>
      <c r="F236" s="273"/>
      <c r="G236" s="89"/>
      <c r="H236" s="89"/>
    </row>
    <row r="237" spans="2:12" s="87" customFormat="1" ht="15">
      <c r="B237" s="161" t="s">
        <v>2560</v>
      </c>
      <c r="C237" s="162">
        <v>-473400</v>
      </c>
      <c r="D237" s="163">
        <v>424.99930000000001</v>
      </c>
      <c r="E237" s="163">
        <v>423.95</v>
      </c>
      <c r="F237" s="273"/>
      <c r="G237" s="89"/>
      <c r="H237" s="89"/>
    </row>
    <row r="238" spans="2:12" s="87" customFormat="1" ht="15">
      <c r="B238" s="161" t="s">
        <v>2563</v>
      </c>
      <c r="C238" s="162">
        <v>-84500</v>
      </c>
      <c r="D238" s="163">
        <v>916.29369999999994</v>
      </c>
      <c r="E238" s="163">
        <v>916.3</v>
      </c>
      <c r="F238" s="273"/>
      <c r="G238" s="89"/>
      <c r="H238" s="89"/>
    </row>
    <row r="239" spans="2:12" s="87" customFormat="1" ht="15">
      <c r="B239" s="161" t="s">
        <v>2654</v>
      </c>
      <c r="C239" s="162">
        <v>-26250</v>
      </c>
      <c r="D239" s="163">
        <v>559.19770000000005</v>
      </c>
      <c r="E239" s="163">
        <v>540.95000000000005</v>
      </c>
      <c r="F239" s="273"/>
      <c r="G239" s="89"/>
      <c r="H239" s="89"/>
    </row>
    <row r="240" spans="2:12" s="87" customFormat="1" ht="15">
      <c r="B240" s="161" t="s">
        <v>2568</v>
      </c>
      <c r="C240" s="162">
        <v>-41400</v>
      </c>
      <c r="D240" s="163">
        <v>3835.4933999999998</v>
      </c>
      <c r="E240" s="163">
        <v>4080.45</v>
      </c>
      <c r="F240" s="273"/>
      <c r="G240" s="89"/>
      <c r="H240" s="89"/>
    </row>
    <row r="241" spans="2:8" s="87" customFormat="1" ht="15">
      <c r="B241" s="161" t="s">
        <v>2570</v>
      </c>
      <c r="C241" s="162">
        <v>-39125</v>
      </c>
      <c r="D241" s="163">
        <v>5128.2035999999998</v>
      </c>
      <c r="E241" s="163">
        <v>5195.1000000000004</v>
      </c>
      <c r="F241" s="273"/>
      <c r="G241" s="89"/>
      <c r="H241" s="89"/>
    </row>
    <row r="242" spans="2:8" s="87" customFormat="1" ht="15">
      <c r="B242" s="161" t="s">
        <v>2579</v>
      </c>
      <c r="C242" s="162">
        <v>-237500</v>
      </c>
      <c r="D242" s="163">
        <v>1308.5657000000001</v>
      </c>
      <c r="E242" s="163">
        <v>1407.95</v>
      </c>
      <c r="F242" s="273"/>
      <c r="G242" s="89"/>
      <c r="H242" s="89"/>
    </row>
    <row r="243" spans="2:8" s="87" customFormat="1" ht="15">
      <c r="B243" s="161" t="s">
        <v>3005</v>
      </c>
      <c r="C243" s="162">
        <v>-12650</v>
      </c>
      <c r="D243" s="163">
        <v>1430.6726000000001</v>
      </c>
      <c r="E243" s="163">
        <v>1418.1</v>
      </c>
      <c r="F243" s="273"/>
      <c r="G243" s="89"/>
      <c r="H243" s="89"/>
    </row>
    <row r="244" spans="2:8" s="87" customFormat="1" ht="15">
      <c r="B244" s="161" t="s">
        <v>2583</v>
      </c>
      <c r="C244" s="162">
        <v>-114600</v>
      </c>
      <c r="D244" s="163">
        <v>2501.1214</v>
      </c>
      <c r="E244" s="163">
        <v>2435.25</v>
      </c>
      <c r="F244" s="273"/>
      <c r="G244" s="89"/>
      <c r="H244" s="89"/>
    </row>
    <row r="245" spans="2:8" s="87" customFormat="1" ht="15">
      <c r="B245" s="161" t="s">
        <v>2586</v>
      </c>
      <c r="C245" s="162">
        <v>-335400</v>
      </c>
      <c r="D245" s="163">
        <v>365.1078</v>
      </c>
      <c r="E245" s="163">
        <v>366</v>
      </c>
      <c r="F245" s="273"/>
      <c r="G245" s="89"/>
      <c r="H245" s="89"/>
    </row>
    <row r="246" spans="2:8" s="87" customFormat="1" ht="15">
      <c r="B246" s="161" t="s">
        <v>2587</v>
      </c>
      <c r="C246" s="162">
        <v>-483300</v>
      </c>
      <c r="D246" s="163">
        <v>236.7362</v>
      </c>
      <c r="E246" s="163">
        <v>235.45</v>
      </c>
      <c r="F246" s="273"/>
      <c r="G246" s="89"/>
      <c r="H246" s="89"/>
    </row>
    <row r="247" spans="2:8" s="87" customFormat="1" ht="15">
      <c r="B247" s="161" t="s">
        <v>2588</v>
      </c>
      <c r="C247" s="162">
        <v>-41700</v>
      </c>
      <c r="D247" s="163">
        <v>2351.2123999999999</v>
      </c>
      <c r="E247" s="163">
        <v>2361.6999999999998</v>
      </c>
      <c r="F247" s="273"/>
      <c r="G247" s="89"/>
      <c r="H247" s="89"/>
    </row>
    <row r="248" spans="2:8" s="87" customFormat="1" ht="15">
      <c r="B248" s="161" t="s">
        <v>2655</v>
      </c>
      <c r="C248" s="162">
        <v>-321750</v>
      </c>
      <c r="D248" s="163">
        <v>592.47029999999995</v>
      </c>
      <c r="E248" s="163">
        <v>603.1</v>
      </c>
      <c r="F248" s="273"/>
      <c r="G248" s="89"/>
      <c r="H248" s="89"/>
    </row>
    <row r="249" spans="2:8" s="87" customFormat="1" ht="15">
      <c r="B249" s="161" t="s">
        <v>2592</v>
      </c>
      <c r="C249" s="162">
        <v>-184800</v>
      </c>
      <c r="D249" s="163">
        <v>1351.7276999999999</v>
      </c>
      <c r="E249" s="163">
        <v>1359.95</v>
      </c>
      <c r="F249" s="273"/>
      <c r="G249" s="89"/>
      <c r="H249" s="89"/>
    </row>
    <row r="250" spans="2:8" s="87" customFormat="1" ht="15">
      <c r="B250" s="161" t="s">
        <v>2595</v>
      </c>
      <c r="C250" s="162">
        <v>-953600</v>
      </c>
      <c r="D250" s="163">
        <v>206.33410000000001</v>
      </c>
      <c r="E250" s="163">
        <v>203</v>
      </c>
      <c r="F250" s="273"/>
      <c r="G250" s="89"/>
      <c r="H250" s="89"/>
    </row>
    <row r="251" spans="2:8" s="87" customFormat="1" ht="15">
      <c r="B251" s="161" t="s">
        <v>2599</v>
      </c>
      <c r="C251" s="162">
        <v>-633604</v>
      </c>
      <c r="D251" s="163">
        <v>88.103499999999997</v>
      </c>
      <c r="E251" s="163">
        <v>87.6</v>
      </c>
      <c r="F251" s="273"/>
      <c r="G251" s="89"/>
      <c r="H251" s="89"/>
    </row>
    <row r="252" spans="2:8" s="87" customFormat="1" ht="15">
      <c r="B252" s="161" t="s">
        <v>2600</v>
      </c>
      <c r="C252" s="162">
        <v>-177675</v>
      </c>
      <c r="D252" s="163">
        <v>1329.9319</v>
      </c>
      <c r="E252" s="163">
        <v>1348.95</v>
      </c>
      <c r="F252" s="273"/>
      <c r="G252" s="89"/>
      <c r="H252" s="89"/>
    </row>
    <row r="253" spans="2:8" s="87" customFormat="1" ht="15">
      <c r="B253" s="161" t="s">
        <v>2602</v>
      </c>
      <c r="C253" s="162">
        <v>-92650</v>
      </c>
      <c r="D253" s="163">
        <v>1075.356</v>
      </c>
      <c r="E253" s="163">
        <v>1074.5999999999999</v>
      </c>
      <c r="F253" s="273"/>
      <c r="G253" s="89"/>
      <c r="H253" s="89"/>
    </row>
    <row r="254" spans="2:8" s="87" customFormat="1" ht="15">
      <c r="B254" s="161" t="s">
        <v>2603</v>
      </c>
      <c r="C254" s="162">
        <v>-182000</v>
      </c>
      <c r="D254" s="163">
        <v>787.37630000000001</v>
      </c>
      <c r="E254" s="163">
        <v>757.25</v>
      </c>
      <c r="F254" s="273"/>
      <c r="G254" s="89"/>
      <c r="H254" s="89"/>
    </row>
    <row r="255" spans="2:8" s="87" customFormat="1" ht="15">
      <c r="B255" s="161" t="s">
        <v>2604</v>
      </c>
      <c r="C255" s="162">
        <v>-33600</v>
      </c>
      <c r="D255" s="163">
        <v>6745.3456999999999</v>
      </c>
      <c r="E255" s="163">
        <v>6486.9</v>
      </c>
      <c r="F255" s="273"/>
      <c r="G255" s="89"/>
      <c r="H255" s="89"/>
    </row>
    <row r="256" spans="2:8" s="87" customFormat="1" ht="15">
      <c r="B256" s="161" t="s">
        <v>2607</v>
      </c>
      <c r="C256" s="162">
        <v>-70000</v>
      </c>
      <c r="D256" s="163">
        <v>527.0616</v>
      </c>
      <c r="E256" s="163">
        <v>522.25</v>
      </c>
      <c r="F256" s="273"/>
      <c r="G256" s="89"/>
      <c r="H256" s="89"/>
    </row>
    <row r="257" spans="2:8" s="87" customFormat="1" ht="15">
      <c r="B257" s="161" t="s">
        <v>2619</v>
      </c>
      <c r="C257" s="162">
        <v>-421800</v>
      </c>
      <c r="D257" s="163">
        <v>103.07769999999999</v>
      </c>
      <c r="E257" s="163">
        <v>103.1</v>
      </c>
      <c r="F257" s="273"/>
      <c r="G257" s="89"/>
      <c r="H257" s="89"/>
    </row>
    <row r="258" spans="2:8" s="87" customFormat="1" ht="15">
      <c r="B258" s="161" t="s">
        <v>2628</v>
      </c>
      <c r="C258" s="162">
        <v>-14750</v>
      </c>
      <c r="D258" s="163">
        <v>1959.3063999999999</v>
      </c>
      <c r="E258" s="163">
        <v>2005.6</v>
      </c>
      <c r="F258" s="273"/>
      <c r="G258" s="89"/>
      <c r="H258" s="89"/>
    </row>
    <row r="259" spans="2:8" s="87" customFormat="1" ht="15">
      <c r="B259" s="161" t="s">
        <v>2629</v>
      </c>
      <c r="C259" s="162">
        <v>-130500</v>
      </c>
      <c r="D259" s="163">
        <v>942.7971</v>
      </c>
      <c r="E259" s="163">
        <v>934.45</v>
      </c>
      <c r="F259" s="273"/>
      <c r="G259" s="89"/>
      <c r="H259" s="89"/>
    </row>
    <row r="260" spans="2:8" s="87" customFormat="1" ht="15">
      <c r="B260" s="161" t="s">
        <v>2631</v>
      </c>
      <c r="C260" s="162">
        <v>-321000</v>
      </c>
      <c r="D260" s="163">
        <v>347.36279999999999</v>
      </c>
      <c r="E260" s="163">
        <v>354</v>
      </c>
      <c r="F260" s="273"/>
      <c r="G260" s="89"/>
      <c r="H260" s="89"/>
    </row>
    <row r="261" spans="2:8" s="87" customFormat="1" ht="15">
      <c r="B261" s="161" t="s">
        <v>2636</v>
      </c>
      <c r="C261" s="162">
        <v>-224000</v>
      </c>
      <c r="D261" s="163">
        <v>639.71619999999996</v>
      </c>
      <c r="E261" s="163">
        <v>658.45</v>
      </c>
      <c r="F261" s="273"/>
      <c r="G261" s="89"/>
      <c r="H261" s="89"/>
    </row>
    <row r="262" spans="2:8" s="87" customFormat="1" ht="15">
      <c r="B262" s="161" t="s">
        <v>2639</v>
      </c>
      <c r="C262" s="162">
        <v>-234900</v>
      </c>
      <c r="D262" s="163">
        <v>677.18690000000004</v>
      </c>
      <c r="E262" s="163">
        <v>670.75</v>
      </c>
      <c r="F262" s="273"/>
      <c r="G262" s="89"/>
      <c r="H262" s="89"/>
    </row>
    <row r="263" spans="2:8" s="87" customFormat="1" ht="15">
      <c r="B263" s="161" t="s">
        <v>2640</v>
      </c>
      <c r="C263" s="162">
        <v>-592800</v>
      </c>
      <c r="D263" s="163">
        <v>297.42910000000001</v>
      </c>
      <c r="E263" s="163">
        <v>294.75</v>
      </c>
      <c r="F263" s="273"/>
      <c r="G263" s="89"/>
      <c r="H263" s="89"/>
    </row>
    <row r="264" spans="2:8" s="87" customFormat="1" ht="15">
      <c r="B264" s="161" t="s">
        <v>2641</v>
      </c>
      <c r="C264" s="162">
        <v>-1775250</v>
      </c>
      <c r="D264" s="163">
        <v>97.430599999999998</v>
      </c>
      <c r="E264" s="163">
        <v>99.3</v>
      </c>
      <c r="F264" s="273"/>
      <c r="G264" s="89"/>
      <c r="H264" s="89"/>
    </row>
    <row r="265" spans="2:8" s="87" customFormat="1" ht="15">
      <c r="B265" s="161" t="s">
        <v>2642</v>
      </c>
      <c r="C265" s="162">
        <v>-273700</v>
      </c>
      <c r="D265" s="163">
        <v>938.45960000000002</v>
      </c>
      <c r="E265" s="163">
        <v>1037.9000000000001</v>
      </c>
      <c r="F265" s="273"/>
      <c r="G265" s="89"/>
      <c r="H265" s="89"/>
    </row>
    <row r="266" spans="2:8" s="87" customFormat="1" ht="15">
      <c r="B266" s="161" t="s">
        <v>2644</v>
      </c>
      <c r="C266" s="162">
        <v>-164400</v>
      </c>
      <c r="D266" s="163">
        <v>947.65239999999994</v>
      </c>
      <c r="E266" s="163">
        <v>964.9</v>
      </c>
      <c r="F266" s="273"/>
      <c r="G266" s="89"/>
      <c r="H266" s="89"/>
    </row>
    <row r="267" spans="2:8" s="87" customFormat="1" ht="15">
      <c r="B267" s="161" t="s">
        <v>2645</v>
      </c>
      <c r="C267" s="162">
        <v>-6750</v>
      </c>
      <c r="D267" s="163">
        <v>1482.6383000000001</v>
      </c>
      <c r="E267" s="163">
        <v>1496.45</v>
      </c>
      <c r="F267" s="273"/>
      <c r="G267" s="89"/>
      <c r="H267" s="89"/>
    </row>
    <row r="268" spans="2:8" s="87" customFormat="1" ht="15">
      <c r="B268" s="161" t="s">
        <v>2649</v>
      </c>
      <c r="C268" s="162">
        <v>-6400</v>
      </c>
      <c r="D268" s="163">
        <v>6276.9538000000002</v>
      </c>
      <c r="E268" s="163">
        <v>6306.7</v>
      </c>
      <c r="F268" s="273"/>
      <c r="G268" s="89"/>
      <c r="H268" s="89"/>
    </row>
    <row r="269" spans="2:8" s="87" customFormat="1" ht="15">
      <c r="B269" s="161" t="s">
        <v>2651</v>
      </c>
      <c r="C269" s="162">
        <v>-372000</v>
      </c>
      <c r="D269" s="163">
        <v>242.58070000000001</v>
      </c>
      <c r="E269" s="163">
        <v>258.3</v>
      </c>
      <c r="F269" s="273"/>
      <c r="G269" s="89"/>
      <c r="H269" s="89"/>
    </row>
    <row r="270" spans="2:8" s="87" customFormat="1" ht="15">
      <c r="B270" s="161" t="s">
        <v>2656</v>
      </c>
      <c r="C270" s="162">
        <v>-256000</v>
      </c>
      <c r="D270" s="163">
        <v>485.04320000000001</v>
      </c>
      <c r="E270" s="163">
        <v>493.85</v>
      </c>
      <c r="F270" s="274"/>
      <c r="G270" s="89"/>
      <c r="H270" s="89"/>
    </row>
    <row r="271" spans="2:8" s="87" customFormat="1">
      <c r="C271" s="88"/>
      <c r="F271" s="89"/>
      <c r="G271" s="89"/>
      <c r="H271" s="89"/>
    </row>
    <row r="272" spans="2:8" s="87" customFormat="1">
      <c r="C272" s="88"/>
      <c r="F272" s="89"/>
      <c r="G272" s="89"/>
      <c r="H272" s="89"/>
    </row>
    <row r="273" spans="2:8" s="87" customFormat="1">
      <c r="B273" s="189" t="s">
        <v>2840</v>
      </c>
      <c r="C273" s="133">
        <v>0.24129999999999999</v>
      </c>
      <c r="F273" s="89"/>
      <c r="G273" s="89"/>
      <c r="H273" s="89"/>
    </row>
    <row r="274" spans="2:8" s="87" customFormat="1">
      <c r="B274" s="189"/>
      <c r="C274" s="133"/>
      <c r="F274" s="89"/>
      <c r="G274" s="89"/>
      <c r="H274" s="89"/>
    </row>
    <row r="275" spans="2:8" s="87" customFormat="1" ht="15">
      <c r="B275" s="175" t="s">
        <v>2839</v>
      </c>
      <c r="C275" s="230"/>
      <c r="F275" s="89"/>
      <c r="G275" s="89"/>
      <c r="H275" s="89"/>
    </row>
    <row r="276" spans="2:8" s="87" customFormat="1">
      <c r="C276" s="88"/>
      <c r="F276" s="89"/>
      <c r="G276" s="89"/>
      <c r="H276" s="89"/>
    </row>
    <row r="277" spans="2:8" s="87" customFormat="1" ht="15.75">
      <c r="B277" s="190" t="s">
        <v>2659</v>
      </c>
      <c r="C277" s="115" t="s">
        <v>2833</v>
      </c>
      <c r="F277" s="89"/>
      <c r="G277" s="89"/>
      <c r="H277" s="89"/>
    </row>
    <row r="278" spans="2:8" s="87" customFormat="1" ht="15">
      <c r="B278" s="161" t="s">
        <v>2662</v>
      </c>
      <c r="C278" s="233">
        <v>3</v>
      </c>
      <c r="F278" s="89"/>
      <c r="G278" s="89"/>
      <c r="H278" s="89"/>
    </row>
    <row r="279" spans="2:8" s="87" customFormat="1" ht="15">
      <c r="B279" s="161" t="s">
        <v>2664</v>
      </c>
      <c r="C279" s="233">
        <v>3</v>
      </c>
      <c r="F279" s="89"/>
      <c r="G279" s="89"/>
      <c r="H279" s="89"/>
    </row>
    <row r="280" spans="2:8" s="87" customFormat="1" ht="15">
      <c r="B280" s="161" t="s">
        <v>2670</v>
      </c>
      <c r="C280" s="233">
        <v>1</v>
      </c>
      <c r="F280" s="89"/>
      <c r="G280" s="89"/>
      <c r="H280" s="89"/>
    </row>
    <row r="281" spans="2:8" s="87" customFormat="1" ht="15">
      <c r="B281" s="161" t="s">
        <v>2673</v>
      </c>
      <c r="C281" s="233">
        <v>3</v>
      </c>
      <c r="F281" s="89"/>
      <c r="G281" s="89"/>
      <c r="H281" s="89"/>
    </row>
    <row r="282" spans="2:8" s="87" customFormat="1" ht="15">
      <c r="B282" s="161" t="s">
        <v>2679</v>
      </c>
      <c r="C282" s="233">
        <v>5</v>
      </c>
      <c r="F282" s="89"/>
      <c r="G282" s="89"/>
      <c r="H282" s="89"/>
    </row>
    <row r="283" spans="2:8" s="87" customFormat="1" ht="15">
      <c r="B283" s="161" t="s">
        <v>2680</v>
      </c>
      <c r="C283" s="233">
        <v>6</v>
      </c>
      <c r="F283" s="89"/>
      <c r="G283" s="89"/>
      <c r="H283" s="89"/>
    </row>
    <row r="284" spans="2:8" s="87" customFormat="1" ht="15">
      <c r="B284" s="161" t="s">
        <v>2681</v>
      </c>
      <c r="C284" s="233">
        <v>3</v>
      </c>
      <c r="F284" s="89"/>
      <c r="G284" s="89"/>
      <c r="H284" s="89"/>
    </row>
    <row r="285" spans="2:8" s="87" customFormat="1" ht="15">
      <c r="B285" s="161" t="s">
        <v>2685</v>
      </c>
      <c r="C285" s="233">
        <v>1</v>
      </c>
      <c r="F285" s="89"/>
      <c r="G285" s="89"/>
      <c r="H285" s="89"/>
    </row>
    <row r="286" spans="2:8" s="87" customFormat="1" ht="15">
      <c r="B286" s="161" t="s">
        <v>2691</v>
      </c>
      <c r="C286" s="233">
        <v>3</v>
      </c>
      <c r="F286" s="89"/>
      <c r="G286" s="89"/>
      <c r="H286" s="89"/>
    </row>
    <row r="287" spans="2:8" s="87" customFormat="1" ht="15">
      <c r="B287" s="161" t="s">
        <v>2692</v>
      </c>
      <c r="C287" s="233">
        <v>2</v>
      </c>
      <c r="F287" s="89"/>
      <c r="G287" s="89"/>
      <c r="H287" s="89"/>
    </row>
    <row r="288" spans="2:8" s="87" customFormat="1" ht="15">
      <c r="B288" s="161" t="s">
        <v>2693</v>
      </c>
      <c r="C288" s="233">
        <v>5</v>
      </c>
      <c r="F288" s="89"/>
      <c r="G288" s="89"/>
      <c r="H288" s="89"/>
    </row>
    <row r="289" spans="2:8" s="87" customFormat="1" ht="15">
      <c r="B289" s="161" t="s">
        <v>2694</v>
      </c>
      <c r="C289" s="233">
        <v>5</v>
      </c>
      <c r="F289" s="89"/>
      <c r="G289" s="89"/>
      <c r="H289" s="89"/>
    </row>
    <row r="290" spans="2:8" s="87" customFormat="1" ht="15">
      <c r="B290" s="161" t="s">
        <v>2698</v>
      </c>
      <c r="C290" s="233">
        <v>6</v>
      </c>
      <c r="F290" s="89"/>
      <c r="G290" s="89"/>
      <c r="H290" s="89"/>
    </row>
    <row r="291" spans="2:8" s="87" customFormat="1" ht="15">
      <c r="B291" s="161" t="s">
        <v>2703</v>
      </c>
      <c r="C291" s="233">
        <v>1</v>
      </c>
      <c r="F291" s="89"/>
      <c r="G291" s="89"/>
      <c r="H291" s="89"/>
    </row>
    <row r="292" spans="2:8" s="87" customFormat="1" ht="15">
      <c r="B292" s="161" t="s">
        <v>2705</v>
      </c>
      <c r="C292" s="233">
        <v>1</v>
      </c>
      <c r="F292" s="89"/>
      <c r="G292" s="89"/>
      <c r="H292" s="89"/>
    </row>
    <row r="293" spans="2:8" s="87" customFormat="1" ht="15">
      <c r="B293" s="161" t="s">
        <v>2708</v>
      </c>
      <c r="C293" s="233">
        <v>2</v>
      </c>
      <c r="F293" s="89"/>
      <c r="G293" s="89"/>
      <c r="H293" s="89"/>
    </row>
    <row r="294" spans="2:8" s="87" customFormat="1" ht="15">
      <c r="B294" s="161" t="s">
        <v>2710</v>
      </c>
      <c r="C294" s="233">
        <v>1</v>
      </c>
      <c r="F294" s="89"/>
      <c r="G294" s="89"/>
      <c r="H294" s="89"/>
    </row>
    <row r="295" spans="2:8" s="87" customFormat="1" ht="15">
      <c r="B295" s="161" t="s">
        <v>2713</v>
      </c>
      <c r="C295" s="233">
        <v>2</v>
      </c>
      <c r="F295" s="89"/>
      <c r="G295" s="89"/>
      <c r="H295" s="89"/>
    </row>
    <row r="296" spans="2:8" s="87" customFormat="1" ht="15">
      <c r="B296" s="161" t="s">
        <v>2716</v>
      </c>
      <c r="C296" s="233">
        <v>5</v>
      </c>
      <c r="F296" s="89"/>
      <c r="G296" s="89"/>
      <c r="H296" s="89"/>
    </row>
    <row r="297" spans="2:8" s="87" customFormat="1" ht="15">
      <c r="B297" s="161" t="s">
        <v>2721</v>
      </c>
      <c r="C297" s="233">
        <v>1</v>
      </c>
      <c r="F297" s="89"/>
      <c r="G297" s="89"/>
      <c r="H297" s="89"/>
    </row>
    <row r="298" spans="2:8" s="87" customFormat="1" ht="15">
      <c r="B298" s="161" t="s">
        <v>2725</v>
      </c>
      <c r="C298" s="233">
        <v>2</v>
      </c>
      <c r="F298" s="89"/>
      <c r="G298" s="89"/>
      <c r="H298" s="89"/>
    </row>
    <row r="299" spans="2:8" s="87" customFormat="1" ht="15">
      <c r="B299" s="161" t="s">
        <v>2727</v>
      </c>
      <c r="C299" s="233">
        <v>1</v>
      </c>
      <c r="F299" s="89"/>
      <c r="G299" s="89"/>
      <c r="H299" s="89"/>
    </row>
    <row r="300" spans="2:8" s="87" customFormat="1" ht="15">
      <c r="B300" s="161" t="s">
        <v>2728</v>
      </c>
      <c r="C300" s="233">
        <v>7</v>
      </c>
      <c r="F300" s="89"/>
      <c r="G300" s="89"/>
      <c r="H300" s="89"/>
    </row>
    <row r="301" spans="2:8" s="87" customFormat="1" ht="15">
      <c r="B301" s="161" t="s">
        <v>2729</v>
      </c>
      <c r="C301" s="233">
        <v>2</v>
      </c>
      <c r="F301" s="89"/>
      <c r="G301" s="89"/>
      <c r="H301" s="89"/>
    </row>
    <row r="302" spans="2:8" s="87" customFormat="1" ht="15">
      <c r="B302" s="161" t="s">
        <v>2732</v>
      </c>
      <c r="C302" s="233">
        <v>1</v>
      </c>
      <c r="F302" s="89"/>
      <c r="G302" s="89"/>
      <c r="H302" s="89"/>
    </row>
    <row r="303" spans="2:8" s="87" customFormat="1" ht="15">
      <c r="B303" s="161" t="s">
        <v>2734</v>
      </c>
      <c r="C303" s="233">
        <v>5</v>
      </c>
      <c r="F303" s="89"/>
      <c r="G303" s="89"/>
      <c r="H303" s="89"/>
    </row>
    <row r="304" spans="2:8" s="87" customFormat="1" ht="15">
      <c r="B304" s="161" t="s">
        <v>2735</v>
      </c>
      <c r="C304" s="233">
        <v>3</v>
      </c>
      <c r="F304" s="89"/>
      <c r="G304" s="89"/>
      <c r="H304" s="89"/>
    </row>
    <row r="305" spans="2:8" s="87" customFormat="1" ht="15">
      <c r="B305" s="161" t="s">
        <v>2739</v>
      </c>
      <c r="C305" s="233">
        <v>1</v>
      </c>
      <c r="F305" s="89"/>
      <c r="G305" s="89"/>
      <c r="H305" s="89"/>
    </row>
    <row r="306" spans="2:8" s="87" customFormat="1" ht="15">
      <c r="B306" s="161" t="s">
        <v>2741</v>
      </c>
      <c r="C306" s="233">
        <v>3</v>
      </c>
      <c r="F306" s="89"/>
      <c r="G306" s="89"/>
      <c r="H306" s="89"/>
    </row>
    <row r="307" spans="2:8" s="87" customFormat="1" ht="15">
      <c r="B307" s="161" t="s">
        <v>2743</v>
      </c>
      <c r="C307" s="233">
        <v>1</v>
      </c>
      <c r="F307" s="89"/>
      <c r="G307" s="89"/>
      <c r="H307" s="89"/>
    </row>
    <row r="308" spans="2:8" s="87" customFormat="1" ht="15">
      <c r="B308" s="161" t="s">
        <v>2744</v>
      </c>
      <c r="C308" s="233">
        <v>1</v>
      </c>
      <c r="F308" s="89"/>
      <c r="G308" s="89"/>
      <c r="H308" s="89"/>
    </row>
    <row r="309" spans="2:8" s="87" customFormat="1" ht="15">
      <c r="B309" s="161" t="s">
        <v>2748</v>
      </c>
      <c r="C309" s="233">
        <v>1</v>
      </c>
      <c r="F309" s="89"/>
      <c r="G309" s="89"/>
      <c r="H309" s="89"/>
    </row>
    <row r="310" spans="2:8" s="87" customFormat="1" ht="15">
      <c r="B310" s="161" t="s">
        <v>2751</v>
      </c>
      <c r="C310" s="233">
        <v>3</v>
      </c>
      <c r="F310" s="89"/>
      <c r="G310" s="89"/>
      <c r="H310" s="89"/>
    </row>
    <row r="311" spans="2:8" s="87" customFormat="1" ht="15">
      <c r="B311" s="161" t="s">
        <v>2752</v>
      </c>
      <c r="C311" s="233">
        <v>2</v>
      </c>
      <c r="F311" s="89"/>
      <c r="G311" s="89"/>
      <c r="H311" s="89"/>
    </row>
    <row r="312" spans="2:8" s="87" customFormat="1" ht="15">
      <c r="B312" s="161" t="s">
        <v>2758</v>
      </c>
      <c r="C312" s="233">
        <v>4</v>
      </c>
      <c r="F312" s="89"/>
      <c r="G312" s="89"/>
      <c r="H312" s="89"/>
    </row>
    <row r="313" spans="2:8" s="87" customFormat="1" ht="15">
      <c r="B313" s="161" t="s">
        <v>2759</v>
      </c>
      <c r="C313" s="233">
        <v>2</v>
      </c>
      <c r="F313" s="89"/>
      <c r="G313" s="89"/>
      <c r="H313" s="89"/>
    </row>
    <row r="314" spans="2:8" s="87" customFormat="1" ht="15">
      <c r="B314" s="161" t="s">
        <v>2761</v>
      </c>
      <c r="C314" s="233">
        <v>1</v>
      </c>
      <c r="F314" s="89"/>
      <c r="G314" s="89"/>
      <c r="H314" s="89"/>
    </row>
    <row r="315" spans="2:8" s="87" customFormat="1" ht="15">
      <c r="B315" s="161" t="s">
        <v>2773</v>
      </c>
      <c r="C315" s="233">
        <v>1</v>
      </c>
      <c r="F315" s="89"/>
      <c r="G315" s="89"/>
      <c r="H315" s="89"/>
    </row>
    <row r="316" spans="2:8" s="87" customFormat="1" ht="15">
      <c r="B316" s="161" t="s">
        <v>2774</v>
      </c>
      <c r="C316" s="233">
        <v>1</v>
      </c>
      <c r="F316" s="89"/>
      <c r="G316" s="89"/>
      <c r="H316" s="89"/>
    </row>
    <row r="317" spans="2:8" s="87" customFormat="1" ht="15">
      <c r="B317" s="161" t="s">
        <v>2776</v>
      </c>
      <c r="C317" s="233">
        <v>1</v>
      </c>
      <c r="F317" s="89"/>
      <c r="G317" s="89"/>
      <c r="H317" s="89"/>
    </row>
    <row r="318" spans="2:8" s="87" customFormat="1" ht="15">
      <c r="B318" s="161" t="s">
        <v>2779</v>
      </c>
      <c r="C318" s="233">
        <v>1</v>
      </c>
      <c r="F318" s="89"/>
      <c r="G318" s="89"/>
      <c r="H318" s="89"/>
    </row>
    <row r="319" spans="2:8" s="87" customFormat="1" ht="15">
      <c r="B319" s="161" t="s">
        <v>2788</v>
      </c>
      <c r="C319" s="233">
        <v>2</v>
      </c>
      <c r="F319" s="89"/>
      <c r="G319" s="89"/>
      <c r="H319" s="89"/>
    </row>
    <row r="320" spans="2:8" s="87" customFormat="1" ht="15">
      <c r="B320" s="161" t="s">
        <v>2793</v>
      </c>
      <c r="C320" s="233">
        <v>2</v>
      </c>
      <c r="F320" s="89"/>
      <c r="G320" s="89"/>
      <c r="H320" s="89"/>
    </row>
    <row r="321" spans="2:8" s="87" customFormat="1" ht="15">
      <c r="B321" s="161" t="s">
        <v>2803</v>
      </c>
      <c r="C321" s="233">
        <v>1</v>
      </c>
      <c r="F321" s="89"/>
      <c r="G321" s="89"/>
      <c r="H321" s="89"/>
    </row>
    <row r="322" spans="2:8" s="87" customFormat="1" ht="15">
      <c r="B322" s="161" t="s">
        <v>2810</v>
      </c>
      <c r="C322" s="233">
        <v>1</v>
      </c>
      <c r="F322" s="89"/>
      <c r="G322" s="89"/>
      <c r="H322" s="89"/>
    </row>
    <row r="323" spans="2:8" s="87" customFormat="1">
      <c r="C323" s="88"/>
      <c r="F323" s="89"/>
      <c r="G323" s="89"/>
      <c r="H323" s="89"/>
    </row>
    <row r="324" spans="2:8" s="87" customFormat="1" ht="15.75">
      <c r="B324" s="190" t="s">
        <v>2841</v>
      </c>
      <c r="C324" s="115" t="s">
        <v>2833</v>
      </c>
      <c r="F324" s="89"/>
      <c r="G324" s="89"/>
      <c r="H324" s="89"/>
    </row>
    <row r="325" spans="2:8" s="87" customFormat="1" ht="15">
      <c r="B325" s="161" t="s">
        <v>2662</v>
      </c>
      <c r="C325" s="233">
        <v>3</v>
      </c>
      <c r="F325" s="89"/>
      <c r="G325" s="89"/>
      <c r="H325" s="89"/>
    </row>
    <row r="326" spans="2:8" s="87" customFormat="1" ht="15">
      <c r="B326" s="161" t="s">
        <v>2664</v>
      </c>
      <c r="C326" s="233">
        <v>3</v>
      </c>
      <c r="F326" s="89"/>
      <c r="G326" s="89"/>
      <c r="H326" s="89"/>
    </row>
    <row r="327" spans="2:8" s="87" customFormat="1" ht="15">
      <c r="B327" s="161" t="s">
        <v>2670</v>
      </c>
      <c r="C327" s="233">
        <v>1</v>
      </c>
      <c r="F327" s="89"/>
      <c r="G327" s="89"/>
      <c r="H327" s="89"/>
    </row>
    <row r="328" spans="2:8" s="87" customFormat="1" ht="15">
      <c r="B328" s="161" t="s">
        <v>2673</v>
      </c>
      <c r="C328" s="233">
        <v>3</v>
      </c>
      <c r="F328" s="89"/>
      <c r="G328" s="89"/>
      <c r="H328" s="89"/>
    </row>
    <row r="329" spans="2:8" s="87" customFormat="1" ht="15">
      <c r="B329" s="161" t="s">
        <v>2679</v>
      </c>
      <c r="C329" s="233">
        <v>5</v>
      </c>
      <c r="F329" s="89"/>
      <c r="G329" s="89"/>
      <c r="H329" s="89"/>
    </row>
    <row r="330" spans="2:8" s="87" customFormat="1" ht="15">
      <c r="B330" s="161" t="s">
        <v>2680</v>
      </c>
      <c r="C330" s="233">
        <v>6</v>
      </c>
      <c r="F330" s="89"/>
      <c r="G330" s="89"/>
      <c r="H330" s="89"/>
    </row>
    <row r="331" spans="2:8" s="87" customFormat="1" ht="15">
      <c r="B331" s="161" t="s">
        <v>2681</v>
      </c>
      <c r="C331" s="233">
        <v>3</v>
      </c>
      <c r="F331" s="89"/>
      <c r="G331" s="89"/>
      <c r="H331" s="89"/>
    </row>
    <row r="332" spans="2:8" s="87" customFormat="1" ht="15">
      <c r="B332" s="161" t="s">
        <v>2685</v>
      </c>
      <c r="C332" s="233">
        <v>1</v>
      </c>
      <c r="F332" s="89"/>
      <c r="G332" s="89"/>
      <c r="H332" s="89"/>
    </row>
    <row r="333" spans="2:8" s="87" customFormat="1" ht="15">
      <c r="B333" s="161" t="s">
        <v>2691</v>
      </c>
      <c r="C333" s="233">
        <v>3</v>
      </c>
      <c r="F333" s="89"/>
      <c r="G333" s="89"/>
      <c r="H333" s="89"/>
    </row>
    <row r="334" spans="2:8" s="87" customFormat="1" ht="15">
      <c r="B334" s="161" t="s">
        <v>2692</v>
      </c>
      <c r="C334" s="233">
        <v>2</v>
      </c>
      <c r="F334" s="89"/>
      <c r="G334" s="89"/>
      <c r="H334" s="89"/>
    </row>
    <row r="335" spans="2:8" s="87" customFormat="1" ht="15">
      <c r="B335" s="161" t="s">
        <v>2693</v>
      </c>
      <c r="C335" s="233">
        <v>5</v>
      </c>
      <c r="F335" s="89"/>
      <c r="G335" s="89"/>
      <c r="H335" s="89"/>
    </row>
    <row r="336" spans="2:8" s="87" customFormat="1" ht="15">
      <c r="B336" s="161" t="s">
        <v>2694</v>
      </c>
      <c r="C336" s="233">
        <v>5</v>
      </c>
      <c r="F336" s="89"/>
      <c r="G336" s="89"/>
      <c r="H336" s="89"/>
    </row>
    <row r="337" spans="2:8" s="87" customFormat="1" ht="15">
      <c r="B337" s="161" t="s">
        <v>2698</v>
      </c>
      <c r="C337" s="233">
        <v>6</v>
      </c>
      <c r="F337" s="89"/>
      <c r="G337" s="89"/>
      <c r="H337" s="89"/>
    </row>
    <row r="338" spans="2:8" s="87" customFormat="1" ht="15">
      <c r="B338" s="161" t="s">
        <v>2703</v>
      </c>
      <c r="C338" s="233">
        <v>1</v>
      </c>
      <c r="F338" s="89"/>
      <c r="G338" s="89"/>
      <c r="H338" s="89"/>
    </row>
    <row r="339" spans="2:8" s="87" customFormat="1" ht="15">
      <c r="B339" s="161" t="s">
        <v>2705</v>
      </c>
      <c r="C339" s="233">
        <v>1</v>
      </c>
      <c r="F339" s="89"/>
      <c r="G339" s="89"/>
      <c r="H339" s="89"/>
    </row>
    <row r="340" spans="2:8" s="87" customFormat="1" ht="15">
      <c r="B340" s="161" t="s">
        <v>2708</v>
      </c>
      <c r="C340" s="233">
        <v>2</v>
      </c>
      <c r="F340" s="89"/>
      <c r="G340" s="89"/>
      <c r="H340" s="89"/>
    </row>
    <row r="341" spans="2:8" s="87" customFormat="1" ht="15">
      <c r="B341" s="161" t="s">
        <v>2710</v>
      </c>
      <c r="C341" s="233">
        <v>1</v>
      </c>
      <c r="F341" s="89"/>
      <c r="G341" s="89"/>
      <c r="H341" s="89"/>
    </row>
    <row r="342" spans="2:8" s="87" customFormat="1" ht="15">
      <c r="B342" s="161" t="s">
        <v>2713</v>
      </c>
      <c r="C342" s="233">
        <v>2</v>
      </c>
      <c r="F342" s="89"/>
      <c r="G342" s="89"/>
      <c r="H342" s="89"/>
    </row>
    <row r="343" spans="2:8" s="87" customFormat="1" ht="15">
      <c r="B343" s="161" t="s">
        <v>2716</v>
      </c>
      <c r="C343" s="233">
        <v>5</v>
      </c>
      <c r="F343" s="89"/>
      <c r="G343" s="89"/>
      <c r="H343" s="89"/>
    </row>
    <row r="344" spans="2:8" s="87" customFormat="1" ht="15">
      <c r="B344" s="161" t="s">
        <v>2721</v>
      </c>
      <c r="C344" s="233">
        <v>1</v>
      </c>
      <c r="F344" s="89"/>
      <c r="G344" s="89"/>
      <c r="H344" s="89"/>
    </row>
    <row r="345" spans="2:8" s="87" customFormat="1" ht="15">
      <c r="B345" s="161" t="s">
        <v>2725</v>
      </c>
      <c r="C345" s="233">
        <v>2</v>
      </c>
      <c r="F345" s="89"/>
      <c r="G345" s="89"/>
      <c r="H345" s="89"/>
    </row>
    <row r="346" spans="2:8" s="87" customFormat="1" ht="15">
      <c r="B346" s="161" t="s">
        <v>2727</v>
      </c>
      <c r="C346" s="233">
        <v>1</v>
      </c>
      <c r="F346" s="89"/>
      <c r="G346" s="89"/>
      <c r="H346" s="89"/>
    </row>
    <row r="347" spans="2:8" s="87" customFormat="1" ht="15">
      <c r="B347" s="161" t="s">
        <v>2728</v>
      </c>
      <c r="C347" s="233">
        <v>7</v>
      </c>
      <c r="F347" s="89"/>
      <c r="G347" s="89"/>
      <c r="H347" s="89"/>
    </row>
    <row r="348" spans="2:8" s="87" customFormat="1" ht="15">
      <c r="B348" s="161" t="s">
        <v>2729</v>
      </c>
      <c r="C348" s="233">
        <v>2</v>
      </c>
      <c r="F348" s="89"/>
      <c r="G348" s="89"/>
      <c r="H348" s="89"/>
    </row>
    <row r="349" spans="2:8" s="87" customFormat="1" ht="15">
      <c r="B349" s="161" t="s">
        <v>2732</v>
      </c>
      <c r="C349" s="233">
        <v>1</v>
      </c>
      <c r="F349" s="89"/>
      <c r="G349" s="89"/>
      <c r="H349" s="89"/>
    </row>
    <row r="350" spans="2:8" s="87" customFormat="1" ht="15">
      <c r="B350" s="161" t="s">
        <v>2734</v>
      </c>
      <c r="C350" s="233">
        <v>5</v>
      </c>
      <c r="F350" s="89"/>
      <c r="G350" s="89"/>
      <c r="H350" s="89"/>
    </row>
    <row r="351" spans="2:8" s="87" customFormat="1" ht="15">
      <c r="B351" s="161" t="s">
        <v>2735</v>
      </c>
      <c r="C351" s="233">
        <v>3</v>
      </c>
      <c r="F351" s="89"/>
      <c r="G351" s="89"/>
      <c r="H351" s="89"/>
    </row>
    <row r="352" spans="2:8" s="87" customFormat="1" ht="15">
      <c r="B352" s="161" t="s">
        <v>2739</v>
      </c>
      <c r="C352" s="233">
        <v>1</v>
      </c>
      <c r="F352" s="89"/>
      <c r="G352" s="89"/>
      <c r="H352" s="89"/>
    </row>
    <row r="353" spans="2:8" s="87" customFormat="1" ht="15">
      <c r="B353" s="161" t="s">
        <v>2741</v>
      </c>
      <c r="C353" s="233">
        <v>3</v>
      </c>
      <c r="F353" s="89"/>
      <c r="G353" s="89"/>
      <c r="H353" s="89"/>
    </row>
    <row r="354" spans="2:8" s="87" customFormat="1" ht="15">
      <c r="B354" s="161" t="s">
        <v>2743</v>
      </c>
      <c r="C354" s="233">
        <v>1</v>
      </c>
      <c r="F354" s="89"/>
      <c r="G354" s="89"/>
      <c r="H354" s="89"/>
    </row>
    <row r="355" spans="2:8" s="87" customFormat="1" ht="15">
      <c r="B355" s="161" t="s">
        <v>2744</v>
      </c>
      <c r="C355" s="233">
        <v>1</v>
      </c>
      <c r="F355" s="89"/>
      <c r="G355" s="89"/>
      <c r="H355" s="89"/>
    </row>
    <row r="356" spans="2:8" s="87" customFormat="1" ht="15">
      <c r="B356" s="161" t="s">
        <v>2748</v>
      </c>
      <c r="C356" s="233">
        <v>1</v>
      </c>
      <c r="F356" s="89"/>
      <c r="G356" s="89"/>
      <c r="H356" s="89"/>
    </row>
    <row r="357" spans="2:8" s="87" customFormat="1" ht="15">
      <c r="B357" s="161" t="s">
        <v>2751</v>
      </c>
      <c r="C357" s="233">
        <v>3</v>
      </c>
      <c r="F357" s="89"/>
      <c r="G357" s="89"/>
      <c r="H357" s="89"/>
    </row>
    <row r="358" spans="2:8" s="87" customFormat="1" ht="15">
      <c r="B358" s="161" t="s">
        <v>2752</v>
      </c>
      <c r="C358" s="233">
        <v>2</v>
      </c>
      <c r="F358" s="89"/>
      <c r="G358" s="89"/>
      <c r="H358" s="89"/>
    </row>
    <row r="359" spans="2:8" s="87" customFormat="1" ht="15">
      <c r="B359" s="161" t="s">
        <v>2758</v>
      </c>
      <c r="C359" s="233">
        <v>4</v>
      </c>
      <c r="F359" s="89"/>
      <c r="G359" s="89"/>
      <c r="H359" s="89"/>
    </row>
    <row r="360" spans="2:8" s="87" customFormat="1" ht="15">
      <c r="B360" s="161" t="s">
        <v>2759</v>
      </c>
      <c r="C360" s="233">
        <v>2</v>
      </c>
      <c r="F360" s="89"/>
      <c r="G360" s="89"/>
      <c r="H360" s="89"/>
    </row>
    <row r="361" spans="2:8" s="87" customFormat="1" ht="15">
      <c r="B361" s="161" t="s">
        <v>2761</v>
      </c>
      <c r="C361" s="233">
        <v>1</v>
      </c>
      <c r="F361" s="89"/>
      <c r="G361" s="89"/>
      <c r="H361" s="89"/>
    </row>
    <row r="362" spans="2:8" s="87" customFormat="1" ht="15">
      <c r="B362" s="161" t="s">
        <v>2773</v>
      </c>
      <c r="C362" s="233">
        <v>1</v>
      </c>
      <c r="F362" s="89"/>
      <c r="G362" s="89"/>
      <c r="H362" s="89"/>
    </row>
    <row r="363" spans="2:8" s="87" customFormat="1" ht="15">
      <c r="B363" s="161" t="s">
        <v>2774</v>
      </c>
      <c r="C363" s="233">
        <v>1</v>
      </c>
      <c r="F363" s="89"/>
      <c r="G363" s="89"/>
      <c r="H363" s="89"/>
    </row>
    <row r="364" spans="2:8" s="87" customFormat="1" ht="15">
      <c r="B364" s="161" t="s">
        <v>2776</v>
      </c>
      <c r="C364" s="233">
        <v>1</v>
      </c>
      <c r="F364" s="89"/>
      <c r="G364" s="89"/>
      <c r="H364" s="89"/>
    </row>
    <row r="365" spans="2:8" s="87" customFormat="1" ht="15">
      <c r="B365" s="161" t="s">
        <v>2779</v>
      </c>
      <c r="C365" s="233">
        <v>1</v>
      </c>
      <c r="F365" s="89"/>
      <c r="G365" s="89"/>
      <c r="H365" s="89"/>
    </row>
    <row r="366" spans="2:8" s="87" customFormat="1" ht="15">
      <c r="B366" s="161" t="s">
        <v>2788</v>
      </c>
      <c r="C366" s="233">
        <v>2</v>
      </c>
      <c r="F366" s="89"/>
      <c r="G366" s="89"/>
      <c r="H366" s="89"/>
    </row>
    <row r="367" spans="2:8" s="87" customFormat="1" ht="15">
      <c r="B367" s="161" t="s">
        <v>2793</v>
      </c>
      <c r="C367" s="233">
        <v>2</v>
      </c>
      <c r="F367" s="89"/>
      <c r="G367" s="89"/>
      <c r="H367" s="89"/>
    </row>
    <row r="368" spans="2:8" s="87" customFormat="1" ht="15">
      <c r="B368" s="161" t="s">
        <v>2803</v>
      </c>
      <c r="C368" s="233">
        <v>1</v>
      </c>
      <c r="F368" s="89"/>
      <c r="G368" s="89"/>
      <c r="H368" s="89"/>
    </row>
    <row r="369" spans="2:8" s="87" customFormat="1" ht="15">
      <c r="B369" s="161" t="s">
        <v>2810</v>
      </c>
      <c r="C369" s="233">
        <v>1</v>
      </c>
      <c r="F369" s="89"/>
      <c r="G369" s="89"/>
      <c r="H369" s="89"/>
    </row>
    <row r="370" spans="2:8" s="87" customFormat="1">
      <c r="C370" s="88"/>
      <c r="F370" s="89"/>
      <c r="G370" s="89"/>
      <c r="H370" s="89"/>
    </row>
    <row r="371" spans="2:8" s="87" customFormat="1">
      <c r="C371" s="88"/>
      <c r="F371" s="89"/>
      <c r="G371" s="89"/>
      <c r="H371" s="89"/>
    </row>
    <row r="372" spans="2:8" s="87" customFormat="1" ht="15.75">
      <c r="B372" s="176" t="s">
        <v>2855</v>
      </c>
      <c r="C372" s="232" t="s">
        <v>2836</v>
      </c>
      <c r="F372" s="89"/>
      <c r="G372" s="89"/>
      <c r="H372" s="89"/>
    </row>
    <row r="373" spans="2:8" s="87" customFormat="1" ht="15">
      <c r="B373" s="161" t="s">
        <v>2662</v>
      </c>
      <c r="C373" s="234">
        <v>176381939.81999999</v>
      </c>
      <c r="F373" s="89"/>
      <c r="G373" s="89"/>
      <c r="H373" s="89"/>
    </row>
    <row r="374" spans="2:8" s="87" customFormat="1" ht="15">
      <c r="B374" s="161" t="s">
        <v>2664</v>
      </c>
      <c r="C374" s="234">
        <v>135864901.94999999</v>
      </c>
      <c r="F374" s="89"/>
      <c r="G374" s="89"/>
      <c r="H374" s="89"/>
    </row>
    <row r="375" spans="2:8" s="87" customFormat="1" ht="15">
      <c r="B375" s="161" t="s">
        <v>2670</v>
      </c>
      <c r="C375" s="234">
        <v>228129468.81999999</v>
      </c>
      <c r="F375" s="89"/>
      <c r="G375" s="89"/>
      <c r="H375" s="89"/>
    </row>
    <row r="376" spans="2:8" s="87" customFormat="1" ht="15">
      <c r="B376" s="161" t="s">
        <v>2673</v>
      </c>
      <c r="C376" s="234">
        <v>69540074.709999993</v>
      </c>
      <c r="F376" s="89"/>
      <c r="G376" s="89"/>
      <c r="H376" s="89"/>
    </row>
    <row r="377" spans="2:8" s="87" customFormat="1" ht="15">
      <c r="B377" s="161" t="s">
        <v>2679</v>
      </c>
      <c r="C377" s="234">
        <v>171736006.25999999</v>
      </c>
      <c r="F377" s="89"/>
      <c r="G377" s="89"/>
      <c r="H377" s="89"/>
    </row>
    <row r="378" spans="2:8" s="87" customFormat="1" ht="15">
      <c r="B378" s="161" t="s">
        <v>2680</v>
      </c>
      <c r="C378" s="234">
        <v>73189248.879999995</v>
      </c>
      <c r="F378" s="89"/>
      <c r="G378" s="89"/>
      <c r="H378" s="89"/>
    </row>
    <row r="379" spans="2:8" s="87" customFormat="1" ht="15">
      <c r="B379" s="161" t="s">
        <v>2681</v>
      </c>
      <c r="C379" s="234">
        <v>129185990.26000001</v>
      </c>
      <c r="F379" s="89"/>
      <c r="G379" s="89"/>
      <c r="H379" s="89"/>
    </row>
    <row r="380" spans="2:8" s="87" customFormat="1" ht="15">
      <c r="B380" s="161" t="s">
        <v>2685</v>
      </c>
      <c r="C380" s="234">
        <v>309546052.5</v>
      </c>
      <c r="F380" s="89"/>
      <c r="G380" s="89"/>
      <c r="H380" s="89"/>
    </row>
    <row r="381" spans="2:8" s="87" customFormat="1" ht="15">
      <c r="B381" s="161" t="s">
        <v>2691</v>
      </c>
      <c r="C381" s="234">
        <v>56666260</v>
      </c>
      <c r="F381" s="89"/>
      <c r="G381" s="89"/>
      <c r="H381" s="89"/>
    </row>
    <row r="382" spans="2:8" s="87" customFormat="1" ht="15">
      <c r="B382" s="161" t="s">
        <v>2692</v>
      </c>
      <c r="C382" s="234">
        <v>67915094.400000006</v>
      </c>
      <c r="F382" s="89"/>
      <c r="G382" s="89"/>
      <c r="H382" s="89"/>
    </row>
    <row r="383" spans="2:8" s="87" customFormat="1" ht="15">
      <c r="B383" s="161" t="s">
        <v>2693</v>
      </c>
      <c r="C383" s="234">
        <v>77789433.50999999</v>
      </c>
      <c r="F383" s="89"/>
      <c r="G383" s="89"/>
      <c r="H383" s="89"/>
    </row>
    <row r="384" spans="2:8" s="87" customFormat="1" ht="15">
      <c r="B384" s="161" t="s">
        <v>2694</v>
      </c>
      <c r="C384" s="234">
        <v>244079611.25999999</v>
      </c>
      <c r="F384" s="89"/>
      <c r="G384" s="89"/>
      <c r="H384" s="89"/>
    </row>
    <row r="385" spans="2:8" s="87" customFormat="1" ht="15">
      <c r="B385" s="161" t="s">
        <v>2698</v>
      </c>
      <c r="C385" s="234">
        <v>332146427.94</v>
      </c>
      <c r="F385" s="89"/>
      <c r="G385" s="89"/>
      <c r="H385" s="89"/>
    </row>
    <row r="386" spans="2:8" s="87" customFormat="1" ht="15">
      <c r="B386" s="161" t="s">
        <v>2703</v>
      </c>
      <c r="C386" s="234">
        <v>1749465</v>
      </c>
      <c r="F386" s="89"/>
      <c r="G386" s="89"/>
      <c r="H386" s="89"/>
    </row>
    <row r="387" spans="2:8" s="87" customFormat="1" ht="15">
      <c r="B387" s="161" t="s">
        <v>2705</v>
      </c>
      <c r="C387" s="234">
        <v>98326172.159999996</v>
      </c>
      <c r="F387" s="89"/>
      <c r="G387" s="89"/>
      <c r="H387" s="89"/>
    </row>
    <row r="388" spans="2:8" s="87" customFormat="1" ht="15">
      <c r="B388" s="161" t="s">
        <v>2708</v>
      </c>
      <c r="C388" s="234">
        <v>130011134.68000001</v>
      </c>
      <c r="F388" s="89"/>
      <c r="G388" s="89"/>
      <c r="H388" s="89"/>
    </row>
    <row r="389" spans="2:8" s="87" customFormat="1" ht="15">
      <c r="B389" s="161" t="s">
        <v>2710</v>
      </c>
      <c r="C389" s="234">
        <v>171867149.28</v>
      </c>
      <c r="F389" s="89"/>
      <c r="G389" s="89"/>
      <c r="H389" s="89"/>
    </row>
    <row r="390" spans="2:8" s="87" customFormat="1" ht="15">
      <c r="B390" s="161" t="s">
        <v>2713</v>
      </c>
      <c r="C390" s="234">
        <v>296986735</v>
      </c>
      <c r="F390" s="89"/>
      <c r="G390" s="89"/>
      <c r="H390" s="89"/>
    </row>
    <row r="391" spans="2:8" s="87" customFormat="1" ht="15">
      <c r="B391" s="161" t="s">
        <v>2716</v>
      </c>
      <c r="C391" s="234">
        <v>99332504.640000001</v>
      </c>
      <c r="F391" s="89"/>
      <c r="G391" s="89"/>
      <c r="H391" s="89"/>
    </row>
    <row r="392" spans="2:8" s="87" customFormat="1" ht="15">
      <c r="B392" s="161" t="s">
        <v>2721</v>
      </c>
      <c r="C392" s="234">
        <v>28784524.699999999</v>
      </c>
      <c r="F392" s="89"/>
      <c r="G392" s="89"/>
      <c r="H392" s="89"/>
    </row>
    <row r="393" spans="2:8" s="87" customFormat="1" ht="15">
      <c r="B393" s="161" t="s">
        <v>2725</v>
      </c>
      <c r="C393" s="234">
        <v>111219788.86</v>
      </c>
      <c r="F393" s="89"/>
      <c r="G393" s="89"/>
      <c r="H393" s="89"/>
    </row>
    <row r="394" spans="2:8" s="87" customFormat="1" ht="15">
      <c r="B394" s="161" t="s">
        <v>2727</v>
      </c>
      <c r="C394" s="234">
        <v>255791343.71000001</v>
      </c>
      <c r="F394" s="89"/>
      <c r="G394" s="89"/>
      <c r="H394" s="89"/>
    </row>
    <row r="395" spans="2:8" s="87" customFormat="1" ht="15">
      <c r="B395" s="161" t="s">
        <v>2728</v>
      </c>
      <c r="C395" s="234">
        <v>77153887.280000001</v>
      </c>
      <c r="F395" s="89"/>
      <c r="G395" s="89"/>
      <c r="H395" s="89"/>
    </row>
    <row r="396" spans="2:8" s="87" customFormat="1" ht="15">
      <c r="B396" s="161" t="s">
        <v>2729</v>
      </c>
      <c r="C396" s="234">
        <v>80170306.230000004</v>
      </c>
      <c r="F396" s="89"/>
      <c r="G396" s="89"/>
      <c r="H396" s="89"/>
    </row>
    <row r="397" spans="2:8" s="87" customFormat="1" ht="15">
      <c r="B397" s="161" t="s">
        <v>2732</v>
      </c>
      <c r="C397" s="234">
        <v>22938689.379999999</v>
      </c>
      <c r="F397" s="89"/>
      <c r="G397" s="89"/>
      <c r="H397" s="89"/>
    </row>
    <row r="398" spans="2:8" s="87" customFormat="1" ht="15">
      <c r="B398" s="161" t="s">
        <v>2734</v>
      </c>
      <c r="C398" s="234">
        <v>228386992.97999999</v>
      </c>
      <c r="F398" s="89"/>
      <c r="G398" s="89"/>
      <c r="H398" s="89"/>
    </row>
    <row r="399" spans="2:8" s="87" customFormat="1" ht="15">
      <c r="B399" s="161" t="s">
        <v>2735</v>
      </c>
      <c r="C399" s="234">
        <v>181184649</v>
      </c>
      <c r="F399" s="89"/>
      <c r="G399" s="89"/>
      <c r="H399" s="89"/>
    </row>
    <row r="400" spans="2:8" s="87" customFormat="1" ht="15">
      <c r="B400" s="161" t="s">
        <v>2739</v>
      </c>
      <c r="C400" s="234">
        <v>229151300</v>
      </c>
      <c r="F400" s="89"/>
      <c r="G400" s="89"/>
      <c r="H400" s="89"/>
    </row>
    <row r="401" spans="2:8" s="87" customFormat="1" ht="15">
      <c r="B401" s="161" t="s">
        <v>2741</v>
      </c>
      <c r="C401" s="234">
        <v>196433569.80000001</v>
      </c>
      <c r="F401" s="89"/>
      <c r="G401" s="89"/>
      <c r="H401" s="89"/>
    </row>
    <row r="402" spans="2:8" s="87" customFormat="1" ht="15">
      <c r="B402" s="161" t="s">
        <v>2743</v>
      </c>
      <c r="C402" s="234">
        <v>196400023.03999999</v>
      </c>
      <c r="F402" s="89"/>
      <c r="G402" s="89"/>
      <c r="H402" s="89"/>
    </row>
    <row r="403" spans="2:8" s="87" customFormat="1" ht="15">
      <c r="B403" s="161" t="s">
        <v>2744</v>
      </c>
      <c r="C403" s="234">
        <v>175582795.44</v>
      </c>
      <c r="F403" s="89"/>
      <c r="G403" s="89"/>
      <c r="H403" s="89"/>
    </row>
    <row r="404" spans="2:8" s="87" customFormat="1" ht="15">
      <c r="B404" s="161" t="s">
        <v>2748</v>
      </c>
      <c r="C404" s="234">
        <v>151548480</v>
      </c>
      <c r="F404" s="89"/>
      <c r="G404" s="89"/>
      <c r="H404" s="89"/>
    </row>
    <row r="405" spans="2:8" s="87" customFormat="1" ht="15">
      <c r="B405" s="161" t="s">
        <v>2751</v>
      </c>
      <c r="C405" s="234">
        <v>158504508.71999997</v>
      </c>
      <c r="F405" s="89"/>
      <c r="G405" s="89"/>
      <c r="H405" s="89"/>
    </row>
    <row r="406" spans="2:8" s="87" customFormat="1" ht="15">
      <c r="B406" s="161" t="s">
        <v>2752</v>
      </c>
      <c r="C406" s="234">
        <v>152396715.59999999</v>
      </c>
      <c r="F406" s="89"/>
      <c r="G406" s="89"/>
      <c r="H406" s="89"/>
    </row>
    <row r="407" spans="2:8" s="87" customFormat="1" ht="15">
      <c r="B407" s="161" t="s">
        <v>2758</v>
      </c>
      <c r="C407" s="234">
        <v>72691519.129999995</v>
      </c>
      <c r="F407" s="89"/>
      <c r="G407" s="89"/>
      <c r="H407" s="89"/>
    </row>
    <row r="408" spans="2:8" s="87" customFormat="1" ht="15">
      <c r="B408" s="161" t="s">
        <v>2759</v>
      </c>
      <c r="C408" s="234">
        <v>124034678.59999999</v>
      </c>
      <c r="F408" s="89"/>
      <c r="G408" s="89"/>
      <c r="H408" s="89"/>
    </row>
    <row r="409" spans="2:8" s="87" customFormat="1" ht="15">
      <c r="B409" s="161" t="s">
        <v>2761</v>
      </c>
      <c r="C409" s="234">
        <v>157876481.28</v>
      </c>
      <c r="F409" s="89"/>
      <c r="G409" s="89"/>
      <c r="H409" s="89"/>
    </row>
    <row r="410" spans="2:8" s="87" customFormat="1" ht="15">
      <c r="B410" s="161" t="s">
        <v>2773</v>
      </c>
      <c r="C410" s="234">
        <v>46426215.039999999</v>
      </c>
      <c r="F410" s="89"/>
      <c r="G410" s="89"/>
      <c r="H410" s="89"/>
    </row>
    <row r="411" spans="2:8" s="87" customFormat="1" ht="15">
      <c r="B411" s="161" t="s">
        <v>2774</v>
      </c>
      <c r="C411" s="234">
        <v>54617088</v>
      </c>
      <c r="F411" s="89"/>
      <c r="G411" s="89"/>
      <c r="H411" s="89"/>
    </row>
    <row r="412" spans="2:8" s="87" customFormat="1" ht="15">
      <c r="B412" s="161" t="s">
        <v>2776</v>
      </c>
      <c r="C412" s="234">
        <v>40027269.759999998</v>
      </c>
      <c r="F412" s="89"/>
      <c r="G412" s="89"/>
      <c r="H412" s="89"/>
    </row>
    <row r="413" spans="2:8" s="87" customFormat="1" ht="15">
      <c r="B413" s="161" t="s">
        <v>2779</v>
      </c>
      <c r="C413" s="234">
        <v>55609902.43</v>
      </c>
      <c r="F413" s="89"/>
      <c r="G413" s="89"/>
      <c r="H413" s="89"/>
    </row>
    <row r="414" spans="2:8" s="87" customFormat="1" ht="15">
      <c r="B414" s="161" t="s">
        <v>2788</v>
      </c>
      <c r="C414" s="234">
        <v>78416178.5</v>
      </c>
      <c r="F414" s="89"/>
      <c r="G414" s="89"/>
      <c r="H414" s="89"/>
    </row>
    <row r="415" spans="2:8" s="87" customFormat="1" ht="15">
      <c r="B415" s="161" t="s">
        <v>2793</v>
      </c>
      <c r="C415" s="234">
        <v>62727100.25</v>
      </c>
      <c r="F415" s="89"/>
      <c r="G415" s="89"/>
      <c r="H415" s="89"/>
    </row>
    <row r="416" spans="2:8" s="87" customFormat="1" ht="15">
      <c r="B416" s="161" t="s">
        <v>2803</v>
      </c>
      <c r="C416" s="234">
        <v>37360270.5</v>
      </c>
      <c r="F416" s="89"/>
      <c r="G416" s="89"/>
      <c r="H416" s="89"/>
    </row>
    <row r="417" spans="2:8" s="87" customFormat="1" ht="15">
      <c r="B417" s="161" t="s">
        <v>2810</v>
      </c>
      <c r="C417" s="234">
        <v>35115998.719999999</v>
      </c>
      <c r="F417" s="89"/>
      <c r="G417" s="89"/>
      <c r="H417" s="89"/>
    </row>
    <row r="418" spans="2:8" s="87" customFormat="1" ht="15.75">
      <c r="C418" s="177">
        <f>SUM(C373:C417)</f>
        <v>5880993948.0200014</v>
      </c>
      <c r="F418" s="89"/>
      <c r="G418" s="89"/>
      <c r="H418" s="89"/>
    </row>
    <row r="419" spans="2:8" s="87" customFormat="1">
      <c r="C419" s="88"/>
      <c r="F419" s="89"/>
      <c r="G419" s="89"/>
      <c r="H419" s="89"/>
    </row>
    <row r="420" spans="2:8" s="87" customFormat="1" ht="15.75">
      <c r="B420" s="176" t="s">
        <v>2854</v>
      </c>
      <c r="C420" s="232" t="s">
        <v>2836</v>
      </c>
      <c r="F420" s="89"/>
      <c r="G420" s="89"/>
      <c r="H420" s="89"/>
    </row>
    <row r="421" spans="2:8" s="87" customFormat="1" ht="15">
      <c r="B421" s="161" t="s">
        <v>2662</v>
      </c>
      <c r="C421" s="234">
        <v>165346380.33000001</v>
      </c>
      <c r="F421" s="89"/>
      <c r="G421" s="89"/>
      <c r="H421" s="89"/>
    </row>
    <row r="422" spans="2:8" s="87" customFormat="1" ht="15">
      <c r="B422" s="161" t="s">
        <v>2664</v>
      </c>
      <c r="C422" s="234">
        <v>127784004.97999999</v>
      </c>
      <c r="F422" s="89"/>
      <c r="G422" s="89"/>
      <c r="H422" s="89"/>
    </row>
    <row r="423" spans="2:8" s="87" customFormat="1" ht="15">
      <c r="B423" s="161" t="s">
        <v>2670</v>
      </c>
      <c r="C423" s="234">
        <v>232119666.54999998</v>
      </c>
      <c r="F423" s="89"/>
      <c r="G423" s="89"/>
      <c r="H423" s="89"/>
    </row>
    <row r="424" spans="2:8" s="87" customFormat="1" ht="15">
      <c r="B424" s="161" t="s">
        <v>2673</v>
      </c>
      <c r="C424" s="234">
        <v>68788571.609999999</v>
      </c>
      <c r="F424" s="89"/>
      <c r="G424" s="89"/>
      <c r="H424" s="89"/>
    </row>
    <row r="425" spans="2:8" s="87" customFormat="1" ht="15">
      <c r="B425" s="161" t="s">
        <v>2679</v>
      </c>
      <c r="C425" s="234">
        <v>146945933.14000002</v>
      </c>
      <c r="F425" s="89"/>
      <c r="G425" s="89"/>
      <c r="H425" s="89"/>
    </row>
    <row r="426" spans="2:8" s="87" customFormat="1" ht="15">
      <c r="B426" s="161" t="s">
        <v>2680</v>
      </c>
      <c r="C426" s="234">
        <v>68278095.890000001</v>
      </c>
      <c r="F426" s="89"/>
      <c r="G426" s="89"/>
      <c r="H426" s="89"/>
    </row>
    <row r="427" spans="2:8" s="87" customFormat="1" ht="15">
      <c r="B427" s="161" t="s">
        <v>2681</v>
      </c>
      <c r="C427" s="234">
        <v>115435319.65000001</v>
      </c>
      <c r="F427" s="89"/>
      <c r="G427" s="89"/>
      <c r="H427" s="89"/>
    </row>
    <row r="428" spans="2:8" s="87" customFormat="1" ht="15">
      <c r="B428" s="161" t="s">
        <v>2685</v>
      </c>
      <c r="C428" s="234">
        <v>338356916.32999998</v>
      </c>
      <c r="F428" s="89"/>
      <c r="G428" s="89"/>
      <c r="H428" s="89"/>
    </row>
    <row r="429" spans="2:8" s="87" customFormat="1" ht="15">
      <c r="B429" s="161" t="s">
        <v>2691</v>
      </c>
      <c r="C429" s="234">
        <v>55069351.670000002</v>
      </c>
      <c r="F429" s="89"/>
      <c r="G429" s="89"/>
      <c r="H429" s="89"/>
    </row>
    <row r="430" spans="2:8" s="87" customFormat="1" ht="15">
      <c r="B430" s="161" t="s">
        <v>2692</v>
      </c>
      <c r="C430" s="234">
        <v>65784183.009999998</v>
      </c>
      <c r="F430" s="89"/>
      <c r="G430" s="89"/>
      <c r="H430" s="89"/>
    </row>
    <row r="431" spans="2:8" s="87" customFormat="1" ht="15">
      <c r="B431" s="161" t="s">
        <v>2693</v>
      </c>
      <c r="C431" s="234">
        <v>78754516.439999998</v>
      </c>
      <c r="F431" s="89"/>
      <c r="G431" s="89"/>
      <c r="H431" s="89"/>
    </row>
    <row r="432" spans="2:8" s="87" customFormat="1" ht="15">
      <c r="B432" s="161" t="s">
        <v>2694</v>
      </c>
      <c r="C432" s="234">
        <v>247762016.45999998</v>
      </c>
      <c r="F432" s="89"/>
      <c r="G432" s="89"/>
      <c r="H432" s="89"/>
    </row>
    <row r="433" spans="2:8" s="87" customFormat="1" ht="15">
      <c r="B433" s="161" t="s">
        <v>2698</v>
      </c>
      <c r="C433" s="234">
        <v>329377675.56999999</v>
      </c>
      <c r="F433" s="89"/>
      <c r="G433" s="89"/>
      <c r="H433" s="89"/>
    </row>
    <row r="434" spans="2:8" s="87" customFormat="1" ht="15">
      <c r="B434" s="161" t="s">
        <v>2703</v>
      </c>
      <c r="C434" s="234">
        <v>1638129.31</v>
      </c>
      <c r="F434" s="89"/>
      <c r="G434" s="89"/>
      <c r="H434" s="89"/>
    </row>
    <row r="435" spans="2:8" s="87" customFormat="1" ht="15">
      <c r="B435" s="161" t="s">
        <v>2705</v>
      </c>
      <c r="C435" s="234">
        <v>94049661.140000001</v>
      </c>
      <c r="F435" s="89"/>
      <c r="G435" s="89"/>
      <c r="H435" s="89"/>
    </row>
    <row r="436" spans="2:8" s="87" customFormat="1" ht="15">
      <c r="B436" s="161" t="s">
        <v>2708</v>
      </c>
      <c r="C436" s="234">
        <v>139916915.40000001</v>
      </c>
      <c r="F436" s="89"/>
      <c r="G436" s="89"/>
      <c r="H436" s="89"/>
    </row>
    <row r="437" spans="2:8" s="87" customFormat="1" ht="15">
      <c r="B437" s="161" t="s">
        <v>2710</v>
      </c>
      <c r="C437" s="234">
        <v>173635393.64000002</v>
      </c>
      <c r="F437" s="89"/>
      <c r="G437" s="89"/>
      <c r="H437" s="89"/>
    </row>
    <row r="438" spans="2:8" s="87" customFormat="1" ht="15">
      <c r="B438" s="161" t="s">
        <v>2713</v>
      </c>
      <c r="C438" s="234">
        <v>286206677.38999999</v>
      </c>
      <c r="F438" s="89"/>
      <c r="G438" s="89"/>
      <c r="H438" s="89"/>
    </row>
    <row r="439" spans="2:8" s="87" customFormat="1" ht="15">
      <c r="B439" s="161" t="s">
        <v>2716</v>
      </c>
      <c r="C439" s="234">
        <v>106037483.86</v>
      </c>
      <c r="F439" s="89"/>
      <c r="G439" s="89"/>
      <c r="H439" s="89"/>
    </row>
    <row r="440" spans="2:8" s="87" customFormat="1" ht="15">
      <c r="B440" s="161" t="s">
        <v>2721</v>
      </c>
      <c r="C440" s="234">
        <v>28664876</v>
      </c>
      <c r="F440" s="89"/>
      <c r="G440" s="89"/>
      <c r="H440" s="89"/>
    </row>
    <row r="441" spans="2:8" s="87" customFormat="1" ht="15">
      <c r="B441" s="161" t="s">
        <v>2725</v>
      </c>
      <c r="C441" s="234">
        <v>107783142.06999999</v>
      </c>
      <c r="F441" s="89"/>
      <c r="G441" s="89"/>
      <c r="H441" s="89"/>
    </row>
    <row r="442" spans="2:8" s="87" customFormat="1" ht="15">
      <c r="B442" s="161" t="s">
        <v>2727</v>
      </c>
      <c r="C442" s="234">
        <v>193057481.14000002</v>
      </c>
      <c r="F442" s="89"/>
      <c r="G442" s="89"/>
      <c r="H442" s="89"/>
    </row>
    <row r="443" spans="2:8" s="87" customFormat="1" ht="15">
      <c r="B443" s="161" t="s">
        <v>2728</v>
      </c>
      <c r="C443" s="234">
        <v>73602181.810000002</v>
      </c>
      <c r="F443" s="89"/>
      <c r="G443" s="89"/>
      <c r="H443" s="89"/>
    </row>
    <row r="444" spans="2:8" s="87" customFormat="1" ht="15">
      <c r="B444" s="161" t="s">
        <v>2729</v>
      </c>
      <c r="C444" s="234">
        <v>79307399.840000004</v>
      </c>
      <c r="F444" s="89"/>
      <c r="G444" s="89"/>
      <c r="H444" s="89"/>
    </row>
    <row r="445" spans="2:8" s="87" customFormat="1" ht="15">
      <c r="B445" s="161" t="s">
        <v>2732</v>
      </c>
      <c r="C445" s="234">
        <v>23970556.629999999</v>
      </c>
      <c r="F445" s="89"/>
      <c r="G445" s="89"/>
      <c r="H445" s="89"/>
    </row>
    <row r="446" spans="2:8" s="87" customFormat="1" ht="15">
      <c r="B446" s="161" t="s">
        <v>2734</v>
      </c>
      <c r="C446" s="234">
        <v>227507559.35999998</v>
      </c>
      <c r="F446" s="89"/>
      <c r="G446" s="89"/>
      <c r="H446" s="89"/>
    </row>
    <row r="447" spans="2:8" s="87" customFormat="1" ht="15">
      <c r="B447" s="161" t="s">
        <v>2735</v>
      </c>
      <c r="C447" s="234">
        <v>191035793.19999999</v>
      </c>
      <c r="F447" s="89"/>
      <c r="G447" s="89"/>
      <c r="H447" s="89"/>
    </row>
    <row r="448" spans="2:8" s="87" customFormat="1" ht="15">
      <c r="B448" s="161" t="s">
        <v>2739</v>
      </c>
      <c r="C448" s="234">
        <v>244200141.27000001</v>
      </c>
      <c r="F448" s="89"/>
      <c r="G448" s="89"/>
      <c r="H448" s="89"/>
    </row>
    <row r="449" spans="2:8" s="87" customFormat="1" ht="15">
      <c r="B449" s="161" t="s">
        <v>2741</v>
      </c>
      <c r="C449" s="234">
        <v>209773982.20000002</v>
      </c>
      <c r="F449" s="89"/>
      <c r="G449" s="89"/>
      <c r="H449" s="89"/>
    </row>
    <row r="450" spans="2:8" s="87" customFormat="1" ht="15">
      <c r="B450" s="161" t="s">
        <v>2743</v>
      </c>
      <c r="C450" s="234">
        <v>203769274.91999999</v>
      </c>
      <c r="F450" s="89"/>
      <c r="G450" s="89"/>
      <c r="H450" s="89"/>
    </row>
    <row r="451" spans="2:8" s="87" customFormat="1" ht="15">
      <c r="B451" s="161" t="s">
        <v>2744</v>
      </c>
      <c r="C451" s="234">
        <v>179864543.72</v>
      </c>
      <c r="F451" s="89"/>
      <c r="G451" s="89"/>
      <c r="H451" s="89"/>
    </row>
    <row r="452" spans="2:8" s="87" customFormat="1" ht="15">
      <c r="B452" s="161" t="s">
        <v>2748</v>
      </c>
      <c r="C452" s="234">
        <v>154505673.56</v>
      </c>
      <c r="F452" s="89"/>
      <c r="G452" s="89"/>
      <c r="H452" s="89"/>
    </row>
    <row r="453" spans="2:8" s="87" customFormat="1" ht="15">
      <c r="B453" s="161" t="s">
        <v>2751</v>
      </c>
      <c r="C453" s="234">
        <v>142306527.63</v>
      </c>
      <c r="F453" s="89"/>
      <c r="G453" s="89"/>
      <c r="H453" s="89"/>
    </row>
    <row r="454" spans="2:8" s="87" customFormat="1" ht="15">
      <c r="B454" s="161" t="s">
        <v>2752</v>
      </c>
      <c r="C454" s="234">
        <v>162006226.59999999</v>
      </c>
      <c r="F454" s="89"/>
      <c r="G454" s="89"/>
      <c r="H454" s="89"/>
    </row>
    <row r="455" spans="2:8" s="87" customFormat="1" ht="15">
      <c r="B455" s="161" t="s">
        <v>2758</v>
      </c>
      <c r="C455" s="234">
        <v>73628177.900000006</v>
      </c>
      <c r="F455" s="89"/>
      <c r="G455" s="89"/>
      <c r="H455" s="89"/>
    </row>
    <row r="456" spans="2:8" s="87" customFormat="1" ht="15">
      <c r="B456" s="161" t="s">
        <v>2759</v>
      </c>
      <c r="C456" s="234">
        <v>114667379.73999999</v>
      </c>
      <c r="F456" s="89"/>
      <c r="G456" s="89"/>
      <c r="H456" s="89"/>
    </row>
    <row r="457" spans="2:8" s="87" customFormat="1" ht="15">
      <c r="B457" s="161" t="s">
        <v>2761</v>
      </c>
      <c r="C457" s="234">
        <v>133747136.8</v>
      </c>
      <c r="F457" s="89"/>
      <c r="G457" s="89"/>
      <c r="H457" s="89"/>
    </row>
    <row r="458" spans="2:8" s="87" customFormat="1" ht="15">
      <c r="B458" s="161" t="s">
        <v>2773</v>
      </c>
      <c r="C458" s="234">
        <v>43760778.200000003</v>
      </c>
      <c r="F458" s="89"/>
      <c r="G458" s="89"/>
      <c r="H458" s="89"/>
    </row>
    <row r="459" spans="2:8" s="87" customFormat="1" ht="15">
      <c r="B459" s="161" t="s">
        <v>2774</v>
      </c>
      <c r="C459" s="234">
        <v>52419552.229999997</v>
      </c>
      <c r="F459" s="89"/>
      <c r="G459" s="89"/>
      <c r="H459" s="89"/>
    </row>
    <row r="460" spans="2:8" s="87" customFormat="1" ht="15">
      <c r="B460" s="161" t="s">
        <v>2776</v>
      </c>
      <c r="C460" s="234">
        <v>39253834.280000001</v>
      </c>
      <c r="F460" s="89"/>
      <c r="G460" s="89"/>
      <c r="H460" s="89"/>
    </row>
    <row r="461" spans="2:8" s="87" customFormat="1" ht="15">
      <c r="B461" s="161" t="s">
        <v>2779</v>
      </c>
      <c r="C461" s="234">
        <v>63379297.079999998</v>
      </c>
      <c r="F461" s="89"/>
      <c r="G461" s="89"/>
      <c r="H461" s="89"/>
    </row>
    <row r="462" spans="2:8" s="87" customFormat="1" ht="15">
      <c r="B462" s="161" t="s">
        <v>2788</v>
      </c>
      <c r="C462" s="234">
        <v>75754312.939999998</v>
      </c>
      <c r="F462" s="89"/>
      <c r="G462" s="89"/>
      <c r="H462" s="89"/>
    </row>
    <row r="463" spans="2:8" s="87" customFormat="1" ht="15">
      <c r="B463" s="161" t="s">
        <v>2793</v>
      </c>
      <c r="C463" s="234">
        <v>54780917.949999996</v>
      </c>
      <c r="F463" s="89"/>
      <c r="G463" s="89"/>
      <c r="H463" s="89"/>
    </row>
    <row r="464" spans="2:8" s="87" customFormat="1" ht="15">
      <c r="B464" s="161" t="s">
        <v>2803</v>
      </c>
      <c r="C464" s="234">
        <v>36469362.109999999</v>
      </c>
      <c r="F464" s="89"/>
      <c r="G464" s="89"/>
      <c r="H464" s="89"/>
    </row>
    <row r="465" spans="2:9" s="87" customFormat="1" ht="15">
      <c r="B465" s="161" t="s">
        <v>2810</v>
      </c>
      <c r="C465" s="234">
        <v>34143534.369999997</v>
      </c>
      <c r="F465" s="89"/>
      <c r="G465" s="89"/>
      <c r="H465" s="89"/>
    </row>
    <row r="466" spans="2:9" s="87" customFormat="1" ht="15.75">
      <c r="C466" s="177">
        <f>SUM(C421:C465)</f>
        <v>5784646535.9199982</v>
      </c>
      <c r="F466" s="89"/>
      <c r="G466" s="89"/>
      <c r="H466" s="89"/>
    </row>
    <row r="467" spans="2:9" s="87" customFormat="1">
      <c r="C467" s="88"/>
      <c r="F467" s="89"/>
      <c r="G467" s="89"/>
      <c r="H467" s="89"/>
    </row>
    <row r="468" spans="2:9" s="87" customFormat="1" ht="15.75">
      <c r="B468" s="194" t="s">
        <v>2842</v>
      </c>
      <c r="C468" s="177">
        <f>+C466-C418</f>
        <v>-96347412.100003242</v>
      </c>
      <c r="F468" s="89"/>
      <c r="G468" s="89"/>
      <c r="H468" s="89"/>
    </row>
    <row r="469" spans="2:9" s="87" customFormat="1">
      <c r="C469" s="88"/>
      <c r="F469" s="89"/>
      <c r="G469" s="89"/>
      <c r="H469" s="89"/>
    </row>
    <row r="470" spans="2:9" s="87" customFormat="1">
      <c r="C470" s="88"/>
      <c r="F470" s="89"/>
      <c r="G470" s="89"/>
      <c r="H470" s="89"/>
    </row>
    <row r="471" spans="2:9" s="87" customFormat="1" ht="15">
      <c r="B471" s="168" t="s">
        <v>2829</v>
      </c>
      <c r="C471" s="178">
        <v>44316</v>
      </c>
      <c r="D471" s="110"/>
      <c r="E471" s="235"/>
      <c r="F471" s="179"/>
      <c r="G471" s="89"/>
      <c r="H471" s="89"/>
      <c r="I471" s="159"/>
    </row>
    <row r="472" spans="2:9" s="87" customFormat="1" ht="45">
      <c r="B472" s="181" t="s">
        <v>2525</v>
      </c>
      <c r="C472" s="181" t="s">
        <v>2830</v>
      </c>
      <c r="D472" s="111" t="s">
        <v>2527</v>
      </c>
      <c r="E472" s="182" t="s">
        <v>2528</v>
      </c>
      <c r="F472" s="171" t="s">
        <v>2529</v>
      </c>
      <c r="G472" s="89"/>
      <c r="H472" s="89"/>
      <c r="I472" s="159"/>
    </row>
    <row r="473" spans="2:9" s="228" customFormat="1" ht="15">
      <c r="B473" s="243" t="s">
        <v>2902</v>
      </c>
      <c r="C473" s="244">
        <v>2750</v>
      </c>
      <c r="D473" s="116">
        <v>32429.197700000001</v>
      </c>
      <c r="E473" s="117">
        <v>32893.550000000003</v>
      </c>
      <c r="F473" s="245" t="s">
        <v>2843</v>
      </c>
      <c r="G473" s="227"/>
      <c r="H473" s="227"/>
      <c r="I473" s="229"/>
    </row>
    <row r="474" spans="2:9" s="87" customFormat="1">
      <c r="B474" s="183" t="s">
        <v>2903</v>
      </c>
      <c r="C474" s="170"/>
      <c r="D474" s="170"/>
      <c r="E474" s="170"/>
      <c r="F474" s="179"/>
      <c r="G474" s="89"/>
      <c r="H474" s="89"/>
      <c r="I474" s="159"/>
    </row>
    <row r="475" spans="2:9" s="87" customFormat="1">
      <c r="B475" s="170"/>
      <c r="C475" s="170"/>
      <c r="D475" s="170"/>
      <c r="E475" s="170"/>
      <c r="F475" s="179"/>
      <c r="G475" s="89"/>
      <c r="H475" s="89"/>
      <c r="I475" s="159"/>
    </row>
    <row r="476" spans="2:9" s="87" customFormat="1">
      <c r="B476" s="184" t="s">
        <v>2831</v>
      </c>
      <c r="C476" s="118">
        <v>3.7000000000000002E-3</v>
      </c>
      <c r="D476" s="170"/>
      <c r="E476" s="170"/>
      <c r="F476" s="179"/>
      <c r="G476" s="89"/>
      <c r="H476" s="89"/>
      <c r="I476" s="159"/>
    </row>
    <row r="477" spans="2:9" s="87" customFormat="1">
      <c r="B477" s="170"/>
      <c r="C477" s="170"/>
      <c r="D477" s="170"/>
      <c r="E477" s="170"/>
      <c r="F477" s="179"/>
      <c r="G477" s="89"/>
      <c r="H477" s="89"/>
      <c r="I477" s="159"/>
    </row>
    <row r="478" spans="2:9" s="87" customFormat="1" ht="15">
      <c r="B478" s="241" t="s">
        <v>2658</v>
      </c>
      <c r="C478" s="170"/>
      <c r="E478" s="170"/>
      <c r="F478" s="179"/>
      <c r="G478" s="89"/>
      <c r="H478" s="89"/>
      <c r="I478" s="159"/>
    </row>
    <row r="479" spans="2:9" s="87" customFormat="1">
      <c r="B479" s="170"/>
      <c r="C479" s="170"/>
      <c r="E479" s="170"/>
      <c r="F479" s="179"/>
      <c r="G479" s="89"/>
      <c r="H479" s="89"/>
      <c r="I479" s="159"/>
    </row>
    <row r="480" spans="2:9" s="87" customFormat="1" ht="15">
      <c r="B480" s="239" t="s">
        <v>2844</v>
      </c>
      <c r="C480" s="119" t="s">
        <v>2833</v>
      </c>
      <c r="E480" s="170"/>
      <c r="F480" s="179"/>
      <c r="G480" s="89"/>
      <c r="H480" s="89"/>
      <c r="I480" s="159"/>
    </row>
    <row r="481" spans="2:9" s="228" customFormat="1" ht="15">
      <c r="B481" s="120" t="s">
        <v>2853</v>
      </c>
      <c r="C481" s="121">
        <v>2</v>
      </c>
      <c r="E481" s="246"/>
      <c r="F481" s="247"/>
      <c r="G481" s="227"/>
      <c r="H481" s="227"/>
      <c r="I481" s="229"/>
    </row>
    <row r="482" spans="2:9" s="87" customFormat="1" ht="15">
      <c r="C482" s="228"/>
      <c r="E482" s="170"/>
      <c r="F482" s="179"/>
      <c r="G482" s="89"/>
      <c r="H482" s="89"/>
      <c r="I482" s="159"/>
    </row>
    <row r="483" spans="2:9" s="87" customFormat="1" ht="15">
      <c r="B483" s="248" t="s">
        <v>2845</v>
      </c>
      <c r="C483" s="122" t="s">
        <v>2833</v>
      </c>
      <c r="E483" s="170"/>
      <c r="F483" s="179"/>
      <c r="G483" s="89"/>
      <c r="H483" s="89"/>
      <c r="I483" s="159"/>
    </row>
    <row r="484" spans="2:9" s="228" customFormat="1" ht="15">
      <c r="B484" s="120" t="s">
        <v>2853</v>
      </c>
      <c r="C484" s="121">
        <v>2</v>
      </c>
      <c r="E484" s="246"/>
      <c r="F484" s="247"/>
      <c r="G484" s="227"/>
      <c r="H484" s="227"/>
      <c r="I484" s="229"/>
    </row>
    <row r="485" spans="2:9" s="87" customFormat="1" ht="15">
      <c r="C485" s="228"/>
      <c r="E485" s="170"/>
      <c r="F485" s="179"/>
      <c r="G485" s="89"/>
      <c r="H485" s="89"/>
      <c r="I485" s="159"/>
    </row>
    <row r="486" spans="2:9" s="87" customFormat="1" ht="15">
      <c r="B486" s="239" t="s">
        <v>2846</v>
      </c>
      <c r="C486" s="123" t="s">
        <v>2836</v>
      </c>
      <c r="E486" s="170"/>
      <c r="F486" s="179"/>
      <c r="G486" s="89"/>
      <c r="H486" s="89"/>
      <c r="I486" s="159"/>
    </row>
    <row r="487" spans="2:9" s="228" customFormat="1" ht="15">
      <c r="B487" s="120" t="s">
        <v>2853</v>
      </c>
      <c r="C487" s="124">
        <v>146639871.88</v>
      </c>
      <c r="E487" s="246"/>
      <c r="F487" s="247"/>
      <c r="G487" s="227"/>
      <c r="H487" s="227"/>
      <c r="I487" s="229"/>
    </row>
    <row r="488" spans="2:9" s="87" customFormat="1" ht="15">
      <c r="B488" s="249"/>
      <c r="C488" s="250">
        <f>SUM(C487:C487)</f>
        <v>146639871.88</v>
      </c>
      <c r="F488" s="89"/>
      <c r="G488" s="89"/>
      <c r="H488" s="89"/>
      <c r="I488" s="159"/>
    </row>
    <row r="489" spans="2:9" s="87" customFormat="1" ht="15">
      <c r="C489" s="228"/>
      <c r="F489" s="89"/>
      <c r="G489" s="89"/>
      <c r="H489" s="89"/>
      <c r="I489" s="159"/>
    </row>
    <row r="490" spans="2:9" s="87" customFormat="1" ht="15">
      <c r="B490" s="248" t="s">
        <v>2847</v>
      </c>
      <c r="C490" s="125" t="s">
        <v>2836</v>
      </c>
      <c r="F490" s="89"/>
      <c r="G490" s="89"/>
      <c r="H490" s="89"/>
      <c r="I490" s="159"/>
    </row>
    <row r="491" spans="2:9" s="228" customFormat="1" ht="15">
      <c r="B491" s="120" t="s">
        <v>2853</v>
      </c>
      <c r="C491" s="126">
        <v>138912778.65000001</v>
      </c>
      <c r="E491" s="246"/>
      <c r="F491" s="247"/>
      <c r="G491" s="227"/>
      <c r="H491" s="227"/>
      <c r="I491" s="229"/>
    </row>
    <row r="492" spans="2:9" s="87" customFormat="1" ht="15">
      <c r="C492" s="251">
        <f>SUM(C491:C491)</f>
        <v>138912778.65000001</v>
      </c>
      <c r="F492" s="89"/>
      <c r="G492" s="89"/>
      <c r="H492" s="89"/>
      <c r="I492" s="159"/>
    </row>
    <row r="493" spans="2:9" s="87" customFormat="1" ht="15">
      <c r="C493" s="228"/>
      <c r="F493" s="89"/>
      <c r="G493" s="89"/>
      <c r="H493" s="89"/>
      <c r="I493" s="159"/>
    </row>
    <row r="494" spans="2:9" s="87" customFormat="1" ht="15">
      <c r="B494" s="242" t="s">
        <v>2848</v>
      </c>
      <c r="C494" s="127">
        <f>+C492-C488</f>
        <v>-7727093.2299999893</v>
      </c>
      <c r="F494" s="89"/>
      <c r="G494" s="89"/>
      <c r="H494" s="89"/>
      <c r="I494" s="159"/>
    </row>
    <row r="495" spans="2:9" s="87" customFormat="1">
      <c r="F495" s="89"/>
      <c r="G495" s="89"/>
      <c r="H495" s="89"/>
      <c r="I495" s="159"/>
    </row>
    <row r="496" spans="2:9" s="87" customFormat="1">
      <c r="C496" s="158"/>
      <c r="F496" s="89"/>
      <c r="G496" s="89"/>
      <c r="H496" s="89"/>
      <c r="I496" s="159"/>
    </row>
    <row r="497" spans="2:8" s="87" customFormat="1" ht="15">
      <c r="B497" s="168" t="s">
        <v>2829</v>
      </c>
      <c r="C497" s="178">
        <v>44316</v>
      </c>
      <c r="D497" s="110"/>
      <c r="E497" s="235"/>
      <c r="F497" s="179"/>
      <c r="G497" s="89"/>
      <c r="H497" s="89"/>
    </row>
    <row r="498" spans="2:8" s="87" customFormat="1" ht="45">
      <c r="B498" s="181" t="s">
        <v>2525</v>
      </c>
      <c r="C498" s="181" t="s">
        <v>2830</v>
      </c>
      <c r="D498" s="111" t="s">
        <v>2527</v>
      </c>
      <c r="E498" s="182" t="s">
        <v>2528</v>
      </c>
      <c r="F498" s="171" t="s">
        <v>2529</v>
      </c>
      <c r="G498" s="89"/>
      <c r="H498" s="89"/>
    </row>
    <row r="499" spans="2:8" s="254" customFormat="1">
      <c r="B499" s="252" t="s">
        <v>150</v>
      </c>
      <c r="C499" s="253" t="s">
        <v>150</v>
      </c>
      <c r="D499" s="128" t="s">
        <v>150</v>
      </c>
      <c r="E499" s="128" t="s">
        <v>150</v>
      </c>
      <c r="F499" s="128" t="s">
        <v>150</v>
      </c>
      <c r="G499" s="88"/>
      <c r="H499" s="88"/>
    </row>
    <row r="500" spans="2:8" s="87" customFormat="1">
      <c r="B500" s="183"/>
      <c r="C500" s="170"/>
      <c r="D500" s="170"/>
      <c r="E500" s="170"/>
      <c r="F500" s="179"/>
      <c r="G500" s="89"/>
      <c r="H500" s="89"/>
    </row>
    <row r="501" spans="2:8" s="87" customFormat="1">
      <c r="B501" s="170"/>
      <c r="C501" s="170"/>
      <c r="D501" s="170"/>
      <c r="E501" s="170"/>
      <c r="F501" s="179"/>
      <c r="G501" s="89"/>
      <c r="H501" s="89"/>
    </row>
    <row r="502" spans="2:8" s="87" customFormat="1">
      <c r="B502" s="184" t="s">
        <v>2849</v>
      </c>
      <c r="C502" s="253" t="s">
        <v>150</v>
      </c>
      <c r="D502" s="170"/>
      <c r="E502" s="170"/>
      <c r="F502" s="179"/>
      <c r="G502" s="89"/>
      <c r="H502" s="89"/>
    </row>
    <row r="503" spans="2:8" s="87" customFormat="1">
      <c r="B503" s="170"/>
      <c r="C503" s="170"/>
      <c r="D503" s="170"/>
      <c r="E503" s="170"/>
      <c r="F503" s="179"/>
      <c r="G503" s="89"/>
      <c r="H503" s="89"/>
    </row>
    <row r="504" spans="2:8" s="87" customFormat="1" ht="15">
      <c r="B504" s="175" t="s">
        <v>2850</v>
      </c>
      <c r="C504" s="170"/>
      <c r="E504" s="170"/>
      <c r="F504" s="179"/>
      <c r="G504" s="89"/>
      <c r="H504" s="89"/>
    </row>
    <row r="505" spans="2:8" s="87" customFormat="1">
      <c r="B505" s="170"/>
      <c r="C505" s="170"/>
      <c r="E505" s="170"/>
      <c r="F505" s="179"/>
      <c r="G505" s="89"/>
      <c r="H505" s="89"/>
    </row>
    <row r="506" spans="2:8" s="87" customFormat="1" ht="15">
      <c r="B506" s="239" t="s">
        <v>2851</v>
      </c>
      <c r="C506" s="129" t="s">
        <v>2833</v>
      </c>
      <c r="E506" s="170"/>
      <c r="F506" s="179"/>
      <c r="G506" s="89"/>
      <c r="H506" s="89"/>
    </row>
    <row r="507" spans="2:8" s="87" customFormat="1" ht="15">
      <c r="B507" s="255"/>
      <c r="C507" s="253" t="s">
        <v>150</v>
      </c>
      <c r="E507" s="170"/>
      <c r="F507" s="179"/>
      <c r="G507" s="89"/>
      <c r="H507" s="89"/>
    </row>
    <row r="508" spans="2:8" s="87" customFormat="1" ht="15">
      <c r="B508" s="256"/>
      <c r="C508" s="130"/>
      <c r="E508" s="170"/>
      <c r="F508" s="179"/>
      <c r="G508" s="89"/>
      <c r="H508" s="89"/>
    </row>
    <row r="509" spans="2:8" s="87" customFormat="1">
      <c r="E509" s="170"/>
      <c r="F509" s="179"/>
      <c r="G509" s="89"/>
      <c r="H509" s="89"/>
    </row>
    <row r="510" spans="2:8" s="87" customFormat="1" ht="15">
      <c r="B510" s="248" t="s">
        <v>2823</v>
      </c>
      <c r="C510" s="131" t="s">
        <v>2833</v>
      </c>
      <c r="E510" s="170"/>
      <c r="F510" s="179"/>
      <c r="G510" s="89"/>
      <c r="H510" s="89"/>
    </row>
    <row r="511" spans="2:8" s="87" customFormat="1">
      <c r="B511" s="253"/>
      <c r="C511" s="253" t="s">
        <v>150</v>
      </c>
      <c r="E511" s="170"/>
      <c r="F511" s="179"/>
      <c r="G511" s="89"/>
      <c r="H511" s="89"/>
    </row>
    <row r="512" spans="2:8" s="87" customFormat="1">
      <c r="C512" s="254"/>
      <c r="E512" s="170"/>
      <c r="F512" s="179"/>
      <c r="G512" s="89"/>
      <c r="H512" s="89"/>
    </row>
    <row r="513" spans="2:8" s="87" customFormat="1" ht="15">
      <c r="B513" s="239" t="s">
        <v>2835</v>
      </c>
      <c r="C513" s="129" t="s">
        <v>2836</v>
      </c>
      <c r="E513" s="170"/>
      <c r="F513" s="179"/>
      <c r="G513" s="89"/>
      <c r="H513" s="89"/>
    </row>
    <row r="514" spans="2:8" s="87" customFormat="1" ht="15">
      <c r="B514" s="255"/>
      <c r="C514" s="253" t="s">
        <v>150</v>
      </c>
      <c r="E514" s="170"/>
      <c r="F514" s="179"/>
      <c r="G514" s="89"/>
      <c r="H514" s="89"/>
    </row>
    <row r="515" spans="2:8" s="87" customFormat="1">
      <c r="C515" s="254"/>
      <c r="F515" s="89"/>
      <c r="G515" s="89"/>
      <c r="H515" s="89"/>
    </row>
    <row r="516" spans="2:8" s="87" customFormat="1" ht="15">
      <c r="B516" s="248" t="s">
        <v>2852</v>
      </c>
      <c r="C516" s="132" t="s">
        <v>2836</v>
      </c>
      <c r="F516" s="89"/>
      <c r="G516" s="89"/>
      <c r="H516" s="89"/>
    </row>
    <row r="517" spans="2:8" s="87" customFormat="1" ht="15">
      <c r="B517" s="255"/>
      <c r="C517" s="253" t="s">
        <v>150</v>
      </c>
      <c r="F517" s="89"/>
      <c r="G517" s="89"/>
      <c r="H517" s="89"/>
    </row>
    <row r="518" spans="2:8" s="87" customFormat="1">
      <c r="C518" s="254"/>
      <c r="F518" s="89"/>
      <c r="G518" s="89"/>
      <c r="H518" s="89"/>
    </row>
    <row r="519" spans="2:8" s="87" customFormat="1" ht="15">
      <c r="B519" s="242" t="s">
        <v>2848</v>
      </c>
      <c r="C519" s="253" t="s">
        <v>150</v>
      </c>
      <c r="F519" s="89"/>
      <c r="G519" s="89"/>
      <c r="H519" s="89"/>
    </row>
    <row r="520" spans="2:8" s="87" customFormat="1">
      <c r="F520" s="89"/>
      <c r="G520" s="89"/>
      <c r="H520" s="89"/>
    </row>
    <row r="521" spans="2:8" s="87" customFormat="1">
      <c r="C521" s="158"/>
      <c r="F521" s="89"/>
      <c r="G521" s="89"/>
      <c r="H521" s="89"/>
    </row>
    <row r="522" spans="2:8" s="87" customFormat="1">
      <c r="C522" s="88"/>
      <c r="F522" s="89"/>
      <c r="G522" s="89"/>
      <c r="H522" s="89"/>
    </row>
    <row r="523" spans="2:8" s="87" customFormat="1">
      <c r="C523" s="88"/>
      <c r="F523" s="89"/>
      <c r="G523" s="89"/>
      <c r="H523" s="89"/>
    </row>
    <row r="524" spans="2:8" s="87" customFormat="1">
      <c r="C524" s="88"/>
      <c r="F524" s="89"/>
      <c r="G524" s="89"/>
      <c r="H524" s="89"/>
    </row>
  </sheetData>
  <mergeCells count="3">
    <mergeCell ref="B1:E1"/>
    <mergeCell ref="C3:C8"/>
    <mergeCell ref="F231:F270"/>
  </mergeCells>
  <conditionalFormatting sqref="C481">
    <cfRule type="expression" dxfId="95" priority="88" stopIfTrue="1">
      <formula>$C481="Total"</formula>
    </cfRule>
  </conditionalFormatting>
  <conditionalFormatting sqref="C481">
    <cfRule type="expression" dxfId="94" priority="87">
      <formula>#REF!="Total"</formula>
    </cfRule>
  </conditionalFormatting>
  <conditionalFormatting sqref="C481">
    <cfRule type="expression" dxfId="93" priority="86">
      <formula>#REF!="Total"</formula>
    </cfRule>
  </conditionalFormatting>
  <conditionalFormatting sqref="C481">
    <cfRule type="expression" dxfId="92" priority="85">
      <formula>#REF!="Total"</formula>
    </cfRule>
  </conditionalFormatting>
  <conditionalFormatting sqref="C481">
    <cfRule type="expression" dxfId="91" priority="84">
      <formula>#REF!="Total"</formula>
    </cfRule>
  </conditionalFormatting>
  <conditionalFormatting sqref="C481">
    <cfRule type="expression" dxfId="90" priority="83">
      <formula>#REF!="Total"</formula>
    </cfRule>
  </conditionalFormatting>
  <conditionalFormatting sqref="C481">
    <cfRule type="expression" dxfId="89" priority="89">
      <formula>#REF!="Total"</formula>
    </cfRule>
  </conditionalFormatting>
  <conditionalFormatting sqref="C481">
    <cfRule type="expression" dxfId="88" priority="90">
      <formula>$A447="Total"</formula>
    </cfRule>
  </conditionalFormatting>
  <conditionalFormatting sqref="C481">
    <cfRule type="expression" dxfId="87" priority="82">
      <formula>#REF!="Total"</formula>
    </cfRule>
  </conditionalFormatting>
  <conditionalFormatting sqref="C481">
    <cfRule type="expression" dxfId="86" priority="81">
      <formula>$A478="Total"</formula>
    </cfRule>
  </conditionalFormatting>
  <conditionalFormatting sqref="C481">
    <cfRule type="expression" dxfId="85" priority="80" stopIfTrue="1">
      <formula>$C481="Total"</formula>
    </cfRule>
  </conditionalFormatting>
  <conditionalFormatting sqref="C481">
    <cfRule type="expression" dxfId="84" priority="79">
      <formula>$A478="Total"</formula>
    </cfRule>
  </conditionalFormatting>
  <conditionalFormatting sqref="C481">
    <cfRule type="expression" dxfId="83" priority="78">
      <formula>#REF!="Total"</formula>
    </cfRule>
  </conditionalFormatting>
  <conditionalFormatting sqref="C481">
    <cfRule type="expression" dxfId="82" priority="91">
      <formula>$A456="Total"</formula>
    </cfRule>
  </conditionalFormatting>
  <conditionalFormatting sqref="C481">
    <cfRule type="expression" dxfId="81" priority="77">
      <formula>$A478="Total"</formula>
    </cfRule>
  </conditionalFormatting>
  <conditionalFormatting sqref="C481">
    <cfRule type="expression" dxfId="80" priority="76">
      <formula>$A469="Total"</formula>
    </cfRule>
  </conditionalFormatting>
  <conditionalFormatting sqref="C481">
    <cfRule type="expression" dxfId="79" priority="75">
      <formula>$A467="Total"</formula>
    </cfRule>
  </conditionalFormatting>
  <conditionalFormatting sqref="C481">
    <cfRule type="expression" dxfId="78" priority="74">
      <formula>#REF!="Total"</formula>
    </cfRule>
  </conditionalFormatting>
  <conditionalFormatting sqref="C481">
    <cfRule type="expression" dxfId="77" priority="73">
      <formula>$A478="Total"</formula>
    </cfRule>
  </conditionalFormatting>
  <conditionalFormatting sqref="C481">
    <cfRule type="expression" dxfId="76" priority="72">
      <formula>$A469="Total"</formula>
    </cfRule>
  </conditionalFormatting>
  <conditionalFormatting sqref="C481">
    <cfRule type="expression" dxfId="75" priority="71">
      <formula>$A467="Total"</formula>
    </cfRule>
  </conditionalFormatting>
  <conditionalFormatting sqref="C481">
    <cfRule type="expression" dxfId="74" priority="70">
      <formula>#REF!="Total"</formula>
    </cfRule>
  </conditionalFormatting>
  <conditionalFormatting sqref="B481">
    <cfRule type="expression" dxfId="73" priority="66">
      <formula>#REF!="Total"</formula>
    </cfRule>
  </conditionalFormatting>
  <conditionalFormatting sqref="B481">
    <cfRule type="expression" dxfId="72" priority="65">
      <formula>#REF!="Total"</formula>
    </cfRule>
  </conditionalFormatting>
  <conditionalFormatting sqref="B481">
    <cfRule type="expression" dxfId="71" priority="64">
      <formula>#REF!="Total"</formula>
    </cfRule>
  </conditionalFormatting>
  <conditionalFormatting sqref="B481">
    <cfRule type="expression" dxfId="70" priority="67">
      <formula>#REF!="Total"</formula>
    </cfRule>
  </conditionalFormatting>
  <conditionalFormatting sqref="B481">
    <cfRule type="expression" dxfId="69" priority="68">
      <formula>#REF!="Total"</formula>
    </cfRule>
  </conditionalFormatting>
  <conditionalFormatting sqref="B481">
    <cfRule type="expression" dxfId="68" priority="69" stopIfTrue="1">
      <formula>#REF!="Total"</formula>
    </cfRule>
  </conditionalFormatting>
  <conditionalFormatting sqref="B481">
    <cfRule type="expression" dxfId="67" priority="63">
      <formula>#REF!="Total"</formula>
    </cfRule>
  </conditionalFormatting>
  <conditionalFormatting sqref="B481">
    <cfRule type="expression" dxfId="66" priority="62">
      <formula>$A449="Total"</formula>
    </cfRule>
  </conditionalFormatting>
  <conditionalFormatting sqref="B481">
    <cfRule type="expression" dxfId="65" priority="61">
      <formula>$A450="Total"</formula>
    </cfRule>
  </conditionalFormatting>
  <conditionalFormatting sqref="B481">
    <cfRule type="expression" dxfId="64" priority="60">
      <formula>$A482="Total"</formula>
    </cfRule>
  </conditionalFormatting>
  <conditionalFormatting sqref="B481">
    <cfRule type="expression" dxfId="63" priority="59">
      <formula>$A393="Total"</formula>
    </cfRule>
  </conditionalFormatting>
  <conditionalFormatting sqref="B481">
    <cfRule type="expression" dxfId="62" priority="58">
      <formula>$A387="Total"</formula>
    </cfRule>
  </conditionalFormatting>
  <conditionalFormatting sqref="C484">
    <cfRule type="expression" dxfId="61" priority="55">
      <formula>#REF!="Total"</formula>
    </cfRule>
  </conditionalFormatting>
  <conditionalFormatting sqref="C484">
    <cfRule type="expression" dxfId="60" priority="54" stopIfTrue="1">
      <formula>$C484="Total"</formula>
    </cfRule>
  </conditionalFormatting>
  <conditionalFormatting sqref="C484">
    <cfRule type="expression" dxfId="59" priority="53">
      <formula>#REF!="Total"</formula>
    </cfRule>
  </conditionalFormatting>
  <conditionalFormatting sqref="C484">
    <cfRule type="expression" dxfId="58" priority="52">
      <formula>#REF!="Total"</formula>
    </cfRule>
  </conditionalFormatting>
  <conditionalFormatting sqref="C484">
    <cfRule type="expression" dxfId="57" priority="51">
      <formula>#REF!="Total"</formula>
    </cfRule>
  </conditionalFormatting>
  <conditionalFormatting sqref="C484">
    <cfRule type="expression" dxfId="56" priority="50">
      <formula>#REF!="Total"</formula>
    </cfRule>
  </conditionalFormatting>
  <conditionalFormatting sqref="C484">
    <cfRule type="expression" dxfId="55" priority="49">
      <formula>#REF!="Total"</formula>
    </cfRule>
  </conditionalFormatting>
  <conditionalFormatting sqref="C484">
    <cfRule type="expression" dxfId="54" priority="56">
      <formula>$A450="Total"</formula>
    </cfRule>
  </conditionalFormatting>
  <conditionalFormatting sqref="C484">
    <cfRule type="expression" dxfId="53" priority="48">
      <formula>#REF!="Total"</formula>
    </cfRule>
  </conditionalFormatting>
  <conditionalFormatting sqref="C484">
    <cfRule type="expression" dxfId="52" priority="47">
      <formula>$A481="Total"</formula>
    </cfRule>
  </conditionalFormatting>
  <conditionalFormatting sqref="C484">
    <cfRule type="expression" dxfId="51" priority="46" stopIfTrue="1">
      <formula>$C484="Total"</formula>
    </cfRule>
  </conditionalFormatting>
  <conditionalFormatting sqref="C484">
    <cfRule type="expression" dxfId="50" priority="45">
      <formula>$A481="Total"</formula>
    </cfRule>
  </conditionalFormatting>
  <conditionalFormatting sqref="C484">
    <cfRule type="expression" dxfId="49" priority="44">
      <formula>#REF!="Total"</formula>
    </cfRule>
  </conditionalFormatting>
  <conditionalFormatting sqref="C484">
    <cfRule type="expression" dxfId="48" priority="57">
      <formula>$A459="Total"</formula>
    </cfRule>
  </conditionalFormatting>
  <conditionalFormatting sqref="C484">
    <cfRule type="expression" dxfId="47" priority="43">
      <formula>$A481="Total"</formula>
    </cfRule>
  </conditionalFormatting>
  <conditionalFormatting sqref="C484">
    <cfRule type="expression" dxfId="46" priority="42">
      <formula>$A472="Total"</formula>
    </cfRule>
  </conditionalFormatting>
  <conditionalFormatting sqref="C484">
    <cfRule type="expression" dxfId="45" priority="41">
      <formula>$A470="Total"</formula>
    </cfRule>
  </conditionalFormatting>
  <conditionalFormatting sqref="C484">
    <cfRule type="expression" dxfId="44" priority="40">
      <formula>#REF!="Total"</formula>
    </cfRule>
  </conditionalFormatting>
  <conditionalFormatting sqref="C484">
    <cfRule type="expression" dxfId="43" priority="39">
      <formula>$A481="Total"</formula>
    </cfRule>
  </conditionalFormatting>
  <conditionalFormatting sqref="C484">
    <cfRule type="expression" dxfId="42" priority="38">
      <formula>$A472="Total"</formula>
    </cfRule>
  </conditionalFormatting>
  <conditionalFormatting sqref="C484">
    <cfRule type="expression" dxfId="41" priority="37">
      <formula>$A470="Total"</formula>
    </cfRule>
  </conditionalFormatting>
  <conditionalFormatting sqref="C484">
    <cfRule type="expression" dxfId="40" priority="36">
      <formula>#REF!="Total"</formula>
    </cfRule>
  </conditionalFormatting>
  <conditionalFormatting sqref="B484">
    <cfRule type="expression" dxfId="39" priority="32">
      <formula>#REF!="Total"</formula>
    </cfRule>
  </conditionalFormatting>
  <conditionalFormatting sqref="B484">
    <cfRule type="expression" dxfId="38" priority="31">
      <formula>#REF!="Total"</formula>
    </cfRule>
  </conditionalFormatting>
  <conditionalFormatting sqref="B484">
    <cfRule type="expression" dxfId="37" priority="30">
      <formula>#REF!="Total"</formula>
    </cfRule>
  </conditionalFormatting>
  <conditionalFormatting sqref="B484">
    <cfRule type="expression" dxfId="36" priority="33">
      <formula>#REF!="Total"</formula>
    </cfRule>
  </conditionalFormatting>
  <conditionalFormatting sqref="B484">
    <cfRule type="expression" dxfId="35" priority="34">
      <formula>#REF!="Total"</formula>
    </cfRule>
  </conditionalFormatting>
  <conditionalFormatting sqref="B484">
    <cfRule type="expression" dxfId="34" priority="35" stopIfTrue="1">
      <formula>#REF!="Total"</formula>
    </cfRule>
  </conditionalFormatting>
  <conditionalFormatting sqref="B484">
    <cfRule type="expression" dxfId="33" priority="29">
      <formula>#REF!="Total"</formula>
    </cfRule>
  </conditionalFormatting>
  <conditionalFormatting sqref="B484">
    <cfRule type="expression" dxfId="32" priority="28">
      <formula>$A452="Total"</formula>
    </cfRule>
  </conditionalFormatting>
  <conditionalFormatting sqref="B484">
    <cfRule type="expression" dxfId="31" priority="27">
      <formula>$A453="Total"</formula>
    </cfRule>
  </conditionalFormatting>
  <conditionalFormatting sqref="B484">
    <cfRule type="expression" dxfId="30" priority="26">
      <formula>$A396="Total"</formula>
    </cfRule>
  </conditionalFormatting>
  <conditionalFormatting sqref="B484">
    <cfRule type="expression" dxfId="29" priority="25">
      <formula>$A390="Total"</formula>
    </cfRule>
  </conditionalFormatting>
  <conditionalFormatting sqref="B484">
    <cfRule type="expression" dxfId="28" priority="92">
      <formula>#REF!="Total"</formula>
    </cfRule>
  </conditionalFormatting>
  <conditionalFormatting sqref="B487">
    <cfRule type="expression" dxfId="27" priority="20">
      <formula>#REF!="Total"</formula>
    </cfRule>
  </conditionalFormatting>
  <conditionalFormatting sqref="B487">
    <cfRule type="expression" dxfId="26" priority="19">
      <formula>#REF!="Total"</formula>
    </cfRule>
  </conditionalFormatting>
  <conditionalFormatting sqref="B487">
    <cfRule type="expression" dxfId="25" priority="18">
      <formula>#REF!="Total"</formula>
    </cfRule>
  </conditionalFormatting>
  <conditionalFormatting sqref="B487">
    <cfRule type="expression" dxfId="24" priority="21">
      <formula>#REF!="Total"</formula>
    </cfRule>
  </conditionalFormatting>
  <conditionalFormatting sqref="B487">
    <cfRule type="expression" dxfId="23" priority="22">
      <formula>#REF!="Total"</formula>
    </cfRule>
  </conditionalFormatting>
  <conditionalFormatting sqref="B487">
    <cfRule type="expression" dxfId="22" priority="23" stopIfTrue="1">
      <formula>#REF!="Total"</formula>
    </cfRule>
  </conditionalFormatting>
  <conditionalFormatting sqref="B487">
    <cfRule type="expression" dxfId="21" priority="17">
      <formula>#REF!="Total"</formula>
    </cfRule>
  </conditionalFormatting>
  <conditionalFormatting sqref="B487">
    <cfRule type="expression" dxfId="20" priority="16">
      <formula>$A455="Total"</formula>
    </cfRule>
  </conditionalFormatting>
  <conditionalFormatting sqref="B487">
    <cfRule type="expression" dxfId="19" priority="15">
      <formula>$A456="Total"</formula>
    </cfRule>
  </conditionalFormatting>
  <conditionalFormatting sqref="B487">
    <cfRule type="expression" dxfId="18" priority="14">
      <formula>$A399="Total"</formula>
    </cfRule>
  </conditionalFormatting>
  <conditionalFormatting sqref="B487">
    <cfRule type="expression" dxfId="17" priority="13">
      <formula>$A393="Total"</formula>
    </cfRule>
  </conditionalFormatting>
  <conditionalFormatting sqref="B487">
    <cfRule type="expression" dxfId="16" priority="24">
      <formula>#REF!="Total"</formula>
    </cfRule>
  </conditionalFormatting>
  <conditionalFormatting sqref="B491">
    <cfRule type="expression" dxfId="15" priority="8">
      <formula>#REF!="Total"</formula>
    </cfRule>
  </conditionalFormatting>
  <conditionalFormatting sqref="B491">
    <cfRule type="expression" dxfId="14" priority="7">
      <formula>#REF!="Total"</formula>
    </cfRule>
  </conditionalFormatting>
  <conditionalFormatting sqref="B491">
    <cfRule type="expression" dxfId="13" priority="6">
      <formula>#REF!="Total"</formula>
    </cfRule>
  </conditionalFormatting>
  <conditionalFormatting sqref="B491">
    <cfRule type="expression" dxfId="12" priority="9">
      <formula>#REF!="Total"</formula>
    </cfRule>
  </conditionalFormatting>
  <conditionalFormatting sqref="B491">
    <cfRule type="expression" dxfId="11" priority="10">
      <formula>#REF!="Total"</formula>
    </cfRule>
  </conditionalFormatting>
  <conditionalFormatting sqref="B491">
    <cfRule type="expression" dxfId="10" priority="11" stopIfTrue="1">
      <formula>#REF!="Total"</formula>
    </cfRule>
  </conditionalFormatting>
  <conditionalFormatting sqref="B491">
    <cfRule type="expression" dxfId="9" priority="5">
      <formula>#REF!="Total"</formula>
    </cfRule>
  </conditionalFormatting>
  <conditionalFormatting sqref="B491">
    <cfRule type="expression" dxfId="8" priority="4">
      <formula>$A459="Total"</formula>
    </cfRule>
  </conditionalFormatting>
  <conditionalFormatting sqref="B491">
    <cfRule type="expression" dxfId="7" priority="3">
      <formula>$A460="Total"</formula>
    </cfRule>
  </conditionalFormatting>
  <conditionalFormatting sqref="B491">
    <cfRule type="expression" dxfId="6" priority="2">
      <formula>$A403="Total"</formula>
    </cfRule>
  </conditionalFormatting>
  <conditionalFormatting sqref="B491">
    <cfRule type="expression" dxfId="5" priority="1">
      <formula>$A397="Total"</formula>
    </cfRule>
  </conditionalFormatting>
  <conditionalFormatting sqref="B491">
    <cfRule type="expression" dxfId="4" priority="12">
      <formula>#REF!="Total"</formula>
    </cfRule>
  </conditionalFormatting>
  <hyperlinks>
    <hyperlink ref="A1" location="Index!A1" display="Index" xr:uid="{3CAE24C8-CD5A-4AC3-979E-297A8396C271}"/>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9825-AB48-4894-AF48-9ED561A7328E}">
  <dimension ref="A1:M281"/>
  <sheetViews>
    <sheetView topLeftCell="B1" workbookViewId="0">
      <selection activeCell="B1" sqref="B1:E1"/>
    </sheetView>
  </sheetViews>
  <sheetFormatPr defaultRowHeight="12.75"/>
  <cols>
    <col min="1" max="1" width="5.42578125" style="1" bestFit="1" customWidth="1"/>
    <col min="2" max="2" width="72.28515625" style="1" bestFit="1" customWidth="1"/>
    <col min="3" max="3" width="25.7109375" style="11" customWidth="1"/>
    <col min="4" max="4" width="27.42578125" style="1" bestFit="1" customWidth="1"/>
    <col min="5" max="5" width="13.85546875" style="1" bestFit="1" customWidth="1"/>
    <col min="6" max="6" width="12.5703125" style="4" customWidth="1"/>
    <col min="7" max="7" width="18.140625" style="4" bestFit="1" customWidth="1"/>
    <col min="8" max="8" width="9.140625" style="4" bestFit="1" customWidth="1"/>
    <col min="9" max="10" width="9.140625" style="1"/>
    <col min="11" max="11" width="21.42578125" style="1" bestFit="1" customWidth="1"/>
    <col min="12" max="12" width="8.140625" style="1" bestFit="1" customWidth="1"/>
    <col min="13" max="256" width="9.140625" style="1"/>
    <col min="257" max="257" width="5.42578125" style="1" bestFit="1" customWidth="1"/>
    <col min="258" max="258" width="72.28515625" style="1" bestFit="1" customWidth="1"/>
    <col min="259" max="259" width="13.140625" style="1" bestFit="1" customWidth="1"/>
    <col min="260" max="260" width="27.42578125" style="1" bestFit="1" customWidth="1"/>
    <col min="261" max="261" width="13.85546875" style="1" bestFit="1" customWidth="1"/>
    <col min="262" max="262" width="10.28515625" style="1" bestFit="1" customWidth="1"/>
    <col min="263" max="263" width="18.140625" style="1" bestFit="1" customWidth="1"/>
    <col min="264" max="512" width="9.140625" style="1"/>
    <col min="513" max="513" width="5.42578125" style="1" bestFit="1" customWidth="1"/>
    <col min="514" max="514" width="72.28515625" style="1" bestFit="1" customWidth="1"/>
    <col min="515" max="515" width="13.140625" style="1" bestFit="1" customWidth="1"/>
    <col min="516" max="516" width="27.42578125" style="1" bestFit="1" customWidth="1"/>
    <col min="517" max="517" width="13.85546875" style="1" bestFit="1" customWidth="1"/>
    <col min="518" max="518" width="10.28515625" style="1" bestFit="1" customWidth="1"/>
    <col min="519" max="519" width="18.140625" style="1" bestFit="1" customWidth="1"/>
    <col min="520" max="768" width="9.140625" style="1"/>
    <col min="769" max="769" width="5.42578125" style="1" bestFit="1" customWidth="1"/>
    <col min="770" max="770" width="72.28515625" style="1" bestFit="1" customWidth="1"/>
    <col min="771" max="771" width="13.140625" style="1" bestFit="1" customWidth="1"/>
    <col min="772" max="772" width="27.42578125" style="1" bestFit="1" customWidth="1"/>
    <col min="773" max="773" width="13.8554687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72.28515625" style="1" bestFit="1" customWidth="1"/>
    <col min="1027" max="1027" width="13.140625" style="1" bestFit="1" customWidth="1"/>
    <col min="1028" max="1028" width="27.42578125" style="1" bestFit="1" customWidth="1"/>
    <col min="1029" max="1029" width="13.8554687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72.28515625" style="1" bestFit="1" customWidth="1"/>
    <col min="1283" max="1283" width="13.140625" style="1" bestFit="1" customWidth="1"/>
    <col min="1284" max="1284" width="27.42578125" style="1" bestFit="1" customWidth="1"/>
    <col min="1285" max="1285" width="13.8554687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72.28515625" style="1" bestFit="1" customWidth="1"/>
    <col min="1539" max="1539" width="13.140625" style="1" bestFit="1" customWidth="1"/>
    <col min="1540" max="1540" width="27.42578125" style="1" bestFit="1" customWidth="1"/>
    <col min="1541" max="1541" width="13.8554687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72.28515625" style="1" bestFit="1" customWidth="1"/>
    <col min="1795" max="1795" width="13.140625" style="1" bestFit="1" customWidth="1"/>
    <col min="1796" max="1796" width="27.42578125" style="1" bestFit="1" customWidth="1"/>
    <col min="1797" max="1797" width="13.8554687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72.28515625" style="1" bestFit="1" customWidth="1"/>
    <col min="2051" max="2051" width="13.140625" style="1" bestFit="1" customWidth="1"/>
    <col min="2052" max="2052" width="27.42578125" style="1" bestFit="1" customWidth="1"/>
    <col min="2053" max="2053" width="13.8554687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72.28515625" style="1" bestFit="1" customWidth="1"/>
    <col min="2307" max="2307" width="13.140625" style="1" bestFit="1" customWidth="1"/>
    <col min="2308" max="2308" width="27.42578125" style="1" bestFit="1" customWidth="1"/>
    <col min="2309" max="2309" width="13.8554687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72.28515625" style="1" bestFit="1" customWidth="1"/>
    <col min="2563" max="2563" width="13.140625" style="1" bestFit="1" customWidth="1"/>
    <col min="2564" max="2564" width="27.42578125" style="1" bestFit="1" customWidth="1"/>
    <col min="2565" max="2565" width="13.8554687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72.28515625" style="1" bestFit="1" customWidth="1"/>
    <col min="2819" max="2819" width="13.140625" style="1" bestFit="1" customWidth="1"/>
    <col min="2820" max="2820" width="27.42578125" style="1" bestFit="1" customWidth="1"/>
    <col min="2821" max="2821" width="13.8554687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72.28515625" style="1" bestFit="1" customWidth="1"/>
    <col min="3075" max="3075" width="13.140625" style="1" bestFit="1" customWidth="1"/>
    <col min="3076" max="3076" width="27.42578125" style="1" bestFit="1" customWidth="1"/>
    <col min="3077" max="3077" width="13.8554687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72.28515625" style="1" bestFit="1" customWidth="1"/>
    <col min="3331" max="3331" width="13.140625" style="1" bestFit="1" customWidth="1"/>
    <col min="3332" max="3332" width="27.42578125" style="1" bestFit="1" customWidth="1"/>
    <col min="3333" max="3333" width="13.8554687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72.28515625" style="1" bestFit="1" customWidth="1"/>
    <col min="3587" max="3587" width="13.140625" style="1" bestFit="1" customWidth="1"/>
    <col min="3588" max="3588" width="27.42578125" style="1" bestFit="1" customWidth="1"/>
    <col min="3589" max="3589" width="13.8554687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72.28515625" style="1" bestFit="1" customWidth="1"/>
    <col min="3843" max="3843" width="13.140625" style="1" bestFit="1" customWidth="1"/>
    <col min="3844" max="3844" width="27.42578125" style="1" bestFit="1" customWidth="1"/>
    <col min="3845" max="3845" width="13.8554687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72.28515625" style="1" bestFit="1" customWidth="1"/>
    <col min="4099" max="4099" width="13.140625" style="1" bestFit="1" customWidth="1"/>
    <col min="4100" max="4100" width="27.42578125" style="1" bestFit="1" customWidth="1"/>
    <col min="4101" max="4101" width="13.8554687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72.28515625" style="1" bestFit="1" customWidth="1"/>
    <col min="4355" max="4355" width="13.140625" style="1" bestFit="1" customWidth="1"/>
    <col min="4356" max="4356" width="27.42578125" style="1" bestFit="1" customWidth="1"/>
    <col min="4357" max="4357" width="13.8554687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72.28515625" style="1" bestFit="1" customWidth="1"/>
    <col min="4611" max="4611" width="13.140625" style="1" bestFit="1" customWidth="1"/>
    <col min="4612" max="4612" width="27.42578125" style="1" bestFit="1" customWidth="1"/>
    <col min="4613" max="4613" width="13.8554687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72.28515625" style="1" bestFit="1" customWidth="1"/>
    <col min="4867" max="4867" width="13.140625" style="1" bestFit="1" customWidth="1"/>
    <col min="4868" max="4868" width="27.42578125" style="1" bestFit="1" customWidth="1"/>
    <col min="4869" max="4869" width="13.8554687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72.28515625" style="1" bestFit="1" customWidth="1"/>
    <col min="5123" max="5123" width="13.140625" style="1" bestFit="1" customWidth="1"/>
    <col min="5124" max="5124" width="27.42578125" style="1" bestFit="1" customWidth="1"/>
    <col min="5125" max="5125" width="13.8554687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72.28515625" style="1" bestFit="1" customWidth="1"/>
    <col min="5379" max="5379" width="13.140625" style="1" bestFit="1" customWidth="1"/>
    <col min="5380" max="5380" width="27.42578125" style="1" bestFit="1" customWidth="1"/>
    <col min="5381" max="5381" width="13.8554687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72.28515625" style="1" bestFit="1" customWidth="1"/>
    <col min="5635" max="5635" width="13.140625" style="1" bestFit="1" customWidth="1"/>
    <col min="5636" max="5636" width="27.42578125" style="1" bestFit="1" customWidth="1"/>
    <col min="5637" max="5637" width="13.8554687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72.28515625" style="1" bestFit="1" customWidth="1"/>
    <col min="5891" max="5891" width="13.140625" style="1" bestFit="1" customWidth="1"/>
    <col min="5892" max="5892" width="27.42578125" style="1" bestFit="1" customWidth="1"/>
    <col min="5893" max="5893" width="13.8554687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72.28515625" style="1" bestFit="1" customWidth="1"/>
    <col min="6147" max="6147" width="13.140625" style="1" bestFit="1" customWidth="1"/>
    <col min="6148" max="6148" width="27.42578125" style="1" bestFit="1" customWidth="1"/>
    <col min="6149" max="6149" width="13.8554687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72.28515625" style="1" bestFit="1" customWidth="1"/>
    <col min="6403" max="6403" width="13.140625" style="1" bestFit="1" customWidth="1"/>
    <col min="6404" max="6404" width="27.42578125" style="1" bestFit="1" customWidth="1"/>
    <col min="6405" max="6405" width="13.8554687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72.28515625" style="1" bestFit="1" customWidth="1"/>
    <col min="6659" max="6659" width="13.140625" style="1" bestFit="1" customWidth="1"/>
    <col min="6660" max="6660" width="27.42578125" style="1" bestFit="1" customWidth="1"/>
    <col min="6661" max="6661" width="13.8554687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72.28515625" style="1" bestFit="1" customWidth="1"/>
    <col min="6915" max="6915" width="13.140625" style="1" bestFit="1" customWidth="1"/>
    <col min="6916" max="6916" width="27.42578125" style="1" bestFit="1" customWidth="1"/>
    <col min="6917" max="6917" width="13.8554687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72.28515625" style="1" bestFit="1" customWidth="1"/>
    <col min="7171" max="7171" width="13.140625" style="1" bestFit="1" customWidth="1"/>
    <col min="7172" max="7172" width="27.42578125" style="1" bestFit="1" customWidth="1"/>
    <col min="7173" max="7173" width="13.8554687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72.28515625" style="1" bestFit="1" customWidth="1"/>
    <col min="7427" max="7427" width="13.140625" style="1" bestFit="1" customWidth="1"/>
    <col min="7428" max="7428" width="27.42578125" style="1" bestFit="1" customWidth="1"/>
    <col min="7429" max="7429" width="13.8554687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72.28515625" style="1" bestFit="1" customWidth="1"/>
    <col min="7683" max="7683" width="13.140625" style="1" bestFit="1" customWidth="1"/>
    <col min="7684" max="7684" width="27.42578125" style="1" bestFit="1" customWidth="1"/>
    <col min="7685" max="7685" width="13.8554687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72.28515625" style="1" bestFit="1" customWidth="1"/>
    <col min="7939" max="7939" width="13.140625" style="1" bestFit="1" customWidth="1"/>
    <col min="7940" max="7940" width="27.42578125" style="1" bestFit="1" customWidth="1"/>
    <col min="7941" max="7941" width="13.8554687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72.28515625" style="1" bestFit="1" customWidth="1"/>
    <col min="8195" max="8195" width="13.140625" style="1" bestFit="1" customWidth="1"/>
    <col min="8196" max="8196" width="27.42578125" style="1" bestFit="1" customWidth="1"/>
    <col min="8197" max="8197" width="13.8554687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72.28515625" style="1" bestFit="1" customWidth="1"/>
    <col min="8451" max="8451" width="13.140625" style="1" bestFit="1" customWidth="1"/>
    <col min="8452" max="8452" width="27.42578125" style="1" bestFit="1" customWidth="1"/>
    <col min="8453" max="8453" width="13.8554687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72.28515625" style="1" bestFit="1" customWidth="1"/>
    <col min="8707" max="8707" width="13.140625" style="1" bestFit="1" customWidth="1"/>
    <col min="8708" max="8708" width="27.42578125" style="1" bestFit="1" customWidth="1"/>
    <col min="8709" max="8709" width="13.8554687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72.28515625" style="1" bestFit="1" customWidth="1"/>
    <col min="8963" max="8963" width="13.140625" style="1" bestFit="1" customWidth="1"/>
    <col min="8964" max="8964" width="27.42578125" style="1" bestFit="1" customWidth="1"/>
    <col min="8965" max="8965" width="13.8554687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72.28515625" style="1" bestFit="1" customWidth="1"/>
    <col min="9219" max="9219" width="13.140625" style="1" bestFit="1" customWidth="1"/>
    <col min="9220" max="9220" width="27.42578125" style="1" bestFit="1" customWidth="1"/>
    <col min="9221" max="9221" width="13.8554687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72.28515625" style="1" bestFit="1" customWidth="1"/>
    <col min="9475" max="9475" width="13.140625" style="1" bestFit="1" customWidth="1"/>
    <col min="9476" max="9476" width="27.42578125" style="1" bestFit="1" customWidth="1"/>
    <col min="9477" max="9477" width="13.8554687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72.28515625" style="1" bestFit="1" customWidth="1"/>
    <col min="9731" max="9731" width="13.140625" style="1" bestFit="1" customWidth="1"/>
    <col min="9732" max="9732" width="27.42578125" style="1" bestFit="1" customWidth="1"/>
    <col min="9733" max="9733" width="13.8554687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72.28515625" style="1" bestFit="1" customWidth="1"/>
    <col min="9987" max="9987" width="13.140625" style="1" bestFit="1" customWidth="1"/>
    <col min="9988" max="9988" width="27.42578125" style="1" bestFit="1" customWidth="1"/>
    <col min="9989" max="9989" width="13.8554687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72.28515625" style="1" bestFit="1" customWidth="1"/>
    <col min="10243" max="10243" width="13.140625" style="1" bestFit="1" customWidth="1"/>
    <col min="10244" max="10244" width="27.42578125" style="1" bestFit="1" customWidth="1"/>
    <col min="10245" max="10245" width="13.8554687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72.28515625" style="1" bestFit="1" customWidth="1"/>
    <col min="10499" max="10499" width="13.140625" style="1" bestFit="1" customWidth="1"/>
    <col min="10500" max="10500" width="27.42578125" style="1" bestFit="1" customWidth="1"/>
    <col min="10501" max="10501" width="13.8554687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72.28515625" style="1" bestFit="1" customWidth="1"/>
    <col min="10755" max="10755" width="13.140625" style="1" bestFit="1" customWidth="1"/>
    <col min="10756" max="10756" width="27.42578125" style="1" bestFit="1" customWidth="1"/>
    <col min="10757" max="10757" width="13.8554687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72.28515625" style="1" bestFit="1" customWidth="1"/>
    <col min="11011" max="11011" width="13.140625" style="1" bestFit="1" customWidth="1"/>
    <col min="11012" max="11012" width="27.42578125" style="1" bestFit="1" customWidth="1"/>
    <col min="11013" max="11013" width="13.8554687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72.28515625" style="1" bestFit="1" customWidth="1"/>
    <col min="11267" max="11267" width="13.140625" style="1" bestFit="1" customWidth="1"/>
    <col min="11268" max="11268" width="27.42578125" style="1" bestFit="1" customWidth="1"/>
    <col min="11269" max="11269" width="13.8554687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72.28515625" style="1" bestFit="1" customWidth="1"/>
    <col min="11523" max="11523" width="13.140625" style="1" bestFit="1" customWidth="1"/>
    <col min="11524" max="11524" width="27.42578125" style="1" bestFit="1" customWidth="1"/>
    <col min="11525" max="11525" width="13.8554687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72.28515625" style="1" bestFit="1" customWidth="1"/>
    <col min="11779" max="11779" width="13.140625" style="1" bestFit="1" customWidth="1"/>
    <col min="11780" max="11780" width="27.42578125" style="1" bestFit="1" customWidth="1"/>
    <col min="11781" max="11781" width="13.8554687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72.28515625" style="1" bestFit="1" customWidth="1"/>
    <col min="12035" max="12035" width="13.140625" style="1" bestFit="1" customWidth="1"/>
    <col min="12036" max="12036" width="27.42578125" style="1" bestFit="1" customWidth="1"/>
    <col min="12037" max="12037" width="13.8554687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72.28515625" style="1" bestFit="1" customWidth="1"/>
    <col min="12291" max="12291" width="13.140625" style="1" bestFit="1" customWidth="1"/>
    <col min="12292" max="12292" width="27.42578125" style="1" bestFit="1" customWidth="1"/>
    <col min="12293" max="12293" width="13.8554687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72.28515625" style="1" bestFit="1" customWidth="1"/>
    <col min="12547" max="12547" width="13.140625" style="1" bestFit="1" customWidth="1"/>
    <col min="12548" max="12548" width="27.42578125" style="1" bestFit="1" customWidth="1"/>
    <col min="12549" max="12549" width="13.8554687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72.28515625" style="1" bestFit="1" customWidth="1"/>
    <col min="12803" max="12803" width="13.140625" style="1" bestFit="1" customWidth="1"/>
    <col min="12804" max="12804" width="27.42578125" style="1" bestFit="1" customWidth="1"/>
    <col min="12805" max="12805" width="13.8554687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72.28515625" style="1" bestFit="1" customWidth="1"/>
    <col min="13059" max="13059" width="13.140625" style="1" bestFit="1" customWidth="1"/>
    <col min="13060" max="13060" width="27.42578125" style="1" bestFit="1" customWidth="1"/>
    <col min="13061" max="13061" width="13.8554687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72.28515625" style="1" bestFit="1" customWidth="1"/>
    <col min="13315" max="13315" width="13.140625" style="1" bestFit="1" customWidth="1"/>
    <col min="13316" max="13316" width="27.42578125" style="1" bestFit="1" customWidth="1"/>
    <col min="13317" max="13317" width="13.8554687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72.28515625" style="1" bestFit="1" customWidth="1"/>
    <col min="13571" max="13571" width="13.140625" style="1" bestFit="1" customWidth="1"/>
    <col min="13572" max="13572" width="27.42578125" style="1" bestFit="1" customWidth="1"/>
    <col min="13573" max="13573" width="13.8554687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72.28515625" style="1" bestFit="1" customWidth="1"/>
    <col min="13827" max="13827" width="13.140625" style="1" bestFit="1" customWidth="1"/>
    <col min="13828" max="13828" width="27.42578125" style="1" bestFit="1" customWidth="1"/>
    <col min="13829" max="13829" width="13.8554687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72.28515625" style="1" bestFit="1" customWidth="1"/>
    <col min="14083" max="14083" width="13.140625" style="1" bestFit="1" customWidth="1"/>
    <col min="14084" max="14084" width="27.42578125" style="1" bestFit="1" customWidth="1"/>
    <col min="14085" max="14085" width="13.8554687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72.28515625" style="1" bestFit="1" customWidth="1"/>
    <col min="14339" max="14339" width="13.140625" style="1" bestFit="1" customWidth="1"/>
    <col min="14340" max="14340" width="27.42578125" style="1" bestFit="1" customWidth="1"/>
    <col min="14341" max="14341" width="13.8554687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72.28515625" style="1" bestFit="1" customWidth="1"/>
    <col min="14595" max="14595" width="13.140625" style="1" bestFit="1" customWidth="1"/>
    <col min="14596" max="14596" width="27.42578125" style="1" bestFit="1" customWidth="1"/>
    <col min="14597" max="14597" width="13.8554687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72.28515625" style="1" bestFit="1" customWidth="1"/>
    <col min="14851" max="14851" width="13.140625" style="1" bestFit="1" customWidth="1"/>
    <col min="14852" max="14852" width="27.42578125" style="1" bestFit="1" customWidth="1"/>
    <col min="14853" max="14853" width="13.8554687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72.28515625" style="1" bestFit="1" customWidth="1"/>
    <col min="15107" max="15107" width="13.140625" style="1" bestFit="1" customWidth="1"/>
    <col min="15108" max="15108" width="27.42578125" style="1" bestFit="1" customWidth="1"/>
    <col min="15109" max="15109" width="13.8554687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72.28515625" style="1" bestFit="1" customWidth="1"/>
    <col min="15363" max="15363" width="13.140625" style="1" bestFit="1" customWidth="1"/>
    <col min="15364" max="15364" width="27.42578125" style="1" bestFit="1" customWidth="1"/>
    <col min="15365" max="15365" width="13.8554687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72.28515625" style="1" bestFit="1" customWidth="1"/>
    <col min="15619" max="15619" width="13.140625" style="1" bestFit="1" customWidth="1"/>
    <col min="15620" max="15620" width="27.42578125" style="1" bestFit="1" customWidth="1"/>
    <col min="15621" max="15621" width="13.8554687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72.28515625" style="1" bestFit="1" customWidth="1"/>
    <col min="15875" max="15875" width="13.140625" style="1" bestFit="1" customWidth="1"/>
    <col min="15876" max="15876" width="27.42578125" style="1" bestFit="1" customWidth="1"/>
    <col min="15877" max="15877" width="13.8554687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72.28515625" style="1" bestFit="1" customWidth="1"/>
    <col min="16131" max="16131" width="13.140625" style="1" bestFit="1" customWidth="1"/>
    <col min="16132" max="16132" width="27.42578125" style="1" bestFit="1" customWidth="1"/>
    <col min="16133" max="16133" width="13.85546875" style="1" bestFit="1" customWidth="1"/>
    <col min="16134" max="16134" width="10.28515625" style="1" bestFit="1" customWidth="1"/>
    <col min="16135" max="16135" width="18.140625" style="1" bestFit="1" customWidth="1"/>
    <col min="16136" max="16384" width="9.140625" style="1"/>
  </cols>
  <sheetData>
    <row r="1" spans="1:9">
      <c r="A1" s="3" t="s">
        <v>0</v>
      </c>
      <c r="B1" s="265" t="s">
        <v>1304</v>
      </c>
      <c r="C1" s="265"/>
      <c r="D1" s="265"/>
      <c r="E1" s="265"/>
    </row>
    <row r="2" spans="1:9" ht="13.5" thickBot="1"/>
    <row r="3" spans="1:9" ht="15">
      <c r="B3" s="96" t="s">
        <v>2366</v>
      </c>
      <c r="C3" s="266"/>
    </row>
    <row r="4" spans="1:9" ht="15">
      <c r="B4" s="98" t="s">
        <v>2367</v>
      </c>
      <c r="C4" s="267"/>
    </row>
    <row r="5" spans="1:9" ht="15">
      <c r="B5" s="98"/>
      <c r="C5" s="267"/>
    </row>
    <row r="6" spans="1:9" ht="15">
      <c r="B6" s="98" t="s">
        <v>2359</v>
      </c>
      <c r="C6" s="267"/>
    </row>
    <row r="7" spans="1:9" ht="30">
      <c r="B7" s="98" t="s">
        <v>2368</v>
      </c>
      <c r="C7" s="267"/>
    </row>
    <row r="8" spans="1:9" ht="30.75" thickBot="1">
      <c r="B8" s="99" t="s">
        <v>2369</v>
      </c>
      <c r="C8" s="268"/>
    </row>
    <row r="10" spans="1:9" s="87" customFormat="1">
      <c r="B10" s="87" t="s">
        <v>48</v>
      </c>
      <c r="C10" s="88"/>
      <c r="F10" s="89"/>
      <c r="G10" s="89"/>
      <c r="H10" s="89"/>
    </row>
    <row r="11" spans="1:9" s="87" customFormat="1">
      <c r="C11" s="88"/>
      <c r="F11" s="89"/>
      <c r="G11" s="89"/>
      <c r="H11" s="89"/>
    </row>
    <row r="12" spans="1:9" s="87" customFormat="1">
      <c r="B12" s="165" t="s">
        <v>49</v>
      </c>
      <c r="C12" s="166" t="s">
        <v>50</v>
      </c>
      <c r="D12" s="165" t="s">
        <v>646</v>
      </c>
      <c r="E12" s="165" t="s">
        <v>52</v>
      </c>
      <c r="F12" s="167" t="s">
        <v>53</v>
      </c>
      <c r="G12" s="167" t="s">
        <v>54</v>
      </c>
      <c r="H12" s="167" t="s">
        <v>55</v>
      </c>
      <c r="I12" s="151" t="s">
        <v>647</v>
      </c>
    </row>
    <row r="13" spans="1:9" s="87" customFormat="1">
      <c r="B13" s="151" t="s">
        <v>648</v>
      </c>
      <c r="C13" s="88"/>
      <c r="F13" s="89"/>
      <c r="G13" s="89"/>
      <c r="H13" s="89"/>
    </row>
    <row r="14" spans="1:9" s="87" customFormat="1">
      <c r="B14" s="151" t="s">
        <v>57</v>
      </c>
      <c r="C14" s="88"/>
      <c r="F14" s="89"/>
      <c r="G14" s="89"/>
      <c r="H14" s="89"/>
    </row>
    <row r="15" spans="1:9" s="87" customFormat="1">
      <c r="B15" s="87" t="s">
        <v>1994</v>
      </c>
      <c r="C15" s="88" t="s">
        <v>649</v>
      </c>
      <c r="D15" s="87" t="s">
        <v>1372</v>
      </c>
      <c r="E15" s="87" t="s">
        <v>1556</v>
      </c>
      <c r="F15" s="89">
        <v>89000</v>
      </c>
      <c r="G15" s="89">
        <v>649.74</v>
      </c>
      <c r="H15" s="89">
        <v>6.5</v>
      </c>
    </row>
    <row r="16" spans="1:9" s="87" customFormat="1">
      <c r="B16" s="87" t="s">
        <v>1125</v>
      </c>
      <c r="C16" s="88" t="s">
        <v>649</v>
      </c>
      <c r="D16" s="87" t="s">
        <v>650</v>
      </c>
      <c r="E16" s="87" t="s">
        <v>654</v>
      </c>
      <c r="F16" s="89">
        <v>32200</v>
      </c>
      <c r="G16" s="89">
        <v>454.76</v>
      </c>
      <c r="H16" s="89">
        <v>4.55</v>
      </c>
    </row>
    <row r="17" spans="2:8" s="87" customFormat="1">
      <c r="B17" s="87" t="s">
        <v>2001</v>
      </c>
      <c r="C17" s="88" t="s">
        <v>649</v>
      </c>
      <c r="D17" s="87" t="s">
        <v>669</v>
      </c>
      <c r="E17" s="87" t="s">
        <v>1464</v>
      </c>
      <c r="F17" s="89">
        <v>42250</v>
      </c>
      <c r="G17" s="89">
        <v>414.41</v>
      </c>
      <c r="H17" s="89">
        <v>4.1399999999999997</v>
      </c>
    </row>
    <row r="18" spans="2:8" s="87" customFormat="1">
      <c r="B18" s="87" t="s">
        <v>1123</v>
      </c>
      <c r="C18" s="88" t="s">
        <v>649</v>
      </c>
      <c r="D18" s="87" t="s">
        <v>650</v>
      </c>
      <c r="E18" s="87" t="s">
        <v>651</v>
      </c>
      <c r="F18" s="89">
        <v>67230</v>
      </c>
      <c r="G18" s="89">
        <v>403.72</v>
      </c>
      <c r="H18" s="89">
        <v>4.04</v>
      </c>
    </row>
    <row r="19" spans="2:8" s="87" customFormat="1">
      <c r="B19" s="87" t="s">
        <v>1149</v>
      </c>
      <c r="C19" s="88" t="s">
        <v>649</v>
      </c>
      <c r="D19" s="87" t="s">
        <v>669</v>
      </c>
      <c r="E19" s="87" t="s">
        <v>692</v>
      </c>
      <c r="F19" s="89">
        <v>9500</v>
      </c>
      <c r="G19" s="89">
        <v>385.92</v>
      </c>
      <c r="H19" s="89">
        <v>3.86</v>
      </c>
    </row>
    <row r="20" spans="2:8" s="87" customFormat="1">
      <c r="B20" s="87" t="s">
        <v>1129</v>
      </c>
      <c r="C20" s="88" t="s">
        <v>649</v>
      </c>
      <c r="D20" s="87" t="s">
        <v>659</v>
      </c>
      <c r="E20" s="87" t="s">
        <v>660</v>
      </c>
      <c r="F20" s="89">
        <v>185600</v>
      </c>
      <c r="G20" s="89">
        <v>376.03</v>
      </c>
      <c r="H20" s="89">
        <v>3.76</v>
      </c>
    </row>
    <row r="21" spans="2:8" s="87" customFormat="1">
      <c r="B21" s="87" t="s">
        <v>2004</v>
      </c>
      <c r="C21" s="88" t="s">
        <v>649</v>
      </c>
      <c r="D21" s="87" t="s">
        <v>1493</v>
      </c>
      <c r="E21" s="87" t="s">
        <v>1495</v>
      </c>
      <c r="F21" s="89">
        <v>142600</v>
      </c>
      <c r="G21" s="89">
        <v>366.84</v>
      </c>
      <c r="H21" s="89">
        <v>3.67</v>
      </c>
    </row>
    <row r="22" spans="2:8" s="87" customFormat="1">
      <c r="B22" s="87" t="s">
        <v>1126</v>
      </c>
      <c r="C22" s="88" t="s">
        <v>649</v>
      </c>
      <c r="D22" s="87" t="s">
        <v>655</v>
      </c>
      <c r="E22" s="87" t="s">
        <v>656</v>
      </c>
      <c r="F22" s="89">
        <v>25600</v>
      </c>
      <c r="G22" s="89">
        <v>346.71</v>
      </c>
      <c r="H22" s="89">
        <v>3.47</v>
      </c>
    </row>
    <row r="23" spans="2:8" s="87" customFormat="1">
      <c r="B23" s="87" t="s">
        <v>2002</v>
      </c>
      <c r="C23" s="88" t="s">
        <v>649</v>
      </c>
      <c r="D23" s="87" t="s">
        <v>697</v>
      </c>
      <c r="E23" s="87" t="s">
        <v>1502</v>
      </c>
      <c r="F23" s="89">
        <v>50700</v>
      </c>
      <c r="G23" s="89">
        <v>307.7</v>
      </c>
      <c r="H23" s="89">
        <v>3.08</v>
      </c>
    </row>
    <row r="24" spans="2:8" s="87" customFormat="1">
      <c r="B24" s="87" t="s">
        <v>1124</v>
      </c>
      <c r="C24" s="88" t="s">
        <v>649</v>
      </c>
      <c r="D24" s="87" t="s">
        <v>652</v>
      </c>
      <c r="E24" s="87" t="s">
        <v>653</v>
      </c>
      <c r="F24" s="89">
        <v>14850</v>
      </c>
      <c r="G24" s="89">
        <v>296.18</v>
      </c>
      <c r="H24" s="89">
        <v>2.96</v>
      </c>
    </row>
    <row r="25" spans="2:8" s="87" customFormat="1">
      <c r="B25" s="87" t="s">
        <v>688</v>
      </c>
      <c r="C25" s="88" t="s">
        <v>649</v>
      </c>
      <c r="D25" s="87" t="s">
        <v>650</v>
      </c>
      <c r="E25" s="87" t="s">
        <v>689</v>
      </c>
      <c r="F25" s="89">
        <v>79500</v>
      </c>
      <c r="G25" s="89">
        <v>281.02999999999997</v>
      </c>
      <c r="H25" s="89">
        <v>2.81</v>
      </c>
    </row>
    <row r="26" spans="2:8" s="87" customFormat="1">
      <c r="B26" s="87" t="s">
        <v>1132</v>
      </c>
      <c r="C26" s="88" t="s">
        <v>649</v>
      </c>
      <c r="D26" s="87" t="s">
        <v>655</v>
      </c>
      <c r="E26" s="87" t="s">
        <v>664</v>
      </c>
      <c r="F26" s="89">
        <v>30100</v>
      </c>
      <c r="G26" s="89">
        <v>270.58</v>
      </c>
      <c r="H26" s="89">
        <v>2.71</v>
      </c>
    </row>
    <row r="27" spans="2:8" s="87" customFormat="1">
      <c r="B27" s="87" t="s">
        <v>2035</v>
      </c>
      <c r="C27" s="88" t="s">
        <v>649</v>
      </c>
      <c r="D27" s="87" t="s">
        <v>652</v>
      </c>
      <c r="E27" s="87" t="s">
        <v>1510</v>
      </c>
      <c r="F27" s="89">
        <v>108000</v>
      </c>
      <c r="G27" s="89">
        <v>253.42</v>
      </c>
      <c r="H27" s="89">
        <v>2.5299999999999998</v>
      </c>
    </row>
    <row r="28" spans="2:8" s="87" customFormat="1">
      <c r="B28" s="87" t="s">
        <v>1993</v>
      </c>
      <c r="C28" s="88" t="s">
        <v>649</v>
      </c>
      <c r="D28" s="87" t="s">
        <v>662</v>
      </c>
      <c r="E28" s="87" t="s">
        <v>1395</v>
      </c>
      <c r="F28" s="89">
        <v>9700</v>
      </c>
      <c r="G28" s="89">
        <v>234.75</v>
      </c>
      <c r="H28" s="89">
        <v>2.35</v>
      </c>
    </row>
    <row r="29" spans="2:8" s="87" customFormat="1">
      <c r="B29" s="87" t="s">
        <v>1127</v>
      </c>
      <c r="C29" s="88" t="s">
        <v>649</v>
      </c>
      <c r="D29" s="87" t="s">
        <v>655</v>
      </c>
      <c r="E29" s="87" t="s">
        <v>657</v>
      </c>
      <c r="F29" s="89">
        <v>7650</v>
      </c>
      <c r="G29" s="89">
        <v>232.23</v>
      </c>
      <c r="H29" s="89">
        <v>2.3199999999999998</v>
      </c>
    </row>
    <row r="30" spans="2:8" s="87" customFormat="1">
      <c r="B30" s="87" t="s">
        <v>1997</v>
      </c>
      <c r="C30" s="88" t="s">
        <v>649</v>
      </c>
      <c r="D30" s="87" t="s">
        <v>1421</v>
      </c>
      <c r="E30" s="87" t="s">
        <v>1560</v>
      </c>
      <c r="F30" s="89">
        <v>33433</v>
      </c>
      <c r="G30" s="89">
        <v>179.45</v>
      </c>
      <c r="H30" s="89">
        <v>1.79</v>
      </c>
    </row>
    <row r="31" spans="2:8" s="87" customFormat="1">
      <c r="B31" s="87" t="s">
        <v>2017</v>
      </c>
      <c r="C31" s="88" t="s">
        <v>649</v>
      </c>
      <c r="D31" s="87" t="s">
        <v>659</v>
      </c>
      <c r="E31" s="87" t="s">
        <v>1783</v>
      </c>
      <c r="F31" s="89">
        <v>22500</v>
      </c>
      <c r="G31" s="89">
        <v>116.9</v>
      </c>
      <c r="H31" s="89">
        <v>1.17</v>
      </c>
    </row>
    <row r="32" spans="2:8" s="87" customFormat="1">
      <c r="B32" s="87" t="s">
        <v>1156</v>
      </c>
      <c r="C32" s="88" t="s">
        <v>649</v>
      </c>
      <c r="D32" s="87" t="s">
        <v>659</v>
      </c>
      <c r="E32" s="87" t="s">
        <v>701</v>
      </c>
      <c r="F32" s="89">
        <v>4950</v>
      </c>
      <c r="G32" s="89">
        <v>116.51</v>
      </c>
      <c r="H32" s="89">
        <v>1.17</v>
      </c>
    </row>
    <row r="33" spans="2:8" s="87" customFormat="1">
      <c r="B33" s="87" t="s">
        <v>2037</v>
      </c>
      <c r="C33" s="88" t="s">
        <v>649</v>
      </c>
      <c r="D33" s="87" t="s">
        <v>655</v>
      </c>
      <c r="E33" s="87" t="s">
        <v>1407</v>
      </c>
      <c r="F33" s="89">
        <v>10800</v>
      </c>
      <c r="G33" s="89">
        <v>103.72</v>
      </c>
      <c r="H33" s="89">
        <v>1.04</v>
      </c>
    </row>
    <row r="34" spans="2:8" s="87" customFormat="1">
      <c r="B34" s="87" t="s">
        <v>1995</v>
      </c>
      <c r="C34" s="88" t="s">
        <v>649</v>
      </c>
      <c r="D34" s="87" t="s">
        <v>685</v>
      </c>
      <c r="E34" s="87" t="s">
        <v>1492</v>
      </c>
      <c r="F34" s="89">
        <v>1550</v>
      </c>
      <c r="G34" s="89">
        <v>97.32</v>
      </c>
      <c r="H34" s="89">
        <v>0.97</v>
      </c>
    </row>
    <row r="35" spans="2:8" s="87" customFormat="1">
      <c r="B35" s="87" t="s">
        <v>1148</v>
      </c>
      <c r="C35" s="88" t="s">
        <v>649</v>
      </c>
      <c r="D35" s="87" t="s">
        <v>690</v>
      </c>
      <c r="E35" s="87" t="s">
        <v>691</v>
      </c>
      <c r="F35" s="89">
        <v>3500</v>
      </c>
      <c r="G35" s="89">
        <v>84.76</v>
      </c>
      <c r="H35" s="89">
        <v>0.85</v>
      </c>
    </row>
    <row r="36" spans="2:8" s="87" customFormat="1">
      <c r="B36" s="87" t="s">
        <v>1996</v>
      </c>
      <c r="C36" s="88" t="s">
        <v>649</v>
      </c>
      <c r="D36" s="87" t="s">
        <v>1411</v>
      </c>
      <c r="E36" s="87" t="s">
        <v>1568</v>
      </c>
      <c r="F36" s="89">
        <v>5700</v>
      </c>
      <c r="G36" s="89">
        <v>76.41</v>
      </c>
      <c r="H36" s="89">
        <v>0.76</v>
      </c>
    </row>
    <row r="37" spans="2:8" s="87" customFormat="1">
      <c r="B37" s="87" t="s">
        <v>2007</v>
      </c>
      <c r="C37" s="88" t="s">
        <v>649</v>
      </c>
      <c r="D37" s="87" t="s">
        <v>690</v>
      </c>
      <c r="E37" s="87" t="s">
        <v>1629</v>
      </c>
      <c r="F37" s="89">
        <v>26000</v>
      </c>
      <c r="G37" s="89">
        <v>76.400000000000006</v>
      </c>
      <c r="H37" s="89">
        <v>0.76</v>
      </c>
    </row>
    <row r="38" spans="2:8" s="87" customFormat="1">
      <c r="B38" s="87" t="s">
        <v>2072</v>
      </c>
      <c r="C38" s="88" t="s">
        <v>649</v>
      </c>
      <c r="D38" s="87" t="s">
        <v>667</v>
      </c>
      <c r="E38" s="87" t="s">
        <v>1740</v>
      </c>
      <c r="F38" s="89">
        <v>74500</v>
      </c>
      <c r="G38" s="89">
        <v>76.33</v>
      </c>
      <c r="H38" s="89">
        <v>0.76</v>
      </c>
    </row>
    <row r="39" spans="2:8" s="87" customFormat="1">
      <c r="B39" s="87" t="s">
        <v>1136</v>
      </c>
      <c r="C39" s="88" t="s">
        <v>649</v>
      </c>
      <c r="D39" s="87" t="s">
        <v>659</v>
      </c>
      <c r="E39" s="87" t="s">
        <v>671</v>
      </c>
      <c r="F39" s="89">
        <v>9800</v>
      </c>
      <c r="G39" s="89">
        <v>65.61</v>
      </c>
      <c r="H39" s="89">
        <v>0.66</v>
      </c>
    </row>
    <row r="40" spans="2:8" s="87" customFormat="1">
      <c r="B40" s="87" t="s">
        <v>1144</v>
      </c>
      <c r="C40" s="88" t="s">
        <v>649</v>
      </c>
      <c r="D40" s="87" t="s">
        <v>665</v>
      </c>
      <c r="E40" s="87" t="s">
        <v>683</v>
      </c>
      <c r="F40" s="89">
        <v>6800</v>
      </c>
      <c r="G40" s="89">
        <v>65.09</v>
      </c>
      <c r="H40" s="89">
        <v>0.65</v>
      </c>
    </row>
    <row r="41" spans="2:8" s="87" customFormat="1">
      <c r="B41" s="87" t="s">
        <v>2077</v>
      </c>
      <c r="C41" s="88" t="s">
        <v>649</v>
      </c>
      <c r="D41" s="87" t="s">
        <v>667</v>
      </c>
      <c r="E41" s="87" t="s">
        <v>1695</v>
      </c>
      <c r="F41" s="89">
        <v>16000</v>
      </c>
      <c r="G41" s="89">
        <v>63.41</v>
      </c>
      <c r="H41" s="89">
        <v>0.63</v>
      </c>
    </row>
    <row r="42" spans="2:8" s="87" customFormat="1">
      <c r="B42" s="87" t="s">
        <v>1143</v>
      </c>
      <c r="C42" s="88" t="s">
        <v>649</v>
      </c>
      <c r="D42" s="87" t="s">
        <v>665</v>
      </c>
      <c r="E42" s="87" t="s">
        <v>682</v>
      </c>
      <c r="F42" s="89">
        <v>4000</v>
      </c>
      <c r="G42" s="89">
        <v>59.67</v>
      </c>
      <c r="H42" s="89">
        <v>0.6</v>
      </c>
    </row>
    <row r="43" spans="2:8" s="87" customFormat="1">
      <c r="B43" s="87" t="s">
        <v>2030</v>
      </c>
      <c r="C43" s="88" t="s">
        <v>649</v>
      </c>
      <c r="D43" s="87" t="s">
        <v>690</v>
      </c>
      <c r="E43" s="87" t="s">
        <v>1570</v>
      </c>
      <c r="F43" s="89">
        <v>7900</v>
      </c>
      <c r="G43" s="89">
        <v>59.45</v>
      </c>
      <c r="H43" s="89">
        <v>0.59</v>
      </c>
    </row>
    <row r="44" spans="2:8" s="87" customFormat="1">
      <c r="B44" s="87" t="s">
        <v>1130</v>
      </c>
      <c r="C44" s="88" t="s">
        <v>649</v>
      </c>
      <c r="D44" s="87" t="s">
        <v>650</v>
      </c>
      <c r="E44" s="87" t="s">
        <v>661</v>
      </c>
      <c r="F44" s="89">
        <v>5400</v>
      </c>
      <c r="G44" s="89">
        <v>38.6</v>
      </c>
      <c r="H44" s="89">
        <v>0.39</v>
      </c>
    </row>
    <row r="45" spans="2:8" s="87" customFormat="1">
      <c r="B45" s="87" t="s">
        <v>1158</v>
      </c>
      <c r="C45" s="88" t="s">
        <v>649</v>
      </c>
      <c r="D45" s="87" t="s">
        <v>685</v>
      </c>
      <c r="E45" s="87" t="s">
        <v>703</v>
      </c>
      <c r="F45" s="89">
        <v>2000</v>
      </c>
      <c r="G45" s="89">
        <v>37.659999999999997</v>
      </c>
      <c r="H45" s="89">
        <v>0.38</v>
      </c>
    </row>
    <row r="46" spans="2:8" s="87" customFormat="1">
      <c r="B46" s="87" t="s">
        <v>1163</v>
      </c>
      <c r="C46" s="88" t="s">
        <v>649</v>
      </c>
      <c r="D46" s="87" t="s">
        <v>690</v>
      </c>
      <c r="E46" s="87" t="s">
        <v>708</v>
      </c>
      <c r="F46" s="89">
        <v>570</v>
      </c>
      <c r="G46" s="89">
        <v>36.799999999999997</v>
      </c>
      <c r="H46" s="89">
        <v>0.37</v>
      </c>
    </row>
    <row r="47" spans="2:8" s="87" customFormat="1">
      <c r="B47" s="87" t="s">
        <v>1128</v>
      </c>
      <c r="C47" s="88" t="s">
        <v>649</v>
      </c>
      <c r="D47" s="87" t="s">
        <v>650</v>
      </c>
      <c r="E47" s="87" t="s">
        <v>658</v>
      </c>
      <c r="F47" s="89">
        <v>2100</v>
      </c>
      <c r="G47" s="89">
        <v>36.72</v>
      </c>
      <c r="H47" s="89">
        <v>0.37</v>
      </c>
    </row>
    <row r="48" spans="2:8" s="87" customFormat="1">
      <c r="B48" s="87" t="s">
        <v>1999</v>
      </c>
      <c r="C48" s="88" t="s">
        <v>649</v>
      </c>
      <c r="D48" s="87" t="s">
        <v>669</v>
      </c>
      <c r="E48" s="87" t="s">
        <v>1463</v>
      </c>
      <c r="F48" s="89">
        <v>5500</v>
      </c>
      <c r="G48" s="89">
        <v>35.99</v>
      </c>
      <c r="H48" s="89">
        <v>0.36</v>
      </c>
    </row>
    <row r="49" spans="2:8" s="87" customFormat="1">
      <c r="B49" s="87" t="s">
        <v>2013</v>
      </c>
      <c r="C49" s="88" t="s">
        <v>649</v>
      </c>
      <c r="D49" s="87" t="s">
        <v>685</v>
      </c>
      <c r="E49" s="87" t="s">
        <v>1496</v>
      </c>
      <c r="F49" s="89">
        <v>2375</v>
      </c>
      <c r="G49" s="89">
        <v>33.29</v>
      </c>
      <c r="H49" s="89">
        <v>0.33</v>
      </c>
    </row>
    <row r="50" spans="2:8" s="87" customFormat="1">
      <c r="B50" s="87" t="s">
        <v>1134</v>
      </c>
      <c r="C50" s="88" t="s">
        <v>649</v>
      </c>
      <c r="D50" s="87" t="s">
        <v>667</v>
      </c>
      <c r="E50" s="87" t="s">
        <v>668</v>
      </c>
      <c r="F50" s="89">
        <v>15000</v>
      </c>
      <c r="G50" s="89">
        <v>33.01</v>
      </c>
      <c r="H50" s="89">
        <v>0.33</v>
      </c>
    </row>
    <row r="51" spans="2:8" s="87" customFormat="1">
      <c r="B51" s="87" t="s">
        <v>2224</v>
      </c>
      <c r="C51" s="88" t="s">
        <v>649</v>
      </c>
      <c r="D51" s="87" t="s">
        <v>652</v>
      </c>
      <c r="E51" s="87" t="s">
        <v>1896</v>
      </c>
      <c r="F51" s="89">
        <v>2073</v>
      </c>
      <c r="G51" s="89">
        <v>22.27</v>
      </c>
      <c r="H51" s="89">
        <v>0.22</v>
      </c>
    </row>
    <row r="52" spans="2:8" s="87" customFormat="1">
      <c r="B52" s="151" t="s">
        <v>2158</v>
      </c>
      <c r="C52" s="88" t="s">
        <v>649</v>
      </c>
      <c r="D52" s="87" t="s">
        <v>685</v>
      </c>
      <c r="E52" s="87" t="s">
        <v>1496</v>
      </c>
      <c r="F52" s="89">
        <v>-2375</v>
      </c>
      <c r="G52" s="89">
        <v>-33.44</v>
      </c>
      <c r="H52" s="89">
        <v>-0.33</v>
      </c>
    </row>
    <row r="53" spans="2:8" s="87" customFormat="1">
      <c r="B53" s="87" t="s">
        <v>2167</v>
      </c>
      <c r="C53" s="88" t="s">
        <v>649</v>
      </c>
      <c r="D53" s="87" t="s">
        <v>690</v>
      </c>
      <c r="E53" s="87" t="s">
        <v>691</v>
      </c>
      <c r="F53" s="89">
        <v>-3500</v>
      </c>
      <c r="G53" s="89">
        <v>-85.17</v>
      </c>
      <c r="H53" s="89">
        <v>-0.85</v>
      </c>
    </row>
    <row r="54" spans="2:8" s="87" customFormat="1">
      <c r="B54" s="87" t="s">
        <v>2129</v>
      </c>
      <c r="C54" s="88" t="s">
        <v>649</v>
      </c>
      <c r="D54" s="87" t="s">
        <v>655</v>
      </c>
      <c r="E54" s="87" t="s">
        <v>1407</v>
      </c>
      <c r="F54" s="89">
        <v>-10800</v>
      </c>
      <c r="G54" s="89">
        <v>-104.21</v>
      </c>
      <c r="H54" s="89">
        <v>-1.04</v>
      </c>
    </row>
    <row r="55" spans="2:8" s="87" customFormat="1">
      <c r="B55" s="87" t="s">
        <v>2153</v>
      </c>
      <c r="C55" s="88" t="s">
        <v>649</v>
      </c>
      <c r="D55" s="87" t="s">
        <v>659</v>
      </c>
      <c r="E55" s="87" t="s">
        <v>1783</v>
      </c>
      <c r="F55" s="89">
        <v>-22500</v>
      </c>
      <c r="G55" s="89">
        <v>-117.51</v>
      </c>
      <c r="H55" s="89">
        <v>-1.18</v>
      </c>
    </row>
    <row r="56" spans="2:8" s="87" customFormat="1">
      <c r="B56" s="87" t="s">
        <v>1831</v>
      </c>
      <c r="C56" s="88" t="s">
        <v>649</v>
      </c>
      <c r="D56" s="87" t="s">
        <v>650</v>
      </c>
      <c r="E56" s="87" t="s">
        <v>689</v>
      </c>
      <c r="F56" s="89">
        <v>-67500</v>
      </c>
      <c r="G56" s="89">
        <v>-238.95</v>
      </c>
      <c r="H56" s="89">
        <v>-2.39</v>
      </c>
    </row>
    <row r="57" spans="2:8" s="87" customFormat="1">
      <c r="B57" s="87" t="s">
        <v>2131</v>
      </c>
      <c r="C57" s="88" t="s">
        <v>649</v>
      </c>
      <c r="D57" s="87" t="s">
        <v>652</v>
      </c>
      <c r="E57" s="87" t="s">
        <v>1510</v>
      </c>
      <c r="F57" s="89">
        <v>-108000</v>
      </c>
      <c r="G57" s="89">
        <v>-254.29</v>
      </c>
      <c r="H57" s="89">
        <v>-2.54</v>
      </c>
    </row>
    <row r="58" spans="2:8" s="87" customFormat="1">
      <c r="B58" s="87" t="s">
        <v>2171</v>
      </c>
      <c r="C58" s="88" t="s">
        <v>649</v>
      </c>
      <c r="D58" s="87" t="s">
        <v>655</v>
      </c>
      <c r="E58" s="87" t="s">
        <v>664</v>
      </c>
      <c r="F58" s="89">
        <v>-30100</v>
      </c>
      <c r="G58" s="89">
        <v>-272.20999999999998</v>
      </c>
      <c r="H58" s="89">
        <v>-2.72</v>
      </c>
    </row>
    <row r="59" spans="2:8" s="87" customFormat="1">
      <c r="B59" s="87" t="s">
        <v>2155</v>
      </c>
      <c r="C59" s="88" t="s">
        <v>649</v>
      </c>
      <c r="D59" s="87" t="s">
        <v>669</v>
      </c>
      <c r="E59" s="87" t="s">
        <v>692</v>
      </c>
      <c r="F59" s="89">
        <v>-7200</v>
      </c>
      <c r="G59" s="89">
        <v>-293.79000000000002</v>
      </c>
      <c r="H59" s="89">
        <v>-2.94</v>
      </c>
    </row>
    <row r="60" spans="2:8" s="87" customFormat="1">
      <c r="B60" s="87" t="s">
        <v>2175</v>
      </c>
      <c r="C60" s="88" t="s">
        <v>649</v>
      </c>
      <c r="D60" s="87" t="s">
        <v>697</v>
      </c>
      <c r="E60" s="87" t="s">
        <v>1502</v>
      </c>
      <c r="F60" s="89">
        <v>-50700</v>
      </c>
      <c r="G60" s="89">
        <v>-309.55</v>
      </c>
      <c r="H60" s="89">
        <v>-3.1</v>
      </c>
    </row>
    <row r="61" spans="2:8" s="87" customFormat="1">
      <c r="B61" s="87" t="s">
        <v>2173</v>
      </c>
      <c r="C61" s="88" t="s">
        <v>649</v>
      </c>
      <c r="D61" s="87" t="s">
        <v>1493</v>
      </c>
      <c r="E61" s="87" t="s">
        <v>1495</v>
      </c>
      <c r="F61" s="89">
        <v>-142600</v>
      </c>
      <c r="G61" s="89">
        <v>-368.34</v>
      </c>
      <c r="H61" s="89">
        <v>-3.68</v>
      </c>
    </row>
    <row r="62" spans="2:8" s="87" customFormat="1">
      <c r="B62" s="87" t="s">
        <v>2160</v>
      </c>
      <c r="C62" s="88" t="s">
        <v>649</v>
      </c>
      <c r="D62" s="87" t="s">
        <v>659</v>
      </c>
      <c r="E62" s="87" t="s">
        <v>660</v>
      </c>
      <c r="F62" s="89">
        <v>-185600</v>
      </c>
      <c r="G62" s="89">
        <v>-376.77</v>
      </c>
      <c r="H62" s="89">
        <v>-3.77</v>
      </c>
    </row>
    <row r="63" spans="2:8" s="87" customFormat="1">
      <c r="B63" s="87" t="s">
        <v>2176</v>
      </c>
      <c r="C63" s="88" t="s">
        <v>649</v>
      </c>
      <c r="D63" s="87" t="s">
        <v>669</v>
      </c>
      <c r="E63" s="87" t="s">
        <v>1464</v>
      </c>
      <c r="F63" s="89">
        <v>-42250</v>
      </c>
      <c r="G63" s="89">
        <v>-416.16</v>
      </c>
      <c r="H63" s="89">
        <v>-4.16</v>
      </c>
    </row>
    <row r="64" spans="2:8" s="87" customFormat="1">
      <c r="B64" s="87" t="s">
        <v>2185</v>
      </c>
      <c r="C64" s="88" t="s">
        <v>649</v>
      </c>
      <c r="D64" s="87" t="s">
        <v>1372</v>
      </c>
      <c r="E64" s="87" t="s">
        <v>1556</v>
      </c>
      <c r="F64" s="89">
        <v>-80000</v>
      </c>
      <c r="G64" s="89">
        <v>-588.08000000000004</v>
      </c>
      <c r="H64" s="89">
        <v>-5.88</v>
      </c>
    </row>
    <row r="65" spans="2:8" s="87" customFormat="1">
      <c r="B65" s="151" t="s">
        <v>710</v>
      </c>
      <c r="C65" s="152"/>
      <c r="D65" s="151"/>
      <c r="E65" s="151"/>
      <c r="F65" s="153"/>
      <c r="G65" s="153">
        <f>SUM(G12:G51)</f>
        <v>6789.3899999999994</v>
      </c>
      <c r="H65" s="153">
        <f>SUM(H12:H51)</f>
        <v>67.900000000000006</v>
      </c>
    </row>
    <row r="66" spans="2:8" s="87" customFormat="1">
      <c r="B66" s="165" t="s">
        <v>49</v>
      </c>
      <c r="C66" s="166" t="s">
        <v>50</v>
      </c>
      <c r="D66" s="165" t="s">
        <v>51</v>
      </c>
      <c r="E66" s="165" t="s">
        <v>52</v>
      </c>
      <c r="F66" s="167" t="s">
        <v>53</v>
      </c>
      <c r="G66" s="167" t="s">
        <v>54</v>
      </c>
      <c r="H66" s="167" t="s">
        <v>55</v>
      </c>
    </row>
    <row r="67" spans="2:8" s="87" customFormat="1">
      <c r="B67" s="151" t="s">
        <v>56</v>
      </c>
      <c r="C67" s="88"/>
      <c r="F67" s="89"/>
      <c r="G67" s="89"/>
      <c r="H67" s="89"/>
    </row>
    <row r="68" spans="2:8" s="87" customFormat="1">
      <c r="B68" s="151" t="s">
        <v>57</v>
      </c>
      <c r="C68" s="88"/>
      <c r="F68" s="89"/>
      <c r="G68" s="89"/>
      <c r="H68" s="89"/>
    </row>
    <row r="69" spans="2:8" s="87" customFormat="1">
      <c r="B69" s="151" t="s">
        <v>58</v>
      </c>
      <c r="C69" s="88"/>
      <c r="F69" s="89"/>
      <c r="G69" s="89"/>
      <c r="H69" s="89"/>
    </row>
    <row r="70" spans="2:8" s="87" customFormat="1">
      <c r="B70" s="87" t="s">
        <v>2534</v>
      </c>
      <c r="C70" s="88">
        <v>4.43</v>
      </c>
      <c r="D70" s="87" t="s">
        <v>60</v>
      </c>
      <c r="E70" s="87" t="s">
        <v>556</v>
      </c>
      <c r="F70" s="89">
        <v>300000</v>
      </c>
      <c r="G70" s="89">
        <v>316.37</v>
      </c>
      <c r="H70" s="89">
        <v>3.16</v>
      </c>
    </row>
    <row r="71" spans="2:8" s="87" customFormat="1">
      <c r="B71" s="87" t="s">
        <v>2535</v>
      </c>
      <c r="C71" s="88">
        <v>3.82</v>
      </c>
      <c r="D71" s="87" t="s">
        <v>60</v>
      </c>
      <c r="E71" s="87" t="s">
        <v>464</v>
      </c>
      <c r="F71" s="89">
        <v>300000</v>
      </c>
      <c r="G71" s="89">
        <v>303.52</v>
      </c>
      <c r="H71" s="89">
        <v>3.04</v>
      </c>
    </row>
    <row r="72" spans="2:8" s="87" customFormat="1">
      <c r="B72" s="87" t="s">
        <v>2536</v>
      </c>
      <c r="C72" s="88">
        <v>4.7699999999999996</v>
      </c>
      <c r="D72" s="87" t="s">
        <v>60</v>
      </c>
      <c r="E72" s="87" t="s">
        <v>550</v>
      </c>
      <c r="F72" s="89">
        <v>200000</v>
      </c>
      <c r="G72" s="89">
        <v>212.92</v>
      </c>
      <c r="H72" s="89">
        <v>2.13</v>
      </c>
    </row>
    <row r="73" spans="2:8" s="87" customFormat="1">
      <c r="B73" s="87" t="s">
        <v>2537</v>
      </c>
      <c r="C73" s="88">
        <v>4.17</v>
      </c>
      <c r="D73" s="87" t="s">
        <v>60</v>
      </c>
      <c r="E73" s="87" t="s">
        <v>574</v>
      </c>
      <c r="F73" s="89">
        <v>200000</v>
      </c>
      <c r="G73" s="89">
        <v>208.34</v>
      </c>
      <c r="H73" s="89">
        <v>2.08</v>
      </c>
    </row>
    <row r="74" spans="2:8" s="87" customFormat="1">
      <c r="B74" s="151" t="s">
        <v>68</v>
      </c>
      <c r="C74" s="152"/>
      <c r="D74" s="151"/>
      <c r="E74" s="151"/>
      <c r="F74" s="153"/>
      <c r="G74" s="153">
        <f>SUM(G66:G73)</f>
        <v>1041.1499999999999</v>
      </c>
      <c r="H74" s="153">
        <f>SUM(H66:H73)</f>
        <v>10.41</v>
      </c>
    </row>
    <row r="75" spans="2:8" s="87" customFormat="1">
      <c r="B75" s="151" t="s">
        <v>282</v>
      </c>
      <c r="C75" s="88"/>
      <c r="F75" s="89"/>
      <c r="G75" s="89"/>
      <c r="H75" s="89"/>
    </row>
    <row r="76" spans="2:8" s="87" customFormat="1">
      <c r="B76" s="87" t="s">
        <v>1122</v>
      </c>
      <c r="C76" s="88">
        <v>5.76</v>
      </c>
      <c r="D76" s="87" t="s">
        <v>164</v>
      </c>
      <c r="E76" s="87" t="s">
        <v>849</v>
      </c>
      <c r="F76" s="89">
        <v>50</v>
      </c>
      <c r="G76" s="89">
        <v>557.54</v>
      </c>
      <c r="H76" s="89">
        <v>5.58</v>
      </c>
    </row>
    <row r="77" spans="2:8" s="87" customFormat="1">
      <c r="B77" s="87" t="s">
        <v>610</v>
      </c>
      <c r="C77" s="88">
        <v>4.84</v>
      </c>
      <c r="D77" s="87" t="s">
        <v>164</v>
      </c>
      <c r="E77" s="87" t="s">
        <v>611</v>
      </c>
      <c r="F77" s="89">
        <v>20</v>
      </c>
      <c r="G77" s="89">
        <v>206.47</v>
      </c>
      <c r="H77" s="89">
        <v>2.06</v>
      </c>
    </row>
    <row r="78" spans="2:8" s="87" customFormat="1">
      <c r="B78" s="87" t="s">
        <v>1201</v>
      </c>
      <c r="C78" s="88">
        <v>17.98</v>
      </c>
      <c r="D78" s="87" t="s">
        <v>237</v>
      </c>
      <c r="E78" s="87" t="s">
        <v>298</v>
      </c>
      <c r="F78" s="89">
        <v>10</v>
      </c>
      <c r="G78" s="89">
        <v>126.95</v>
      </c>
      <c r="H78" s="89">
        <v>1.27</v>
      </c>
    </row>
    <row r="79" spans="2:8" s="87" customFormat="1">
      <c r="B79" s="87" t="s">
        <v>1206</v>
      </c>
      <c r="C79" s="88">
        <v>8.44</v>
      </c>
      <c r="D79" s="87" t="s">
        <v>235</v>
      </c>
      <c r="E79" s="87" t="s">
        <v>316</v>
      </c>
      <c r="F79" s="89">
        <v>5</v>
      </c>
      <c r="G79" s="89">
        <v>65.010000000000005</v>
      </c>
      <c r="H79" s="89">
        <v>0.65</v>
      </c>
    </row>
    <row r="80" spans="2:8" s="87" customFormat="1">
      <c r="B80" s="87" t="s">
        <v>1207</v>
      </c>
      <c r="C80" s="88">
        <v>18.03</v>
      </c>
      <c r="D80" s="87" t="s">
        <v>237</v>
      </c>
      <c r="E80" s="87" t="s">
        <v>317</v>
      </c>
      <c r="F80" s="89">
        <v>5</v>
      </c>
      <c r="G80" s="89">
        <v>63.16</v>
      </c>
      <c r="H80" s="89">
        <v>0.63</v>
      </c>
    </row>
    <row r="81" spans="2:13" s="87" customFormat="1">
      <c r="B81" s="87" t="s">
        <v>1212</v>
      </c>
      <c r="C81" s="88">
        <v>3.44</v>
      </c>
      <c r="D81" s="87" t="s">
        <v>164</v>
      </c>
      <c r="E81" s="87" t="s">
        <v>332</v>
      </c>
      <c r="F81" s="89">
        <v>1</v>
      </c>
      <c r="G81" s="89">
        <v>10.09</v>
      </c>
      <c r="H81" s="89">
        <v>0.1</v>
      </c>
    </row>
    <row r="82" spans="2:13" s="87" customFormat="1">
      <c r="B82" s="151" t="s">
        <v>937</v>
      </c>
      <c r="C82" s="152"/>
      <c r="D82" s="151"/>
      <c r="E82" s="151"/>
      <c r="F82" s="153"/>
      <c r="G82" s="153">
        <f>SUM(G75:G81)</f>
        <v>1029.22</v>
      </c>
      <c r="H82" s="153">
        <f>SUM(H75:H81)</f>
        <v>10.290000000000001</v>
      </c>
    </row>
    <row r="83" spans="2:13" s="87" customFormat="1">
      <c r="B83" s="151" t="s">
        <v>69</v>
      </c>
      <c r="C83" s="88"/>
      <c r="F83" s="89"/>
      <c r="G83" s="89"/>
      <c r="H83" s="89"/>
    </row>
    <row r="84" spans="2:13" s="87" customFormat="1">
      <c r="B84" s="87" t="s">
        <v>3004</v>
      </c>
      <c r="C84" s="88">
        <v>3.38</v>
      </c>
      <c r="D84" s="87" t="s">
        <v>60</v>
      </c>
      <c r="E84" s="87" t="s">
        <v>737</v>
      </c>
      <c r="F84" s="89">
        <v>200000</v>
      </c>
      <c r="G84" s="89">
        <v>197.48</v>
      </c>
      <c r="H84" s="89">
        <v>1.98</v>
      </c>
    </row>
    <row r="85" spans="2:13" s="87" customFormat="1">
      <c r="B85" s="151" t="s">
        <v>142</v>
      </c>
      <c r="C85" s="152"/>
      <c r="D85" s="151"/>
      <c r="E85" s="151"/>
      <c r="F85" s="153"/>
      <c r="G85" s="153">
        <f>SUM(G84)</f>
        <v>197.48</v>
      </c>
      <c r="H85" s="153">
        <f>SUM(H84)</f>
        <v>1.98</v>
      </c>
    </row>
    <row r="86" spans="2:13" s="87" customFormat="1">
      <c r="B86" s="168" t="s">
        <v>2929</v>
      </c>
      <c r="C86" s="88"/>
      <c r="F86" s="89"/>
      <c r="G86" s="89"/>
      <c r="H86" s="89"/>
    </row>
    <row r="87" spans="2:13" s="87" customFormat="1">
      <c r="B87" s="87" t="s">
        <v>1125</v>
      </c>
      <c r="C87" s="88"/>
      <c r="F87" s="89"/>
      <c r="G87" s="89">
        <v>100</v>
      </c>
      <c r="H87" s="89">
        <v>1.0001465089707342</v>
      </c>
      <c r="K87" s="185"/>
      <c r="L87" s="185"/>
      <c r="M87" s="185"/>
    </row>
    <row r="88" spans="2:13" s="87" customFormat="1">
      <c r="B88" s="87" t="s">
        <v>2038</v>
      </c>
      <c r="C88" s="88"/>
      <c r="F88" s="89"/>
      <c r="G88" s="89">
        <v>100</v>
      </c>
      <c r="H88" s="89">
        <v>1.0001465089707342</v>
      </c>
      <c r="K88" s="185"/>
      <c r="L88" s="224"/>
      <c r="M88" s="185"/>
    </row>
    <row r="89" spans="2:13" s="87" customFormat="1">
      <c r="B89" s="151" t="s">
        <v>2928</v>
      </c>
      <c r="C89" s="152"/>
      <c r="D89" s="151"/>
      <c r="E89" s="151"/>
      <c r="F89" s="153"/>
      <c r="G89" s="153">
        <f>SUM(G87:G88)</f>
        <v>200</v>
      </c>
      <c r="H89" s="153">
        <f>SUM(H87:H88)</f>
        <v>2.0002930179414684</v>
      </c>
      <c r="K89" s="225"/>
      <c r="L89" s="226"/>
      <c r="M89" s="185"/>
    </row>
    <row r="90" spans="2:13" s="87" customFormat="1">
      <c r="B90" s="151" t="s">
        <v>534</v>
      </c>
      <c r="C90" s="152"/>
      <c r="D90" s="151"/>
      <c r="E90" s="151"/>
      <c r="F90" s="153"/>
      <c r="G90" s="153">
        <v>586.78</v>
      </c>
      <c r="H90" s="153">
        <v>5.87</v>
      </c>
      <c r="K90" s="185"/>
      <c r="L90" s="185"/>
      <c r="M90" s="185"/>
    </row>
    <row r="91" spans="2:13" s="87" customFormat="1">
      <c r="B91" s="151" t="s">
        <v>144</v>
      </c>
      <c r="C91" s="152"/>
      <c r="D91" s="151"/>
      <c r="E91" s="151"/>
      <c r="F91" s="153"/>
      <c r="G91" s="153">
        <f>+G65+G74+G82+G85+G89+G90</f>
        <v>9844.0199999999986</v>
      </c>
      <c r="H91" s="153">
        <f>+H65+H74+H82+H85+H89+H90</f>
        <v>98.45029301794149</v>
      </c>
      <c r="I91" s="158"/>
      <c r="J91" s="158"/>
    </row>
    <row r="92" spans="2:13" s="87" customFormat="1">
      <c r="B92" s="151" t="s">
        <v>191</v>
      </c>
      <c r="C92" s="152"/>
      <c r="D92" s="151"/>
      <c r="E92" s="151"/>
      <c r="F92" s="153"/>
      <c r="G92" s="153">
        <f>+G93-G91</f>
        <v>154.51512491000176</v>
      </c>
      <c r="H92" s="153">
        <f>+H93-H91</f>
        <v>1.5497069820585097</v>
      </c>
    </row>
    <row r="93" spans="2:13" s="87" customFormat="1">
      <c r="B93" s="151" t="s">
        <v>146</v>
      </c>
      <c r="C93" s="152"/>
      <c r="D93" s="151"/>
      <c r="E93" s="151"/>
      <c r="F93" s="153"/>
      <c r="G93" s="153">
        <v>9998.5351249100004</v>
      </c>
      <c r="H93" s="153">
        <v>100</v>
      </c>
    </row>
    <row r="94" spans="2:13" s="87" customFormat="1">
      <c r="B94" s="151" t="s">
        <v>3023</v>
      </c>
      <c r="C94" s="88"/>
      <c r="F94" s="89"/>
      <c r="G94" s="89"/>
      <c r="H94" s="89"/>
    </row>
    <row r="95" spans="2:13" s="87" customFormat="1">
      <c r="B95" s="151"/>
      <c r="C95" s="88"/>
      <c r="F95" s="89"/>
      <c r="G95" s="89"/>
      <c r="H95" s="89"/>
    </row>
    <row r="96" spans="2:13" s="87" customFormat="1">
      <c r="B96" s="151" t="s">
        <v>147</v>
      </c>
      <c r="C96" s="88"/>
      <c r="F96" s="89"/>
      <c r="G96" s="89"/>
      <c r="H96" s="89"/>
    </row>
    <row r="97" spans="2:8" s="87" customFormat="1">
      <c r="B97" s="151" t="s">
        <v>148</v>
      </c>
      <c r="C97" s="88"/>
      <c r="F97" s="89"/>
      <c r="G97" s="89"/>
      <c r="H97" s="89"/>
    </row>
    <row r="98" spans="2:8" s="87" customFormat="1">
      <c r="B98" s="151" t="s">
        <v>151</v>
      </c>
      <c r="C98" s="88"/>
      <c r="F98" s="89"/>
      <c r="G98" s="89"/>
      <c r="H98" s="89"/>
    </row>
    <row r="99" spans="2:8" s="87" customFormat="1">
      <c r="B99" s="151" t="s">
        <v>1376</v>
      </c>
      <c r="C99" s="88"/>
      <c r="F99" s="89"/>
      <c r="G99" s="89"/>
      <c r="H99" s="89"/>
    </row>
    <row r="100" spans="2:8" s="87" customFormat="1">
      <c r="B100" s="151" t="s">
        <v>152</v>
      </c>
      <c r="C100" s="88"/>
      <c r="F100" s="89"/>
      <c r="G100" s="89"/>
      <c r="H100" s="89"/>
    </row>
    <row r="101" spans="2:8" s="87" customFormat="1">
      <c r="B101" s="151" t="s">
        <v>1897</v>
      </c>
      <c r="C101" s="152"/>
      <c r="F101" s="89"/>
      <c r="G101" s="89"/>
      <c r="H101" s="89"/>
    </row>
    <row r="102" spans="2:8" s="87" customFormat="1">
      <c r="B102" s="151" t="s">
        <v>1898</v>
      </c>
      <c r="C102" s="152"/>
      <c r="F102" s="89"/>
      <c r="G102" s="89"/>
      <c r="H102" s="89"/>
    </row>
    <row r="103" spans="2:8" s="87" customFormat="1">
      <c r="B103" s="151" t="s">
        <v>1899</v>
      </c>
      <c r="C103" s="152"/>
      <c r="F103" s="89"/>
      <c r="G103" s="89"/>
      <c r="H103" s="89"/>
    </row>
    <row r="104" spans="2:8" s="87" customFormat="1">
      <c r="B104" s="151" t="s">
        <v>1900</v>
      </c>
      <c r="C104" s="152"/>
      <c r="F104" s="89"/>
      <c r="G104" s="89"/>
      <c r="H104" s="89"/>
    </row>
    <row r="105" spans="2:8" s="87" customFormat="1">
      <c r="B105" s="151" t="s">
        <v>1901</v>
      </c>
      <c r="C105" s="152"/>
      <c r="F105" s="89"/>
      <c r="G105" s="89"/>
      <c r="H105" s="89"/>
    </row>
    <row r="106" spans="2:8" s="87" customFormat="1">
      <c r="B106" s="151" t="s">
        <v>1902</v>
      </c>
      <c r="C106" s="152"/>
      <c r="F106" s="89"/>
      <c r="G106" s="89"/>
      <c r="H106" s="89"/>
    </row>
    <row r="107" spans="2:8" s="87" customFormat="1">
      <c r="B107" s="151" t="s">
        <v>1903</v>
      </c>
      <c r="C107" s="152"/>
      <c r="F107" s="89"/>
      <c r="G107" s="89"/>
      <c r="H107" s="89"/>
    </row>
    <row r="108" spans="2:8" s="87" customFormat="1">
      <c r="B108" s="151" t="s">
        <v>1904</v>
      </c>
      <c r="C108" s="152"/>
      <c r="F108" s="89"/>
      <c r="G108" s="89"/>
      <c r="H108" s="89"/>
    </row>
    <row r="109" spans="2:8" s="87" customFormat="1">
      <c r="B109" s="151" t="s">
        <v>1905</v>
      </c>
      <c r="C109" s="152"/>
      <c r="F109" s="89"/>
      <c r="G109" s="89"/>
      <c r="H109" s="89"/>
    </row>
    <row r="110" spans="2:8" s="87" customFormat="1">
      <c r="B110" s="151" t="s">
        <v>1906</v>
      </c>
      <c r="C110" s="152"/>
      <c r="F110" s="89"/>
      <c r="G110" s="89"/>
      <c r="H110" s="89"/>
    </row>
    <row r="111" spans="2:8" s="87" customFormat="1">
      <c r="B111" s="151" t="s">
        <v>1907</v>
      </c>
      <c r="C111" s="152"/>
      <c r="F111" s="89"/>
      <c r="G111" s="89"/>
      <c r="H111" s="89"/>
    </row>
    <row r="112" spans="2:8" s="87" customFormat="1">
      <c r="B112" s="151" t="s">
        <v>1908</v>
      </c>
      <c r="C112" s="152"/>
      <c r="F112" s="89"/>
      <c r="G112" s="89"/>
      <c r="H112" s="89"/>
    </row>
    <row r="113" spans="2:12" s="145" customFormat="1">
      <c r="B113" s="149" t="s">
        <v>2906</v>
      </c>
      <c r="C113" s="187"/>
      <c r="F113" s="147"/>
      <c r="G113" s="147"/>
      <c r="H113" s="147"/>
    </row>
    <row r="114" spans="2:12" s="145" customFormat="1">
      <c r="B114" s="168" t="s">
        <v>898</v>
      </c>
      <c r="C114" s="188"/>
      <c r="F114" s="147"/>
      <c r="G114" s="147"/>
      <c r="H114" s="147"/>
    </row>
    <row r="115" spans="2:12" s="145" customFormat="1">
      <c r="B115" s="168" t="s">
        <v>2517</v>
      </c>
      <c r="C115" s="188"/>
      <c r="F115" s="147"/>
      <c r="G115" s="147"/>
      <c r="H115" s="147"/>
    </row>
    <row r="116" spans="2:12" s="145" customFormat="1">
      <c r="B116" s="151" t="s">
        <v>162</v>
      </c>
      <c r="C116" s="188"/>
      <c r="F116" s="147"/>
      <c r="G116" s="147"/>
      <c r="H116" s="147"/>
    </row>
    <row r="117" spans="2:12" s="87" customFormat="1">
      <c r="C117" s="88"/>
      <c r="F117" s="89"/>
      <c r="G117" s="89"/>
      <c r="H117" s="89"/>
    </row>
    <row r="118" spans="2:12" s="87" customFormat="1" ht="14.25">
      <c r="B118" s="219" t="s">
        <v>3024</v>
      </c>
      <c r="C118" s="170"/>
      <c r="D118" s="170"/>
      <c r="E118" s="170"/>
      <c r="F118" s="89"/>
      <c r="G118" s="89"/>
      <c r="H118" s="89"/>
      <c r="L118" s="159"/>
    </row>
    <row r="119" spans="2:12" s="87" customFormat="1" ht="25.5">
      <c r="B119" s="171" t="s">
        <v>2522</v>
      </c>
      <c r="C119" s="171" t="s">
        <v>3025</v>
      </c>
      <c r="D119" s="170"/>
      <c r="E119" s="170"/>
      <c r="F119" s="89"/>
      <c r="G119" s="89"/>
      <c r="H119" s="89"/>
      <c r="L119" s="159"/>
    </row>
    <row r="120" spans="2:12" s="87" customFormat="1">
      <c r="B120" s="221" t="s">
        <v>3018</v>
      </c>
      <c r="C120" s="222">
        <v>200</v>
      </c>
      <c r="D120" s="170"/>
      <c r="E120" s="170"/>
      <c r="F120" s="89"/>
      <c r="G120" s="89"/>
      <c r="H120" s="89"/>
      <c r="L120" s="159"/>
    </row>
    <row r="121" spans="2:12" s="87" customFormat="1">
      <c r="B121" s="221" t="s">
        <v>3020</v>
      </c>
      <c r="C121" s="222">
        <v>1000</v>
      </c>
      <c r="D121" s="170"/>
      <c r="E121" s="170"/>
      <c r="F121" s="89"/>
      <c r="G121" s="89"/>
      <c r="H121" s="89"/>
      <c r="L121" s="159"/>
    </row>
    <row r="122" spans="2:12" s="87" customFormat="1">
      <c r="B122" s="221" t="s">
        <v>3021</v>
      </c>
      <c r="C122" s="222">
        <v>200</v>
      </c>
      <c r="F122" s="89"/>
      <c r="G122" s="89"/>
      <c r="H122" s="89"/>
    </row>
    <row r="123" spans="2:12" s="87" customFormat="1">
      <c r="B123" s="221" t="s">
        <v>3019</v>
      </c>
      <c r="C123" s="220">
        <f>SUM(C120:C122)</f>
        <v>1400</v>
      </c>
      <c r="F123" s="89"/>
      <c r="G123" s="89"/>
      <c r="H123" s="89"/>
    </row>
    <row r="124" spans="2:12" s="87" customFormat="1">
      <c r="C124" s="88"/>
      <c r="F124" s="89"/>
      <c r="G124" s="89"/>
      <c r="H124" s="89"/>
    </row>
    <row r="125" spans="2:12" s="87" customFormat="1" ht="15">
      <c r="B125" s="172" t="s">
        <v>2524</v>
      </c>
      <c r="C125" s="173">
        <v>44316</v>
      </c>
      <c r="F125" s="89"/>
      <c r="G125" s="89"/>
      <c r="H125" s="89"/>
      <c r="L125" s="159"/>
    </row>
    <row r="126" spans="2:12" s="228" customFormat="1" ht="45">
      <c r="B126" s="174" t="s">
        <v>2525</v>
      </c>
      <c r="C126" s="174" t="s">
        <v>2526</v>
      </c>
      <c r="D126" s="109" t="s">
        <v>2527</v>
      </c>
      <c r="E126" s="174" t="s">
        <v>2528</v>
      </c>
      <c r="F126" s="174" t="s">
        <v>2529</v>
      </c>
      <c r="G126" s="227"/>
      <c r="H126" s="227"/>
      <c r="L126" s="229"/>
    </row>
    <row r="127" spans="2:12" s="87" customFormat="1" ht="15">
      <c r="B127" s="161" t="s">
        <v>2540</v>
      </c>
      <c r="C127" s="162">
        <v>-80000</v>
      </c>
      <c r="D127" s="163">
        <v>722.90539999999999</v>
      </c>
      <c r="E127" s="163">
        <v>735.1</v>
      </c>
      <c r="F127" s="272">
        <v>1400</v>
      </c>
      <c r="G127" s="89"/>
      <c r="H127" s="89"/>
    </row>
    <row r="128" spans="2:12" s="87" customFormat="1" ht="15">
      <c r="B128" s="161" t="s">
        <v>2547</v>
      </c>
      <c r="C128" s="162">
        <v>-42250</v>
      </c>
      <c r="D128" s="163">
        <v>987.18259999999998</v>
      </c>
      <c r="E128" s="163">
        <v>985</v>
      </c>
      <c r="F128" s="273"/>
      <c r="G128" s="89"/>
      <c r="H128" s="89"/>
    </row>
    <row r="129" spans="2:8" s="87" customFormat="1" ht="15">
      <c r="B129" s="161" t="s">
        <v>2568</v>
      </c>
      <c r="C129" s="162">
        <v>-7200</v>
      </c>
      <c r="D129" s="163">
        <v>3837.7197999999999</v>
      </c>
      <c r="E129" s="163">
        <v>4080.45</v>
      </c>
      <c r="F129" s="273"/>
      <c r="G129" s="89"/>
      <c r="H129" s="89"/>
    </row>
    <row r="130" spans="2:8" s="87" customFormat="1" ht="15">
      <c r="B130" s="161" t="s">
        <v>2571</v>
      </c>
      <c r="C130" s="162">
        <v>-3500</v>
      </c>
      <c r="D130" s="163">
        <v>2398.4450999999999</v>
      </c>
      <c r="E130" s="163">
        <v>2433.4</v>
      </c>
      <c r="F130" s="273"/>
      <c r="G130" s="89"/>
      <c r="H130" s="89"/>
    </row>
    <row r="131" spans="2:8" s="87" customFormat="1" ht="15">
      <c r="B131" s="161" t="s">
        <v>2579</v>
      </c>
      <c r="C131" s="162">
        <v>-2375</v>
      </c>
      <c r="D131" s="163">
        <v>1402.1795999999999</v>
      </c>
      <c r="E131" s="163">
        <v>1407.95</v>
      </c>
      <c r="F131" s="273"/>
      <c r="G131" s="89"/>
      <c r="H131" s="89"/>
    </row>
    <row r="132" spans="2:8" s="87" customFormat="1" ht="15">
      <c r="B132" s="161" t="s">
        <v>2582</v>
      </c>
      <c r="C132" s="162">
        <v>-30100</v>
      </c>
      <c r="D132" s="163">
        <v>918.49189999999999</v>
      </c>
      <c r="E132" s="163">
        <v>904.35</v>
      </c>
      <c r="F132" s="273"/>
      <c r="G132" s="89"/>
      <c r="H132" s="89"/>
    </row>
    <row r="133" spans="2:8" s="87" customFormat="1" ht="15">
      <c r="B133" s="161" t="s">
        <v>2587</v>
      </c>
      <c r="C133" s="162">
        <v>-108000</v>
      </c>
      <c r="D133" s="163">
        <v>234.12809999999999</v>
      </c>
      <c r="E133" s="163">
        <v>235.45</v>
      </c>
      <c r="F133" s="273"/>
      <c r="G133" s="89"/>
      <c r="H133" s="89"/>
    </row>
    <row r="134" spans="2:8" s="87" customFormat="1" ht="15">
      <c r="B134" s="161" t="s">
        <v>2595</v>
      </c>
      <c r="C134" s="162">
        <v>-185600</v>
      </c>
      <c r="D134" s="163">
        <v>206.3509</v>
      </c>
      <c r="E134" s="163">
        <v>203</v>
      </c>
      <c r="F134" s="273"/>
      <c r="G134" s="89"/>
      <c r="H134" s="89"/>
    </row>
    <row r="135" spans="2:8" s="87" customFormat="1" ht="15">
      <c r="B135" s="161" t="s">
        <v>2607</v>
      </c>
      <c r="C135" s="162">
        <v>-22500</v>
      </c>
      <c r="D135" s="163">
        <v>526.32799999999997</v>
      </c>
      <c r="E135" s="163">
        <v>522.25</v>
      </c>
      <c r="F135" s="273"/>
      <c r="G135" s="89"/>
      <c r="H135" s="89"/>
    </row>
    <row r="136" spans="2:8" s="87" customFormat="1" ht="15">
      <c r="B136" s="161" t="s">
        <v>2631</v>
      </c>
      <c r="C136" s="162">
        <v>-67500</v>
      </c>
      <c r="D136" s="163">
        <v>346.93299999999999</v>
      </c>
      <c r="E136" s="163">
        <v>354</v>
      </c>
      <c r="F136" s="273"/>
      <c r="G136" s="89"/>
      <c r="H136" s="89"/>
    </row>
    <row r="137" spans="2:8" s="87" customFormat="1" ht="15">
      <c r="B137" s="161" t="s">
        <v>2644</v>
      </c>
      <c r="C137" s="162">
        <v>-10800</v>
      </c>
      <c r="D137" s="163">
        <v>947.88819999999998</v>
      </c>
      <c r="E137" s="163">
        <v>964.9</v>
      </c>
      <c r="F137" s="273"/>
      <c r="G137" s="89"/>
      <c r="H137" s="89"/>
    </row>
    <row r="138" spans="2:8" s="87" customFormat="1" ht="15">
      <c r="B138" s="161" t="s">
        <v>2650</v>
      </c>
      <c r="C138" s="162">
        <v>-50700</v>
      </c>
      <c r="D138" s="163">
        <v>592.93010000000004</v>
      </c>
      <c r="E138" s="163">
        <v>610.54999999999995</v>
      </c>
      <c r="F138" s="273"/>
      <c r="G138" s="89"/>
      <c r="H138" s="89"/>
    </row>
    <row r="139" spans="2:8" s="87" customFormat="1" ht="15">
      <c r="B139" s="161" t="s">
        <v>2651</v>
      </c>
      <c r="C139" s="162">
        <v>-142600</v>
      </c>
      <c r="D139" s="163">
        <v>236.631</v>
      </c>
      <c r="E139" s="163">
        <v>258.3</v>
      </c>
      <c r="F139" s="274"/>
      <c r="G139" s="89"/>
      <c r="H139" s="89"/>
    </row>
    <row r="140" spans="2:8" s="87" customFormat="1">
      <c r="C140" s="88"/>
      <c r="F140" s="89"/>
      <c r="G140" s="89"/>
      <c r="H140" s="89"/>
    </row>
    <row r="141" spans="2:8" s="87" customFormat="1">
      <c r="C141" s="88"/>
      <c r="F141" s="89"/>
      <c r="G141" s="89"/>
      <c r="H141" s="89"/>
    </row>
    <row r="142" spans="2:8" s="145" customFormat="1">
      <c r="B142" s="257" t="s">
        <v>2840</v>
      </c>
      <c r="C142" s="133">
        <v>0.3458</v>
      </c>
      <c r="F142" s="147"/>
      <c r="G142" s="147"/>
      <c r="H142" s="147"/>
    </row>
    <row r="143" spans="2:8" s="145" customFormat="1" ht="15">
      <c r="B143" s="175" t="s">
        <v>2839</v>
      </c>
      <c r="C143" s="188"/>
      <c r="F143" s="147"/>
      <c r="G143" s="147"/>
      <c r="H143" s="147"/>
    </row>
    <row r="144" spans="2:8" s="87" customFormat="1">
      <c r="C144" s="88"/>
      <c r="F144" s="89"/>
      <c r="G144" s="89"/>
      <c r="H144" s="89"/>
    </row>
    <row r="145" spans="2:8" s="87" customFormat="1">
      <c r="C145" s="88"/>
      <c r="F145" s="89"/>
      <c r="G145" s="89"/>
      <c r="H145" s="89"/>
    </row>
    <row r="146" spans="2:8" s="145" customFormat="1" ht="15.75">
      <c r="B146" s="190" t="s">
        <v>2659</v>
      </c>
      <c r="C146" s="115" t="s">
        <v>2833</v>
      </c>
      <c r="F146" s="147"/>
      <c r="G146" s="147"/>
      <c r="H146" s="147"/>
    </row>
    <row r="147" spans="2:8" s="87" customFormat="1" ht="15">
      <c r="B147" s="161" t="s">
        <v>2662</v>
      </c>
      <c r="C147" s="233">
        <v>2</v>
      </c>
      <c r="F147" s="89"/>
      <c r="G147" s="89"/>
      <c r="H147" s="89"/>
    </row>
    <row r="148" spans="2:8" s="87" customFormat="1" ht="15">
      <c r="B148" s="161" t="s">
        <v>2673</v>
      </c>
      <c r="C148" s="233">
        <v>7</v>
      </c>
      <c r="F148" s="89"/>
      <c r="G148" s="89"/>
      <c r="H148" s="89"/>
    </row>
    <row r="149" spans="2:8" s="87" customFormat="1" ht="15">
      <c r="B149" s="161" t="s">
        <v>2856</v>
      </c>
      <c r="C149" s="233">
        <v>1</v>
      </c>
      <c r="F149" s="89"/>
      <c r="G149" s="89"/>
      <c r="H149" s="89"/>
    </row>
    <row r="150" spans="2:8" s="87" customFormat="1" ht="15">
      <c r="B150" s="161" t="s">
        <v>2679</v>
      </c>
      <c r="C150" s="233">
        <v>2</v>
      </c>
      <c r="F150" s="89"/>
      <c r="G150" s="89"/>
      <c r="H150" s="89"/>
    </row>
    <row r="151" spans="2:8" s="87" customFormat="1" ht="15">
      <c r="B151" s="161" t="s">
        <v>2680</v>
      </c>
      <c r="C151" s="233">
        <v>1</v>
      </c>
      <c r="F151" s="89"/>
      <c r="G151" s="89"/>
      <c r="H151" s="89"/>
    </row>
    <row r="152" spans="2:8" s="87" customFormat="1" ht="15">
      <c r="B152" s="161" t="s">
        <v>2681</v>
      </c>
      <c r="C152" s="233">
        <v>2</v>
      </c>
      <c r="F152" s="89"/>
      <c r="G152" s="89"/>
      <c r="H152" s="89"/>
    </row>
    <row r="153" spans="2:8" s="87" customFormat="1" ht="15">
      <c r="B153" s="161" t="s">
        <v>2683</v>
      </c>
      <c r="C153" s="233">
        <v>1</v>
      </c>
      <c r="F153" s="89"/>
      <c r="G153" s="89"/>
      <c r="H153" s="89"/>
    </row>
    <row r="154" spans="2:8" s="87" customFormat="1" ht="15">
      <c r="B154" s="161" t="s">
        <v>2693</v>
      </c>
      <c r="C154" s="233">
        <v>5</v>
      </c>
      <c r="F154" s="89"/>
      <c r="G154" s="89"/>
      <c r="H154" s="89"/>
    </row>
    <row r="155" spans="2:8" s="87" customFormat="1" ht="15">
      <c r="B155" s="161" t="s">
        <v>2713</v>
      </c>
      <c r="C155" s="233">
        <v>2</v>
      </c>
      <c r="F155" s="89"/>
      <c r="G155" s="89"/>
      <c r="H155" s="89"/>
    </row>
    <row r="156" spans="2:8" s="87" customFormat="1" ht="15">
      <c r="B156" s="161" t="s">
        <v>2725</v>
      </c>
      <c r="C156" s="233">
        <v>1</v>
      </c>
      <c r="F156" s="89"/>
      <c r="G156" s="89"/>
      <c r="H156" s="89"/>
    </row>
    <row r="157" spans="2:8" s="87" customFormat="1" ht="15">
      <c r="B157" s="161" t="s">
        <v>2732</v>
      </c>
      <c r="C157" s="233">
        <v>2</v>
      </c>
      <c r="F157" s="89"/>
      <c r="G157" s="89"/>
      <c r="H157" s="89"/>
    </row>
    <row r="158" spans="2:8" s="87" customFormat="1" ht="15">
      <c r="B158" s="161" t="s">
        <v>2734</v>
      </c>
      <c r="C158" s="233">
        <v>2</v>
      </c>
      <c r="F158" s="89"/>
      <c r="G158" s="89"/>
      <c r="H158" s="89"/>
    </row>
    <row r="159" spans="2:8" s="87" customFormat="1" ht="15">
      <c r="B159" s="161" t="s">
        <v>2735</v>
      </c>
      <c r="C159" s="233">
        <v>4</v>
      </c>
      <c r="F159" s="89"/>
      <c r="G159" s="89"/>
      <c r="H159" s="89"/>
    </row>
    <row r="160" spans="2:8" s="87" customFormat="1" ht="15">
      <c r="B160" s="161" t="s">
        <v>2741</v>
      </c>
      <c r="C160" s="233">
        <v>1</v>
      </c>
      <c r="F160" s="89"/>
      <c r="G160" s="89"/>
      <c r="H160" s="89"/>
    </row>
    <row r="161" spans="2:8" s="87" customFormat="1" ht="15">
      <c r="B161" s="161" t="s">
        <v>2743</v>
      </c>
      <c r="C161" s="233">
        <v>2</v>
      </c>
      <c r="F161" s="89"/>
      <c r="G161" s="89"/>
      <c r="H161" s="89"/>
    </row>
    <row r="162" spans="2:8" s="87" customFormat="1" ht="15">
      <c r="B162" s="161" t="s">
        <v>2744</v>
      </c>
      <c r="C162" s="233">
        <v>1</v>
      </c>
      <c r="F162" s="89"/>
      <c r="G162" s="89"/>
      <c r="H162" s="89"/>
    </row>
    <row r="163" spans="2:8" s="87" customFormat="1" ht="15">
      <c r="B163" s="161" t="s">
        <v>2745</v>
      </c>
      <c r="C163" s="233">
        <v>1</v>
      </c>
      <c r="F163" s="89"/>
      <c r="G163" s="89"/>
      <c r="H163" s="89"/>
    </row>
    <row r="164" spans="2:8" s="87" customFormat="1" ht="15">
      <c r="B164" s="161" t="s">
        <v>2769</v>
      </c>
      <c r="C164" s="233">
        <v>2</v>
      </c>
      <c r="F164" s="89"/>
      <c r="G164" s="89"/>
      <c r="H164" s="89"/>
    </row>
    <row r="165" spans="2:8" s="87" customFormat="1" ht="15">
      <c r="B165" s="161" t="s">
        <v>2773</v>
      </c>
      <c r="C165" s="233">
        <v>1</v>
      </c>
      <c r="F165" s="89"/>
      <c r="G165" s="89"/>
      <c r="H165" s="89"/>
    </row>
    <row r="166" spans="2:8" s="87" customFormat="1" ht="15">
      <c r="B166" s="161" t="s">
        <v>2774</v>
      </c>
      <c r="C166" s="233">
        <v>1</v>
      </c>
      <c r="F166" s="89"/>
      <c r="G166" s="89"/>
      <c r="H166" s="89"/>
    </row>
    <row r="167" spans="2:8" s="87" customFormat="1" ht="15">
      <c r="B167" s="161" t="s">
        <v>2775</v>
      </c>
      <c r="C167" s="233">
        <v>1</v>
      </c>
      <c r="F167" s="89"/>
      <c r="G167" s="89"/>
      <c r="H167" s="89"/>
    </row>
    <row r="168" spans="2:8" s="87" customFormat="1" ht="15">
      <c r="B168" s="161" t="s">
        <v>2793</v>
      </c>
      <c r="C168" s="233">
        <v>2</v>
      </c>
      <c r="F168" s="89"/>
      <c r="G168" s="89"/>
      <c r="H168" s="89"/>
    </row>
    <row r="169" spans="2:8" s="87" customFormat="1" ht="15">
      <c r="B169" s="161" t="s">
        <v>2803</v>
      </c>
      <c r="C169" s="233">
        <v>1</v>
      </c>
      <c r="F169" s="89"/>
      <c r="G169" s="89"/>
      <c r="H169" s="89"/>
    </row>
    <row r="170" spans="2:8" s="87" customFormat="1">
      <c r="C170" s="88"/>
      <c r="F170" s="89"/>
      <c r="G170" s="89"/>
      <c r="H170" s="89"/>
    </row>
    <row r="171" spans="2:8" s="87" customFormat="1">
      <c r="C171" s="88"/>
      <c r="F171" s="89"/>
      <c r="G171" s="89"/>
      <c r="H171" s="89"/>
    </row>
    <row r="172" spans="2:8" s="145" customFormat="1" ht="15.75">
      <c r="B172" s="190" t="s">
        <v>2841</v>
      </c>
      <c r="C172" s="115" t="s">
        <v>2833</v>
      </c>
      <c r="F172" s="147"/>
      <c r="G172" s="147"/>
      <c r="H172" s="147"/>
    </row>
    <row r="173" spans="2:8" s="87" customFormat="1" ht="15">
      <c r="B173" s="161" t="s">
        <v>2662</v>
      </c>
      <c r="C173" s="233">
        <v>2</v>
      </c>
      <c r="F173" s="89"/>
      <c r="G173" s="89"/>
      <c r="H173" s="89"/>
    </row>
    <row r="174" spans="2:8" s="87" customFormat="1" ht="15">
      <c r="B174" s="161" t="s">
        <v>2673</v>
      </c>
      <c r="C174" s="233">
        <v>7</v>
      </c>
      <c r="F174" s="89"/>
      <c r="G174" s="89"/>
      <c r="H174" s="89"/>
    </row>
    <row r="175" spans="2:8" s="87" customFormat="1" ht="15">
      <c r="B175" s="161" t="s">
        <v>2856</v>
      </c>
      <c r="C175" s="233">
        <v>1</v>
      </c>
      <c r="F175" s="89"/>
      <c r="G175" s="89"/>
      <c r="H175" s="89"/>
    </row>
    <row r="176" spans="2:8" s="87" customFormat="1" ht="15">
      <c r="B176" s="161" t="s">
        <v>2679</v>
      </c>
      <c r="C176" s="233">
        <v>2</v>
      </c>
      <c r="F176" s="89"/>
      <c r="G176" s="89"/>
      <c r="H176" s="89"/>
    </row>
    <row r="177" spans="2:8" s="87" customFormat="1" ht="15">
      <c r="B177" s="161" t="s">
        <v>2680</v>
      </c>
      <c r="C177" s="233">
        <v>1</v>
      </c>
      <c r="F177" s="89"/>
      <c r="G177" s="89"/>
      <c r="H177" s="89"/>
    </row>
    <row r="178" spans="2:8" s="87" customFormat="1" ht="15">
      <c r="B178" s="161" t="s">
        <v>2681</v>
      </c>
      <c r="C178" s="233">
        <v>2</v>
      </c>
      <c r="F178" s="89"/>
      <c r="G178" s="89"/>
      <c r="H178" s="89"/>
    </row>
    <row r="179" spans="2:8" s="87" customFormat="1" ht="15">
      <c r="B179" s="161" t="s">
        <v>2683</v>
      </c>
      <c r="C179" s="233">
        <v>1</v>
      </c>
      <c r="F179" s="89"/>
      <c r="G179" s="89"/>
      <c r="H179" s="89"/>
    </row>
    <row r="180" spans="2:8" s="87" customFormat="1" ht="15">
      <c r="B180" s="161" t="s">
        <v>2693</v>
      </c>
      <c r="C180" s="233">
        <v>5</v>
      </c>
      <c r="F180" s="89"/>
      <c r="G180" s="89"/>
      <c r="H180" s="89"/>
    </row>
    <row r="181" spans="2:8" s="87" customFormat="1" ht="15">
      <c r="B181" s="161" t="s">
        <v>2713</v>
      </c>
      <c r="C181" s="233">
        <v>2</v>
      </c>
      <c r="F181" s="89"/>
      <c r="G181" s="89"/>
      <c r="H181" s="89"/>
    </row>
    <row r="182" spans="2:8" s="87" customFormat="1" ht="15">
      <c r="B182" s="161" t="s">
        <v>2725</v>
      </c>
      <c r="C182" s="233">
        <v>1</v>
      </c>
      <c r="F182" s="89"/>
      <c r="G182" s="89"/>
      <c r="H182" s="89"/>
    </row>
    <row r="183" spans="2:8" s="87" customFormat="1" ht="15">
      <c r="B183" s="161" t="s">
        <v>2732</v>
      </c>
      <c r="C183" s="233">
        <v>2</v>
      </c>
      <c r="F183" s="89"/>
      <c r="G183" s="89"/>
      <c r="H183" s="89"/>
    </row>
    <row r="184" spans="2:8" s="87" customFormat="1" ht="15">
      <c r="B184" s="161" t="s">
        <v>2734</v>
      </c>
      <c r="C184" s="233">
        <v>2</v>
      </c>
      <c r="F184" s="89"/>
      <c r="G184" s="89"/>
      <c r="H184" s="89"/>
    </row>
    <row r="185" spans="2:8" s="87" customFormat="1" ht="15">
      <c r="B185" s="161" t="s">
        <v>2735</v>
      </c>
      <c r="C185" s="233">
        <v>4</v>
      </c>
      <c r="F185" s="89"/>
      <c r="G185" s="89"/>
      <c r="H185" s="89"/>
    </row>
    <row r="186" spans="2:8" s="87" customFormat="1" ht="15">
      <c r="B186" s="161" t="s">
        <v>2741</v>
      </c>
      <c r="C186" s="233">
        <v>1</v>
      </c>
      <c r="F186" s="89"/>
      <c r="G186" s="89"/>
      <c r="H186" s="89"/>
    </row>
    <row r="187" spans="2:8" s="87" customFormat="1" ht="15">
      <c r="B187" s="161" t="s">
        <v>2743</v>
      </c>
      <c r="C187" s="233">
        <v>2</v>
      </c>
      <c r="F187" s="89"/>
      <c r="G187" s="89"/>
      <c r="H187" s="89"/>
    </row>
    <row r="188" spans="2:8" s="87" customFormat="1" ht="15">
      <c r="B188" s="161" t="s">
        <v>2744</v>
      </c>
      <c r="C188" s="233">
        <v>1</v>
      </c>
      <c r="F188" s="89"/>
      <c r="G188" s="89"/>
      <c r="H188" s="89"/>
    </row>
    <row r="189" spans="2:8" s="87" customFormat="1" ht="15">
      <c r="B189" s="161" t="s">
        <v>2745</v>
      </c>
      <c r="C189" s="233">
        <v>1</v>
      </c>
      <c r="F189" s="89"/>
      <c r="G189" s="89"/>
      <c r="H189" s="89"/>
    </row>
    <row r="190" spans="2:8" s="87" customFormat="1" ht="15">
      <c r="B190" s="161" t="s">
        <v>2769</v>
      </c>
      <c r="C190" s="233">
        <v>2</v>
      </c>
      <c r="F190" s="89"/>
      <c r="G190" s="89"/>
      <c r="H190" s="89"/>
    </row>
    <row r="191" spans="2:8" s="87" customFormat="1" ht="15">
      <c r="B191" s="161" t="s">
        <v>2773</v>
      </c>
      <c r="C191" s="233">
        <v>1</v>
      </c>
      <c r="F191" s="89"/>
      <c r="G191" s="89"/>
      <c r="H191" s="89"/>
    </row>
    <row r="192" spans="2:8" s="87" customFormat="1" ht="15">
      <c r="B192" s="161" t="s">
        <v>2774</v>
      </c>
      <c r="C192" s="233">
        <v>1</v>
      </c>
      <c r="F192" s="89"/>
      <c r="G192" s="89"/>
      <c r="H192" s="89"/>
    </row>
    <row r="193" spans="2:8" s="87" customFormat="1" ht="15">
      <c r="B193" s="161" t="s">
        <v>2775</v>
      </c>
      <c r="C193" s="233">
        <v>1</v>
      </c>
      <c r="F193" s="89"/>
      <c r="G193" s="89"/>
      <c r="H193" s="89"/>
    </row>
    <row r="194" spans="2:8" s="87" customFormat="1" ht="15">
      <c r="B194" s="161" t="s">
        <v>2793</v>
      </c>
      <c r="C194" s="233">
        <v>2</v>
      </c>
      <c r="F194" s="89"/>
      <c r="G194" s="89"/>
      <c r="H194" s="89"/>
    </row>
    <row r="195" spans="2:8" s="87" customFormat="1" ht="15">
      <c r="B195" s="161" t="s">
        <v>2803</v>
      </c>
      <c r="C195" s="233">
        <v>1</v>
      </c>
      <c r="F195" s="89"/>
      <c r="G195" s="89"/>
      <c r="H195" s="89"/>
    </row>
    <row r="196" spans="2:8" s="87" customFormat="1">
      <c r="C196" s="88"/>
      <c r="F196" s="89"/>
      <c r="G196" s="89"/>
      <c r="H196" s="89"/>
    </row>
    <row r="197" spans="2:8" s="87" customFormat="1">
      <c r="C197" s="88"/>
      <c r="F197" s="89"/>
      <c r="G197" s="89"/>
      <c r="H197" s="89"/>
    </row>
    <row r="198" spans="2:8" s="87" customFormat="1">
      <c r="C198" s="88"/>
      <c r="F198" s="89"/>
      <c r="G198" s="89"/>
      <c r="H198" s="89"/>
    </row>
    <row r="199" spans="2:8" s="145" customFormat="1" ht="15.75">
      <c r="B199" s="176" t="s">
        <v>2855</v>
      </c>
      <c r="C199" s="135" t="s">
        <v>2836</v>
      </c>
      <c r="F199" s="147"/>
      <c r="G199" s="147"/>
      <c r="H199" s="147"/>
    </row>
    <row r="200" spans="2:8" s="87" customFormat="1" ht="15">
      <c r="B200" s="161" t="s">
        <v>2662</v>
      </c>
      <c r="C200" s="234">
        <v>8310810.1500000004</v>
      </c>
      <c r="F200" s="89"/>
      <c r="G200" s="89"/>
      <c r="H200" s="89"/>
    </row>
    <row r="201" spans="2:8" s="87" customFormat="1" ht="15">
      <c r="B201" s="161" t="s">
        <v>2673</v>
      </c>
      <c r="C201" s="234">
        <v>29994000.030000001</v>
      </c>
      <c r="F201" s="89"/>
      <c r="G201" s="89"/>
      <c r="H201" s="89"/>
    </row>
    <row r="202" spans="2:8" s="87" customFormat="1" ht="15">
      <c r="B202" s="161" t="s">
        <v>2856</v>
      </c>
      <c r="C202" s="234">
        <v>10132442.17</v>
      </c>
      <c r="F202" s="89"/>
      <c r="G202" s="89"/>
      <c r="H202" s="89"/>
    </row>
    <row r="203" spans="2:8" s="87" customFormat="1" ht="15">
      <c r="B203" s="161" t="s">
        <v>2679</v>
      </c>
      <c r="C203" s="234">
        <v>9230606.25</v>
      </c>
      <c r="F203" s="89"/>
      <c r="G203" s="89"/>
      <c r="H203" s="89"/>
    </row>
    <row r="204" spans="2:8" s="87" customFormat="1" ht="15">
      <c r="B204" s="161" t="s">
        <v>2680</v>
      </c>
      <c r="C204" s="234">
        <v>2834187.5</v>
      </c>
      <c r="F204" s="89"/>
      <c r="G204" s="89"/>
      <c r="H204" s="89"/>
    </row>
    <row r="205" spans="2:8" s="87" customFormat="1" ht="15">
      <c r="B205" s="161" t="s">
        <v>2681</v>
      </c>
      <c r="C205" s="234">
        <v>39579160.079999998</v>
      </c>
      <c r="F205" s="89"/>
      <c r="G205" s="89"/>
      <c r="H205" s="89"/>
    </row>
    <row r="206" spans="2:8" s="87" customFormat="1" ht="15">
      <c r="B206" s="161" t="s">
        <v>2683</v>
      </c>
      <c r="C206" s="234">
        <v>6670492.6399999997</v>
      </c>
      <c r="F206" s="89"/>
      <c r="G206" s="89"/>
      <c r="H206" s="89"/>
    </row>
    <row r="207" spans="2:8" s="87" customFormat="1" ht="15">
      <c r="B207" s="161" t="s">
        <v>2693</v>
      </c>
      <c r="C207" s="234">
        <v>31436502.57</v>
      </c>
      <c r="F207" s="89"/>
      <c r="G207" s="89"/>
      <c r="H207" s="89"/>
    </row>
    <row r="208" spans="2:8" s="87" customFormat="1" ht="15">
      <c r="B208" s="161" t="s">
        <v>2713</v>
      </c>
      <c r="C208" s="234">
        <v>70609749.5</v>
      </c>
      <c r="F208" s="89"/>
      <c r="G208" s="89"/>
      <c r="H208" s="89"/>
    </row>
    <row r="209" spans="2:8" s="87" customFormat="1" ht="15">
      <c r="B209" s="161" t="s">
        <v>2725</v>
      </c>
      <c r="C209" s="234">
        <v>5326387.8</v>
      </c>
      <c r="F209" s="89"/>
      <c r="G209" s="89"/>
      <c r="H209" s="89"/>
    </row>
    <row r="210" spans="2:8" s="87" customFormat="1" ht="15">
      <c r="B210" s="161" t="s">
        <v>2732</v>
      </c>
      <c r="C210" s="234">
        <v>11165562.5</v>
      </c>
      <c r="F210" s="89"/>
      <c r="G210" s="89"/>
      <c r="H210" s="89"/>
    </row>
    <row r="211" spans="2:8" s="87" customFormat="1" ht="15">
      <c r="B211" s="161" t="s">
        <v>2734</v>
      </c>
      <c r="C211" s="234">
        <v>21324089.760000002</v>
      </c>
      <c r="F211" s="89"/>
      <c r="G211" s="89"/>
      <c r="H211" s="89"/>
    </row>
    <row r="212" spans="2:8" s="87" customFormat="1" ht="15">
      <c r="B212" s="161" t="s">
        <v>2735</v>
      </c>
      <c r="C212" s="234">
        <v>27534360.359999999</v>
      </c>
      <c r="F212" s="89"/>
      <c r="G212" s="89"/>
      <c r="H212" s="89"/>
    </row>
    <row r="213" spans="2:8" s="87" customFormat="1" ht="15">
      <c r="B213" s="161" t="s">
        <v>2741</v>
      </c>
      <c r="C213" s="234">
        <v>43552202.399999999</v>
      </c>
      <c r="F213" s="89"/>
      <c r="G213" s="89"/>
      <c r="H213" s="89"/>
    </row>
    <row r="214" spans="2:8" s="87" customFormat="1" ht="15">
      <c r="B214" s="161" t="s">
        <v>2743</v>
      </c>
      <c r="C214" s="234">
        <v>42839992</v>
      </c>
      <c r="F214" s="89"/>
      <c r="G214" s="89"/>
      <c r="H214" s="89"/>
    </row>
    <row r="215" spans="2:8" s="87" customFormat="1" ht="15">
      <c r="B215" s="161" t="s">
        <v>2744</v>
      </c>
      <c r="C215" s="234">
        <v>5085540</v>
      </c>
      <c r="F215" s="89"/>
      <c r="G215" s="89"/>
      <c r="H215" s="89"/>
    </row>
    <row r="216" spans="2:8" s="87" customFormat="1" ht="15">
      <c r="B216" s="161" t="s">
        <v>2745</v>
      </c>
      <c r="C216" s="234">
        <v>19226350.649999999</v>
      </c>
      <c r="F216" s="89"/>
      <c r="G216" s="89"/>
      <c r="H216" s="89"/>
    </row>
    <row r="217" spans="2:8" s="87" customFormat="1" ht="15">
      <c r="B217" s="161" t="s">
        <v>2769</v>
      </c>
      <c r="C217" s="234">
        <v>27542060</v>
      </c>
      <c r="F217" s="89"/>
      <c r="G217" s="89"/>
      <c r="H217" s="89"/>
    </row>
    <row r="218" spans="2:8" s="87" customFormat="1" ht="15">
      <c r="B218" s="161" t="s">
        <v>2773</v>
      </c>
      <c r="C218" s="234">
        <v>33607725.579999998</v>
      </c>
      <c r="F218" s="89"/>
      <c r="G218" s="89"/>
      <c r="H218" s="89"/>
    </row>
    <row r="219" spans="2:8" s="87" customFormat="1" ht="15">
      <c r="B219" s="161" t="s">
        <v>2774</v>
      </c>
      <c r="C219" s="234">
        <v>32081200.199999999</v>
      </c>
      <c r="F219" s="89"/>
      <c r="G219" s="89"/>
      <c r="H219" s="89"/>
    </row>
    <row r="220" spans="2:8" s="87" customFormat="1" ht="15">
      <c r="B220" s="161" t="s">
        <v>2775</v>
      </c>
      <c r="C220" s="234">
        <v>9053275.2799999993</v>
      </c>
      <c r="F220" s="89"/>
      <c r="G220" s="89"/>
      <c r="H220" s="89"/>
    </row>
    <row r="221" spans="2:8" s="87" customFormat="1" ht="15">
      <c r="B221" s="161" t="s">
        <v>2793</v>
      </c>
      <c r="C221" s="234">
        <v>36940293.600000001</v>
      </c>
      <c r="F221" s="89"/>
      <c r="G221" s="89"/>
      <c r="H221" s="89"/>
    </row>
    <row r="222" spans="2:8" s="87" customFormat="1" ht="15">
      <c r="B222" s="161" t="s">
        <v>2803</v>
      </c>
      <c r="C222" s="234">
        <v>20749651.649999999</v>
      </c>
      <c r="F222" s="89"/>
      <c r="G222" s="89"/>
      <c r="H222" s="89"/>
    </row>
    <row r="223" spans="2:8" s="87" customFormat="1" ht="15.75">
      <c r="C223" s="177">
        <f>SUM(C200:C222)</f>
        <v>544826642.66999996</v>
      </c>
      <c r="F223" s="89"/>
      <c r="G223" s="89"/>
      <c r="H223" s="89"/>
    </row>
    <row r="224" spans="2:8" s="87" customFormat="1">
      <c r="C224" s="88"/>
      <c r="F224" s="89"/>
      <c r="G224" s="89"/>
      <c r="H224" s="89"/>
    </row>
    <row r="225" spans="2:8" s="87" customFormat="1">
      <c r="C225" s="88"/>
      <c r="F225" s="89"/>
      <c r="G225" s="89"/>
      <c r="H225" s="89"/>
    </row>
    <row r="226" spans="2:8" s="145" customFormat="1" ht="15.75">
      <c r="B226" s="176" t="s">
        <v>2854</v>
      </c>
      <c r="C226" s="135" t="s">
        <v>2836</v>
      </c>
      <c r="F226" s="147"/>
      <c r="G226" s="147"/>
      <c r="H226" s="147"/>
    </row>
    <row r="227" spans="2:8" s="87" customFormat="1" ht="15">
      <c r="B227" s="161" t="s">
        <v>2662</v>
      </c>
      <c r="C227" s="234">
        <v>7976251.3899999997</v>
      </c>
      <c r="F227" s="89"/>
      <c r="G227" s="89"/>
      <c r="H227" s="89"/>
    </row>
    <row r="228" spans="2:8" s="87" customFormat="1" ht="15">
      <c r="B228" s="161" t="s">
        <v>2673</v>
      </c>
      <c r="C228" s="234">
        <v>30091622.68</v>
      </c>
      <c r="F228" s="89"/>
      <c r="G228" s="89"/>
      <c r="H228" s="89"/>
    </row>
    <row r="229" spans="2:8" s="87" customFormat="1" ht="15">
      <c r="B229" s="161" t="s">
        <v>2856</v>
      </c>
      <c r="C229" s="234">
        <v>10524810.01</v>
      </c>
      <c r="F229" s="89"/>
      <c r="G229" s="89"/>
      <c r="H229" s="89"/>
    </row>
    <row r="230" spans="2:8" s="87" customFormat="1" ht="15">
      <c r="B230" s="161" t="s">
        <v>2679</v>
      </c>
      <c r="C230" s="234">
        <v>8800110.5700000003</v>
      </c>
      <c r="F230" s="89"/>
      <c r="G230" s="89"/>
      <c r="H230" s="89"/>
    </row>
    <row r="231" spans="2:8" s="87" customFormat="1" ht="15">
      <c r="B231" s="161" t="s">
        <v>2680</v>
      </c>
      <c r="C231" s="234">
        <v>2781161</v>
      </c>
      <c r="F231" s="89"/>
      <c r="G231" s="89"/>
      <c r="H231" s="89"/>
    </row>
    <row r="232" spans="2:8" s="87" customFormat="1" ht="15">
      <c r="B232" s="161" t="s">
        <v>2681</v>
      </c>
      <c r="C232" s="234">
        <v>35889424.039999999</v>
      </c>
      <c r="F232" s="89"/>
      <c r="G232" s="89"/>
      <c r="H232" s="89"/>
    </row>
    <row r="233" spans="2:8" s="87" customFormat="1" ht="15">
      <c r="B233" s="161" t="s">
        <v>2683</v>
      </c>
      <c r="C233" s="234">
        <v>6577352.1599999992</v>
      </c>
      <c r="F233" s="89"/>
      <c r="G233" s="89"/>
      <c r="H233" s="89"/>
    </row>
    <row r="234" spans="2:8" s="87" customFormat="1" ht="15">
      <c r="B234" s="161" t="s">
        <v>2693</v>
      </c>
      <c r="C234" s="234">
        <v>31976702.980000004</v>
      </c>
      <c r="F234" s="89"/>
      <c r="G234" s="89"/>
      <c r="H234" s="89"/>
    </row>
    <row r="235" spans="2:8" s="87" customFormat="1" ht="15">
      <c r="B235" s="161" t="s">
        <v>2713</v>
      </c>
      <c r="C235" s="234">
        <v>67184001.25</v>
      </c>
      <c r="F235" s="89"/>
      <c r="G235" s="89"/>
      <c r="H235" s="89"/>
    </row>
    <row r="236" spans="2:8" s="87" customFormat="1" ht="15">
      <c r="B236" s="161" t="s">
        <v>2725</v>
      </c>
      <c r="C236" s="234">
        <v>5455776.8799999999</v>
      </c>
      <c r="F236" s="89"/>
      <c r="G236" s="89"/>
      <c r="H236" s="89"/>
    </row>
    <row r="237" spans="2:8" s="87" customFormat="1" ht="15">
      <c r="B237" s="161" t="s">
        <v>2732</v>
      </c>
      <c r="C237" s="234">
        <v>11610561.75</v>
      </c>
      <c r="F237" s="89"/>
      <c r="G237" s="89"/>
      <c r="H237" s="89"/>
    </row>
    <row r="238" spans="2:8" s="87" customFormat="1" ht="15">
      <c r="B238" s="161" t="s">
        <v>2734</v>
      </c>
      <c r="C238" s="234">
        <v>21765234.880000003</v>
      </c>
      <c r="F238" s="89"/>
      <c r="G238" s="89"/>
      <c r="H238" s="89"/>
    </row>
    <row r="239" spans="2:8" s="87" customFormat="1" ht="15">
      <c r="B239" s="161" t="s">
        <v>2735</v>
      </c>
      <c r="C239" s="234">
        <v>27886509.380000003</v>
      </c>
      <c r="F239" s="89"/>
      <c r="G239" s="89"/>
      <c r="H239" s="89"/>
    </row>
    <row r="240" spans="2:8" s="87" customFormat="1" ht="15">
      <c r="B240" s="161" t="s">
        <v>2741</v>
      </c>
      <c r="C240" s="234">
        <v>45640068.579999998</v>
      </c>
      <c r="F240" s="89"/>
      <c r="G240" s="89"/>
      <c r="H240" s="89"/>
    </row>
    <row r="241" spans="2:8" s="87" customFormat="1" ht="15">
      <c r="B241" s="161" t="s">
        <v>2743</v>
      </c>
      <c r="C241" s="234">
        <v>45637632.710000001</v>
      </c>
      <c r="F241" s="89"/>
      <c r="G241" s="89"/>
      <c r="H241" s="89"/>
    </row>
    <row r="242" spans="2:8" s="87" customFormat="1" ht="15">
      <c r="B242" s="161" t="s">
        <v>2744</v>
      </c>
      <c r="C242" s="234">
        <v>5166933.71</v>
      </c>
      <c r="F242" s="89"/>
      <c r="G242" s="89"/>
      <c r="H242" s="89"/>
    </row>
    <row r="243" spans="2:8" s="87" customFormat="1" ht="15">
      <c r="B243" s="161" t="s">
        <v>2745</v>
      </c>
      <c r="C243" s="234">
        <v>18198726.629999999</v>
      </c>
      <c r="F243" s="89"/>
      <c r="G243" s="89"/>
      <c r="H243" s="89"/>
    </row>
    <row r="244" spans="2:8" s="87" customFormat="1" ht="15">
      <c r="B244" s="161" t="s">
        <v>2769</v>
      </c>
      <c r="C244" s="234">
        <v>29408606.629999999</v>
      </c>
      <c r="F244" s="89"/>
      <c r="G244" s="89"/>
      <c r="H244" s="89"/>
    </row>
    <row r="245" spans="2:8" s="87" customFormat="1" ht="15">
      <c r="B245" s="161" t="s">
        <v>2773</v>
      </c>
      <c r="C245" s="234">
        <v>31378790.549999997</v>
      </c>
      <c r="F245" s="89"/>
      <c r="G245" s="89"/>
      <c r="H245" s="89"/>
    </row>
    <row r="246" spans="2:8" s="87" customFormat="1" ht="15">
      <c r="B246" s="161" t="s">
        <v>2774</v>
      </c>
      <c r="C246" s="234">
        <v>30071913.48</v>
      </c>
      <c r="F246" s="89"/>
      <c r="G246" s="89"/>
      <c r="H246" s="89"/>
    </row>
    <row r="247" spans="2:8" s="87" customFormat="1" ht="15">
      <c r="B247" s="161" t="s">
        <v>2775</v>
      </c>
      <c r="C247" s="234">
        <v>9909846.75</v>
      </c>
      <c r="F247" s="89"/>
      <c r="G247" s="89"/>
      <c r="H247" s="89"/>
    </row>
    <row r="248" spans="2:8" s="87" customFormat="1" ht="15">
      <c r="B248" s="161" t="s">
        <v>2793</v>
      </c>
      <c r="C248" s="234">
        <v>32177056.079999998</v>
      </c>
      <c r="F248" s="89"/>
      <c r="G248" s="89"/>
      <c r="H248" s="89"/>
    </row>
    <row r="249" spans="2:8" s="87" customFormat="1" ht="15">
      <c r="B249" s="161" t="s">
        <v>2803</v>
      </c>
      <c r="C249" s="234">
        <v>20293509.68</v>
      </c>
      <c r="F249" s="89"/>
      <c r="G249" s="89"/>
      <c r="H249" s="89"/>
    </row>
    <row r="250" spans="2:8" s="87" customFormat="1" ht="15.75">
      <c r="C250" s="177">
        <f>SUM(C227:C249)</f>
        <v>536402603.76999992</v>
      </c>
      <c r="F250" s="89"/>
      <c r="G250" s="89"/>
      <c r="H250" s="89"/>
    </row>
    <row r="251" spans="2:8" s="87" customFormat="1">
      <c r="C251" s="88"/>
      <c r="F251" s="89"/>
      <c r="G251" s="89"/>
      <c r="H251" s="89"/>
    </row>
    <row r="252" spans="2:8" s="87" customFormat="1" ht="15.75">
      <c r="B252" s="258" t="s">
        <v>2842</v>
      </c>
      <c r="C252" s="177">
        <f>+C250-C223</f>
        <v>-8424038.9000000358</v>
      </c>
      <c r="F252" s="89"/>
      <c r="G252" s="89"/>
      <c r="H252" s="89"/>
    </row>
    <row r="253" spans="2:8" s="87" customFormat="1">
      <c r="C253" s="88"/>
      <c r="F253" s="89"/>
      <c r="G253" s="89"/>
      <c r="H253" s="89"/>
    </row>
    <row r="254" spans="2:8" s="87" customFormat="1">
      <c r="C254" s="88"/>
      <c r="F254" s="89"/>
      <c r="G254" s="89"/>
      <c r="H254" s="89"/>
    </row>
    <row r="255" spans="2:8" s="87" customFormat="1" ht="15">
      <c r="B255" s="168" t="s">
        <v>2829</v>
      </c>
      <c r="C255" s="178">
        <v>44316</v>
      </c>
      <c r="D255" s="110"/>
      <c r="E255" s="235"/>
      <c r="F255" s="179"/>
      <c r="G255" s="89"/>
      <c r="H255" s="89"/>
    </row>
    <row r="256" spans="2:8" s="87" customFormat="1" ht="45">
      <c r="B256" s="181" t="s">
        <v>2525</v>
      </c>
      <c r="C256" s="181" t="s">
        <v>2830</v>
      </c>
      <c r="D256" s="111" t="s">
        <v>2527</v>
      </c>
      <c r="E256" s="182" t="s">
        <v>2528</v>
      </c>
      <c r="F256" s="171" t="s">
        <v>2529</v>
      </c>
      <c r="G256" s="89"/>
      <c r="H256" s="89"/>
    </row>
    <row r="257" spans="2:8" s="254" customFormat="1">
      <c r="B257" s="252" t="s">
        <v>150</v>
      </c>
      <c r="C257" s="253" t="s">
        <v>150</v>
      </c>
      <c r="D257" s="128" t="s">
        <v>150</v>
      </c>
      <c r="E257" s="128" t="s">
        <v>150</v>
      </c>
      <c r="F257" s="128" t="s">
        <v>150</v>
      </c>
      <c r="G257" s="88"/>
      <c r="H257" s="88"/>
    </row>
    <row r="258" spans="2:8" s="87" customFormat="1">
      <c r="B258" s="183"/>
      <c r="C258" s="170"/>
      <c r="D258" s="170"/>
      <c r="E258" s="170"/>
      <c r="F258" s="179"/>
      <c r="G258" s="89"/>
      <c r="H258" s="89"/>
    </row>
    <row r="259" spans="2:8" s="87" customFormat="1">
      <c r="B259" s="170"/>
      <c r="C259" s="170"/>
      <c r="D259" s="170"/>
      <c r="E259" s="170"/>
      <c r="F259" s="179"/>
      <c r="G259" s="89"/>
      <c r="H259" s="89"/>
    </row>
    <row r="260" spans="2:8" s="87" customFormat="1">
      <c r="B260" s="184" t="s">
        <v>2849</v>
      </c>
      <c r="C260" s="253" t="s">
        <v>150</v>
      </c>
      <c r="D260" s="170"/>
      <c r="E260" s="170"/>
      <c r="F260" s="179"/>
      <c r="G260" s="89"/>
      <c r="H260" s="89"/>
    </row>
    <row r="261" spans="2:8" s="87" customFormat="1">
      <c r="B261" s="170"/>
      <c r="C261" s="170"/>
      <c r="D261" s="170"/>
      <c r="E261" s="170"/>
      <c r="F261" s="179"/>
      <c r="G261" s="89"/>
      <c r="H261" s="89"/>
    </row>
    <row r="262" spans="2:8" s="87" customFormat="1" ht="15">
      <c r="B262" s="175" t="s">
        <v>2850</v>
      </c>
      <c r="C262" s="170"/>
      <c r="E262" s="170"/>
      <c r="F262" s="179"/>
      <c r="G262" s="89"/>
      <c r="H262" s="89"/>
    </row>
    <row r="263" spans="2:8" s="87" customFormat="1">
      <c r="B263" s="170"/>
      <c r="C263" s="170"/>
      <c r="E263" s="170"/>
      <c r="F263" s="179"/>
      <c r="G263" s="89"/>
      <c r="H263" s="89"/>
    </row>
    <row r="264" spans="2:8" s="87" customFormat="1" ht="15">
      <c r="B264" s="239" t="s">
        <v>2851</v>
      </c>
      <c r="C264" s="129" t="s">
        <v>2833</v>
      </c>
      <c r="E264" s="170"/>
      <c r="F264" s="179"/>
      <c r="G264" s="89"/>
      <c r="H264" s="89"/>
    </row>
    <row r="265" spans="2:8" s="87" customFormat="1" ht="15">
      <c r="B265" s="255"/>
      <c r="C265" s="253" t="s">
        <v>150</v>
      </c>
      <c r="E265" s="170"/>
      <c r="F265" s="179"/>
      <c r="G265" s="89"/>
      <c r="H265" s="89"/>
    </row>
    <row r="266" spans="2:8" s="87" customFormat="1" ht="15">
      <c r="B266" s="256"/>
      <c r="C266" s="136"/>
      <c r="E266" s="170"/>
      <c r="F266" s="179"/>
      <c r="G266" s="89"/>
      <c r="H266" s="89"/>
    </row>
    <row r="267" spans="2:8" s="87" customFormat="1">
      <c r="E267" s="170"/>
      <c r="F267" s="179"/>
      <c r="G267" s="89"/>
      <c r="H267" s="89"/>
    </row>
    <row r="268" spans="2:8" s="87" customFormat="1" ht="15">
      <c r="B268" s="248" t="s">
        <v>2823</v>
      </c>
      <c r="C268" s="131" t="s">
        <v>2833</v>
      </c>
      <c r="E268" s="170"/>
      <c r="F268" s="179"/>
      <c r="G268" s="89"/>
      <c r="H268" s="89"/>
    </row>
    <row r="269" spans="2:8" s="87" customFormat="1">
      <c r="B269" s="253"/>
      <c r="C269" s="253" t="s">
        <v>150</v>
      </c>
      <c r="E269" s="170"/>
      <c r="F269" s="179"/>
      <c r="G269" s="89"/>
      <c r="H269" s="89"/>
    </row>
    <row r="270" spans="2:8" s="87" customFormat="1">
      <c r="C270" s="254"/>
      <c r="E270" s="170"/>
      <c r="F270" s="179"/>
      <c r="G270" s="89"/>
      <c r="H270" s="89"/>
    </row>
    <row r="271" spans="2:8" s="87" customFormat="1" ht="15">
      <c r="B271" s="239" t="s">
        <v>2835</v>
      </c>
      <c r="C271" s="129" t="s">
        <v>2836</v>
      </c>
      <c r="E271" s="170"/>
      <c r="F271" s="179"/>
      <c r="G271" s="89"/>
      <c r="H271" s="89"/>
    </row>
    <row r="272" spans="2:8" s="87" customFormat="1" ht="15">
      <c r="B272" s="255"/>
      <c r="C272" s="253" t="s">
        <v>150</v>
      </c>
      <c r="E272" s="170"/>
      <c r="F272" s="179"/>
      <c r="G272" s="89"/>
      <c r="H272" s="89"/>
    </row>
    <row r="273" spans="2:8" s="87" customFormat="1">
      <c r="C273" s="254"/>
      <c r="F273" s="89"/>
      <c r="G273" s="89"/>
      <c r="H273" s="89"/>
    </row>
    <row r="274" spans="2:8" s="87" customFormat="1" ht="15">
      <c r="B274" s="248" t="s">
        <v>2852</v>
      </c>
      <c r="C274" s="132" t="s">
        <v>2836</v>
      </c>
      <c r="F274" s="89"/>
      <c r="G274" s="89"/>
      <c r="H274" s="89"/>
    </row>
    <row r="275" spans="2:8" s="87" customFormat="1" ht="15">
      <c r="B275" s="255"/>
      <c r="C275" s="253" t="s">
        <v>150</v>
      </c>
      <c r="F275" s="89"/>
      <c r="G275" s="89"/>
      <c r="H275" s="89"/>
    </row>
    <row r="276" spans="2:8" s="87" customFormat="1">
      <c r="C276" s="254"/>
      <c r="F276" s="89"/>
      <c r="G276" s="89"/>
      <c r="H276" s="89"/>
    </row>
    <row r="277" spans="2:8" s="87" customFormat="1" ht="15">
      <c r="B277" s="242" t="s">
        <v>2848</v>
      </c>
      <c r="C277" s="253" t="s">
        <v>150</v>
      </c>
      <c r="F277" s="89"/>
      <c r="G277" s="89"/>
      <c r="H277" s="89"/>
    </row>
    <row r="278" spans="2:8" s="87" customFormat="1">
      <c r="F278" s="89"/>
      <c r="G278" s="89"/>
      <c r="H278" s="89"/>
    </row>
    <row r="279" spans="2:8" s="87" customFormat="1">
      <c r="C279" s="158"/>
      <c r="F279" s="89"/>
      <c r="G279" s="89"/>
      <c r="H279" s="89"/>
    </row>
    <row r="280" spans="2:8" s="87" customFormat="1">
      <c r="C280" s="158"/>
      <c r="F280" s="89"/>
      <c r="G280" s="89"/>
      <c r="H280" s="89"/>
    </row>
    <row r="281" spans="2:8" s="87" customFormat="1">
      <c r="C281" s="88"/>
      <c r="F281" s="89"/>
      <c r="G281" s="89"/>
      <c r="H281" s="89"/>
    </row>
  </sheetData>
  <mergeCells count="3">
    <mergeCell ref="B1:E1"/>
    <mergeCell ref="C3:C8"/>
    <mergeCell ref="F127:F139"/>
  </mergeCells>
  <hyperlinks>
    <hyperlink ref="A1" location="Index!A1" display="Index" xr:uid="{A4FD1E7E-1C99-4667-A950-29A4C7667CB8}"/>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F234-F322-458D-9DEC-F4C35D35CD97}">
  <dimension ref="A1:K447"/>
  <sheetViews>
    <sheetView zoomScaleNormal="100" workbookViewId="0">
      <selection activeCell="B1" sqref="B1:E1"/>
    </sheetView>
  </sheetViews>
  <sheetFormatPr defaultRowHeight="12.75"/>
  <cols>
    <col min="1" max="1" width="5.42578125" style="1" bestFit="1" customWidth="1"/>
    <col min="2" max="2" width="85.7109375" style="1" customWidth="1"/>
    <col min="3" max="3" width="25.7109375" style="11" customWidth="1"/>
    <col min="4" max="4" width="29.85546875" style="1" bestFit="1" customWidth="1"/>
    <col min="5" max="5" width="16.140625" style="1" bestFit="1" customWidth="1"/>
    <col min="6" max="6" width="12.140625" style="4" customWidth="1"/>
    <col min="7" max="7" width="18.140625" style="4" bestFit="1" customWidth="1"/>
    <col min="8" max="8" width="9.140625" style="4" bestFit="1" customWidth="1"/>
    <col min="9" max="9" width="9.5703125" style="1" bestFit="1" customWidth="1"/>
    <col min="10" max="10" width="22" style="1" customWidth="1"/>
    <col min="11" max="11" width="29" style="1" bestFit="1" customWidth="1"/>
    <col min="12"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28515625"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28515625"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28515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28515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28515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28515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28515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28515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28515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28515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28515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28515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28515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28515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28515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28515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28515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28515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28515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28515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28515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28515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28515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28515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28515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28515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28515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28515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28515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28515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28515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28515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28515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28515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28515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28515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28515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28515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28515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28515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28515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28515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28515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28515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28515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28515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28515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28515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28515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28515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28515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28515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28515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28515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28515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28515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28515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28515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28515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28515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28515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28515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28515625" style="1" bestFit="1" customWidth="1"/>
    <col min="16134" max="16134" width="10.5703125" style="1" bestFit="1" customWidth="1"/>
    <col min="16135" max="16135" width="18.140625" style="1" bestFit="1" customWidth="1"/>
    <col min="16136" max="16384" width="9.140625" style="1"/>
  </cols>
  <sheetData>
    <row r="1" spans="1:9">
      <c r="A1" s="3" t="s">
        <v>0</v>
      </c>
      <c r="B1" s="265" t="s">
        <v>1331</v>
      </c>
      <c r="C1" s="265"/>
      <c r="D1" s="265"/>
      <c r="E1" s="265"/>
    </row>
    <row r="2" spans="1:9" ht="13.5" thickBot="1"/>
    <row r="3" spans="1:9" ht="15">
      <c r="B3" s="96" t="s">
        <v>2370</v>
      </c>
      <c r="C3" s="266"/>
    </row>
    <row r="4" spans="1:9" ht="15">
      <c r="B4" s="98" t="s">
        <v>2371</v>
      </c>
      <c r="C4" s="267"/>
    </row>
    <row r="5" spans="1:9" ht="15">
      <c r="B5" s="100"/>
      <c r="C5" s="267"/>
    </row>
    <row r="6" spans="1:9" ht="15">
      <c r="B6" s="98" t="s">
        <v>2359</v>
      </c>
      <c r="C6" s="267"/>
    </row>
    <row r="7" spans="1:9" ht="15">
      <c r="B7" s="98" t="s">
        <v>2372</v>
      </c>
      <c r="C7" s="267"/>
    </row>
    <row r="8" spans="1:9" ht="30.75" thickBot="1">
      <c r="B8" s="99" t="s">
        <v>2373</v>
      </c>
      <c r="C8" s="268"/>
    </row>
    <row r="10" spans="1:9" s="87" customFormat="1">
      <c r="B10" s="87" t="s">
        <v>48</v>
      </c>
      <c r="C10" s="88"/>
      <c r="F10" s="89"/>
      <c r="G10" s="89"/>
      <c r="H10" s="89"/>
    </row>
    <row r="11" spans="1:9" s="87" customFormat="1">
      <c r="C11" s="88"/>
      <c r="F11" s="89"/>
      <c r="G11" s="89"/>
      <c r="H11" s="89"/>
    </row>
    <row r="12" spans="1:9" s="87" customFormat="1">
      <c r="B12" s="165" t="s">
        <v>49</v>
      </c>
      <c r="C12" s="166" t="s">
        <v>50</v>
      </c>
      <c r="D12" s="165" t="s">
        <v>646</v>
      </c>
      <c r="E12" s="165" t="s">
        <v>52</v>
      </c>
      <c r="F12" s="167" t="s">
        <v>53</v>
      </c>
      <c r="G12" s="167" t="s">
        <v>54</v>
      </c>
      <c r="H12" s="167" t="s">
        <v>55</v>
      </c>
      <c r="I12" s="151" t="s">
        <v>647</v>
      </c>
    </row>
    <row r="13" spans="1:9" s="87" customFormat="1">
      <c r="B13" s="151" t="s">
        <v>648</v>
      </c>
      <c r="C13" s="88"/>
      <c r="F13" s="89"/>
      <c r="G13" s="89"/>
      <c r="H13" s="89"/>
    </row>
    <row r="14" spans="1:9" s="87" customFormat="1">
      <c r="B14" s="151" t="s">
        <v>57</v>
      </c>
      <c r="C14" s="88"/>
      <c r="F14" s="89"/>
      <c r="G14" s="89"/>
      <c r="H14" s="89"/>
    </row>
    <row r="15" spans="1:9" s="87" customFormat="1">
      <c r="B15" s="87" t="s">
        <v>1126</v>
      </c>
      <c r="C15" s="88" t="s">
        <v>649</v>
      </c>
      <c r="D15" s="87" t="s">
        <v>655</v>
      </c>
      <c r="E15" s="87" t="s">
        <v>656</v>
      </c>
      <c r="F15" s="89">
        <v>214100</v>
      </c>
      <c r="G15" s="89">
        <v>2899.66</v>
      </c>
      <c r="H15" s="89">
        <v>4.26</v>
      </c>
    </row>
    <row r="16" spans="1:9" s="87" customFormat="1">
      <c r="B16" s="87" t="s">
        <v>1123</v>
      </c>
      <c r="C16" s="88" t="s">
        <v>649</v>
      </c>
      <c r="D16" s="87" t="s">
        <v>650</v>
      </c>
      <c r="E16" s="87" t="s">
        <v>651</v>
      </c>
      <c r="F16" s="89">
        <v>450000</v>
      </c>
      <c r="G16" s="89">
        <v>2702.25</v>
      </c>
      <c r="H16" s="89">
        <v>3.97</v>
      </c>
    </row>
    <row r="17" spans="2:8" s="87" customFormat="1">
      <c r="B17" s="87" t="s">
        <v>1124</v>
      </c>
      <c r="C17" s="88" t="s">
        <v>649</v>
      </c>
      <c r="D17" s="87" t="s">
        <v>652</v>
      </c>
      <c r="E17" s="87" t="s">
        <v>653</v>
      </c>
      <c r="F17" s="89">
        <v>116100</v>
      </c>
      <c r="G17" s="89">
        <v>2315.61</v>
      </c>
      <c r="H17" s="89">
        <v>3.4</v>
      </c>
    </row>
    <row r="18" spans="2:8" s="87" customFormat="1">
      <c r="B18" s="87" t="s">
        <v>1993</v>
      </c>
      <c r="C18" s="88" t="s">
        <v>649</v>
      </c>
      <c r="D18" s="87" t="s">
        <v>662</v>
      </c>
      <c r="E18" s="87" t="s">
        <v>1395</v>
      </c>
      <c r="F18" s="89">
        <v>79400</v>
      </c>
      <c r="G18" s="89">
        <v>1921.56</v>
      </c>
      <c r="H18" s="89">
        <v>2.82</v>
      </c>
    </row>
    <row r="19" spans="2:8" s="87" customFormat="1">
      <c r="B19" s="87" t="s">
        <v>1997</v>
      </c>
      <c r="C19" s="88" t="s">
        <v>649</v>
      </c>
      <c r="D19" s="87" t="s">
        <v>1421</v>
      </c>
      <c r="E19" s="87" t="s">
        <v>1560</v>
      </c>
      <c r="F19" s="89">
        <v>323800</v>
      </c>
      <c r="G19" s="89">
        <v>1738</v>
      </c>
      <c r="H19" s="89">
        <v>2.5499999999999998</v>
      </c>
    </row>
    <row r="20" spans="2:8" s="87" customFormat="1">
      <c r="B20" s="87" t="s">
        <v>1125</v>
      </c>
      <c r="C20" s="88" t="s">
        <v>649</v>
      </c>
      <c r="D20" s="87" t="s">
        <v>650</v>
      </c>
      <c r="E20" s="87" t="s">
        <v>654</v>
      </c>
      <c r="F20" s="89">
        <v>117250</v>
      </c>
      <c r="G20" s="89">
        <v>1655.92</v>
      </c>
      <c r="H20" s="89">
        <v>2.4300000000000002</v>
      </c>
    </row>
    <row r="21" spans="2:8" s="87" customFormat="1">
      <c r="B21" s="87" t="s">
        <v>688</v>
      </c>
      <c r="C21" s="88" t="s">
        <v>649</v>
      </c>
      <c r="D21" s="87" t="s">
        <v>650</v>
      </c>
      <c r="E21" s="87" t="s">
        <v>689</v>
      </c>
      <c r="F21" s="89">
        <v>431000</v>
      </c>
      <c r="G21" s="89">
        <v>1523.59</v>
      </c>
      <c r="H21" s="89">
        <v>2.2400000000000002</v>
      </c>
    </row>
    <row r="22" spans="2:8" s="87" customFormat="1">
      <c r="B22" s="87" t="s">
        <v>1995</v>
      </c>
      <c r="C22" s="88" t="s">
        <v>649</v>
      </c>
      <c r="D22" s="87" t="s">
        <v>685</v>
      </c>
      <c r="E22" s="87" t="s">
        <v>1492</v>
      </c>
      <c r="F22" s="89">
        <v>20200</v>
      </c>
      <c r="G22" s="89">
        <v>1268.3499999999999</v>
      </c>
      <c r="H22" s="89">
        <v>1.86</v>
      </c>
    </row>
    <row r="23" spans="2:8" s="87" customFormat="1">
      <c r="B23" s="87" t="s">
        <v>1132</v>
      </c>
      <c r="C23" s="88" t="s">
        <v>649</v>
      </c>
      <c r="D23" s="87" t="s">
        <v>655</v>
      </c>
      <c r="E23" s="87" t="s">
        <v>664</v>
      </c>
      <c r="F23" s="89">
        <v>123500</v>
      </c>
      <c r="G23" s="89">
        <v>1110.2</v>
      </c>
      <c r="H23" s="89">
        <v>1.63</v>
      </c>
    </row>
    <row r="24" spans="2:8" s="87" customFormat="1">
      <c r="B24" s="87" t="s">
        <v>1127</v>
      </c>
      <c r="C24" s="88" t="s">
        <v>649</v>
      </c>
      <c r="D24" s="87" t="s">
        <v>655</v>
      </c>
      <c r="E24" s="87" t="s">
        <v>657</v>
      </c>
      <c r="F24" s="89">
        <v>36400</v>
      </c>
      <c r="G24" s="89">
        <v>1104.98</v>
      </c>
      <c r="H24" s="89">
        <v>1.62</v>
      </c>
    </row>
    <row r="25" spans="2:8" s="87" customFormat="1">
      <c r="B25" s="87" t="s">
        <v>1996</v>
      </c>
      <c r="C25" s="88" t="s">
        <v>649</v>
      </c>
      <c r="D25" s="87" t="s">
        <v>1411</v>
      </c>
      <c r="E25" s="87" t="s">
        <v>1568</v>
      </c>
      <c r="F25" s="89">
        <v>73500</v>
      </c>
      <c r="G25" s="89">
        <v>985.23</v>
      </c>
      <c r="H25" s="89">
        <v>1.45</v>
      </c>
    </row>
    <row r="26" spans="2:8" s="87" customFormat="1">
      <c r="B26" s="87" t="s">
        <v>1135</v>
      </c>
      <c r="C26" s="88" t="s">
        <v>649</v>
      </c>
      <c r="D26" s="87" t="s">
        <v>669</v>
      </c>
      <c r="E26" s="87" t="s">
        <v>670</v>
      </c>
      <c r="F26" s="89">
        <v>17550</v>
      </c>
      <c r="G26" s="89">
        <v>906.12</v>
      </c>
      <c r="H26" s="89">
        <v>1.33</v>
      </c>
    </row>
    <row r="27" spans="2:8" s="87" customFormat="1">
      <c r="B27" s="87" t="s">
        <v>2036</v>
      </c>
      <c r="C27" s="88" t="s">
        <v>649</v>
      </c>
      <c r="D27" s="87" t="s">
        <v>1493</v>
      </c>
      <c r="E27" s="87" t="s">
        <v>1499</v>
      </c>
      <c r="F27" s="89">
        <v>1385000</v>
      </c>
      <c r="G27" s="89">
        <v>895.4</v>
      </c>
      <c r="H27" s="89">
        <v>1.31</v>
      </c>
    </row>
    <row r="28" spans="2:8" s="87" customFormat="1">
      <c r="B28" s="87" t="s">
        <v>1134</v>
      </c>
      <c r="C28" s="88" t="s">
        <v>649</v>
      </c>
      <c r="D28" s="87" t="s">
        <v>667</v>
      </c>
      <c r="E28" s="87" t="s">
        <v>668</v>
      </c>
      <c r="F28" s="89">
        <v>396500</v>
      </c>
      <c r="G28" s="89">
        <v>872.5</v>
      </c>
      <c r="H28" s="89">
        <v>1.28</v>
      </c>
    </row>
    <row r="29" spans="2:8" s="87" customFormat="1">
      <c r="B29" s="87" t="s">
        <v>2030</v>
      </c>
      <c r="C29" s="88" t="s">
        <v>649</v>
      </c>
      <c r="D29" s="87" t="s">
        <v>690</v>
      </c>
      <c r="E29" s="87" t="s">
        <v>1570</v>
      </c>
      <c r="F29" s="89">
        <v>110000</v>
      </c>
      <c r="G29" s="89">
        <v>827.81</v>
      </c>
      <c r="H29" s="89">
        <v>1.22</v>
      </c>
    </row>
    <row r="30" spans="2:8" s="87" customFormat="1">
      <c r="B30" s="87" t="s">
        <v>2012</v>
      </c>
      <c r="C30" s="88" t="s">
        <v>649</v>
      </c>
      <c r="D30" s="87" t="s">
        <v>667</v>
      </c>
      <c r="E30" s="87" t="s">
        <v>1513</v>
      </c>
      <c r="F30" s="89">
        <v>825000</v>
      </c>
      <c r="G30" s="89">
        <v>815.51</v>
      </c>
      <c r="H30" s="89">
        <v>1.2</v>
      </c>
    </row>
    <row r="31" spans="2:8" s="87" customFormat="1">
      <c r="B31" s="87" t="s">
        <v>1130</v>
      </c>
      <c r="C31" s="88" t="s">
        <v>649</v>
      </c>
      <c r="D31" s="87" t="s">
        <v>650</v>
      </c>
      <c r="E31" s="87" t="s">
        <v>661</v>
      </c>
      <c r="F31" s="89">
        <v>108300</v>
      </c>
      <c r="G31" s="89">
        <v>774.24</v>
      </c>
      <c r="H31" s="89">
        <v>1.1399999999999999</v>
      </c>
    </row>
    <row r="32" spans="2:8" s="87" customFormat="1">
      <c r="B32" s="87" t="s">
        <v>2198</v>
      </c>
      <c r="C32" s="88" t="s">
        <v>649</v>
      </c>
      <c r="D32" s="87" t="s">
        <v>675</v>
      </c>
      <c r="E32" s="87" t="s">
        <v>1555</v>
      </c>
      <c r="F32" s="89">
        <v>87000</v>
      </c>
      <c r="G32" s="89">
        <v>728.71</v>
      </c>
      <c r="H32" s="89">
        <v>1.07</v>
      </c>
    </row>
    <row r="33" spans="2:8" s="87" customFormat="1">
      <c r="B33" s="87" t="s">
        <v>1158</v>
      </c>
      <c r="C33" s="88" t="s">
        <v>649</v>
      </c>
      <c r="D33" s="87" t="s">
        <v>685</v>
      </c>
      <c r="E33" s="87" t="s">
        <v>703</v>
      </c>
      <c r="F33" s="89">
        <v>37900</v>
      </c>
      <c r="G33" s="89">
        <v>713.56</v>
      </c>
      <c r="H33" s="89">
        <v>1.05</v>
      </c>
    </row>
    <row r="34" spans="2:8" s="87" customFormat="1">
      <c r="B34" s="87" t="s">
        <v>1999</v>
      </c>
      <c r="C34" s="88" t="s">
        <v>649</v>
      </c>
      <c r="D34" s="87" t="s">
        <v>669</v>
      </c>
      <c r="E34" s="87" t="s">
        <v>1463</v>
      </c>
      <c r="F34" s="89">
        <v>105000</v>
      </c>
      <c r="G34" s="89">
        <v>687.17</v>
      </c>
      <c r="H34" s="89">
        <v>1.01</v>
      </c>
    </row>
    <row r="35" spans="2:8" s="87" customFormat="1">
      <c r="B35" s="87" t="s">
        <v>2041</v>
      </c>
      <c r="C35" s="88" t="s">
        <v>649</v>
      </c>
      <c r="D35" s="87" t="s">
        <v>1489</v>
      </c>
      <c r="E35" s="87" t="s">
        <v>1491</v>
      </c>
      <c r="F35" s="89">
        <v>155000</v>
      </c>
      <c r="G35" s="89">
        <v>684.33</v>
      </c>
      <c r="H35" s="89">
        <v>1</v>
      </c>
    </row>
    <row r="36" spans="2:8" s="87" customFormat="1">
      <c r="B36" s="87" t="s">
        <v>2206</v>
      </c>
      <c r="C36" s="88" t="s">
        <v>649</v>
      </c>
      <c r="D36" s="87" t="s">
        <v>667</v>
      </c>
      <c r="E36" s="87" t="s">
        <v>1550</v>
      </c>
      <c r="F36" s="89">
        <v>166000</v>
      </c>
      <c r="G36" s="89">
        <v>666.32</v>
      </c>
      <c r="H36" s="89">
        <v>0.98</v>
      </c>
    </row>
    <row r="37" spans="2:8" s="87" customFormat="1">
      <c r="B37" s="87" t="s">
        <v>2200</v>
      </c>
      <c r="C37" s="88" t="s">
        <v>649</v>
      </c>
      <c r="D37" s="87" t="s">
        <v>697</v>
      </c>
      <c r="E37" s="87" t="s">
        <v>1365</v>
      </c>
      <c r="F37" s="89">
        <v>26200</v>
      </c>
      <c r="G37" s="89">
        <v>658.05</v>
      </c>
      <c r="H37" s="89">
        <v>0.97</v>
      </c>
    </row>
    <row r="38" spans="2:8" s="87" customFormat="1">
      <c r="B38" s="87" t="s">
        <v>1157</v>
      </c>
      <c r="C38" s="88" t="s">
        <v>649</v>
      </c>
      <c r="D38" s="87" t="s">
        <v>669</v>
      </c>
      <c r="E38" s="87" t="s">
        <v>702</v>
      </c>
      <c r="F38" s="89">
        <v>72000</v>
      </c>
      <c r="G38" s="89">
        <v>655.45</v>
      </c>
      <c r="H38" s="89">
        <v>0.96</v>
      </c>
    </row>
    <row r="39" spans="2:8" s="87" customFormat="1">
      <c r="B39" s="87" t="s">
        <v>2037</v>
      </c>
      <c r="C39" s="88" t="s">
        <v>649</v>
      </c>
      <c r="D39" s="87" t="s">
        <v>655</v>
      </c>
      <c r="E39" s="87" t="s">
        <v>1407</v>
      </c>
      <c r="F39" s="89">
        <v>66000</v>
      </c>
      <c r="G39" s="89">
        <v>633.86</v>
      </c>
      <c r="H39" s="89">
        <v>0.93</v>
      </c>
    </row>
    <row r="40" spans="2:8" s="87" customFormat="1">
      <c r="B40" s="87" t="s">
        <v>2201</v>
      </c>
      <c r="C40" s="88" t="s">
        <v>649</v>
      </c>
      <c r="D40" s="87" t="s">
        <v>655</v>
      </c>
      <c r="E40" s="87" t="s">
        <v>1359</v>
      </c>
      <c r="F40" s="89">
        <v>30600</v>
      </c>
      <c r="G40" s="89">
        <v>623.72</v>
      </c>
      <c r="H40" s="89">
        <v>0.92</v>
      </c>
    </row>
    <row r="41" spans="2:8" s="87" customFormat="1">
      <c r="B41" s="87" t="s">
        <v>2225</v>
      </c>
      <c r="C41" s="88" t="s">
        <v>649</v>
      </c>
      <c r="D41" s="87" t="s">
        <v>1497</v>
      </c>
      <c r="E41" s="87" t="s">
        <v>1515</v>
      </c>
      <c r="F41" s="89">
        <v>17933</v>
      </c>
      <c r="G41" s="89">
        <v>614.78</v>
      </c>
      <c r="H41" s="89">
        <v>0.9</v>
      </c>
    </row>
    <row r="42" spans="2:8" s="87" customFormat="1">
      <c r="B42" s="87" t="s">
        <v>2003</v>
      </c>
      <c r="C42" s="88" t="s">
        <v>649</v>
      </c>
      <c r="D42" s="87" t="s">
        <v>1362</v>
      </c>
      <c r="E42" s="87" t="s">
        <v>1363</v>
      </c>
      <c r="F42" s="89">
        <v>18812</v>
      </c>
      <c r="G42" s="89">
        <v>601.51</v>
      </c>
      <c r="H42" s="89">
        <v>0.88</v>
      </c>
    </row>
    <row r="43" spans="2:8" s="87" customFormat="1">
      <c r="B43" s="87" t="s">
        <v>2204</v>
      </c>
      <c r="C43" s="88" t="s">
        <v>649</v>
      </c>
      <c r="D43" s="87" t="s">
        <v>1503</v>
      </c>
      <c r="E43" s="87" t="s">
        <v>1569</v>
      </c>
      <c r="F43" s="89">
        <v>218500</v>
      </c>
      <c r="G43" s="89">
        <v>589.19000000000005</v>
      </c>
      <c r="H43" s="89">
        <v>0.86</v>
      </c>
    </row>
    <row r="44" spans="2:8" s="87" customFormat="1">
      <c r="B44" s="87" t="s">
        <v>2207</v>
      </c>
      <c r="C44" s="88" t="s">
        <v>649</v>
      </c>
      <c r="D44" s="87" t="s">
        <v>659</v>
      </c>
      <c r="E44" s="87" t="s">
        <v>1642</v>
      </c>
      <c r="F44" s="89">
        <v>26200</v>
      </c>
      <c r="G44" s="89">
        <v>587.71</v>
      </c>
      <c r="H44" s="89">
        <v>0.86</v>
      </c>
    </row>
    <row r="45" spans="2:8" s="87" customFormat="1">
      <c r="B45" s="87" t="s">
        <v>2032</v>
      </c>
      <c r="C45" s="88" t="s">
        <v>649</v>
      </c>
      <c r="D45" s="87" t="s">
        <v>652</v>
      </c>
      <c r="E45" s="87" t="s">
        <v>1501</v>
      </c>
      <c r="F45" s="89">
        <v>138000</v>
      </c>
      <c r="G45" s="89">
        <v>582.08000000000004</v>
      </c>
      <c r="H45" s="89">
        <v>0.85</v>
      </c>
    </row>
    <row r="46" spans="2:8" s="87" customFormat="1">
      <c r="B46" s="87" t="s">
        <v>2199</v>
      </c>
      <c r="C46" s="88" t="s">
        <v>649</v>
      </c>
      <c r="D46" s="87" t="s">
        <v>1424</v>
      </c>
      <c r="E46" s="87" t="s">
        <v>1563</v>
      </c>
      <c r="F46" s="89">
        <v>42000</v>
      </c>
      <c r="G46" s="89">
        <v>580.13</v>
      </c>
      <c r="H46" s="89">
        <v>0.85</v>
      </c>
    </row>
    <row r="47" spans="2:8" s="87" customFormat="1">
      <c r="B47" s="87" t="s">
        <v>1154</v>
      </c>
      <c r="C47" s="88" t="s">
        <v>649</v>
      </c>
      <c r="D47" s="87" t="s">
        <v>697</v>
      </c>
      <c r="E47" s="87" t="s">
        <v>698</v>
      </c>
      <c r="F47" s="89">
        <v>10300</v>
      </c>
      <c r="G47" s="89">
        <v>550.73</v>
      </c>
      <c r="H47" s="89">
        <v>0.81</v>
      </c>
    </row>
    <row r="48" spans="2:8" s="87" customFormat="1">
      <c r="B48" s="87" t="s">
        <v>1147</v>
      </c>
      <c r="C48" s="88" t="s">
        <v>649</v>
      </c>
      <c r="D48" s="87" t="s">
        <v>680</v>
      </c>
      <c r="E48" s="87" t="s">
        <v>687</v>
      </c>
      <c r="F48" s="89">
        <v>105000</v>
      </c>
      <c r="G48" s="89">
        <v>548.04999999999995</v>
      </c>
      <c r="H48" s="89">
        <v>0.8</v>
      </c>
    </row>
    <row r="49" spans="2:8" s="87" customFormat="1">
      <c r="B49" s="87" t="s">
        <v>1136</v>
      </c>
      <c r="C49" s="88" t="s">
        <v>649</v>
      </c>
      <c r="D49" s="87" t="s">
        <v>659</v>
      </c>
      <c r="E49" s="87" t="s">
        <v>671</v>
      </c>
      <c r="F49" s="89">
        <v>81000</v>
      </c>
      <c r="G49" s="89">
        <v>542.29999999999995</v>
      </c>
      <c r="H49" s="89">
        <v>0.8</v>
      </c>
    </row>
    <row r="50" spans="2:8" s="87" customFormat="1">
      <c r="B50" s="87" t="s">
        <v>1156</v>
      </c>
      <c r="C50" s="88" t="s">
        <v>649</v>
      </c>
      <c r="D50" s="87" t="s">
        <v>659</v>
      </c>
      <c r="E50" s="87" t="s">
        <v>701</v>
      </c>
      <c r="F50" s="89">
        <v>22700</v>
      </c>
      <c r="G50" s="89">
        <v>534.29999999999995</v>
      </c>
      <c r="H50" s="89">
        <v>0.78</v>
      </c>
    </row>
    <row r="51" spans="2:8" s="87" customFormat="1">
      <c r="B51" s="87" t="s">
        <v>1994</v>
      </c>
      <c r="C51" s="88" t="s">
        <v>649</v>
      </c>
      <c r="D51" s="87" t="s">
        <v>1372</v>
      </c>
      <c r="E51" s="87" t="s">
        <v>1556</v>
      </c>
      <c r="F51" s="89">
        <v>71500</v>
      </c>
      <c r="G51" s="89">
        <v>521.99</v>
      </c>
      <c r="H51" s="89">
        <v>0.77</v>
      </c>
    </row>
    <row r="52" spans="2:8" s="87" customFormat="1">
      <c r="B52" s="87" t="s">
        <v>1137</v>
      </c>
      <c r="C52" s="88" t="s">
        <v>649</v>
      </c>
      <c r="D52" s="87" t="s">
        <v>659</v>
      </c>
      <c r="E52" s="87" t="s">
        <v>672</v>
      </c>
      <c r="F52" s="89">
        <v>1940</v>
      </c>
      <c r="G52" s="89">
        <v>495.44</v>
      </c>
      <c r="H52" s="89">
        <v>0.73</v>
      </c>
    </row>
    <row r="53" spans="2:8" s="87" customFormat="1">
      <c r="B53" s="87" t="s">
        <v>1152</v>
      </c>
      <c r="C53" s="88" t="s">
        <v>649</v>
      </c>
      <c r="D53" s="87" t="s">
        <v>680</v>
      </c>
      <c r="E53" s="87" t="s">
        <v>695</v>
      </c>
      <c r="F53" s="89">
        <v>35000</v>
      </c>
      <c r="G53" s="89">
        <v>494.9</v>
      </c>
      <c r="H53" s="89">
        <v>0.73</v>
      </c>
    </row>
    <row r="54" spans="2:8" s="87" customFormat="1">
      <c r="B54" s="87" t="s">
        <v>2226</v>
      </c>
      <c r="C54" s="88" t="s">
        <v>649</v>
      </c>
      <c r="D54" s="87" t="s">
        <v>1506</v>
      </c>
      <c r="E54" s="87" t="s">
        <v>1507</v>
      </c>
      <c r="F54" s="89">
        <v>226000</v>
      </c>
      <c r="G54" s="89">
        <v>491.21</v>
      </c>
      <c r="H54" s="89">
        <v>0.72</v>
      </c>
    </row>
    <row r="55" spans="2:8" s="87" customFormat="1">
      <c r="B55" s="87" t="s">
        <v>2050</v>
      </c>
      <c r="C55" s="88" t="s">
        <v>649</v>
      </c>
      <c r="D55" s="87" t="s">
        <v>659</v>
      </c>
      <c r="E55" s="87" t="s">
        <v>1784</v>
      </c>
      <c r="F55" s="89">
        <v>118500</v>
      </c>
      <c r="G55" s="89">
        <v>487.57</v>
      </c>
      <c r="H55" s="89">
        <v>0.72</v>
      </c>
    </row>
    <row r="56" spans="2:8" s="87" customFormat="1">
      <c r="B56" s="87" t="s">
        <v>2203</v>
      </c>
      <c r="C56" s="88" t="s">
        <v>649</v>
      </c>
      <c r="D56" s="87" t="s">
        <v>665</v>
      </c>
      <c r="E56" s="87" t="s">
        <v>1450</v>
      </c>
      <c r="F56" s="89">
        <v>118000</v>
      </c>
      <c r="G56" s="89">
        <v>454.18</v>
      </c>
      <c r="H56" s="89">
        <v>0.67</v>
      </c>
    </row>
    <row r="57" spans="2:8" s="87" customFormat="1">
      <c r="B57" s="87" t="s">
        <v>1149</v>
      </c>
      <c r="C57" s="88" t="s">
        <v>649</v>
      </c>
      <c r="D57" s="87" t="s">
        <v>669</v>
      </c>
      <c r="E57" s="87" t="s">
        <v>692</v>
      </c>
      <c r="F57" s="89">
        <v>11000</v>
      </c>
      <c r="G57" s="89">
        <v>446.86</v>
      </c>
      <c r="H57" s="89">
        <v>0.66</v>
      </c>
    </row>
    <row r="58" spans="2:8" s="87" customFormat="1">
      <c r="B58" s="87" t="s">
        <v>2227</v>
      </c>
      <c r="C58" s="88" t="s">
        <v>649</v>
      </c>
      <c r="D58" s="87" t="s">
        <v>1424</v>
      </c>
      <c r="E58" s="87" t="s">
        <v>1549</v>
      </c>
      <c r="F58" s="89">
        <v>30000</v>
      </c>
      <c r="G58" s="89">
        <v>443.36</v>
      </c>
      <c r="H58" s="89">
        <v>0.65</v>
      </c>
    </row>
    <row r="59" spans="2:8" s="87" customFormat="1">
      <c r="B59" s="87" t="s">
        <v>1139</v>
      </c>
      <c r="C59" s="88" t="s">
        <v>649</v>
      </c>
      <c r="D59" s="87" t="s">
        <v>675</v>
      </c>
      <c r="E59" s="87" t="s">
        <v>676</v>
      </c>
      <c r="F59" s="89">
        <v>29000</v>
      </c>
      <c r="G59" s="89">
        <v>425.44</v>
      </c>
      <c r="H59" s="89">
        <v>0.62</v>
      </c>
    </row>
    <row r="60" spans="2:8" s="87" customFormat="1">
      <c r="B60" s="87" t="s">
        <v>2228</v>
      </c>
      <c r="C60" s="88" t="s">
        <v>649</v>
      </c>
      <c r="D60" s="87" t="s">
        <v>1362</v>
      </c>
      <c r="E60" s="87" t="s">
        <v>1476</v>
      </c>
      <c r="F60" s="89">
        <v>13400</v>
      </c>
      <c r="G60" s="89">
        <v>392.98</v>
      </c>
      <c r="H60" s="89">
        <v>0.57999999999999996</v>
      </c>
    </row>
    <row r="61" spans="2:8" s="87" customFormat="1">
      <c r="B61" s="87" t="s">
        <v>2229</v>
      </c>
      <c r="C61" s="88" t="s">
        <v>649</v>
      </c>
      <c r="D61" s="87" t="s">
        <v>1729</v>
      </c>
      <c r="E61" s="87" t="s">
        <v>1728</v>
      </c>
      <c r="F61" s="89">
        <v>65000</v>
      </c>
      <c r="G61" s="89">
        <v>385.45</v>
      </c>
      <c r="H61" s="89">
        <v>0.56999999999999995</v>
      </c>
    </row>
    <row r="62" spans="2:8" s="87" customFormat="1">
      <c r="B62" s="87" t="s">
        <v>2008</v>
      </c>
      <c r="C62" s="88" t="s">
        <v>649</v>
      </c>
      <c r="D62" s="87" t="s">
        <v>669</v>
      </c>
      <c r="E62" s="87" t="s">
        <v>1470</v>
      </c>
      <c r="F62" s="89">
        <v>36000</v>
      </c>
      <c r="G62" s="89">
        <v>385.02</v>
      </c>
      <c r="H62" s="89">
        <v>0.56999999999999995</v>
      </c>
    </row>
    <row r="63" spans="2:8" s="87" customFormat="1">
      <c r="B63" s="87" t="s">
        <v>2209</v>
      </c>
      <c r="C63" s="88" t="s">
        <v>649</v>
      </c>
      <c r="D63" s="87" t="s">
        <v>1548</v>
      </c>
      <c r="E63" s="87" t="s">
        <v>1872</v>
      </c>
      <c r="F63" s="89">
        <v>27559</v>
      </c>
      <c r="G63" s="89">
        <v>377.1</v>
      </c>
      <c r="H63" s="89">
        <v>0.55000000000000004</v>
      </c>
    </row>
    <row r="64" spans="2:8" s="87" customFormat="1">
      <c r="B64" s="87" t="s">
        <v>1998</v>
      </c>
      <c r="C64" s="88" t="s">
        <v>649</v>
      </c>
      <c r="D64" s="87" t="s">
        <v>1548</v>
      </c>
      <c r="E64" s="87" t="s">
        <v>1559</v>
      </c>
      <c r="F64" s="89">
        <v>152000</v>
      </c>
      <c r="G64" s="89">
        <v>375.9</v>
      </c>
      <c r="H64" s="89">
        <v>0.55000000000000004</v>
      </c>
    </row>
    <row r="65" spans="2:8" s="87" customFormat="1">
      <c r="B65" s="87" t="s">
        <v>2205</v>
      </c>
      <c r="C65" s="88" t="s">
        <v>649</v>
      </c>
      <c r="D65" s="87" t="s">
        <v>655</v>
      </c>
      <c r="E65" s="87" t="s">
        <v>1408</v>
      </c>
      <c r="F65" s="89">
        <v>73600</v>
      </c>
      <c r="G65" s="89">
        <v>362.66</v>
      </c>
      <c r="H65" s="89">
        <v>0.53</v>
      </c>
    </row>
    <row r="66" spans="2:8" s="87" customFormat="1">
      <c r="B66" s="87" t="s">
        <v>2230</v>
      </c>
      <c r="C66" s="88" t="s">
        <v>649</v>
      </c>
      <c r="D66" s="87" t="s">
        <v>1362</v>
      </c>
      <c r="E66" s="87" t="s">
        <v>1471</v>
      </c>
      <c r="F66" s="89">
        <v>81000</v>
      </c>
      <c r="G66" s="89">
        <v>329.63</v>
      </c>
      <c r="H66" s="89">
        <v>0.48</v>
      </c>
    </row>
    <row r="67" spans="2:8" s="87" customFormat="1">
      <c r="B67" s="87" t="s">
        <v>2077</v>
      </c>
      <c r="C67" s="88" t="s">
        <v>649</v>
      </c>
      <c r="D67" s="87" t="s">
        <v>667</v>
      </c>
      <c r="E67" s="87" t="s">
        <v>1695</v>
      </c>
      <c r="F67" s="89">
        <v>77000</v>
      </c>
      <c r="G67" s="89">
        <v>305.14999999999998</v>
      </c>
      <c r="H67" s="89">
        <v>0.45</v>
      </c>
    </row>
    <row r="68" spans="2:8" s="87" customFormat="1">
      <c r="B68" s="87" t="s">
        <v>2208</v>
      </c>
      <c r="C68" s="88" t="s">
        <v>649</v>
      </c>
      <c r="D68" s="87" t="s">
        <v>662</v>
      </c>
      <c r="E68" s="87" t="s">
        <v>1358</v>
      </c>
      <c r="F68" s="89">
        <v>517700</v>
      </c>
      <c r="G68" s="89">
        <v>274.38</v>
      </c>
      <c r="H68" s="89">
        <v>0.4</v>
      </c>
    </row>
    <row r="69" spans="2:8" s="87" customFormat="1">
      <c r="B69" s="87" t="s">
        <v>2231</v>
      </c>
      <c r="C69" s="88" t="s">
        <v>649</v>
      </c>
      <c r="D69" s="87" t="s">
        <v>678</v>
      </c>
      <c r="E69" s="87" t="s">
        <v>1701</v>
      </c>
      <c r="F69" s="89">
        <v>10300</v>
      </c>
      <c r="G69" s="89">
        <v>273.22000000000003</v>
      </c>
      <c r="H69" s="89">
        <v>0.4</v>
      </c>
    </row>
    <row r="70" spans="2:8" s="87" customFormat="1">
      <c r="B70" s="87" t="s">
        <v>2068</v>
      </c>
      <c r="C70" s="88" t="s">
        <v>649</v>
      </c>
      <c r="D70" s="87" t="s">
        <v>699</v>
      </c>
      <c r="E70" s="87" t="s">
        <v>1823</v>
      </c>
      <c r="F70" s="89">
        <v>150000</v>
      </c>
      <c r="G70" s="89">
        <v>266.93</v>
      </c>
      <c r="H70" s="89">
        <v>0.39</v>
      </c>
    </row>
    <row r="71" spans="2:8" s="87" customFormat="1">
      <c r="B71" s="87" t="s">
        <v>2211</v>
      </c>
      <c r="C71" s="88" t="s">
        <v>649</v>
      </c>
      <c r="D71" s="87" t="s">
        <v>662</v>
      </c>
      <c r="E71" s="87" t="s">
        <v>1703</v>
      </c>
      <c r="F71" s="89">
        <v>158000</v>
      </c>
      <c r="G71" s="89">
        <v>255.72</v>
      </c>
      <c r="H71" s="89">
        <v>0.38</v>
      </c>
    </row>
    <row r="72" spans="2:8" s="87" customFormat="1">
      <c r="B72" s="87" t="s">
        <v>2232</v>
      </c>
      <c r="C72" s="88" t="s">
        <v>649</v>
      </c>
      <c r="D72" s="87" t="s">
        <v>1372</v>
      </c>
      <c r="E72" s="87" t="s">
        <v>1915</v>
      </c>
      <c r="F72" s="89">
        <v>4460</v>
      </c>
      <c r="G72" s="89">
        <v>233.9</v>
      </c>
      <c r="H72" s="89">
        <v>0.34</v>
      </c>
    </row>
    <row r="73" spans="2:8" s="87" customFormat="1">
      <c r="B73" s="87" t="s">
        <v>2005</v>
      </c>
      <c r="C73" s="88" t="s">
        <v>649</v>
      </c>
      <c r="D73" s="87" t="s">
        <v>1751</v>
      </c>
      <c r="E73" s="87" t="s">
        <v>1798</v>
      </c>
      <c r="F73" s="89">
        <v>148000</v>
      </c>
      <c r="G73" s="89">
        <v>230.51</v>
      </c>
      <c r="H73" s="89">
        <v>0.34</v>
      </c>
    </row>
    <row r="74" spans="2:8" s="87" customFormat="1">
      <c r="B74" s="87" t="s">
        <v>2233</v>
      </c>
      <c r="C74" s="88" t="s">
        <v>649</v>
      </c>
      <c r="D74" s="87" t="s">
        <v>1360</v>
      </c>
      <c r="E74" s="87" t="s">
        <v>1398</v>
      </c>
      <c r="F74" s="89">
        <v>33000</v>
      </c>
      <c r="G74" s="89">
        <v>210.92</v>
      </c>
      <c r="H74" s="89">
        <v>0.31</v>
      </c>
    </row>
    <row r="75" spans="2:8" s="87" customFormat="1">
      <c r="B75" s="87" t="s">
        <v>2234</v>
      </c>
      <c r="C75" s="88" t="s">
        <v>649</v>
      </c>
      <c r="D75" s="87" t="s">
        <v>650</v>
      </c>
      <c r="E75" s="87" t="s">
        <v>1694</v>
      </c>
      <c r="F75" s="89">
        <v>79500</v>
      </c>
      <c r="G75" s="89">
        <v>147.66999999999999</v>
      </c>
      <c r="H75" s="89">
        <v>0.22</v>
      </c>
    </row>
    <row r="76" spans="2:8" s="87" customFormat="1">
      <c r="B76" s="87" t="s">
        <v>2180</v>
      </c>
      <c r="C76" s="88" t="s">
        <v>649</v>
      </c>
      <c r="D76" s="87" t="s">
        <v>1421</v>
      </c>
      <c r="E76" s="87" t="s">
        <v>1560</v>
      </c>
      <c r="F76" s="89">
        <v>-16659</v>
      </c>
      <c r="G76" s="89">
        <v>-89.85</v>
      </c>
      <c r="H76" s="89">
        <v>-0.13</v>
      </c>
    </row>
    <row r="77" spans="2:8" s="87" customFormat="1">
      <c r="B77" s="87" t="s">
        <v>2150</v>
      </c>
      <c r="C77" s="88" t="s">
        <v>649</v>
      </c>
      <c r="D77" s="87" t="s">
        <v>659</v>
      </c>
      <c r="E77" s="87" t="s">
        <v>701</v>
      </c>
      <c r="F77" s="89">
        <v>-4200</v>
      </c>
      <c r="G77" s="89">
        <v>-99.19</v>
      </c>
      <c r="H77" s="89">
        <v>-0.15</v>
      </c>
    </row>
    <row r="78" spans="2:8" s="87" customFormat="1">
      <c r="B78" s="87" t="s">
        <v>2184</v>
      </c>
      <c r="C78" s="88" t="s">
        <v>649</v>
      </c>
      <c r="D78" s="87" t="s">
        <v>685</v>
      </c>
      <c r="E78" s="87" t="s">
        <v>1492</v>
      </c>
      <c r="F78" s="89">
        <v>-1800</v>
      </c>
      <c r="G78" s="89">
        <v>-113.52</v>
      </c>
      <c r="H78" s="89">
        <v>-0.17</v>
      </c>
    </row>
    <row r="79" spans="2:8" s="87" customFormat="1">
      <c r="B79" s="87" t="s">
        <v>2164</v>
      </c>
      <c r="C79" s="88" t="s">
        <v>649</v>
      </c>
      <c r="D79" s="87" t="s">
        <v>669</v>
      </c>
      <c r="E79" s="87" t="s">
        <v>1470</v>
      </c>
      <c r="F79" s="89">
        <v>-18700</v>
      </c>
      <c r="G79" s="89">
        <v>-200.95</v>
      </c>
      <c r="H79" s="89">
        <v>-0.28999999999999998</v>
      </c>
    </row>
    <row r="80" spans="2:8" s="87" customFormat="1">
      <c r="B80" s="87" t="s">
        <v>2186</v>
      </c>
      <c r="C80" s="88" t="s">
        <v>649</v>
      </c>
      <c r="D80" s="87" t="s">
        <v>662</v>
      </c>
      <c r="E80" s="87" t="s">
        <v>1395</v>
      </c>
      <c r="F80" s="89">
        <v>-8400</v>
      </c>
      <c r="G80" s="89">
        <v>-204.56</v>
      </c>
      <c r="H80" s="89">
        <v>-0.3</v>
      </c>
    </row>
    <row r="81" spans="2:11" s="87" customFormat="1">
      <c r="B81" s="87" t="s">
        <v>2218</v>
      </c>
      <c r="C81" s="88" t="s">
        <v>649</v>
      </c>
      <c r="D81" s="87" t="s">
        <v>655</v>
      </c>
      <c r="E81" s="87" t="s">
        <v>1408</v>
      </c>
      <c r="F81" s="89">
        <v>-73600</v>
      </c>
      <c r="G81" s="89">
        <v>-363.47</v>
      </c>
      <c r="H81" s="89">
        <v>-0.53</v>
      </c>
    </row>
    <row r="82" spans="2:11" s="87" customFormat="1">
      <c r="B82" s="87" t="s">
        <v>2105</v>
      </c>
      <c r="C82" s="88" t="s">
        <v>649</v>
      </c>
      <c r="D82" s="87" t="s">
        <v>655</v>
      </c>
      <c r="E82" s="87" t="s">
        <v>657</v>
      </c>
      <c r="F82" s="89">
        <v>-15900</v>
      </c>
      <c r="G82" s="89">
        <v>-485.35</v>
      </c>
      <c r="H82" s="89">
        <v>-0.71</v>
      </c>
    </row>
    <row r="83" spans="2:11" s="87" customFormat="1">
      <c r="B83" s="87" t="s">
        <v>2181</v>
      </c>
      <c r="C83" s="88" t="s">
        <v>649</v>
      </c>
      <c r="D83" s="87" t="s">
        <v>655</v>
      </c>
      <c r="E83" s="87" t="s">
        <v>656</v>
      </c>
      <c r="F83" s="89">
        <v>-36000</v>
      </c>
      <c r="G83" s="89">
        <v>-489.58</v>
      </c>
      <c r="H83" s="89">
        <v>-0.72</v>
      </c>
    </row>
    <row r="84" spans="2:11" s="87" customFormat="1">
      <c r="B84" s="149" t="s">
        <v>2920</v>
      </c>
      <c r="C84" s="88"/>
      <c r="F84" s="89"/>
      <c r="G84" s="153">
        <f>SUM(G15:G75)</f>
        <v>45166.970000000008</v>
      </c>
      <c r="H84" s="153">
        <f>SUM(H15:H75)</f>
        <v>66.319999999999979</v>
      </c>
    </row>
    <row r="85" spans="2:11" s="87" customFormat="1">
      <c r="B85" s="151" t="s">
        <v>3006</v>
      </c>
      <c r="C85" s="88"/>
      <c r="F85" s="89"/>
      <c r="G85" s="89"/>
      <c r="H85" s="89"/>
    </row>
    <row r="86" spans="2:11" s="87" customFormat="1">
      <c r="B86" s="151" t="s">
        <v>1525</v>
      </c>
      <c r="C86" s="88"/>
      <c r="F86" s="89"/>
      <c r="G86" s="89"/>
      <c r="H86" s="89"/>
    </row>
    <row r="87" spans="2:11" s="87" customFormat="1">
      <c r="B87" s="151" t="s">
        <v>2922</v>
      </c>
      <c r="C87" s="88"/>
      <c r="F87" s="89"/>
      <c r="G87" s="89"/>
      <c r="H87" s="89"/>
    </row>
    <row r="88" spans="2:11" s="87" customFormat="1">
      <c r="B88" s="87" t="s">
        <v>1526</v>
      </c>
      <c r="C88" s="88" t="s">
        <v>649</v>
      </c>
      <c r="D88" s="87" t="s">
        <v>667</v>
      </c>
      <c r="E88" s="164" t="s">
        <v>3007</v>
      </c>
      <c r="F88" s="89">
        <v>300300</v>
      </c>
      <c r="G88" s="89">
        <v>300.3</v>
      </c>
      <c r="H88" s="89">
        <v>0.44</v>
      </c>
    </row>
    <row r="89" spans="2:11" s="87" customFormat="1">
      <c r="B89" s="151" t="s">
        <v>2923</v>
      </c>
      <c r="C89" s="88"/>
      <c r="F89" s="89"/>
      <c r="G89" s="153">
        <f>SUM(G88)</f>
        <v>300.3</v>
      </c>
      <c r="H89" s="153">
        <f>SUM(H88)</f>
        <v>0.44</v>
      </c>
    </row>
    <row r="90" spans="2:11" s="87" customFormat="1">
      <c r="B90" s="151" t="s">
        <v>3008</v>
      </c>
      <c r="C90" s="88"/>
      <c r="F90" s="89"/>
      <c r="G90" s="153">
        <f>+G84+G89</f>
        <v>45467.270000000011</v>
      </c>
      <c r="H90" s="153">
        <f>+H84+H89</f>
        <v>66.759999999999977</v>
      </c>
    </row>
    <row r="91" spans="2:11" s="87" customFormat="1">
      <c r="B91" s="168" t="s">
        <v>2931</v>
      </c>
      <c r="C91" s="152"/>
      <c r="D91" s="151"/>
      <c r="E91" s="151"/>
      <c r="F91" s="153"/>
      <c r="G91" s="153"/>
      <c r="H91" s="153"/>
    </row>
    <row r="92" spans="2:11" s="87" customFormat="1">
      <c r="B92" s="168" t="s">
        <v>2932</v>
      </c>
      <c r="C92" s="152"/>
      <c r="D92" s="151"/>
      <c r="E92" s="151"/>
      <c r="F92" s="89"/>
      <c r="G92" s="153"/>
      <c r="H92" s="153"/>
      <c r="I92" s="185"/>
      <c r="J92" s="185"/>
      <c r="K92" s="185"/>
    </row>
    <row r="93" spans="2:11" s="87" customFormat="1">
      <c r="B93" s="87" t="s">
        <v>1910</v>
      </c>
      <c r="C93" s="88" t="s">
        <v>649</v>
      </c>
      <c r="D93" s="170" t="s">
        <v>2949</v>
      </c>
      <c r="E93" s="170" t="s">
        <v>1916</v>
      </c>
      <c r="F93" s="186">
        <v>952</v>
      </c>
      <c r="G93" s="89">
        <v>4450.1239999999998</v>
      </c>
      <c r="H93" s="89">
        <v>6.5316539999999996</v>
      </c>
      <c r="I93" s="160"/>
      <c r="J93" s="160"/>
      <c r="K93" s="185"/>
    </row>
    <row r="94" spans="2:11" s="87" customFormat="1">
      <c r="B94" s="87" t="s">
        <v>1911</v>
      </c>
      <c r="C94" s="88" t="s">
        <v>649</v>
      </c>
      <c r="D94" s="170" t="s">
        <v>2955</v>
      </c>
      <c r="E94" s="170" t="s">
        <v>1912</v>
      </c>
      <c r="F94" s="186">
        <v>91</v>
      </c>
      <c r="G94" s="89">
        <v>1797.5685000000001</v>
      </c>
      <c r="H94" s="89">
        <v>2.6383749999999999</v>
      </c>
      <c r="I94" s="160"/>
      <c r="J94" s="160"/>
      <c r="K94" s="185"/>
    </row>
    <row r="95" spans="2:11" s="87" customFormat="1">
      <c r="B95" s="87" t="s">
        <v>1913</v>
      </c>
      <c r="C95" s="88" t="s">
        <v>649</v>
      </c>
      <c r="D95" s="87" t="s">
        <v>2950</v>
      </c>
      <c r="E95" s="87" t="s">
        <v>1914</v>
      </c>
      <c r="F95" s="186">
        <v>46</v>
      </c>
      <c r="G95" s="89">
        <v>943.45079999999996</v>
      </c>
      <c r="H95" s="89">
        <v>1.384747</v>
      </c>
      <c r="I95" s="160"/>
      <c r="J95" s="160"/>
      <c r="K95" s="185"/>
    </row>
    <row r="96" spans="2:11" s="87" customFormat="1">
      <c r="B96" s="87" t="s">
        <v>1909</v>
      </c>
      <c r="C96" s="88" t="s">
        <v>649</v>
      </c>
      <c r="D96" s="170" t="s">
        <v>2951</v>
      </c>
      <c r="E96" s="170" t="s">
        <v>1914</v>
      </c>
      <c r="F96" s="186">
        <v>1505</v>
      </c>
      <c r="G96" s="89">
        <v>5150.6367499999997</v>
      </c>
      <c r="H96" s="89">
        <v>7.5598289999999997</v>
      </c>
      <c r="I96" s="160"/>
      <c r="J96" s="160"/>
      <c r="K96" s="185"/>
    </row>
    <row r="97" spans="2:9" s="87" customFormat="1">
      <c r="B97" s="168" t="s">
        <v>2933</v>
      </c>
      <c r="C97" s="152"/>
      <c r="D97" s="151"/>
      <c r="E97" s="151"/>
      <c r="F97" s="153"/>
      <c r="G97" s="153"/>
      <c r="H97" s="153"/>
    </row>
    <row r="98" spans="2:9" s="87" customFormat="1">
      <c r="B98" s="160" t="s">
        <v>2965</v>
      </c>
      <c r="C98" s="88" t="s">
        <v>649</v>
      </c>
      <c r="D98" s="170" t="s">
        <v>2977</v>
      </c>
      <c r="E98" s="170" t="s">
        <v>2978</v>
      </c>
      <c r="F98" s="186">
        <v>15</v>
      </c>
      <c r="G98" s="89">
        <v>38.774999999999999</v>
      </c>
      <c r="H98" s="89">
        <v>5.691531035159856E-2</v>
      </c>
      <c r="I98" s="160"/>
    </row>
    <row r="99" spans="2:9" s="87" customFormat="1">
      <c r="B99" s="160" t="s">
        <v>2963</v>
      </c>
      <c r="C99" s="88" t="s">
        <v>649</v>
      </c>
      <c r="D99" s="170" t="s">
        <v>2960</v>
      </c>
      <c r="E99" s="170" t="s">
        <v>1917</v>
      </c>
      <c r="F99" s="186">
        <v>20</v>
      </c>
      <c r="G99" s="89">
        <v>377.95</v>
      </c>
      <c r="H99" s="89">
        <v>0.55476831843679375</v>
      </c>
      <c r="I99" s="160"/>
    </row>
    <row r="100" spans="2:9" s="87" customFormat="1">
      <c r="B100" s="160" t="s">
        <v>2964</v>
      </c>
      <c r="C100" s="88" t="s">
        <v>649</v>
      </c>
      <c r="D100" s="170" t="s">
        <v>2960</v>
      </c>
      <c r="E100" s="170" t="s">
        <v>1917</v>
      </c>
      <c r="F100" s="186">
        <v>-20</v>
      </c>
      <c r="G100" s="89">
        <v>-377.05</v>
      </c>
      <c r="H100" s="89">
        <v>-0.55344726674584754</v>
      </c>
      <c r="I100" s="160"/>
    </row>
    <row r="101" spans="2:9" s="87" customFormat="1">
      <c r="B101" s="160" t="s">
        <v>2966</v>
      </c>
      <c r="C101" s="88" t="s">
        <v>649</v>
      </c>
      <c r="D101" s="170" t="s">
        <v>2958</v>
      </c>
      <c r="E101" s="170" t="s">
        <v>2959</v>
      </c>
      <c r="F101" s="186">
        <v>30</v>
      </c>
      <c r="G101" s="89">
        <v>1402.11</v>
      </c>
      <c r="H101" s="89">
        <v>2.058066429325077</v>
      </c>
      <c r="I101" s="160"/>
    </row>
    <row r="102" spans="2:9" s="87" customFormat="1">
      <c r="B102" s="160" t="s">
        <v>2968</v>
      </c>
      <c r="C102" s="88" t="s">
        <v>649</v>
      </c>
      <c r="D102" s="170" t="s">
        <v>2949</v>
      </c>
      <c r="E102" s="170" t="s">
        <v>1916</v>
      </c>
      <c r="F102" s="186">
        <v>-893</v>
      </c>
      <c r="G102" s="89">
        <v>-4174.3284999999996</v>
      </c>
      <c r="H102" s="89">
        <v>-6.127226359433215</v>
      </c>
      <c r="I102" s="160"/>
    </row>
    <row r="103" spans="2:9" s="87" customFormat="1">
      <c r="B103" s="160" t="s">
        <v>2968</v>
      </c>
      <c r="C103" s="88" t="s">
        <v>649</v>
      </c>
      <c r="D103" s="170" t="s">
        <v>2949</v>
      </c>
      <c r="E103" s="170" t="s">
        <v>1916</v>
      </c>
      <c r="F103" s="186">
        <v>-59</v>
      </c>
      <c r="G103" s="89">
        <v>-275.7955</v>
      </c>
      <c r="H103" s="89">
        <v>-0.40482234625594588</v>
      </c>
      <c r="I103" s="160"/>
    </row>
    <row r="104" spans="2:9" s="87" customFormat="1">
      <c r="B104" s="160" t="s">
        <v>2967</v>
      </c>
      <c r="C104" s="88" t="s">
        <v>649</v>
      </c>
      <c r="D104" s="170" t="s">
        <v>2949</v>
      </c>
      <c r="E104" s="170" t="s">
        <v>1916</v>
      </c>
      <c r="F104" s="186">
        <v>59</v>
      </c>
      <c r="G104" s="89">
        <v>276.95780000000002</v>
      </c>
      <c r="H104" s="89">
        <v>0.40652841112304222</v>
      </c>
      <c r="I104" s="160"/>
    </row>
    <row r="105" spans="2:9" s="87" customFormat="1">
      <c r="B105" s="160" t="s">
        <v>2969</v>
      </c>
      <c r="C105" s="88" t="s">
        <v>649</v>
      </c>
      <c r="D105" s="87" t="s">
        <v>2954</v>
      </c>
      <c r="E105" s="87" t="s">
        <v>1918</v>
      </c>
      <c r="F105" s="186">
        <v>30</v>
      </c>
      <c r="G105" s="89">
        <v>91.694999999999993</v>
      </c>
      <c r="H105" s="89">
        <v>0.13459314977923481</v>
      </c>
      <c r="I105" s="160"/>
    </row>
    <row r="106" spans="2:9" s="87" customFormat="1">
      <c r="B106" s="160" t="s">
        <v>2970</v>
      </c>
      <c r="C106" s="88" t="s">
        <v>649</v>
      </c>
      <c r="D106" s="87" t="s">
        <v>2961</v>
      </c>
      <c r="E106" s="87" t="s">
        <v>2962</v>
      </c>
      <c r="F106" s="186">
        <v>12</v>
      </c>
      <c r="G106" s="89">
        <v>50.04</v>
      </c>
      <c r="H106" s="89">
        <v>7.3450474016608439E-2</v>
      </c>
      <c r="I106" s="160"/>
    </row>
    <row r="107" spans="2:9" s="87" customFormat="1">
      <c r="B107" s="160" t="s">
        <v>2976</v>
      </c>
      <c r="C107" s="88" t="s">
        <v>649</v>
      </c>
      <c r="D107" s="87" t="s">
        <v>2956</v>
      </c>
      <c r="E107" s="87" t="s">
        <v>2957</v>
      </c>
      <c r="F107" s="186">
        <v>50</v>
      </c>
      <c r="G107" s="89">
        <v>365.3</v>
      </c>
      <c r="H107" s="89">
        <v>0.5362002030029388</v>
      </c>
      <c r="I107" s="160"/>
    </row>
    <row r="108" spans="2:9" s="87" customFormat="1">
      <c r="B108" s="160" t="s">
        <v>2971</v>
      </c>
      <c r="C108" s="88" t="s">
        <v>649</v>
      </c>
      <c r="D108" s="170" t="s">
        <v>2955</v>
      </c>
      <c r="E108" s="170" t="s">
        <v>1912</v>
      </c>
      <c r="F108" s="186">
        <v>-91</v>
      </c>
      <c r="G108" s="89">
        <v>-1797.5685000000001</v>
      </c>
      <c r="H108" s="89">
        <v>-2.6385343405740165</v>
      </c>
      <c r="I108" s="160"/>
    </row>
    <row r="109" spans="2:9" s="87" customFormat="1">
      <c r="B109" s="160" t="s">
        <v>2972</v>
      </c>
      <c r="C109" s="88" t="s">
        <v>649</v>
      </c>
      <c r="D109" s="87" t="s">
        <v>2952</v>
      </c>
      <c r="E109" s="87" t="s">
        <v>2953</v>
      </c>
      <c r="F109" s="186">
        <v>15</v>
      </c>
      <c r="G109" s="89">
        <v>102.94499999999999</v>
      </c>
      <c r="H109" s="89">
        <v>0.15110629591606226</v>
      </c>
      <c r="I109" s="160"/>
    </row>
    <row r="110" spans="2:9" s="87" customFormat="1">
      <c r="B110" s="160" t="s">
        <v>2973</v>
      </c>
      <c r="C110" s="88" t="s">
        <v>649</v>
      </c>
      <c r="D110" s="87" t="s">
        <v>2952</v>
      </c>
      <c r="E110" s="87" t="s">
        <v>2953</v>
      </c>
      <c r="F110" s="186">
        <v>-15</v>
      </c>
      <c r="G110" s="89">
        <v>-103.065</v>
      </c>
      <c r="H110" s="89">
        <v>-0.15128243614152176</v>
      </c>
      <c r="I110" s="160"/>
    </row>
    <row r="111" spans="2:9" s="87" customFormat="1">
      <c r="B111" s="160" t="s">
        <v>2974</v>
      </c>
      <c r="C111" s="88" t="s">
        <v>649</v>
      </c>
      <c r="D111" s="87" t="s">
        <v>2950</v>
      </c>
      <c r="E111" s="87" t="s">
        <v>1914</v>
      </c>
      <c r="F111" s="186">
        <v>-41</v>
      </c>
      <c r="G111" s="89">
        <v>-840.90179999999998</v>
      </c>
      <c r="H111" s="89">
        <v>-1.2343052720107766</v>
      </c>
      <c r="I111" s="160"/>
    </row>
    <row r="112" spans="2:9" s="87" customFormat="1">
      <c r="B112" s="160" t="s">
        <v>2975</v>
      </c>
      <c r="C112" s="88" t="s">
        <v>649</v>
      </c>
      <c r="D112" s="170" t="s">
        <v>2951</v>
      </c>
      <c r="E112" s="170" t="s">
        <v>1914</v>
      </c>
      <c r="F112" s="186">
        <v>-1505</v>
      </c>
      <c r="G112" s="89">
        <v>-5150.6367499999997</v>
      </c>
      <c r="H112" s="89">
        <v>-7.5602859867079042</v>
      </c>
      <c r="I112" s="160"/>
    </row>
    <row r="113" spans="2:8" s="87" customFormat="1">
      <c r="B113" s="168" t="s">
        <v>2934</v>
      </c>
      <c r="C113" s="152"/>
      <c r="D113" s="151"/>
      <c r="E113" s="151"/>
      <c r="F113" s="153"/>
      <c r="G113" s="153">
        <f>+G93+G94+G95+G96+G98+G99+G101+G104+G105+G106+G107+G109</f>
        <v>15047.55285</v>
      </c>
      <c r="H113" s="153">
        <f>+H93+H94+H95+H96+H98+H99+H101+H104+H105+H106+H107+H109</f>
        <v>22.086233591951355</v>
      </c>
    </row>
    <row r="114" spans="2:8" s="87" customFormat="1">
      <c r="B114" s="165" t="s">
        <v>49</v>
      </c>
      <c r="C114" s="166" t="s">
        <v>50</v>
      </c>
      <c r="D114" s="165" t="s">
        <v>51</v>
      </c>
      <c r="E114" s="165" t="s">
        <v>52</v>
      </c>
      <c r="F114" s="167" t="s">
        <v>53</v>
      </c>
      <c r="G114" s="167" t="s">
        <v>54</v>
      </c>
      <c r="H114" s="167" t="s">
        <v>55</v>
      </c>
    </row>
    <row r="115" spans="2:8" s="87" customFormat="1">
      <c r="B115" s="151" t="s">
        <v>56</v>
      </c>
      <c r="C115" s="88"/>
      <c r="F115" s="89"/>
      <c r="G115" s="89"/>
      <c r="H115" s="89"/>
    </row>
    <row r="116" spans="2:8" s="87" customFormat="1">
      <c r="B116" s="151" t="s">
        <v>57</v>
      </c>
      <c r="C116" s="88"/>
      <c r="F116" s="89"/>
      <c r="G116" s="89"/>
      <c r="H116" s="89"/>
    </row>
    <row r="117" spans="2:8" s="87" customFormat="1">
      <c r="B117" s="151" t="s">
        <v>58</v>
      </c>
      <c r="C117" s="88"/>
      <c r="F117" s="89"/>
      <c r="G117" s="89"/>
      <c r="H117" s="89"/>
    </row>
    <row r="118" spans="2:8" s="87" customFormat="1">
      <c r="B118" s="87" t="s">
        <v>549</v>
      </c>
      <c r="C118" s="88">
        <v>4.7699999999999996</v>
      </c>
      <c r="D118" s="87" t="s">
        <v>60</v>
      </c>
      <c r="E118" s="87" t="s">
        <v>550</v>
      </c>
      <c r="F118" s="89">
        <v>2000000</v>
      </c>
      <c r="G118" s="89">
        <v>2129.25</v>
      </c>
      <c r="H118" s="89">
        <v>3.13</v>
      </c>
    </row>
    <row r="119" spans="2:8" s="87" customFormat="1">
      <c r="B119" s="87" t="s">
        <v>565</v>
      </c>
      <c r="C119" s="88">
        <v>5.78</v>
      </c>
      <c r="D119" s="87" t="s">
        <v>60</v>
      </c>
      <c r="E119" s="87" t="s">
        <v>566</v>
      </c>
      <c r="F119" s="89">
        <v>1800000</v>
      </c>
      <c r="G119" s="89">
        <v>1913.33</v>
      </c>
      <c r="H119" s="89">
        <v>2.81</v>
      </c>
    </row>
    <row r="120" spans="2:8" s="87" customFormat="1">
      <c r="B120" s="87" t="s">
        <v>579</v>
      </c>
      <c r="C120" s="88">
        <v>6.2</v>
      </c>
      <c r="D120" s="87" t="s">
        <v>60</v>
      </c>
      <c r="E120" s="87" t="s">
        <v>580</v>
      </c>
      <c r="F120" s="89">
        <v>79500</v>
      </c>
      <c r="G120" s="89">
        <v>77.12</v>
      </c>
      <c r="H120" s="89">
        <v>0.11</v>
      </c>
    </row>
    <row r="121" spans="2:8" s="87" customFormat="1">
      <c r="B121" s="151" t="s">
        <v>68</v>
      </c>
      <c r="C121" s="152"/>
      <c r="D121" s="151"/>
      <c r="E121" s="151"/>
      <c r="F121" s="153"/>
      <c r="G121" s="153">
        <f>SUM(G114:G120)</f>
        <v>4119.7</v>
      </c>
      <c r="H121" s="153">
        <f>SUM(H114:H120)</f>
        <v>6.05</v>
      </c>
    </row>
    <row r="122" spans="2:8" s="87" customFormat="1">
      <c r="B122" s="151" t="s">
        <v>375</v>
      </c>
      <c r="C122" s="88"/>
      <c r="F122" s="89"/>
      <c r="G122" s="89"/>
      <c r="H122" s="89"/>
    </row>
    <row r="123" spans="2:8" s="87" customFormat="1">
      <c r="B123" s="87" t="s">
        <v>622</v>
      </c>
      <c r="C123" s="88">
        <v>4.66</v>
      </c>
      <c r="D123" s="87" t="s">
        <v>164</v>
      </c>
      <c r="E123" s="87" t="s">
        <v>623</v>
      </c>
      <c r="F123" s="89">
        <v>50</v>
      </c>
      <c r="G123" s="89">
        <v>531.45000000000005</v>
      </c>
      <c r="H123" s="89">
        <v>0.78</v>
      </c>
    </row>
    <row r="124" spans="2:8" s="87" customFormat="1">
      <c r="B124" s="87" t="s">
        <v>610</v>
      </c>
      <c r="C124" s="88">
        <v>4.84</v>
      </c>
      <c r="D124" s="87" t="s">
        <v>164</v>
      </c>
      <c r="E124" s="87" t="s">
        <v>611</v>
      </c>
      <c r="F124" s="89">
        <v>30</v>
      </c>
      <c r="G124" s="89">
        <v>309.7</v>
      </c>
      <c r="H124" s="89">
        <v>0.45</v>
      </c>
    </row>
    <row r="125" spans="2:8" s="87" customFormat="1">
      <c r="B125" s="151" t="s">
        <v>189</v>
      </c>
      <c r="C125" s="152"/>
      <c r="D125" s="151"/>
      <c r="E125" s="151"/>
      <c r="F125" s="153"/>
      <c r="G125" s="153">
        <f>SUM(G122:G124)</f>
        <v>841.15000000000009</v>
      </c>
      <c r="H125" s="153">
        <f>SUM(H122:H124)</f>
        <v>1.23</v>
      </c>
    </row>
    <row r="126" spans="2:8" s="87" customFormat="1">
      <c r="B126" s="151" t="s">
        <v>69</v>
      </c>
      <c r="C126" s="88"/>
      <c r="F126" s="89"/>
      <c r="G126" s="89"/>
      <c r="H126" s="89"/>
    </row>
    <row r="127" spans="2:8" s="87" customFormat="1">
      <c r="B127" s="87" t="s">
        <v>1062</v>
      </c>
      <c r="C127" s="88">
        <v>3.33</v>
      </c>
      <c r="D127" s="87" t="s">
        <v>72</v>
      </c>
      <c r="E127" s="87" t="s">
        <v>73</v>
      </c>
      <c r="F127" s="89">
        <v>1500</v>
      </c>
      <c r="G127" s="89">
        <v>1491.16</v>
      </c>
      <c r="H127" s="89">
        <v>2.19</v>
      </c>
    </row>
    <row r="128" spans="2:8" s="87" customFormat="1">
      <c r="B128" s="151" t="s">
        <v>142</v>
      </c>
      <c r="C128" s="152"/>
      <c r="D128" s="151"/>
      <c r="E128" s="151"/>
      <c r="F128" s="153"/>
      <c r="G128" s="153">
        <f>SUM(G126:G127)</f>
        <v>1491.16</v>
      </c>
      <c r="H128" s="153">
        <f>SUM(H126:H127)</f>
        <v>2.19</v>
      </c>
    </row>
    <row r="129" spans="2:9" s="87" customFormat="1">
      <c r="B129" s="151" t="s">
        <v>143</v>
      </c>
      <c r="C129" s="152"/>
      <c r="D129" s="151"/>
      <c r="E129" s="151"/>
      <c r="F129" s="153"/>
      <c r="G129" s="153">
        <v>1323.26</v>
      </c>
      <c r="H129" s="153">
        <v>1.94</v>
      </c>
    </row>
    <row r="130" spans="2:9" s="87" customFormat="1">
      <c r="B130" s="151" t="s">
        <v>144</v>
      </c>
      <c r="C130" s="152"/>
      <c r="D130" s="151"/>
      <c r="E130" s="151"/>
      <c r="F130" s="153"/>
      <c r="G130" s="153">
        <f>+G90+G113+G121+G125+G128++G129</f>
        <v>68290.092850000001</v>
      </c>
      <c r="H130" s="153">
        <f>+H90+H113+H121+H125+H128+H129</f>
        <v>100.25623359195133</v>
      </c>
      <c r="I130" s="158"/>
    </row>
    <row r="131" spans="2:9" s="87" customFormat="1">
      <c r="B131" s="151" t="s">
        <v>145</v>
      </c>
      <c r="C131" s="152"/>
      <c r="D131" s="151"/>
      <c r="E131" s="151"/>
      <c r="F131" s="153"/>
      <c r="G131" s="153">
        <f>+G132-G130</f>
        <v>-162.55430112000613</v>
      </c>
      <c r="H131" s="153">
        <f>+H132-H130</f>
        <v>-0.25623359195132878</v>
      </c>
    </row>
    <row r="132" spans="2:9" s="87" customFormat="1">
      <c r="B132" s="151" t="s">
        <v>146</v>
      </c>
      <c r="C132" s="152"/>
      <c r="D132" s="151"/>
      <c r="E132" s="151"/>
      <c r="F132" s="153"/>
      <c r="G132" s="153">
        <v>68127.538548879995</v>
      </c>
      <c r="H132" s="153">
        <v>100</v>
      </c>
      <c r="I132" s="158"/>
    </row>
    <row r="133" spans="2:9" s="87" customFormat="1">
      <c r="B133" s="151"/>
      <c r="C133" s="152"/>
      <c r="D133" s="151"/>
      <c r="E133" s="151"/>
      <c r="F133" s="153"/>
      <c r="G133" s="153"/>
      <c r="H133" s="153"/>
      <c r="I133" s="158"/>
    </row>
    <row r="134" spans="2:9" s="151" customFormat="1">
      <c r="B134" s="151" t="s">
        <v>3027</v>
      </c>
      <c r="C134" s="152"/>
      <c r="F134" s="153"/>
      <c r="G134" s="153"/>
      <c r="H134" s="153"/>
    </row>
    <row r="135" spans="2:9" s="87" customFormat="1" ht="25.5">
      <c r="B135" s="169" t="s">
        <v>149</v>
      </c>
      <c r="C135" s="88" t="s">
        <v>150</v>
      </c>
      <c r="F135" s="89"/>
      <c r="G135" s="89"/>
      <c r="H135" s="89"/>
    </row>
    <row r="136" spans="2:9" s="151" customFormat="1">
      <c r="C136" s="152"/>
      <c r="F136" s="153"/>
      <c r="G136" s="153"/>
      <c r="H136" s="153"/>
    </row>
    <row r="137" spans="2:9" s="87" customFormat="1">
      <c r="B137" s="151" t="s">
        <v>147</v>
      </c>
      <c r="C137" s="88"/>
      <c r="F137" s="89"/>
      <c r="G137" s="89"/>
      <c r="H137" s="89"/>
    </row>
    <row r="138" spans="2:9" s="151" customFormat="1">
      <c r="B138" s="151" t="s">
        <v>148</v>
      </c>
      <c r="C138" s="152"/>
      <c r="F138" s="153"/>
      <c r="G138" s="153"/>
      <c r="H138" s="153"/>
    </row>
    <row r="139" spans="2:9" s="87" customFormat="1">
      <c r="B139" s="151" t="s">
        <v>151</v>
      </c>
      <c r="C139" s="88"/>
      <c r="F139" s="89"/>
      <c r="G139" s="89"/>
      <c r="H139" s="89"/>
    </row>
    <row r="140" spans="2:9" s="87" customFormat="1">
      <c r="B140" s="151" t="s">
        <v>1376</v>
      </c>
      <c r="C140" s="88"/>
      <c r="F140" s="89"/>
      <c r="G140" s="89"/>
      <c r="H140" s="89"/>
    </row>
    <row r="141" spans="2:9" s="87" customFormat="1">
      <c r="B141" s="151" t="s">
        <v>152</v>
      </c>
      <c r="C141" s="88"/>
      <c r="F141" s="89"/>
      <c r="G141" s="89"/>
      <c r="H141" s="89"/>
    </row>
    <row r="142" spans="2:9" s="87" customFormat="1">
      <c r="B142" s="151" t="s">
        <v>1919</v>
      </c>
      <c r="C142" s="152"/>
      <c r="F142" s="89"/>
      <c r="G142" s="89"/>
      <c r="H142" s="89"/>
    </row>
    <row r="143" spans="2:9" s="87" customFormat="1">
      <c r="B143" s="151" t="s">
        <v>1920</v>
      </c>
      <c r="C143" s="152"/>
      <c r="F143" s="89"/>
      <c r="G143" s="89"/>
      <c r="H143" s="89"/>
    </row>
    <row r="144" spans="2:9" s="87" customFormat="1">
      <c r="B144" s="151" t="s">
        <v>1921</v>
      </c>
      <c r="C144" s="152"/>
      <c r="F144" s="89"/>
      <c r="G144" s="89"/>
      <c r="H144" s="89"/>
    </row>
    <row r="145" spans="2:8" s="87" customFormat="1">
      <c r="B145" s="151" t="s">
        <v>1922</v>
      </c>
      <c r="C145" s="152"/>
      <c r="F145" s="89"/>
      <c r="G145" s="89"/>
      <c r="H145" s="89"/>
    </row>
    <row r="146" spans="2:8" s="87" customFormat="1">
      <c r="B146" s="151" t="s">
        <v>1923</v>
      </c>
      <c r="C146" s="152"/>
      <c r="F146" s="89"/>
      <c r="G146" s="89"/>
      <c r="H146" s="89"/>
    </row>
    <row r="147" spans="2:8" s="87" customFormat="1">
      <c r="B147" s="151" t="s">
        <v>1924</v>
      </c>
      <c r="C147" s="152"/>
      <c r="F147" s="89"/>
      <c r="G147" s="89"/>
      <c r="H147" s="89"/>
    </row>
    <row r="148" spans="2:8" s="87" customFormat="1">
      <c r="B148" s="151" t="s">
        <v>1925</v>
      </c>
      <c r="C148" s="152"/>
      <c r="F148" s="89"/>
      <c r="G148" s="89"/>
      <c r="H148" s="89"/>
    </row>
    <row r="149" spans="2:8" s="87" customFormat="1">
      <c r="B149" s="151" t="s">
        <v>1926</v>
      </c>
      <c r="C149" s="152"/>
      <c r="F149" s="89"/>
      <c r="G149" s="89"/>
      <c r="H149" s="89"/>
    </row>
    <row r="150" spans="2:8" s="145" customFormat="1">
      <c r="B150" s="149" t="s">
        <v>2907</v>
      </c>
      <c r="C150" s="187"/>
      <c r="F150" s="147"/>
      <c r="G150" s="147"/>
      <c r="H150" s="147"/>
    </row>
    <row r="151" spans="2:8" s="145" customFormat="1">
      <c r="B151" s="149" t="s">
        <v>161</v>
      </c>
      <c r="C151" s="188"/>
      <c r="F151" s="147"/>
      <c r="G151" s="147"/>
      <c r="H151" s="147"/>
    </row>
    <row r="152" spans="2:8" s="145" customFormat="1">
      <c r="B152" s="168" t="s">
        <v>2518</v>
      </c>
      <c r="C152" s="188"/>
      <c r="F152" s="147"/>
      <c r="G152" s="147"/>
      <c r="H152" s="147"/>
    </row>
    <row r="153" spans="2:8" s="145" customFormat="1">
      <c r="B153" s="168" t="s">
        <v>162</v>
      </c>
      <c r="C153" s="188"/>
      <c r="F153" s="147"/>
      <c r="G153" s="147"/>
      <c r="H153" s="147"/>
    </row>
    <row r="154" spans="2:8" s="87" customFormat="1">
      <c r="C154" s="88"/>
      <c r="F154" s="89"/>
      <c r="G154" s="89"/>
      <c r="H154" s="89"/>
    </row>
    <row r="155" spans="2:8" s="87" customFormat="1" ht="14.25">
      <c r="B155" s="219" t="s">
        <v>3024</v>
      </c>
      <c r="C155" s="170"/>
      <c r="F155" s="89"/>
      <c r="G155" s="89"/>
      <c r="H155" s="89"/>
    </row>
    <row r="156" spans="2:8" s="87" customFormat="1" ht="25.5">
      <c r="B156" s="171" t="s">
        <v>2522</v>
      </c>
      <c r="C156" s="171" t="s">
        <v>3028</v>
      </c>
      <c r="F156" s="89"/>
      <c r="G156" s="89"/>
      <c r="H156" s="89"/>
    </row>
    <row r="157" spans="2:8" s="87" customFormat="1">
      <c r="B157" s="221" t="s">
        <v>3026</v>
      </c>
      <c r="C157" s="222">
        <v>2799.9881999999998</v>
      </c>
      <c r="F157" s="89"/>
      <c r="G157" s="89"/>
      <c r="H157" s="89"/>
    </row>
    <row r="158" spans="2:8" s="87" customFormat="1">
      <c r="B158" s="221" t="s">
        <v>3019</v>
      </c>
      <c r="C158" s="220">
        <f>SUM(C157:C157)</f>
        <v>2799.9881999999998</v>
      </c>
      <c r="F158" s="89"/>
      <c r="G158" s="89"/>
      <c r="H158" s="89"/>
    </row>
    <row r="159" spans="2:8" s="87" customFormat="1">
      <c r="C159" s="88"/>
      <c r="F159" s="89"/>
      <c r="G159" s="89"/>
      <c r="H159" s="89"/>
    </row>
    <row r="160" spans="2:8" s="145" customFormat="1" ht="15">
      <c r="B160" s="172" t="s">
        <v>2524</v>
      </c>
      <c r="C160" s="173">
        <v>44316</v>
      </c>
      <c r="D160" s="87"/>
      <c r="E160" s="87"/>
      <c r="F160" s="89"/>
      <c r="G160" s="147"/>
      <c r="H160" s="147"/>
    </row>
    <row r="161" spans="2:8" s="145" customFormat="1" ht="45">
      <c r="B161" s="174" t="s">
        <v>2525</v>
      </c>
      <c r="C161" s="174" t="s">
        <v>2526</v>
      </c>
      <c r="D161" s="109" t="s">
        <v>2527</v>
      </c>
      <c r="E161" s="174" t="s">
        <v>2528</v>
      </c>
      <c r="F161" s="174" t="s">
        <v>2529</v>
      </c>
      <c r="G161" s="147"/>
      <c r="H161" s="147"/>
    </row>
    <row r="162" spans="2:8" s="87" customFormat="1" ht="15">
      <c r="B162" s="161" t="s">
        <v>2556</v>
      </c>
      <c r="C162" s="162">
        <v>-16659</v>
      </c>
      <c r="D162" s="163">
        <v>531.44929999999999</v>
      </c>
      <c r="E162" s="163">
        <v>539.35</v>
      </c>
      <c r="F162" s="278" t="s">
        <v>2843</v>
      </c>
      <c r="G162" s="89"/>
      <c r="H162" s="89"/>
    </row>
    <row r="163" spans="2:8" s="87" customFormat="1" ht="15">
      <c r="B163" s="161" t="s">
        <v>2583</v>
      </c>
      <c r="C163" s="162">
        <v>-8400</v>
      </c>
      <c r="D163" s="163">
        <v>2513.8665999999998</v>
      </c>
      <c r="E163" s="163">
        <v>2435.25</v>
      </c>
      <c r="F163" s="279"/>
      <c r="G163" s="89"/>
      <c r="H163" s="89"/>
    </row>
    <row r="164" spans="2:8" s="87" customFormat="1" ht="15">
      <c r="B164" s="161" t="s">
        <v>2588</v>
      </c>
      <c r="C164" s="162">
        <v>-4200</v>
      </c>
      <c r="D164" s="163">
        <v>2373.1253000000002</v>
      </c>
      <c r="E164" s="163">
        <v>2361.6999999999998</v>
      </c>
      <c r="F164" s="279"/>
      <c r="G164" s="89"/>
      <c r="H164" s="89"/>
    </row>
    <row r="165" spans="2:8" s="87" customFormat="1" ht="15">
      <c r="B165" s="161" t="s">
        <v>2592</v>
      </c>
      <c r="C165" s="162">
        <v>-36000</v>
      </c>
      <c r="D165" s="163">
        <v>1349.5318</v>
      </c>
      <c r="E165" s="163">
        <v>1359.95</v>
      </c>
      <c r="F165" s="279"/>
      <c r="G165" s="89"/>
      <c r="H165" s="89"/>
    </row>
    <row r="166" spans="2:8" s="87" customFormat="1" ht="15">
      <c r="B166" s="161" t="s">
        <v>2602</v>
      </c>
      <c r="C166" s="162">
        <v>-18700</v>
      </c>
      <c r="D166" s="163">
        <v>1073.1809000000001</v>
      </c>
      <c r="E166" s="163">
        <v>1074.5999999999999</v>
      </c>
      <c r="F166" s="279"/>
      <c r="G166" s="89"/>
      <c r="H166" s="89"/>
    </row>
    <row r="167" spans="2:8" s="87" customFormat="1" ht="15">
      <c r="B167" s="161" t="s">
        <v>2643</v>
      </c>
      <c r="C167" s="162">
        <v>-15900</v>
      </c>
      <c r="D167" s="163">
        <v>3130.0475000000001</v>
      </c>
      <c r="E167" s="163">
        <v>3052.5</v>
      </c>
      <c r="F167" s="279"/>
      <c r="G167" s="89"/>
      <c r="H167" s="89"/>
    </row>
    <row r="168" spans="2:8" s="87" customFormat="1" ht="15">
      <c r="B168" s="161" t="s">
        <v>2649</v>
      </c>
      <c r="C168" s="162">
        <v>-1800</v>
      </c>
      <c r="D168" s="163">
        <v>6315.3756000000003</v>
      </c>
      <c r="E168" s="163">
        <v>6306.7</v>
      </c>
      <c r="F168" s="279"/>
      <c r="G168" s="89"/>
      <c r="H168" s="89"/>
    </row>
    <row r="169" spans="2:8" s="87" customFormat="1" ht="15">
      <c r="B169" s="161" t="s">
        <v>2656</v>
      </c>
      <c r="C169" s="162">
        <v>-73600</v>
      </c>
      <c r="D169" s="163">
        <v>484.0575</v>
      </c>
      <c r="E169" s="163">
        <v>493.85</v>
      </c>
      <c r="F169" s="280"/>
      <c r="G169" s="89"/>
      <c r="H169" s="89"/>
    </row>
    <row r="170" spans="2:8" s="87" customFormat="1">
      <c r="C170" s="88"/>
      <c r="F170" s="89"/>
      <c r="G170" s="89"/>
      <c r="H170" s="89"/>
    </row>
    <row r="171" spans="2:8" s="87" customFormat="1">
      <c r="B171" s="189" t="s">
        <v>2857</v>
      </c>
      <c r="C171" s="133">
        <v>0.03</v>
      </c>
      <c r="F171" s="89"/>
      <c r="G171" s="89"/>
      <c r="H171" s="89"/>
    </row>
    <row r="172" spans="2:8" s="87" customFormat="1">
      <c r="C172" s="88"/>
      <c r="F172" s="89"/>
      <c r="G172" s="89"/>
      <c r="H172" s="89"/>
    </row>
    <row r="173" spans="2:8" s="145" customFormat="1" ht="15">
      <c r="B173" s="175" t="s">
        <v>2839</v>
      </c>
      <c r="C173" s="133"/>
      <c r="F173" s="147"/>
      <c r="G173" s="147"/>
      <c r="H173" s="147"/>
    </row>
    <row r="174" spans="2:8" s="145" customFormat="1" ht="15">
      <c r="B174" s="175"/>
      <c r="C174" s="133"/>
      <c r="F174" s="147"/>
      <c r="G174" s="147"/>
      <c r="H174" s="147"/>
    </row>
    <row r="175" spans="2:8" s="145" customFormat="1" ht="15.75">
      <c r="B175" s="190" t="s">
        <v>2659</v>
      </c>
      <c r="C175" s="135" t="s">
        <v>2858</v>
      </c>
      <c r="F175" s="147"/>
      <c r="G175" s="147"/>
      <c r="H175" s="147"/>
    </row>
    <row r="176" spans="2:8" s="87" customFormat="1" ht="15">
      <c r="B176" s="161" t="s">
        <v>2670</v>
      </c>
      <c r="C176" s="191">
        <v>1</v>
      </c>
      <c r="F176" s="89"/>
      <c r="G176" s="89"/>
      <c r="H176" s="89"/>
    </row>
    <row r="177" spans="2:8" s="87" customFormat="1" ht="15">
      <c r="B177" s="161" t="s">
        <v>2692</v>
      </c>
      <c r="C177" s="191">
        <v>1</v>
      </c>
      <c r="F177" s="89"/>
      <c r="G177" s="89"/>
      <c r="H177" s="89"/>
    </row>
    <row r="178" spans="2:8" s="87" customFormat="1" ht="15">
      <c r="B178" s="161" t="s">
        <v>2694</v>
      </c>
      <c r="C178" s="191">
        <v>1</v>
      </c>
      <c r="F178" s="89"/>
      <c r="G178" s="89"/>
      <c r="H178" s="89"/>
    </row>
    <row r="179" spans="2:8" s="87" customFormat="1" ht="15">
      <c r="B179" s="161" t="s">
        <v>2898</v>
      </c>
      <c r="C179" s="191">
        <v>1</v>
      </c>
      <c r="F179" s="89"/>
      <c r="G179" s="89"/>
      <c r="H179" s="89"/>
    </row>
    <row r="180" spans="2:8" s="87" customFormat="1" ht="15">
      <c r="B180" s="161" t="s">
        <v>2698</v>
      </c>
      <c r="C180" s="191">
        <v>1</v>
      </c>
      <c r="F180" s="89"/>
      <c r="G180" s="89"/>
      <c r="H180" s="89"/>
    </row>
    <row r="181" spans="2:8" s="87" customFormat="1" ht="15">
      <c r="B181" s="161" t="s">
        <v>2788</v>
      </c>
      <c r="C181" s="191">
        <v>1</v>
      </c>
      <c r="F181" s="89"/>
      <c r="G181" s="89"/>
      <c r="H181" s="89"/>
    </row>
    <row r="182" spans="2:8" s="87" customFormat="1" ht="15">
      <c r="B182" s="161" t="s">
        <v>2734</v>
      </c>
      <c r="C182" s="191">
        <v>1</v>
      </c>
      <c r="F182" s="89"/>
      <c r="G182" s="89"/>
      <c r="H182" s="89"/>
    </row>
    <row r="183" spans="2:8" s="87" customFormat="1" ht="15">
      <c r="B183" s="161" t="s">
        <v>2705</v>
      </c>
      <c r="C183" s="191">
        <v>1</v>
      </c>
      <c r="F183" s="89"/>
      <c r="G183" s="89"/>
      <c r="H183" s="89"/>
    </row>
    <row r="184" spans="2:8" s="87" customFormat="1" ht="15">
      <c r="B184" s="161" t="s">
        <v>2882</v>
      </c>
      <c r="C184" s="191">
        <v>1</v>
      </c>
      <c r="F184" s="89"/>
      <c r="G184" s="89"/>
      <c r="H184" s="89"/>
    </row>
    <row r="185" spans="2:8" s="87" customFormat="1" ht="15">
      <c r="B185" s="161" t="s">
        <v>2883</v>
      </c>
      <c r="C185" s="191">
        <v>2</v>
      </c>
      <c r="F185" s="89"/>
      <c r="G185" s="89"/>
      <c r="H185" s="89"/>
    </row>
    <row r="186" spans="2:8" s="87" customFormat="1" ht="15">
      <c r="B186" s="161" t="s">
        <v>2729</v>
      </c>
      <c r="C186" s="191">
        <v>1</v>
      </c>
      <c r="F186" s="89"/>
      <c r="G186" s="89"/>
      <c r="H186" s="89"/>
    </row>
    <row r="187" spans="2:8" s="87" customFormat="1" ht="15">
      <c r="B187" s="161" t="s">
        <v>2776</v>
      </c>
      <c r="C187" s="191">
        <v>1</v>
      </c>
      <c r="F187" s="89"/>
      <c r="G187" s="89"/>
      <c r="H187" s="89"/>
    </row>
    <row r="188" spans="2:8" s="87" customFormat="1" ht="15">
      <c r="B188" s="161" t="s">
        <v>2761</v>
      </c>
      <c r="C188" s="191">
        <v>1</v>
      </c>
      <c r="F188" s="89"/>
      <c r="G188" s="89"/>
      <c r="H188" s="89"/>
    </row>
    <row r="189" spans="2:8" s="87" customFormat="1">
      <c r="C189" s="88"/>
      <c r="F189" s="89"/>
      <c r="G189" s="89"/>
      <c r="H189" s="89"/>
    </row>
    <row r="190" spans="2:8" s="145" customFormat="1" ht="15.75">
      <c r="B190" s="192" t="s">
        <v>2841</v>
      </c>
      <c r="C190" s="135" t="s">
        <v>2858</v>
      </c>
      <c r="F190" s="147"/>
      <c r="G190" s="147"/>
      <c r="H190" s="147"/>
    </row>
    <row r="191" spans="2:8" s="87" customFormat="1" ht="15">
      <c r="B191" s="161" t="s">
        <v>2670</v>
      </c>
      <c r="C191" s="191">
        <v>1</v>
      </c>
      <c r="F191" s="89"/>
      <c r="G191" s="89"/>
      <c r="H191" s="89"/>
    </row>
    <row r="192" spans="2:8" s="87" customFormat="1" ht="15">
      <c r="B192" s="161" t="s">
        <v>2692</v>
      </c>
      <c r="C192" s="191">
        <v>1</v>
      </c>
      <c r="F192" s="89"/>
      <c r="G192" s="89"/>
      <c r="H192" s="89"/>
    </row>
    <row r="193" spans="2:8" s="87" customFormat="1" ht="15">
      <c r="B193" s="161" t="s">
        <v>2694</v>
      </c>
      <c r="C193" s="191">
        <v>1</v>
      </c>
      <c r="F193" s="89"/>
      <c r="G193" s="89"/>
      <c r="H193" s="89"/>
    </row>
    <row r="194" spans="2:8" s="87" customFormat="1" ht="15">
      <c r="B194" s="161" t="s">
        <v>2898</v>
      </c>
      <c r="C194" s="191">
        <v>1</v>
      </c>
      <c r="F194" s="89"/>
      <c r="G194" s="89"/>
      <c r="H194" s="89"/>
    </row>
    <row r="195" spans="2:8" s="87" customFormat="1" ht="15">
      <c r="B195" s="161" t="s">
        <v>2698</v>
      </c>
      <c r="C195" s="191">
        <v>1</v>
      </c>
      <c r="F195" s="89"/>
      <c r="G195" s="89"/>
      <c r="H195" s="89"/>
    </row>
    <row r="196" spans="2:8" s="87" customFormat="1" ht="15">
      <c r="B196" s="161" t="s">
        <v>2788</v>
      </c>
      <c r="C196" s="191">
        <v>1</v>
      </c>
      <c r="F196" s="89"/>
      <c r="G196" s="89"/>
      <c r="H196" s="89"/>
    </row>
    <row r="197" spans="2:8" s="87" customFormat="1" ht="15">
      <c r="B197" s="161" t="s">
        <v>2734</v>
      </c>
      <c r="C197" s="191">
        <v>1</v>
      </c>
      <c r="F197" s="89"/>
      <c r="G197" s="89"/>
      <c r="H197" s="89"/>
    </row>
    <row r="198" spans="2:8" s="87" customFormat="1" ht="15">
      <c r="B198" s="161" t="s">
        <v>2705</v>
      </c>
      <c r="C198" s="191">
        <v>1</v>
      </c>
      <c r="F198" s="89"/>
      <c r="G198" s="89"/>
      <c r="H198" s="89"/>
    </row>
    <row r="199" spans="2:8" s="87" customFormat="1" ht="15">
      <c r="B199" s="161" t="s">
        <v>2882</v>
      </c>
      <c r="C199" s="191">
        <v>1</v>
      </c>
      <c r="F199" s="89"/>
      <c r="G199" s="89"/>
      <c r="H199" s="89"/>
    </row>
    <row r="200" spans="2:8" s="87" customFormat="1" ht="15">
      <c r="B200" s="161" t="s">
        <v>2883</v>
      </c>
      <c r="C200" s="191">
        <v>2</v>
      </c>
      <c r="F200" s="89"/>
      <c r="G200" s="89"/>
      <c r="H200" s="89"/>
    </row>
    <row r="201" spans="2:8" s="87" customFormat="1" ht="15">
      <c r="B201" s="161" t="s">
        <v>2729</v>
      </c>
      <c r="C201" s="191">
        <v>1</v>
      </c>
      <c r="F201" s="89"/>
      <c r="G201" s="89"/>
      <c r="H201" s="89"/>
    </row>
    <row r="202" spans="2:8" s="87" customFormat="1" ht="15">
      <c r="B202" s="161" t="s">
        <v>2776</v>
      </c>
      <c r="C202" s="191">
        <v>1</v>
      </c>
      <c r="F202" s="89"/>
      <c r="G202" s="89"/>
      <c r="H202" s="89"/>
    </row>
    <row r="203" spans="2:8" s="87" customFormat="1" ht="15">
      <c r="B203" s="161" t="s">
        <v>2761</v>
      </c>
      <c r="C203" s="191">
        <v>1</v>
      </c>
      <c r="F203" s="89"/>
      <c r="G203" s="89"/>
      <c r="H203" s="89"/>
    </row>
    <row r="204" spans="2:8" s="87" customFormat="1">
      <c r="C204" s="88"/>
      <c r="F204" s="89"/>
      <c r="G204" s="89"/>
      <c r="H204" s="89"/>
    </row>
    <row r="205" spans="2:8" s="145" customFormat="1" ht="15.75">
      <c r="B205" s="176" t="s">
        <v>2855</v>
      </c>
      <c r="C205" s="137" t="s">
        <v>2836</v>
      </c>
      <c r="F205" s="147"/>
      <c r="G205" s="147"/>
      <c r="H205" s="147"/>
    </row>
    <row r="206" spans="2:8" s="87" customFormat="1" ht="15">
      <c r="B206" s="161" t="s">
        <v>2670</v>
      </c>
      <c r="C206" s="193">
        <v>8817701.9900000002</v>
      </c>
      <c r="F206" s="89"/>
      <c r="G206" s="89"/>
      <c r="H206" s="89"/>
    </row>
    <row r="207" spans="2:8" s="87" customFormat="1" ht="15">
      <c r="B207" s="161" t="s">
        <v>2692</v>
      </c>
      <c r="C207" s="193">
        <v>53478932.960000001</v>
      </c>
      <c r="F207" s="89"/>
      <c r="G207" s="89"/>
      <c r="H207" s="89"/>
    </row>
    <row r="208" spans="2:8" s="87" customFormat="1" ht="15">
      <c r="B208" s="161" t="s">
        <v>2694</v>
      </c>
      <c r="C208" s="193">
        <v>19143108.859999999</v>
      </c>
      <c r="F208" s="89"/>
      <c r="G208" s="89"/>
      <c r="H208" s="89"/>
    </row>
    <row r="209" spans="2:8" s="87" customFormat="1" ht="15">
      <c r="B209" s="161" t="s">
        <v>2898</v>
      </c>
      <c r="C209" s="193">
        <v>7027245.96</v>
      </c>
      <c r="F209" s="89"/>
      <c r="G209" s="89"/>
      <c r="H209" s="89"/>
    </row>
    <row r="210" spans="2:8" s="87" customFormat="1" ht="15">
      <c r="B210" s="161" t="s">
        <v>2698</v>
      </c>
      <c r="C210" s="193">
        <v>10826008.57</v>
      </c>
      <c r="F210" s="89"/>
      <c r="G210" s="89"/>
      <c r="H210" s="89"/>
    </row>
    <row r="211" spans="2:8" s="87" customFormat="1" ht="15">
      <c r="B211" s="161" t="s">
        <v>2788</v>
      </c>
      <c r="C211" s="193">
        <v>2501324.3199999998</v>
      </c>
      <c r="F211" s="89"/>
      <c r="G211" s="89"/>
      <c r="H211" s="89"/>
    </row>
    <row r="212" spans="2:8" s="87" customFormat="1" ht="15">
      <c r="B212" s="161" t="s">
        <v>2734</v>
      </c>
      <c r="C212" s="193">
        <v>268260558.02000001</v>
      </c>
      <c r="F212" s="89"/>
      <c r="G212" s="89"/>
      <c r="H212" s="89"/>
    </row>
    <row r="213" spans="2:8" s="87" customFormat="1" ht="15">
      <c r="B213" s="161" t="s">
        <v>2705</v>
      </c>
      <c r="C213" s="193">
        <v>14008439.83</v>
      </c>
      <c r="F213" s="89"/>
      <c r="G213" s="89"/>
      <c r="H213" s="89"/>
    </row>
    <row r="214" spans="2:8" s="87" customFormat="1" ht="15">
      <c r="B214" s="161" t="s">
        <v>2882</v>
      </c>
      <c r="C214" s="193">
        <v>81756502.273000002</v>
      </c>
      <c r="F214" s="89"/>
      <c r="G214" s="89"/>
      <c r="H214" s="89"/>
    </row>
    <row r="215" spans="2:8" s="87" customFormat="1" ht="15">
      <c r="B215" s="161" t="s">
        <v>2883</v>
      </c>
      <c r="C215" s="193">
        <v>156337076.18000001</v>
      </c>
      <c r="F215" s="89"/>
      <c r="G215" s="89"/>
      <c r="H215" s="89"/>
    </row>
    <row r="216" spans="2:8" s="87" customFormat="1" ht="15">
      <c r="B216" s="161" t="s">
        <v>2729</v>
      </c>
      <c r="C216" s="193">
        <v>10918600.550000001</v>
      </c>
      <c r="F216" s="89"/>
      <c r="G216" s="89"/>
      <c r="H216" s="89"/>
    </row>
    <row r="217" spans="2:8" s="87" customFormat="1" ht="15">
      <c r="B217" s="161" t="s">
        <v>2776</v>
      </c>
      <c r="C217" s="193">
        <v>3802400</v>
      </c>
      <c r="F217" s="89"/>
      <c r="G217" s="89"/>
      <c r="H217" s="89"/>
    </row>
    <row r="218" spans="2:8" s="87" customFormat="1" ht="15">
      <c r="B218" s="161" t="s">
        <v>2761</v>
      </c>
      <c r="C218" s="193">
        <v>9640695.0899999999</v>
      </c>
      <c r="F218" s="89"/>
      <c r="G218" s="89"/>
      <c r="H218" s="89"/>
    </row>
    <row r="219" spans="2:8" s="87" customFormat="1" ht="15.75">
      <c r="C219" s="177">
        <f>SUM(C206:C218)</f>
        <v>646518594.60300004</v>
      </c>
      <c r="F219" s="89"/>
      <c r="G219" s="89"/>
      <c r="H219" s="89"/>
    </row>
    <row r="220" spans="2:8" s="87" customFormat="1">
      <c r="C220" s="88"/>
      <c r="F220" s="89"/>
      <c r="G220" s="89"/>
      <c r="H220" s="89"/>
    </row>
    <row r="221" spans="2:8" s="145" customFormat="1" ht="15.75">
      <c r="B221" s="176" t="s">
        <v>2854</v>
      </c>
      <c r="C221" s="135" t="s">
        <v>2836</v>
      </c>
      <c r="F221" s="147"/>
      <c r="G221" s="147"/>
      <c r="H221" s="147"/>
    </row>
    <row r="222" spans="2:8" s="87" customFormat="1" ht="15">
      <c r="B222" s="161" t="s">
        <v>2670</v>
      </c>
      <c r="C222" s="193">
        <v>8875758.5299999993</v>
      </c>
      <c r="F222" s="89"/>
      <c r="G222" s="89"/>
      <c r="H222" s="89"/>
    </row>
    <row r="223" spans="2:8" s="87" customFormat="1" ht="15">
      <c r="B223" s="161" t="s">
        <v>2692</v>
      </c>
      <c r="C223" s="193">
        <v>54331900.049999997</v>
      </c>
      <c r="F223" s="89"/>
      <c r="G223" s="89"/>
      <c r="H223" s="89"/>
    </row>
    <row r="224" spans="2:8" s="87" customFormat="1" ht="15">
      <c r="B224" s="161" t="s">
        <v>2694</v>
      </c>
      <c r="C224" s="193">
        <v>19307250.030000001</v>
      </c>
      <c r="F224" s="89"/>
      <c r="G224" s="89"/>
      <c r="H224" s="89"/>
    </row>
    <row r="225" spans="2:8" s="87" customFormat="1" ht="15">
      <c r="B225" s="161" t="s">
        <v>2898</v>
      </c>
      <c r="C225" s="193">
        <v>7110150</v>
      </c>
      <c r="F225" s="89"/>
      <c r="G225" s="89"/>
      <c r="H225" s="89"/>
    </row>
    <row r="226" spans="2:8" s="87" customFormat="1" ht="15">
      <c r="B226" s="161" t="s">
        <v>2698</v>
      </c>
      <c r="C226" s="193">
        <v>10886000</v>
      </c>
      <c r="F226" s="89"/>
      <c r="G226" s="89"/>
      <c r="H226" s="89"/>
    </row>
    <row r="227" spans="2:8" s="87" customFormat="1" ht="15">
      <c r="B227" s="161" t="s">
        <v>2788</v>
      </c>
      <c r="C227" s="193">
        <v>2538750</v>
      </c>
      <c r="F227" s="89"/>
      <c r="G227" s="89"/>
      <c r="H227" s="89"/>
    </row>
    <row r="228" spans="2:8" s="87" customFormat="1" ht="15">
      <c r="B228" s="161" t="s">
        <v>2734</v>
      </c>
      <c r="C228" s="193">
        <v>273754763.00999999</v>
      </c>
      <c r="F228" s="89"/>
      <c r="G228" s="89"/>
      <c r="H228" s="89"/>
    </row>
    <row r="229" spans="2:8" s="87" customFormat="1" ht="15">
      <c r="B229" s="161" t="s">
        <v>2705</v>
      </c>
      <c r="C229" s="193">
        <v>14674800.02</v>
      </c>
      <c r="F229" s="89"/>
      <c r="G229" s="89"/>
      <c r="H229" s="89"/>
    </row>
    <row r="230" spans="2:8" s="87" customFormat="1" ht="15">
      <c r="B230" s="161" t="s">
        <v>2882</v>
      </c>
      <c r="C230" s="193">
        <v>81783689.950000003</v>
      </c>
      <c r="F230" s="89"/>
      <c r="G230" s="89"/>
      <c r="H230" s="89"/>
    </row>
    <row r="231" spans="2:8" s="87" customFormat="1" ht="15">
      <c r="B231" s="161" t="s">
        <v>2883</v>
      </c>
      <c r="C231" s="193">
        <v>155409690</v>
      </c>
      <c r="F231" s="89"/>
      <c r="G231" s="89"/>
      <c r="H231" s="89"/>
    </row>
    <row r="232" spans="2:8" s="87" customFormat="1" ht="15">
      <c r="B232" s="161" t="s">
        <v>2729</v>
      </c>
      <c r="C232" s="193">
        <v>10644455.600000001</v>
      </c>
      <c r="F232" s="89"/>
      <c r="G232" s="89"/>
      <c r="H232" s="89"/>
    </row>
    <row r="233" spans="2:8" s="87" customFormat="1" ht="15">
      <c r="B233" s="161" t="s">
        <v>2776</v>
      </c>
      <c r="C233" s="193">
        <v>3802946.68</v>
      </c>
      <c r="F233" s="89"/>
      <c r="G233" s="89"/>
      <c r="H233" s="89"/>
    </row>
    <row r="234" spans="2:8" s="87" customFormat="1" ht="15">
      <c r="B234" s="161" t="s">
        <v>2761</v>
      </c>
      <c r="C234" s="193">
        <v>9803143.879999999</v>
      </c>
      <c r="F234" s="89"/>
      <c r="G234" s="89"/>
      <c r="H234" s="89"/>
    </row>
    <row r="235" spans="2:8" s="87" customFormat="1" ht="15.75">
      <c r="C235" s="177">
        <f>SUM(C222:C234)</f>
        <v>652923297.74999988</v>
      </c>
      <c r="F235" s="89"/>
      <c r="G235" s="89"/>
      <c r="H235" s="89"/>
    </row>
    <row r="236" spans="2:8" s="87" customFormat="1" ht="14.25">
      <c r="B236" s="194" t="s">
        <v>2842</v>
      </c>
      <c r="C236" s="88"/>
      <c r="F236" s="89"/>
      <c r="G236" s="89"/>
      <c r="H236" s="89"/>
    </row>
    <row r="237" spans="2:8" s="87" customFormat="1">
      <c r="C237" s="88"/>
      <c r="F237" s="89"/>
      <c r="G237" s="89"/>
      <c r="H237" s="89"/>
    </row>
    <row r="238" spans="2:8" s="87" customFormat="1">
      <c r="C238" s="88"/>
      <c r="F238" s="89"/>
      <c r="G238" s="89"/>
      <c r="H238" s="89"/>
    </row>
    <row r="239" spans="2:8" s="145" customFormat="1" ht="15">
      <c r="B239" s="172" t="s">
        <v>2859</v>
      </c>
      <c r="C239" s="173">
        <v>44316</v>
      </c>
      <c r="D239" s="170"/>
      <c r="E239" s="170"/>
      <c r="F239" s="179"/>
      <c r="G239" s="147"/>
      <c r="H239" s="147"/>
    </row>
    <row r="240" spans="2:8" s="87" customFormat="1" ht="38.25">
      <c r="B240" s="223" t="s">
        <v>2525</v>
      </c>
      <c r="C240" s="171" t="s">
        <v>2526</v>
      </c>
      <c r="D240" s="138" t="s">
        <v>2527</v>
      </c>
      <c r="E240" s="171" t="s">
        <v>2528</v>
      </c>
      <c r="F240" s="171" t="s">
        <v>2529</v>
      </c>
      <c r="G240" s="89"/>
      <c r="H240" s="89"/>
    </row>
    <row r="241" spans="2:9" s="87" customFormat="1" ht="15">
      <c r="B241" s="154" t="s">
        <v>2939</v>
      </c>
      <c r="C241" s="155">
        <v>-893</v>
      </c>
      <c r="D241" s="155">
        <v>47472.267599999999</v>
      </c>
      <c r="E241" s="156">
        <v>46745</v>
      </c>
      <c r="F241" s="281" t="s">
        <v>2843</v>
      </c>
      <c r="G241" s="195"/>
      <c r="H241" s="89"/>
    </row>
    <row r="242" spans="2:9" s="87" customFormat="1" ht="15">
      <c r="B242" s="154" t="s">
        <v>2939</v>
      </c>
      <c r="C242" s="155">
        <v>-59</v>
      </c>
      <c r="D242" s="155">
        <v>47472.267599999999</v>
      </c>
      <c r="E242" s="156">
        <v>46745</v>
      </c>
      <c r="F242" s="282"/>
      <c r="G242" s="195"/>
      <c r="H242" s="89"/>
    </row>
    <row r="243" spans="2:9" s="87" customFormat="1" ht="15">
      <c r="B243" s="154" t="s">
        <v>2944</v>
      </c>
      <c r="C243" s="155">
        <v>-91</v>
      </c>
      <c r="D243" s="155">
        <v>1226.6980000000001</v>
      </c>
      <c r="E243" s="156">
        <v>1316.9</v>
      </c>
      <c r="F243" s="282"/>
      <c r="G243" s="195"/>
      <c r="H243" s="89"/>
    </row>
    <row r="244" spans="2:9" s="87" customFormat="1" ht="15">
      <c r="B244" s="154" t="s">
        <v>2947</v>
      </c>
      <c r="C244" s="155">
        <v>-41</v>
      </c>
      <c r="D244" s="155">
        <v>69859.921300000002</v>
      </c>
      <c r="E244" s="156">
        <v>68366</v>
      </c>
      <c r="F244" s="282"/>
      <c r="G244" s="195"/>
      <c r="H244" s="89"/>
    </row>
    <row r="245" spans="2:9" s="87" customFormat="1" ht="15">
      <c r="B245" s="154" t="s">
        <v>2948</v>
      </c>
      <c r="C245" s="155">
        <v>-1505</v>
      </c>
      <c r="D245" s="155">
        <v>68894.617499999993</v>
      </c>
      <c r="E245" s="156">
        <v>68447</v>
      </c>
      <c r="F245" s="282"/>
      <c r="G245" s="195"/>
      <c r="H245" s="89"/>
    </row>
    <row r="246" spans="2:9" s="87" customFormat="1" ht="15">
      <c r="B246" s="154" t="s">
        <v>2936</v>
      </c>
      <c r="C246" s="155">
        <v>20</v>
      </c>
      <c r="D246" s="155">
        <v>764.58780000000002</v>
      </c>
      <c r="E246" s="156">
        <v>755.9</v>
      </c>
      <c r="F246" s="282"/>
      <c r="G246" s="195"/>
      <c r="H246" s="89"/>
    </row>
    <row r="247" spans="2:9" s="87" customFormat="1" ht="15">
      <c r="B247" s="154" t="s">
        <v>2937</v>
      </c>
      <c r="C247" s="155">
        <v>-20</v>
      </c>
      <c r="D247" s="155">
        <v>762.83130000000006</v>
      </c>
      <c r="E247" s="156">
        <v>754.1</v>
      </c>
      <c r="F247" s="282"/>
      <c r="G247" s="89"/>
      <c r="H247" s="89"/>
      <c r="I247" s="195"/>
    </row>
    <row r="248" spans="2:9" s="87" customFormat="1" ht="15">
      <c r="B248" s="154" t="s">
        <v>2945</v>
      </c>
      <c r="C248" s="155">
        <v>15</v>
      </c>
      <c r="D248" s="155">
        <v>6002.6593999999996</v>
      </c>
      <c r="E248" s="156">
        <v>6863</v>
      </c>
      <c r="F248" s="282"/>
      <c r="G248" s="195"/>
      <c r="H248" s="89"/>
    </row>
    <row r="249" spans="2:9" s="87" customFormat="1" ht="15">
      <c r="B249" s="154" t="s">
        <v>2946</v>
      </c>
      <c r="C249" s="155">
        <v>-15</v>
      </c>
      <c r="D249" s="155">
        <v>5334.8671999999997</v>
      </c>
      <c r="E249" s="156">
        <v>6871</v>
      </c>
      <c r="F249" s="283"/>
      <c r="G249" s="89"/>
      <c r="H249" s="89"/>
      <c r="I249" s="195"/>
    </row>
    <row r="250" spans="2:9" s="87" customFormat="1">
      <c r="C250" s="88"/>
      <c r="F250" s="196"/>
      <c r="G250" s="195"/>
      <c r="H250" s="89"/>
    </row>
    <row r="251" spans="2:9" s="87" customFormat="1">
      <c r="C251" s="88"/>
      <c r="F251" s="89"/>
      <c r="G251" s="89"/>
      <c r="H251" s="89"/>
    </row>
    <row r="252" spans="2:9" s="145" customFormat="1" ht="25.5">
      <c r="B252" s="197" t="s">
        <v>2860</v>
      </c>
      <c r="C252" s="198">
        <v>0.1867</v>
      </c>
      <c r="F252" s="147"/>
      <c r="G252" s="147"/>
      <c r="H252" s="147"/>
    </row>
    <row r="253" spans="2:9" s="87" customFormat="1">
      <c r="C253" s="88"/>
      <c r="F253" s="89"/>
      <c r="G253" s="89"/>
      <c r="H253" s="89"/>
    </row>
    <row r="254" spans="2:9" s="145" customFormat="1" ht="15">
      <c r="B254" s="168" t="s">
        <v>2861</v>
      </c>
      <c r="C254" s="173">
        <v>44316</v>
      </c>
      <c r="D254" s="139"/>
      <c r="E254" s="199"/>
      <c r="F254" s="179"/>
      <c r="G254" s="147"/>
      <c r="H254" s="147"/>
    </row>
    <row r="255" spans="2:9" s="87" customFormat="1" ht="38.25">
      <c r="B255" s="180" t="s">
        <v>2525</v>
      </c>
      <c r="C255" s="181" t="s">
        <v>2862</v>
      </c>
      <c r="D255" s="111" t="s">
        <v>2527</v>
      </c>
      <c r="E255" s="182" t="s">
        <v>2528</v>
      </c>
      <c r="F255" s="171" t="s">
        <v>2529</v>
      </c>
      <c r="G255" s="89"/>
      <c r="H255" s="89"/>
    </row>
    <row r="256" spans="2:9" s="87" customFormat="1" ht="15">
      <c r="B256" s="154" t="s">
        <v>2935</v>
      </c>
      <c r="C256" s="155">
        <v>15</v>
      </c>
      <c r="D256" s="155">
        <v>2828.3919000000001</v>
      </c>
      <c r="E256" s="155">
        <v>2585</v>
      </c>
      <c r="F256" s="275" t="s">
        <v>2843</v>
      </c>
      <c r="G256" s="195"/>
      <c r="H256" s="89"/>
    </row>
    <row r="257" spans="2:8" s="87" customFormat="1" ht="15">
      <c r="B257" s="154" t="s">
        <v>2938</v>
      </c>
      <c r="C257" s="155">
        <v>30</v>
      </c>
      <c r="D257" s="155">
        <v>47512.373399999997</v>
      </c>
      <c r="E257" s="155">
        <v>46737</v>
      </c>
      <c r="F257" s="275"/>
      <c r="G257" s="195"/>
      <c r="H257" s="89"/>
    </row>
    <row r="258" spans="2:8" s="87" customFormat="1" ht="15">
      <c r="B258" s="154" t="s">
        <v>2940</v>
      </c>
      <c r="C258" s="155">
        <v>59</v>
      </c>
      <c r="D258" s="155">
        <v>47425.074999999997</v>
      </c>
      <c r="E258" s="155">
        <v>46942</v>
      </c>
      <c r="F258" s="275"/>
      <c r="G258" s="195"/>
      <c r="H258" s="89"/>
    </row>
    <row r="259" spans="2:8" s="87" customFormat="1" ht="15">
      <c r="B259" s="154" t="s">
        <v>1913</v>
      </c>
      <c r="C259" s="155">
        <v>5</v>
      </c>
      <c r="D259" s="155">
        <v>67474</v>
      </c>
      <c r="E259" s="155">
        <v>68366</v>
      </c>
      <c r="F259" s="275"/>
      <c r="G259" s="195"/>
      <c r="H259" s="89"/>
    </row>
    <row r="260" spans="2:8" s="87" customFormat="1" ht="15">
      <c r="B260" s="154" t="s">
        <v>2941</v>
      </c>
      <c r="C260" s="155">
        <v>30</v>
      </c>
      <c r="D260" s="155">
        <v>6439.759</v>
      </c>
      <c r="E260" s="155">
        <v>6113</v>
      </c>
      <c r="F260" s="275"/>
      <c r="G260" s="195"/>
      <c r="H260" s="89"/>
    </row>
    <row r="261" spans="2:8" s="87" customFormat="1" ht="15">
      <c r="B261" s="154" t="s">
        <v>2942</v>
      </c>
      <c r="C261" s="155">
        <v>12</v>
      </c>
      <c r="D261" s="155">
        <v>14293.6474</v>
      </c>
      <c r="E261" s="155">
        <v>13900</v>
      </c>
      <c r="F261" s="275"/>
      <c r="G261" s="195"/>
      <c r="H261" s="89"/>
    </row>
    <row r="262" spans="2:8" s="87" customFormat="1" ht="15">
      <c r="B262" s="154" t="s">
        <v>2943</v>
      </c>
      <c r="C262" s="155">
        <v>50</v>
      </c>
      <c r="D262" s="155">
        <v>14973.010200000001</v>
      </c>
      <c r="E262" s="155">
        <v>14612</v>
      </c>
      <c r="F262" s="275"/>
      <c r="G262" s="195"/>
      <c r="H262" s="89"/>
    </row>
    <row r="263" spans="2:8" s="87" customFormat="1">
      <c r="C263" s="88"/>
      <c r="F263" s="89"/>
      <c r="G263" s="195"/>
      <c r="H263" s="89"/>
    </row>
    <row r="264" spans="2:8" s="145" customFormat="1">
      <c r="B264" s="146" t="s">
        <v>2863</v>
      </c>
      <c r="C264" s="140">
        <v>3.4200000000000001E-2</v>
      </c>
      <c r="F264" s="147"/>
      <c r="G264" s="147"/>
      <c r="H264" s="147"/>
    </row>
    <row r="265" spans="2:8" s="145" customFormat="1">
      <c r="B265" s="146"/>
      <c r="C265" s="140"/>
      <c r="F265" s="147"/>
      <c r="G265" s="147"/>
      <c r="H265" s="147"/>
    </row>
    <row r="266" spans="2:8" s="145" customFormat="1">
      <c r="B266" s="146"/>
      <c r="C266" s="140"/>
      <c r="F266" s="147"/>
      <c r="G266" s="157"/>
      <c r="H266" s="147"/>
    </row>
    <row r="267" spans="2:8" s="145" customFormat="1" ht="15.75">
      <c r="B267" s="200" t="s">
        <v>2899</v>
      </c>
      <c r="C267" s="135" t="s">
        <v>2858</v>
      </c>
      <c r="F267" s="147"/>
      <c r="G267" s="157"/>
      <c r="H267" s="147"/>
    </row>
    <row r="268" spans="2:8" s="145" customFormat="1" ht="15">
      <c r="B268" s="161" t="s">
        <v>2880</v>
      </c>
      <c r="C268" s="191">
        <v>2</v>
      </c>
      <c r="F268" s="147"/>
      <c r="G268" s="157"/>
      <c r="H268" s="147"/>
    </row>
    <row r="269" spans="2:8" s="145" customFormat="1" ht="15">
      <c r="B269" s="161" t="s">
        <v>2881</v>
      </c>
      <c r="C269" s="191">
        <v>3</v>
      </c>
      <c r="F269" s="147"/>
      <c r="G269" s="147"/>
      <c r="H269" s="147"/>
    </row>
    <row r="270" spans="2:8" s="145" customFormat="1" ht="15">
      <c r="B270" s="161" t="s">
        <v>2871</v>
      </c>
      <c r="C270" s="191">
        <v>4</v>
      </c>
      <c r="F270" s="147"/>
      <c r="G270" s="147"/>
      <c r="H270" s="147"/>
    </row>
    <row r="271" spans="2:8" s="145" customFormat="1" ht="15">
      <c r="B271" s="161" t="s">
        <v>2896</v>
      </c>
      <c r="C271" s="191">
        <v>3</v>
      </c>
      <c r="F271" s="147"/>
      <c r="G271" s="147"/>
      <c r="H271" s="147"/>
    </row>
    <row r="272" spans="2:8" s="145" customFormat="1" ht="15">
      <c r="B272" s="161" t="s">
        <v>2869</v>
      </c>
      <c r="C272" s="191">
        <v>1</v>
      </c>
      <c r="F272" s="147"/>
      <c r="G272" s="147"/>
      <c r="H272" s="147"/>
    </row>
    <row r="273" spans="2:8" s="145" customFormat="1" ht="15">
      <c r="B273" s="161" t="s">
        <v>2870</v>
      </c>
      <c r="C273" s="191">
        <v>1</v>
      </c>
      <c r="F273" s="147"/>
      <c r="G273" s="147"/>
      <c r="H273" s="147"/>
    </row>
    <row r="274" spans="2:8" s="145" customFormat="1" ht="15">
      <c r="B274" s="161" t="s">
        <v>2895</v>
      </c>
      <c r="C274" s="191">
        <v>1</v>
      </c>
      <c r="F274" s="147"/>
      <c r="G274" s="147"/>
      <c r="H274" s="147"/>
    </row>
    <row r="275" spans="2:8" s="145" customFormat="1" ht="15">
      <c r="B275" s="161" t="s">
        <v>2872</v>
      </c>
      <c r="C275" s="191">
        <v>1</v>
      </c>
      <c r="F275" s="147"/>
      <c r="G275" s="147"/>
      <c r="H275" s="147"/>
    </row>
    <row r="276" spans="2:8" s="145" customFormat="1" ht="15">
      <c r="B276" s="161" t="s">
        <v>2897</v>
      </c>
      <c r="C276" s="191">
        <v>1</v>
      </c>
      <c r="F276" s="147"/>
      <c r="G276" s="147"/>
      <c r="H276" s="147"/>
    </row>
    <row r="277" spans="2:8" s="145" customFormat="1" ht="15">
      <c r="B277" s="161" t="s">
        <v>2873</v>
      </c>
      <c r="C277" s="191">
        <v>7</v>
      </c>
      <c r="F277" s="147"/>
      <c r="G277" s="147"/>
      <c r="H277" s="147"/>
    </row>
    <row r="278" spans="2:8" s="145" customFormat="1" ht="15">
      <c r="B278" s="161" t="s">
        <v>2874</v>
      </c>
      <c r="C278" s="191">
        <v>7</v>
      </c>
      <c r="F278" s="147"/>
      <c r="G278" s="147"/>
      <c r="H278" s="147"/>
    </row>
    <row r="279" spans="2:8" s="145" customFormat="1" ht="15">
      <c r="B279" s="161" t="s">
        <v>2875</v>
      </c>
      <c r="C279" s="191">
        <v>9</v>
      </c>
      <c r="F279" s="147"/>
      <c r="G279" s="147"/>
      <c r="H279" s="147"/>
    </row>
    <row r="280" spans="2:8" s="145" customFormat="1" ht="15">
      <c r="B280" s="161" t="s">
        <v>2876</v>
      </c>
      <c r="C280" s="191">
        <v>1</v>
      </c>
      <c r="F280" s="147"/>
      <c r="G280" s="147"/>
      <c r="H280" s="147"/>
    </row>
    <row r="281" spans="2:8" s="145" customFormat="1" ht="15">
      <c r="B281" s="161" t="s">
        <v>2877</v>
      </c>
      <c r="C281" s="191">
        <v>1</v>
      </c>
      <c r="F281" s="147"/>
      <c r="G281" s="147"/>
      <c r="H281" s="147"/>
    </row>
    <row r="282" spans="2:8" s="145" customFormat="1" ht="15">
      <c r="B282" s="161" t="s">
        <v>2878</v>
      </c>
      <c r="C282" s="191">
        <v>1</v>
      </c>
      <c r="F282" s="147"/>
      <c r="G282" s="147"/>
      <c r="H282" s="147"/>
    </row>
    <row r="283" spans="2:8" s="145" customFormat="1" ht="15">
      <c r="B283" s="161" t="s">
        <v>2879</v>
      </c>
      <c r="C283" s="191">
        <v>1</v>
      </c>
      <c r="F283" s="147"/>
      <c r="G283" s="147"/>
      <c r="H283" s="147"/>
    </row>
    <row r="284" spans="2:8" s="145" customFormat="1" ht="15">
      <c r="B284" s="161" t="s">
        <v>2884</v>
      </c>
      <c r="C284" s="191">
        <v>2</v>
      </c>
      <c r="F284" s="147"/>
      <c r="G284" s="147"/>
      <c r="H284" s="147"/>
    </row>
    <row r="285" spans="2:8" s="145" customFormat="1" ht="15">
      <c r="B285" s="161" t="s">
        <v>2885</v>
      </c>
      <c r="C285" s="191">
        <v>6</v>
      </c>
      <c r="F285" s="147"/>
      <c r="G285" s="147"/>
      <c r="H285" s="147"/>
    </row>
    <row r="286" spans="2:8" s="145" customFormat="1" ht="15">
      <c r="B286" s="161" t="s">
        <v>2886</v>
      </c>
      <c r="C286" s="191">
        <v>4</v>
      </c>
      <c r="F286" s="147"/>
      <c r="G286" s="147"/>
      <c r="H286" s="147"/>
    </row>
    <row r="287" spans="2:8" s="145" customFormat="1" ht="15">
      <c r="B287" s="161" t="s">
        <v>2887</v>
      </c>
      <c r="C287" s="191">
        <v>2</v>
      </c>
      <c r="F287" s="147"/>
      <c r="G287" s="147"/>
      <c r="H287" s="147"/>
    </row>
    <row r="288" spans="2:8" s="145" customFormat="1" ht="15">
      <c r="B288" s="161" t="s">
        <v>2888</v>
      </c>
      <c r="C288" s="191">
        <v>1</v>
      </c>
      <c r="F288" s="147"/>
      <c r="G288" s="147"/>
      <c r="H288" s="147"/>
    </row>
    <row r="289" spans="2:8" s="145" customFormat="1" ht="15">
      <c r="B289" s="161" t="s">
        <v>2889</v>
      </c>
      <c r="C289" s="191">
        <v>7</v>
      </c>
      <c r="F289" s="147"/>
      <c r="G289" s="147"/>
      <c r="H289" s="147"/>
    </row>
    <row r="290" spans="2:8" s="145" customFormat="1" ht="15">
      <c r="B290" s="161" t="s">
        <v>2894</v>
      </c>
      <c r="C290" s="191">
        <v>10</v>
      </c>
      <c r="F290" s="147"/>
      <c r="G290" s="147"/>
      <c r="H290" s="147"/>
    </row>
    <row r="291" spans="2:8" s="145" customFormat="1" ht="15">
      <c r="B291" s="161" t="s">
        <v>2892</v>
      </c>
      <c r="C291" s="191">
        <v>2</v>
      </c>
      <c r="F291" s="147"/>
      <c r="G291" s="147"/>
      <c r="H291" s="147"/>
    </row>
    <row r="292" spans="2:8" s="145" customFormat="1" ht="15">
      <c r="B292" s="161" t="s">
        <v>2893</v>
      </c>
      <c r="C292" s="191">
        <v>2</v>
      </c>
      <c r="F292" s="147"/>
      <c r="G292" s="147"/>
      <c r="H292" s="147"/>
    </row>
    <row r="293" spans="2:8" s="145" customFormat="1" ht="15">
      <c r="B293" s="161" t="s">
        <v>2890</v>
      </c>
      <c r="C293" s="191">
        <v>2</v>
      </c>
      <c r="F293" s="147"/>
      <c r="G293" s="147"/>
      <c r="H293" s="147"/>
    </row>
    <row r="294" spans="2:8" s="145" customFormat="1" ht="15">
      <c r="B294" s="161" t="s">
        <v>2891</v>
      </c>
      <c r="C294" s="191">
        <v>2</v>
      </c>
      <c r="F294" s="147"/>
      <c r="G294" s="147"/>
      <c r="H294" s="147"/>
    </row>
    <row r="295" spans="2:8" s="145" customFormat="1" ht="15">
      <c r="B295" s="201"/>
      <c r="C295" s="202"/>
      <c r="F295" s="147"/>
      <c r="G295" s="147"/>
      <c r="H295" s="147"/>
    </row>
    <row r="296" spans="2:8" s="145" customFormat="1">
      <c r="B296" s="146"/>
      <c r="C296" s="140"/>
      <c r="F296" s="147"/>
      <c r="G296" s="147"/>
      <c r="H296" s="147"/>
    </row>
    <row r="297" spans="2:8" s="145" customFormat="1" ht="15.75">
      <c r="B297" s="200" t="s">
        <v>2900</v>
      </c>
      <c r="C297" s="135" t="s">
        <v>2858</v>
      </c>
      <c r="F297" s="147"/>
      <c r="G297" s="147"/>
      <c r="H297" s="147"/>
    </row>
    <row r="298" spans="2:8" s="145" customFormat="1" ht="15">
      <c r="B298" s="161" t="s">
        <v>2880</v>
      </c>
      <c r="C298" s="191">
        <v>2</v>
      </c>
      <c r="F298" s="147"/>
      <c r="G298" s="147"/>
      <c r="H298" s="147"/>
    </row>
    <row r="299" spans="2:8" s="145" customFormat="1" ht="15">
      <c r="B299" s="161" t="s">
        <v>2881</v>
      </c>
      <c r="C299" s="191">
        <v>3</v>
      </c>
      <c r="F299" s="147"/>
      <c r="G299" s="147"/>
      <c r="H299" s="147"/>
    </row>
    <row r="300" spans="2:8" s="145" customFormat="1" ht="15">
      <c r="B300" s="161" t="s">
        <v>2871</v>
      </c>
      <c r="C300" s="191">
        <v>4</v>
      </c>
      <c r="F300" s="147"/>
      <c r="G300" s="147"/>
      <c r="H300" s="147"/>
    </row>
    <row r="301" spans="2:8" s="145" customFormat="1" ht="15">
      <c r="B301" s="161" t="s">
        <v>2896</v>
      </c>
      <c r="C301" s="191">
        <v>3</v>
      </c>
      <c r="F301" s="147"/>
      <c r="G301" s="147"/>
      <c r="H301" s="147"/>
    </row>
    <row r="302" spans="2:8" s="145" customFormat="1" ht="15">
      <c r="B302" s="161" t="s">
        <v>2869</v>
      </c>
      <c r="C302" s="191">
        <v>1</v>
      </c>
      <c r="F302" s="147"/>
      <c r="G302" s="147"/>
      <c r="H302" s="147"/>
    </row>
    <row r="303" spans="2:8" s="145" customFormat="1" ht="15">
      <c r="B303" s="161" t="s">
        <v>2870</v>
      </c>
      <c r="C303" s="191">
        <v>1</v>
      </c>
      <c r="F303" s="147"/>
      <c r="G303" s="147"/>
      <c r="H303" s="147"/>
    </row>
    <row r="304" spans="2:8" s="145" customFormat="1" ht="15">
      <c r="B304" s="161" t="s">
        <v>2895</v>
      </c>
      <c r="C304" s="191">
        <v>1</v>
      </c>
      <c r="F304" s="147"/>
      <c r="G304" s="147"/>
      <c r="H304" s="147"/>
    </row>
    <row r="305" spans="2:8" s="145" customFormat="1" ht="15">
      <c r="B305" s="161" t="s">
        <v>2872</v>
      </c>
      <c r="C305" s="191">
        <v>1</v>
      </c>
      <c r="F305" s="147"/>
      <c r="G305" s="147"/>
      <c r="H305" s="147"/>
    </row>
    <row r="306" spans="2:8" s="145" customFormat="1" ht="15">
      <c r="B306" s="161" t="s">
        <v>2897</v>
      </c>
      <c r="C306" s="191">
        <v>1</v>
      </c>
      <c r="F306" s="147"/>
      <c r="G306" s="147"/>
      <c r="H306" s="147"/>
    </row>
    <row r="307" spans="2:8" s="145" customFormat="1" ht="15">
      <c r="B307" s="161" t="s">
        <v>2873</v>
      </c>
      <c r="C307" s="191">
        <v>7</v>
      </c>
      <c r="F307" s="147"/>
      <c r="G307" s="147"/>
      <c r="H307" s="147"/>
    </row>
    <row r="308" spans="2:8" s="145" customFormat="1" ht="15">
      <c r="B308" s="161" t="s">
        <v>2874</v>
      </c>
      <c r="C308" s="191">
        <v>7</v>
      </c>
      <c r="F308" s="147"/>
      <c r="G308" s="147"/>
      <c r="H308" s="147"/>
    </row>
    <row r="309" spans="2:8" s="145" customFormat="1" ht="15">
      <c r="B309" s="161" t="s">
        <v>2875</v>
      </c>
      <c r="C309" s="191">
        <v>9</v>
      </c>
      <c r="F309" s="147"/>
      <c r="G309" s="147"/>
      <c r="H309" s="147"/>
    </row>
    <row r="310" spans="2:8" s="145" customFormat="1" ht="15">
      <c r="B310" s="161" t="s">
        <v>2876</v>
      </c>
      <c r="C310" s="191">
        <v>1</v>
      </c>
      <c r="F310" s="147"/>
      <c r="G310" s="147"/>
      <c r="H310" s="147"/>
    </row>
    <row r="311" spans="2:8" s="145" customFormat="1" ht="15">
      <c r="B311" s="161" t="s">
        <v>2877</v>
      </c>
      <c r="C311" s="191">
        <v>1</v>
      </c>
      <c r="F311" s="147"/>
      <c r="G311" s="147"/>
      <c r="H311" s="147"/>
    </row>
    <row r="312" spans="2:8" s="145" customFormat="1" ht="15">
      <c r="B312" s="161" t="s">
        <v>2878</v>
      </c>
      <c r="C312" s="191">
        <v>1</v>
      </c>
      <c r="F312" s="147"/>
      <c r="G312" s="147"/>
      <c r="H312" s="147"/>
    </row>
    <row r="313" spans="2:8" s="145" customFormat="1" ht="15">
      <c r="B313" s="161" t="s">
        <v>2879</v>
      </c>
      <c r="C313" s="191">
        <v>1</v>
      </c>
      <c r="F313" s="147"/>
      <c r="G313" s="147"/>
      <c r="H313" s="147"/>
    </row>
    <row r="314" spans="2:8" s="145" customFormat="1" ht="15">
      <c r="B314" s="161" t="s">
        <v>2884</v>
      </c>
      <c r="C314" s="191">
        <v>2</v>
      </c>
      <c r="F314" s="147"/>
      <c r="G314" s="147"/>
      <c r="H314" s="147"/>
    </row>
    <row r="315" spans="2:8" s="145" customFormat="1" ht="15">
      <c r="B315" s="161" t="s">
        <v>2885</v>
      </c>
      <c r="C315" s="191">
        <v>6</v>
      </c>
      <c r="F315" s="147"/>
      <c r="G315" s="147"/>
      <c r="H315" s="147"/>
    </row>
    <row r="316" spans="2:8" s="145" customFormat="1" ht="15">
      <c r="B316" s="161" t="s">
        <v>2886</v>
      </c>
      <c r="C316" s="191">
        <v>4</v>
      </c>
      <c r="F316" s="147"/>
      <c r="G316" s="147"/>
      <c r="H316" s="147"/>
    </row>
    <row r="317" spans="2:8" s="145" customFormat="1" ht="15">
      <c r="B317" s="161" t="s">
        <v>2887</v>
      </c>
      <c r="C317" s="191">
        <v>2</v>
      </c>
      <c r="F317" s="147"/>
      <c r="G317" s="147"/>
      <c r="H317" s="147"/>
    </row>
    <row r="318" spans="2:8" s="145" customFormat="1" ht="15">
      <c r="B318" s="161" t="s">
        <v>2888</v>
      </c>
      <c r="C318" s="191">
        <v>1</v>
      </c>
      <c r="F318" s="147"/>
      <c r="G318" s="147"/>
      <c r="H318" s="147"/>
    </row>
    <row r="319" spans="2:8" s="145" customFormat="1" ht="15">
      <c r="B319" s="161" t="s">
        <v>2889</v>
      </c>
      <c r="C319" s="191">
        <v>7</v>
      </c>
      <c r="F319" s="147"/>
      <c r="G319" s="147"/>
      <c r="H319" s="147"/>
    </row>
    <row r="320" spans="2:8" s="145" customFormat="1" ht="15">
      <c r="B320" s="161" t="s">
        <v>2894</v>
      </c>
      <c r="C320" s="191">
        <v>10</v>
      </c>
      <c r="F320" s="147"/>
      <c r="G320" s="147"/>
      <c r="H320" s="147"/>
    </row>
    <row r="321" spans="2:8" s="145" customFormat="1" ht="15">
      <c r="B321" s="161" t="s">
        <v>2892</v>
      </c>
      <c r="C321" s="191">
        <v>2</v>
      </c>
      <c r="F321" s="147"/>
      <c r="G321" s="147"/>
      <c r="H321" s="147"/>
    </row>
    <row r="322" spans="2:8" s="145" customFormat="1" ht="15">
      <c r="B322" s="161" t="s">
        <v>2893</v>
      </c>
      <c r="C322" s="191">
        <v>2</v>
      </c>
      <c r="F322" s="147"/>
      <c r="G322" s="147"/>
      <c r="H322" s="147"/>
    </row>
    <row r="323" spans="2:8" s="145" customFormat="1" ht="15">
      <c r="B323" s="161" t="s">
        <v>2890</v>
      </c>
      <c r="C323" s="191">
        <v>2</v>
      </c>
      <c r="F323" s="147"/>
      <c r="G323" s="147"/>
      <c r="H323" s="147"/>
    </row>
    <row r="324" spans="2:8" s="145" customFormat="1" ht="15">
      <c r="B324" s="161" t="s">
        <v>2891</v>
      </c>
      <c r="C324" s="191">
        <v>2</v>
      </c>
      <c r="F324" s="147"/>
      <c r="G324" s="147"/>
      <c r="H324" s="147"/>
    </row>
    <row r="325" spans="2:8" s="145" customFormat="1">
      <c r="B325" s="146"/>
      <c r="C325" s="140"/>
      <c r="F325" s="147"/>
      <c r="G325" s="147"/>
      <c r="H325" s="147"/>
    </row>
    <row r="326" spans="2:8" s="145" customFormat="1">
      <c r="B326" s="146"/>
      <c r="C326" s="140"/>
      <c r="F326" s="147"/>
      <c r="G326" s="147"/>
      <c r="H326" s="147"/>
    </row>
    <row r="327" spans="2:8" s="145" customFormat="1" ht="15.75">
      <c r="B327" s="203" t="s">
        <v>2901</v>
      </c>
      <c r="C327" s="137" t="s">
        <v>2836</v>
      </c>
      <c r="F327" s="147"/>
      <c r="G327" s="147"/>
      <c r="H327" s="147"/>
    </row>
    <row r="328" spans="2:8" s="145" customFormat="1" ht="15">
      <c r="B328" s="161" t="s">
        <v>2880</v>
      </c>
      <c r="C328" s="193">
        <v>43175538.850000001</v>
      </c>
      <c r="F328" s="147"/>
      <c r="G328" s="147"/>
      <c r="H328" s="147"/>
    </row>
    <row r="329" spans="2:8" s="145" customFormat="1" ht="15">
      <c r="B329" s="161" t="s">
        <v>2881</v>
      </c>
      <c r="C329" s="193">
        <v>2655964.4900000002</v>
      </c>
      <c r="F329" s="147"/>
      <c r="G329" s="147"/>
      <c r="H329" s="147"/>
    </row>
    <row r="330" spans="2:8" s="145" customFormat="1" ht="15">
      <c r="B330" s="161" t="s">
        <v>2871</v>
      </c>
      <c r="C330" s="193">
        <v>138310294.12</v>
      </c>
      <c r="F330" s="147"/>
      <c r="G330" s="147"/>
      <c r="H330" s="147"/>
    </row>
    <row r="331" spans="2:8" s="145" customFormat="1" ht="15">
      <c r="B331" s="161" t="s">
        <v>2896</v>
      </c>
      <c r="C331" s="193">
        <v>3801654.85</v>
      </c>
      <c r="F331" s="147"/>
      <c r="G331" s="147"/>
      <c r="H331" s="147"/>
    </row>
    <row r="332" spans="2:8" s="145" customFormat="1" ht="15">
      <c r="B332" s="161" t="s">
        <v>2869</v>
      </c>
      <c r="C332" s="193">
        <v>383675986.74999994</v>
      </c>
      <c r="F332" s="147"/>
      <c r="G332" s="147"/>
      <c r="H332" s="147"/>
    </row>
    <row r="333" spans="2:8" s="145" customFormat="1" ht="15">
      <c r="B333" s="161" t="s">
        <v>2870</v>
      </c>
      <c r="C333" s="193">
        <v>271901715.27000004</v>
      </c>
      <c r="F333" s="147"/>
      <c r="G333" s="147"/>
      <c r="H333" s="147"/>
    </row>
    <row r="334" spans="2:8" s="145" customFormat="1" ht="15">
      <c r="B334" s="161" t="s">
        <v>2895</v>
      </c>
      <c r="C334" s="193">
        <v>529385521.12</v>
      </c>
      <c r="F334" s="147"/>
      <c r="G334" s="147"/>
      <c r="H334" s="147"/>
    </row>
    <row r="335" spans="2:8" s="145" customFormat="1" ht="15">
      <c r="B335" s="161" t="s">
        <v>2872</v>
      </c>
      <c r="C335" s="193">
        <v>3120820.91</v>
      </c>
      <c r="F335" s="147"/>
      <c r="G335" s="147"/>
      <c r="H335" s="147"/>
    </row>
    <row r="336" spans="2:8" s="145" customFormat="1" ht="15">
      <c r="B336" s="161" t="s">
        <v>2897</v>
      </c>
      <c r="C336" s="193">
        <v>1939068.6</v>
      </c>
      <c r="F336" s="147"/>
      <c r="G336" s="147"/>
      <c r="H336" s="147"/>
    </row>
    <row r="337" spans="2:8" s="145" customFormat="1" ht="15">
      <c r="B337" s="161" t="s">
        <v>2873</v>
      </c>
      <c r="C337" s="193">
        <v>2009269.08</v>
      </c>
      <c r="F337" s="147"/>
      <c r="G337" s="147"/>
      <c r="H337" s="147"/>
    </row>
    <row r="338" spans="2:8" s="145" customFormat="1" ht="15">
      <c r="B338" s="161" t="s">
        <v>2874</v>
      </c>
      <c r="C338" s="193">
        <v>9927120</v>
      </c>
      <c r="F338" s="147"/>
      <c r="G338" s="147"/>
      <c r="H338" s="147"/>
    </row>
    <row r="339" spans="2:8" s="145" customFormat="1" ht="15">
      <c r="B339" s="161" t="s">
        <v>2875</v>
      </c>
      <c r="C339" s="193">
        <v>30800594.82</v>
      </c>
      <c r="F339" s="147"/>
      <c r="G339" s="147"/>
      <c r="H339" s="147"/>
    </row>
    <row r="340" spans="2:8" s="145" customFormat="1" ht="15">
      <c r="B340" s="161" t="s">
        <v>2876</v>
      </c>
      <c r="C340" s="193">
        <v>10602969.16</v>
      </c>
      <c r="F340" s="147"/>
      <c r="G340" s="147"/>
      <c r="H340" s="147"/>
    </row>
    <row r="341" spans="2:8" s="145" customFormat="1" ht="15">
      <c r="B341" s="161" t="s">
        <v>2877</v>
      </c>
      <c r="C341" s="193">
        <v>3848491.1</v>
      </c>
      <c r="F341" s="147"/>
      <c r="G341" s="147"/>
      <c r="H341" s="147"/>
    </row>
    <row r="342" spans="2:8" s="145" customFormat="1" ht="15">
      <c r="B342" s="161" t="s">
        <v>2878</v>
      </c>
      <c r="C342" s="193">
        <v>19989151.82</v>
      </c>
      <c r="F342" s="147"/>
      <c r="G342" s="147"/>
      <c r="H342" s="147"/>
    </row>
    <row r="343" spans="2:8" s="145" customFormat="1" ht="15">
      <c r="B343" s="161" t="s">
        <v>2879</v>
      </c>
      <c r="C343" s="193">
        <v>93191903.079999998</v>
      </c>
      <c r="F343" s="147"/>
      <c r="G343" s="147"/>
      <c r="H343" s="147"/>
    </row>
    <row r="344" spans="2:8" s="145" customFormat="1" ht="15">
      <c r="B344" s="161" t="s">
        <v>2884</v>
      </c>
      <c r="C344" s="193">
        <v>13026768.119999999</v>
      </c>
      <c r="F344" s="147"/>
      <c r="G344" s="147"/>
      <c r="H344" s="147"/>
    </row>
    <row r="345" spans="2:8" s="145" customFormat="1" ht="15">
      <c r="B345" s="161" t="s">
        <v>2885</v>
      </c>
      <c r="C345" s="193">
        <v>13416901.32</v>
      </c>
      <c r="F345" s="147"/>
      <c r="G345" s="147"/>
      <c r="H345" s="147"/>
    </row>
    <row r="346" spans="2:8" s="145" customFormat="1" ht="15">
      <c r="B346" s="161" t="s">
        <v>2886</v>
      </c>
      <c r="C346" s="193">
        <v>9699282.0800000001</v>
      </c>
      <c r="F346" s="147"/>
      <c r="G346" s="147"/>
      <c r="H346" s="147"/>
    </row>
    <row r="347" spans="2:8" s="145" customFormat="1" ht="15">
      <c r="B347" s="161" t="s">
        <v>2887</v>
      </c>
      <c r="C347" s="193">
        <v>12807090.73</v>
      </c>
      <c r="F347" s="147"/>
      <c r="G347" s="147"/>
      <c r="H347" s="147"/>
    </row>
    <row r="348" spans="2:8" s="145" customFormat="1" ht="15">
      <c r="B348" s="161" t="s">
        <v>2888</v>
      </c>
      <c r="C348" s="193">
        <v>49581825.420000002</v>
      </c>
      <c r="F348" s="147"/>
      <c r="G348" s="147"/>
      <c r="H348" s="147"/>
    </row>
    <row r="349" spans="2:8" s="145" customFormat="1" ht="15">
      <c r="B349" s="161" t="s">
        <v>2889</v>
      </c>
      <c r="C349" s="193">
        <v>48391261.200000003</v>
      </c>
      <c r="F349" s="147"/>
      <c r="G349" s="147"/>
      <c r="H349" s="147"/>
    </row>
    <row r="350" spans="2:8" s="145" customFormat="1" ht="15">
      <c r="B350" s="161" t="s">
        <v>2894</v>
      </c>
      <c r="C350" s="193">
        <v>345101950.02000004</v>
      </c>
      <c r="F350" s="147"/>
      <c r="G350" s="147"/>
      <c r="H350" s="147"/>
    </row>
    <row r="351" spans="2:8" s="145" customFormat="1" ht="15">
      <c r="B351" s="161" t="s">
        <v>2892</v>
      </c>
      <c r="C351" s="193">
        <v>49868300.079999998</v>
      </c>
      <c r="F351" s="147"/>
      <c r="G351" s="147"/>
      <c r="H351" s="147"/>
    </row>
    <row r="352" spans="2:8" s="145" customFormat="1" ht="15">
      <c r="B352" s="161" t="s">
        <v>2893</v>
      </c>
      <c r="C352" s="193">
        <v>35527036.479999997</v>
      </c>
      <c r="F352" s="147"/>
      <c r="G352" s="147"/>
      <c r="H352" s="147"/>
    </row>
    <row r="353" spans="2:8" s="145" customFormat="1" ht="15">
      <c r="B353" s="161" t="s">
        <v>2890</v>
      </c>
      <c r="C353" s="193">
        <v>32576249.960000001</v>
      </c>
      <c r="F353" s="147"/>
      <c r="G353" s="147"/>
      <c r="H353" s="147"/>
    </row>
    <row r="354" spans="2:8" s="145" customFormat="1" ht="15">
      <c r="B354" s="161" t="s">
        <v>2891</v>
      </c>
      <c r="C354" s="193">
        <v>11326840.02</v>
      </c>
      <c r="F354" s="147"/>
      <c r="G354" s="147"/>
      <c r="H354" s="147"/>
    </row>
    <row r="355" spans="2:8" s="145" customFormat="1">
      <c r="B355" s="146"/>
      <c r="C355" s="148">
        <f>SUM(C328:C354)</f>
        <v>2169659569.4499993</v>
      </c>
      <c r="F355" s="147"/>
      <c r="G355" s="147"/>
      <c r="H355" s="147"/>
    </row>
    <row r="356" spans="2:8" s="145" customFormat="1">
      <c r="B356" s="146"/>
      <c r="C356" s="140"/>
      <c r="F356" s="147"/>
      <c r="G356" s="147"/>
      <c r="H356" s="147"/>
    </row>
    <row r="357" spans="2:8" s="145" customFormat="1" ht="15">
      <c r="B357" s="161" t="s">
        <v>2880</v>
      </c>
      <c r="C357" s="193">
        <v>49424199.520000003</v>
      </c>
      <c r="F357" s="147"/>
      <c r="G357" s="147"/>
      <c r="H357" s="147"/>
    </row>
    <row r="358" spans="2:8" s="145" customFormat="1" ht="15">
      <c r="B358" s="161" t="s">
        <v>2881</v>
      </c>
      <c r="C358" s="193">
        <v>2729000</v>
      </c>
      <c r="F358" s="147"/>
      <c r="G358" s="147"/>
      <c r="H358" s="147"/>
    </row>
    <row r="359" spans="2:8" s="145" customFormat="1" ht="15">
      <c r="B359" s="161" t="s">
        <v>2871</v>
      </c>
      <c r="C359" s="193">
        <v>131969749.92</v>
      </c>
      <c r="F359" s="147"/>
      <c r="G359" s="147"/>
      <c r="H359" s="147"/>
    </row>
    <row r="360" spans="2:8" s="145" customFormat="1" ht="15">
      <c r="B360" s="161" t="s">
        <v>2896</v>
      </c>
      <c r="C360" s="193">
        <v>3813600</v>
      </c>
      <c r="F360" s="147"/>
      <c r="G360" s="147"/>
      <c r="H360" s="147"/>
    </row>
    <row r="361" spans="2:8" s="145" customFormat="1" ht="15">
      <c r="B361" s="161" t="s">
        <v>2869</v>
      </c>
      <c r="C361" s="193">
        <v>392570499.96000004</v>
      </c>
      <c r="F361" s="147"/>
      <c r="G361" s="147"/>
      <c r="H361" s="147"/>
    </row>
    <row r="362" spans="2:8" s="145" customFormat="1" ht="15">
      <c r="B362" s="161" t="s">
        <v>2870</v>
      </c>
      <c r="C362" s="193">
        <v>276337295.04999995</v>
      </c>
      <c r="F362" s="147"/>
      <c r="G362" s="147"/>
      <c r="H362" s="147"/>
    </row>
    <row r="363" spans="2:8" s="145" customFormat="1" ht="15">
      <c r="B363" s="161" t="s">
        <v>2895</v>
      </c>
      <c r="C363" s="193">
        <v>513800813.14700001</v>
      </c>
      <c r="F363" s="147"/>
      <c r="G363" s="147"/>
      <c r="H363" s="147"/>
    </row>
    <row r="364" spans="2:8" s="145" customFormat="1" ht="15">
      <c r="B364" s="161" t="s">
        <v>2872</v>
      </c>
      <c r="C364" s="193">
        <v>3150000</v>
      </c>
      <c r="F364" s="147"/>
      <c r="G364" s="147"/>
      <c r="H364" s="147"/>
    </row>
    <row r="365" spans="2:8" s="145" customFormat="1" ht="15">
      <c r="B365" s="161" t="s">
        <v>2897</v>
      </c>
      <c r="C365" s="193">
        <v>1950500</v>
      </c>
      <c r="F365" s="147"/>
      <c r="G365" s="147"/>
      <c r="H365" s="147"/>
    </row>
    <row r="366" spans="2:8" s="145" customFormat="1" ht="15">
      <c r="B366" s="161" t="s">
        <v>2873</v>
      </c>
      <c r="C366" s="193">
        <v>2029400</v>
      </c>
      <c r="F366" s="147"/>
      <c r="G366" s="147"/>
      <c r="H366" s="147"/>
    </row>
    <row r="367" spans="2:8" s="145" customFormat="1" ht="15">
      <c r="B367" s="161" t="s">
        <v>2874</v>
      </c>
      <c r="C367" s="193">
        <v>9852096.4000000004</v>
      </c>
      <c r="F367" s="147"/>
      <c r="G367" s="147"/>
      <c r="H367" s="147"/>
    </row>
    <row r="368" spans="2:8" s="145" customFormat="1" ht="15">
      <c r="B368" s="161" t="s">
        <v>2875</v>
      </c>
      <c r="C368" s="193">
        <v>31444189.969999999</v>
      </c>
      <c r="F368" s="147"/>
      <c r="G368" s="147"/>
      <c r="H368" s="147"/>
    </row>
    <row r="369" spans="2:8" s="145" customFormat="1" ht="15">
      <c r="B369" s="161" t="s">
        <v>2876</v>
      </c>
      <c r="C369" s="193">
        <v>10372546.65</v>
      </c>
      <c r="F369" s="147"/>
      <c r="G369" s="147"/>
      <c r="H369" s="147"/>
    </row>
    <row r="370" spans="2:8" s="145" customFormat="1" ht="15">
      <c r="B370" s="161" t="s">
        <v>2877</v>
      </c>
      <c r="C370" s="193">
        <v>3861000</v>
      </c>
      <c r="F370" s="147"/>
      <c r="G370" s="147"/>
      <c r="H370" s="147"/>
    </row>
    <row r="371" spans="2:8" s="145" customFormat="1" ht="15">
      <c r="B371" s="161" t="s">
        <v>2878</v>
      </c>
      <c r="C371" s="193">
        <v>18909354.420000002</v>
      </c>
      <c r="F371" s="147"/>
      <c r="G371" s="147"/>
      <c r="H371" s="147"/>
    </row>
    <row r="372" spans="2:8" s="145" customFormat="1" ht="15">
      <c r="B372" s="161" t="s">
        <v>2879</v>
      </c>
      <c r="C372" s="193">
        <v>91983320.420000002</v>
      </c>
      <c r="F372" s="147"/>
      <c r="G372" s="147"/>
      <c r="H372" s="147"/>
    </row>
    <row r="373" spans="2:8" s="145" customFormat="1" ht="15">
      <c r="B373" s="161" t="s">
        <v>2884</v>
      </c>
      <c r="C373" s="193">
        <v>13232530.959999999</v>
      </c>
      <c r="F373" s="147"/>
      <c r="G373" s="147"/>
      <c r="H373" s="147"/>
    </row>
    <row r="374" spans="2:8" s="145" customFormat="1" ht="15">
      <c r="B374" s="161" t="s">
        <v>2885</v>
      </c>
      <c r="C374" s="193">
        <v>13275271.25</v>
      </c>
      <c r="F374" s="147"/>
      <c r="G374" s="147"/>
      <c r="H374" s="147"/>
    </row>
    <row r="375" spans="2:8" s="145" customFormat="1" ht="15">
      <c r="B375" s="161" t="s">
        <v>2886</v>
      </c>
      <c r="C375" s="193">
        <v>9782500</v>
      </c>
      <c r="F375" s="147"/>
      <c r="G375" s="147"/>
      <c r="H375" s="147"/>
    </row>
    <row r="376" spans="2:8" s="145" customFormat="1" ht="15">
      <c r="B376" s="161" t="s">
        <v>2887</v>
      </c>
      <c r="C376" s="193">
        <v>12884400</v>
      </c>
      <c r="F376" s="147"/>
      <c r="G376" s="147"/>
      <c r="H376" s="147"/>
    </row>
    <row r="377" spans="2:8" s="145" customFormat="1" ht="15">
      <c r="B377" s="161" t="s">
        <v>2888</v>
      </c>
      <c r="C377" s="193">
        <v>49821629.840000004</v>
      </c>
      <c r="F377" s="147"/>
      <c r="G377" s="147"/>
      <c r="H377" s="147"/>
    </row>
    <row r="378" spans="2:8" s="145" customFormat="1" ht="15">
      <c r="B378" s="161" t="s">
        <v>2889</v>
      </c>
      <c r="C378" s="193">
        <v>49716488.200000003</v>
      </c>
      <c r="F378" s="147"/>
      <c r="G378" s="147"/>
      <c r="H378" s="147"/>
    </row>
    <row r="379" spans="2:8" s="145" customFormat="1" ht="15">
      <c r="B379" s="161" t="s">
        <v>2894</v>
      </c>
      <c r="C379" s="193">
        <v>338837262.37000006</v>
      </c>
      <c r="F379" s="147"/>
      <c r="G379" s="147"/>
      <c r="H379" s="147"/>
    </row>
    <row r="380" spans="2:8" s="145" customFormat="1" ht="15">
      <c r="B380" s="161" t="s">
        <v>2892</v>
      </c>
      <c r="C380" s="193">
        <v>43879153.939999998</v>
      </c>
      <c r="F380" s="147"/>
      <c r="G380" s="147"/>
      <c r="H380" s="147"/>
    </row>
    <row r="381" spans="2:8" s="145" customFormat="1" ht="15">
      <c r="B381" s="161" t="s">
        <v>2893</v>
      </c>
      <c r="C381" s="193">
        <v>30846125.839999996</v>
      </c>
      <c r="F381" s="147"/>
      <c r="G381" s="147"/>
      <c r="H381" s="147"/>
    </row>
    <row r="382" spans="2:8" s="145" customFormat="1" ht="15">
      <c r="B382" s="161" t="s">
        <v>2890</v>
      </c>
      <c r="C382" s="193">
        <v>32068589.059999999</v>
      </c>
      <c r="F382" s="147"/>
      <c r="G382" s="147"/>
      <c r="H382" s="147"/>
    </row>
    <row r="383" spans="2:8" s="145" customFormat="1" ht="15">
      <c r="B383" s="161" t="s">
        <v>2891</v>
      </c>
      <c r="C383" s="193">
        <v>12108765.279999999</v>
      </c>
      <c r="F383" s="147"/>
      <c r="G383" s="147"/>
      <c r="H383" s="147"/>
    </row>
    <row r="384" spans="2:8" s="145" customFormat="1">
      <c r="B384" s="146"/>
      <c r="C384" s="148">
        <f>SUM(C357:C383)</f>
        <v>2150650282.1970005</v>
      </c>
      <c r="F384" s="147"/>
      <c r="G384" s="147"/>
      <c r="H384" s="147"/>
    </row>
    <row r="385" spans="2:8" s="145" customFormat="1">
      <c r="B385" s="146"/>
      <c r="C385" s="140"/>
      <c r="F385" s="147"/>
      <c r="G385" s="147"/>
      <c r="H385" s="147"/>
    </row>
    <row r="386" spans="2:8" s="145" customFormat="1" ht="15.75">
      <c r="B386" s="204" t="s">
        <v>2842</v>
      </c>
      <c r="C386" s="148">
        <f>+C384-C355</f>
        <v>-19009287.252998829</v>
      </c>
      <c r="F386" s="147"/>
      <c r="G386" s="147"/>
      <c r="H386" s="147"/>
    </row>
    <row r="387" spans="2:8" s="145" customFormat="1">
      <c r="B387" s="146"/>
      <c r="C387" s="140"/>
      <c r="F387" s="147"/>
      <c r="G387" s="147"/>
      <c r="H387" s="147"/>
    </row>
    <row r="388" spans="2:8" s="87" customFormat="1">
      <c r="C388" s="88"/>
      <c r="F388" s="89"/>
      <c r="G388" s="89"/>
      <c r="H388" s="89"/>
    </row>
    <row r="389" spans="2:8" s="87" customFormat="1" ht="15">
      <c r="B389" s="168" t="s">
        <v>2864</v>
      </c>
      <c r="C389" s="178">
        <v>44316</v>
      </c>
      <c r="D389" s="139"/>
      <c r="E389" s="199"/>
      <c r="F389" s="179"/>
      <c r="G389" s="89"/>
      <c r="H389" s="89"/>
    </row>
    <row r="390" spans="2:8" s="87" customFormat="1" ht="38.25">
      <c r="B390" s="181" t="s">
        <v>2525</v>
      </c>
      <c r="C390" s="181" t="s">
        <v>2830</v>
      </c>
      <c r="D390" s="111" t="s">
        <v>2527</v>
      </c>
      <c r="E390" s="182" t="s">
        <v>2528</v>
      </c>
      <c r="F390" s="171" t="s">
        <v>2529</v>
      </c>
      <c r="G390" s="89"/>
      <c r="H390" s="89"/>
    </row>
    <row r="391" spans="2:8" s="87" customFormat="1" ht="15">
      <c r="B391" s="205"/>
      <c r="C391" s="206"/>
      <c r="D391" s="141"/>
      <c r="E391" s="141"/>
      <c r="F391" s="276" t="s">
        <v>2843</v>
      </c>
      <c r="G391" s="89"/>
      <c r="H391" s="89"/>
    </row>
    <row r="392" spans="2:8" s="208" customFormat="1" ht="15">
      <c r="B392" s="205"/>
      <c r="C392" s="206"/>
      <c r="D392" s="141"/>
      <c r="E392" s="141"/>
      <c r="F392" s="277"/>
      <c r="G392" s="207"/>
      <c r="H392" s="207"/>
    </row>
    <row r="393" spans="2:8" s="87" customFormat="1">
      <c r="B393" s="183"/>
      <c r="C393" s="170"/>
      <c r="D393" s="170"/>
      <c r="E393" s="170"/>
      <c r="F393" s="179"/>
      <c r="G393" s="89"/>
      <c r="H393" s="89"/>
    </row>
    <row r="394" spans="2:8" s="87" customFormat="1">
      <c r="B394" s="170"/>
      <c r="C394" s="170"/>
      <c r="D394" s="170"/>
      <c r="E394" s="170"/>
      <c r="F394" s="179"/>
      <c r="G394" s="89"/>
      <c r="H394" s="89"/>
    </row>
    <row r="395" spans="2:8" s="87" customFormat="1">
      <c r="B395" s="209" t="s">
        <v>2831</v>
      </c>
      <c r="C395" s="118"/>
      <c r="D395" s="170"/>
      <c r="E395" s="170"/>
      <c r="F395" s="179"/>
      <c r="G395" s="89"/>
      <c r="H395" s="89"/>
    </row>
    <row r="396" spans="2:8" s="87" customFormat="1">
      <c r="B396" s="170"/>
      <c r="C396" s="170"/>
      <c r="D396" s="170"/>
      <c r="E396" s="170"/>
      <c r="F396" s="179"/>
      <c r="G396" s="89"/>
      <c r="H396" s="89"/>
    </row>
    <row r="397" spans="2:8" s="87" customFormat="1" ht="15">
      <c r="B397" s="210" t="s">
        <v>2658</v>
      </c>
      <c r="C397" s="170"/>
      <c r="D397" s="170"/>
      <c r="E397" s="170"/>
      <c r="F397" s="179"/>
      <c r="G397" s="89"/>
      <c r="H397" s="89"/>
    </row>
    <row r="398" spans="2:8" s="87" customFormat="1" ht="15">
      <c r="B398" s="210"/>
      <c r="C398" s="170"/>
      <c r="D398" s="170"/>
      <c r="E398" s="170"/>
      <c r="F398" s="179"/>
      <c r="G398" s="89"/>
      <c r="H398" s="89"/>
    </row>
    <row r="399" spans="2:8" s="87" customFormat="1" ht="15">
      <c r="B399" s="211" t="s">
        <v>2865</v>
      </c>
      <c r="C399" s="142" t="s">
        <v>2833</v>
      </c>
      <c r="D399" s="170"/>
      <c r="E399" s="170"/>
      <c r="F399" s="179"/>
      <c r="G399" s="89"/>
      <c r="H399" s="89"/>
    </row>
    <row r="400" spans="2:8" s="87" customFormat="1" ht="15">
      <c r="B400" s="212"/>
      <c r="C400" s="213" t="s">
        <v>150</v>
      </c>
      <c r="D400" s="170"/>
      <c r="E400" s="170"/>
      <c r="F400" s="179"/>
      <c r="G400" s="89"/>
      <c r="H400" s="89"/>
    </row>
    <row r="401" spans="2:8" s="87" customFormat="1" ht="15">
      <c r="B401" s="214"/>
      <c r="C401" s="213" t="s">
        <v>150</v>
      </c>
      <c r="D401" s="170"/>
      <c r="E401" s="170"/>
      <c r="F401" s="179"/>
      <c r="G401" s="89"/>
      <c r="H401" s="89"/>
    </row>
    <row r="402" spans="2:8" s="87" customFormat="1" ht="15">
      <c r="B402" s="210"/>
      <c r="C402" s="142"/>
      <c r="D402" s="170"/>
      <c r="E402" s="170"/>
      <c r="F402" s="179"/>
      <c r="G402" s="89"/>
      <c r="H402" s="89"/>
    </row>
    <row r="403" spans="2:8" s="87" customFormat="1" ht="15">
      <c r="B403" s="211" t="s">
        <v>2866</v>
      </c>
      <c r="C403" s="142" t="s">
        <v>2833</v>
      </c>
      <c r="D403" s="170"/>
      <c r="E403" s="170"/>
      <c r="F403" s="179"/>
      <c r="G403" s="89"/>
      <c r="H403" s="89"/>
    </row>
    <row r="404" spans="2:8" s="87" customFormat="1" ht="15">
      <c r="B404" s="212"/>
      <c r="C404" s="213" t="s">
        <v>150</v>
      </c>
      <c r="D404" s="170"/>
      <c r="E404" s="170"/>
      <c r="F404" s="179"/>
      <c r="G404" s="89"/>
      <c r="H404" s="89"/>
    </row>
    <row r="405" spans="2:8" s="87" customFormat="1" ht="15">
      <c r="B405" s="214"/>
      <c r="C405" s="213" t="s">
        <v>150</v>
      </c>
      <c r="D405" s="170"/>
      <c r="E405" s="170"/>
      <c r="F405" s="179"/>
      <c r="G405" s="89"/>
      <c r="H405" s="89"/>
    </row>
    <row r="406" spans="2:8" s="87" customFormat="1" ht="15">
      <c r="B406" s="210"/>
      <c r="C406" s="142"/>
      <c r="D406" s="170"/>
      <c r="E406" s="170"/>
      <c r="F406" s="179"/>
      <c r="G406" s="89"/>
      <c r="H406" s="89"/>
    </row>
    <row r="407" spans="2:8" s="87" customFormat="1" ht="15">
      <c r="B407" s="211" t="s">
        <v>2867</v>
      </c>
      <c r="C407" s="142" t="s">
        <v>2836</v>
      </c>
      <c r="D407" s="170"/>
      <c r="E407" s="170"/>
      <c r="F407" s="179"/>
      <c r="G407" s="89"/>
      <c r="H407" s="89"/>
    </row>
    <row r="408" spans="2:8" s="87" customFormat="1" ht="15">
      <c r="B408" s="212"/>
      <c r="C408" s="213" t="s">
        <v>150</v>
      </c>
      <c r="D408" s="170"/>
      <c r="E408" s="170"/>
      <c r="F408" s="179"/>
      <c r="G408" s="89"/>
      <c r="H408" s="89"/>
    </row>
    <row r="409" spans="2:8" s="87" customFormat="1" ht="15">
      <c r="B409" s="214"/>
      <c r="C409" s="213" t="s">
        <v>150</v>
      </c>
      <c r="D409" s="170"/>
      <c r="E409" s="170"/>
      <c r="F409" s="179"/>
      <c r="G409" s="89"/>
      <c r="H409" s="89"/>
    </row>
    <row r="410" spans="2:8" s="87" customFormat="1" ht="15">
      <c r="B410" s="210"/>
      <c r="C410" s="142"/>
      <c r="D410" s="170"/>
      <c r="E410" s="170"/>
      <c r="F410" s="179"/>
      <c r="G410" s="89"/>
      <c r="H410" s="89"/>
    </row>
    <row r="411" spans="2:8" s="87" customFormat="1" ht="15">
      <c r="B411" s="211" t="s">
        <v>2868</v>
      </c>
      <c r="C411" s="143" t="s">
        <v>2836</v>
      </c>
      <c r="D411" s="170"/>
      <c r="E411" s="170"/>
      <c r="F411" s="179"/>
      <c r="G411" s="89"/>
      <c r="H411" s="89"/>
    </row>
    <row r="412" spans="2:8" s="87" customFormat="1" ht="15">
      <c r="B412" s="212"/>
      <c r="C412" s="144" t="s">
        <v>150</v>
      </c>
      <c r="D412" s="170"/>
      <c r="E412" s="170"/>
      <c r="F412" s="179"/>
      <c r="G412" s="89"/>
      <c r="H412" s="89"/>
    </row>
    <row r="413" spans="2:8" s="87" customFormat="1" ht="15">
      <c r="B413" s="214"/>
      <c r="C413" s="213" t="s">
        <v>150</v>
      </c>
      <c r="D413" s="170"/>
      <c r="E413" s="170"/>
      <c r="F413" s="179"/>
      <c r="G413" s="89"/>
      <c r="H413" s="89"/>
    </row>
    <row r="414" spans="2:8" s="87" customFormat="1" ht="15">
      <c r="B414" s="210"/>
      <c r="C414" s="142"/>
      <c r="D414" s="170"/>
      <c r="E414" s="170"/>
      <c r="F414" s="179"/>
      <c r="G414" s="89"/>
      <c r="H414" s="89"/>
    </row>
    <row r="415" spans="2:8" s="87" customFormat="1" ht="15">
      <c r="B415" s="215" t="s">
        <v>2838</v>
      </c>
      <c r="C415" s="213" t="s">
        <v>150</v>
      </c>
      <c r="D415" s="216"/>
      <c r="E415" s="170"/>
      <c r="F415" s="179"/>
      <c r="G415" s="89"/>
      <c r="H415" s="89"/>
    </row>
    <row r="416" spans="2:8" s="87" customFormat="1">
      <c r="C416" s="158"/>
      <c r="F416" s="89"/>
      <c r="G416" s="89"/>
      <c r="H416" s="89"/>
    </row>
    <row r="417" spans="3:8" s="87" customFormat="1">
      <c r="C417" s="158"/>
      <c r="F417" s="89"/>
      <c r="G417" s="89"/>
      <c r="H417" s="89"/>
    </row>
    <row r="418" spans="3:8" s="87" customFormat="1">
      <c r="C418" s="88"/>
      <c r="F418" s="89"/>
      <c r="G418" s="89"/>
      <c r="H418" s="89"/>
    </row>
    <row r="419" spans="3:8" s="87" customFormat="1">
      <c r="C419" s="88"/>
      <c r="F419" s="89"/>
      <c r="G419" s="89"/>
      <c r="H419" s="89"/>
    </row>
    <row r="420" spans="3:8" s="87" customFormat="1">
      <c r="C420" s="88"/>
      <c r="F420" s="89"/>
      <c r="G420" s="89"/>
      <c r="H420" s="89"/>
    </row>
    <row r="421" spans="3:8" s="87" customFormat="1">
      <c r="C421" s="88"/>
      <c r="F421" s="89"/>
      <c r="G421" s="89"/>
      <c r="H421" s="89"/>
    </row>
    <row r="422" spans="3:8" s="87" customFormat="1">
      <c r="C422" s="88"/>
      <c r="F422" s="89"/>
      <c r="G422" s="89"/>
      <c r="H422" s="89"/>
    </row>
    <row r="423" spans="3:8" s="87" customFormat="1">
      <c r="C423" s="88"/>
      <c r="F423" s="89"/>
      <c r="G423" s="89"/>
      <c r="H423" s="89"/>
    </row>
    <row r="424" spans="3:8" s="87" customFormat="1">
      <c r="C424" s="88"/>
      <c r="F424" s="89"/>
      <c r="G424" s="89"/>
      <c r="H424" s="89"/>
    </row>
    <row r="425" spans="3:8" s="87" customFormat="1">
      <c r="C425" s="88"/>
      <c r="F425" s="89"/>
      <c r="G425" s="89"/>
      <c r="H425" s="89"/>
    </row>
    <row r="426" spans="3:8" s="87" customFormat="1">
      <c r="C426" s="88"/>
      <c r="F426" s="89"/>
      <c r="G426" s="89"/>
      <c r="H426" s="89"/>
    </row>
    <row r="427" spans="3:8" s="87" customFormat="1">
      <c r="C427" s="88"/>
      <c r="F427" s="89"/>
      <c r="G427" s="89"/>
      <c r="H427" s="89"/>
    </row>
    <row r="428" spans="3:8" s="87" customFormat="1">
      <c r="C428" s="88"/>
      <c r="F428" s="89"/>
      <c r="G428" s="89"/>
      <c r="H428" s="89"/>
    </row>
    <row r="429" spans="3:8" s="87" customFormat="1">
      <c r="C429" s="88"/>
      <c r="F429" s="89"/>
      <c r="G429" s="89"/>
      <c r="H429" s="89"/>
    </row>
    <row r="430" spans="3:8" s="87" customFormat="1">
      <c r="C430" s="88"/>
      <c r="F430" s="89"/>
      <c r="G430" s="89"/>
      <c r="H430" s="89"/>
    </row>
    <row r="431" spans="3:8" s="87" customFormat="1">
      <c r="C431" s="88"/>
      <c r="F431" s="89"/>
      <c r="G431" s="89"/>
      <c r="H431" s="89"/>
    </row>
    <row r="432" spans="3:8" s="87" customFormat="1">
      <c r="C432" s="88"/>
      <c r="F432" s="89"/>
      <c r="G432" s="89"/>
      <c r="H432" s="89"/>
    </row>
    <row r="433" spans="3:8" s="87" customFormat="1">
      <c r="C433" s="88"/>
      <c r="F433" s="89"/>
      <c r="G433" s="89"/>
      <c r="H433" s="89"/>
    </row>
    <row r="434" spans="3:8" s="87" customFormat="1">
      <c r="C434" s="88"/>
      <c r="F434" s="89"/>
      <c r="G434" s="89"/>
      <c r="H434" s="89"/>
    </row>
    <row r="435" spans="3:8" s="87" customFormat="1">
      <c r="C435" s="88"/>
      <c r="F435" s="89"/>
      <c r="G435" s="89"/>
      <c r="H435" s="89"/>
    </row>
    <row r="436" spans="3:8" s="87" customFormat="1">
      <c r="C436" s="88"/>
      <c r="F436" s="89"/>
      <c r="G436" s="89"/>
      <c r="H436" s="89"/>
    </row>
    <row r="437" spans="3:8" s="87" customFormat="1">
      <c r="C437" s="88"/>
      <c r="F437" s="89"/>
      <c r="G437" s="89"/>
      <c r="H437" s="89"/>
    </row>
    <row r="438" spans="3:8" s="87" customFormat="1">
      <c r="C438" s="88"/>
      <c r="F438" s="89"/>
      <c r="G438" s="89"/>
      <c r="H438" s="89"/>
    </row>
    <row r="439" spans="3:8" s="87" customFormat="1">
      <c r="C439" s="88"/>
      <c r="F439" s="89"/>
      <c r="G439" s="89"/>
      <c r="H439" s="89"/>
    </row>
    <row r="440" spans="3:8" s="87" customFormat="1">
      <c r="C440" s="88"/>
      <c r="F440" s="89"/>
      <c r="G440" s="89"/>
      <c r="H440" s="89"/>
    </row>
    <row r="441" spans="3:8" s="87" customFormat="1">
      <c r="C441" s="88"/>
      <c r="F441" s="89"/>
      <c r="G441" s="89"/>
      <c r="H441" s="89"/>
    </row>
    <row r="442" spans="3:8" s="87" customFormat="1">
      <c r="C442" s="88"/>
      <c r="F442" s="89"/>
      <c r="G442" s="89"/>
      <c r="H442" s="89"/>
    </row>
    <row r="443" spans="3:8" s="87" customFormat="1">
      <c r="C443" s="88"/>
      <c r="F443" s="89"/>
      <c r="G443" s="89"/>
      <c r="H443" s="89"/>
    </row>
    <row r="444" spans="3:8" s="87" customFormat="1">
      <c r="C444" s="88"/>
      <c r="F444" s="89"/>
      <c r="G444" s="89"/>
      <c r="H444" s="89"/>
    </row>
    <row r="445" spans="3:8" s="87" customFormat="1">
      <c r="C445" s="88"/>
      <c r="F445" s="89"/>
      <c r="G445" s="89"/>
      <c r="H445" s="89"/>
    </row>
    <row r="446" spans="3:8" s="87" customFormat="1">
      <c r="C446" s="88"/>
      <c r="F446" s="89"/>
      <c r="G446" s="89"/>
      <c r="H446" s="89"/>
    </row>
    <row r="447" spans="3:8" s="87" customFormat="1">
      <c r="C447" s="88"/>
      <c r="F447" s="89"/>
      <c r="G447" s="89"/>
      <c r="H447" s="89"/>
    </row>
  </sheetData>
  <mergeCells count="6">
    <mergeCell ref="B1:E1"/>
    <mergeCell ref="C3:C8"/>
    <mergeCell ref="F256:F262"/>
    <mergeCell ref="F391:F392"/>
    <mergeCell ref="F162:F169"/>
    <mergeCell ref="F241:F249"/>
  </mergeCells>
  <conditionalFormatting sqref="I93:I96">
    <cfRule type="expression" dxfId="3" priority="3">
      <formula>ROUND(I93,2)=0</formula>
    </cfRule>
    <cfRule type="expression" dxfId="2" priority="4">
      <formula>ISNUMBER(I93)</formula>
    </cfRule>
  </conditionalFormatting>
  <conditionalFormatting sqref="I98:J112">
    <cfRule type="expression" dxfId="1" priority="1">
      <formula>ROUND(I98,2)=0</formula>
    </cfRule>
    <cfRule type="expression" dxfId="0" priority="2">
      <formula>ISNUMBER(I98)</formula>
    </cfRule>
  </conditionalFormatting>
  <hyperlinks>
    <hyperlink ref="A1" location="Index!A1" display="Index" xr:uid="{DE6AFA81-6019-4CEB-A0DD-77DB90CCA789}"/>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73883-FAEF-4392-9ACD-58A4C88D82AA}">
  <dimension ref="A1:K144"/>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1" customWidth="1"/>
    <col min="4" max="4" width="27.42578125" style="1" bestFit="1" customWidth="1"/>
    <col min="5" max="5" width="14.28515625" style="1" bestFit="1" customWidth="1"/>
    <col min="6" max="6" width="11.5703125" style="4" bestFit="1" customWidth="1"/>
    <col min="7" max="7" width="18.140625" style="4" bestFit="1" customWidth="1"/>
    <col min="8" max="8" width="9.140625" style="4" bestFit="1" customWidth="1"/>
    <col min="9" max="10" width="9.5703125" style="1" bestFit="1" customWidth="1"/>
    <col min="11" max="256" width="9.140625" style="1"/>
    <col min="257" max="257" width="5.42578125" style="1" bestFit="1" customWidth="1"/>
    <col min="258" max="258" width="73.7109375" style="1" bestFit="1" customWidth="1"/>
    <col min="259" max="259" width="13.140625" style="1" bestFit="1" customWidth="1"/>
    <col min="260" max="260" width="27.42578125" style="1" bestFit="1" customWidth="1"/>
    <col min="261" max="261" width="14.28515625" style="1" bestFit="1" customWidth="1"/>
    <col min="262" max="262" width="11.5703125" style="1" bestFit="1" customWidth="1"/>
    <col min="263" max="263" width="18.140625" style="1" bestFit="1" customWidth="1"/>
    <col min="264" max="512" width="9.140625" style="1"/>
    <col min="513" max="513" width="5.42578125" style="1" bestFit="1" customWidth="1"/>
    <col min="514" max="514" width="73.7109375" style="1" bestFit="1" customWidth="1"/>
    <col min="515" max="515" width="13.140625" style="1" bestFit="1" customWidth="1"/>
    <col min="516" max="516" width="27.42578125" style="1" bestFit="1" customWidth="1"/>
    <col min="517" max="517" width="14.28515625" style="1" bestFit="1" customWidth="1"/>
    <col min="518" max="518" width="11.5703125" style="1" bestFit="1" customWidth="1"/>
    <col min="519" max="519" width="18.140625" style="1" bestFit="1" customWidth="1"/>
    <col min="520" max="768" width="9.140625" style="1"/>
    <col min="769" max="769" width="5.42578125" style="1" bestFit="1" customWidth="1"/>
    <col min="770" max="770" width="73.7109375" style="1" bestFit="1" customWidth="1"/>
    <col min="771" max="771" width="13.140625" style="1" bestFit="1" customWidth="1"/>
    <col min="772" max="772" width="27.42578125" style="1" bestFit="1" customWidth="1"/>
    <col min="773" max="773" width="14.285156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73.7109375" style="1" bestFit="1" customWidth="1"/>
    <col min="1027" max="1027" width="13.140625" style="1" bestFit="1" customWidth="1"/>
    <col min="1028" max="1028" width="27.42578125" style="1" bestFit="1" customWidth="1"/>
    <col min="1029" max="1029" width="14.285156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73.7109375" style="1" bestFit="1" customWidth="1"/>
    <col min="1283" max="1283" width="13.140625" style="1" bestFit="1" customWidth="1"/>
    <col min="1284" max="1284" width="27.42578125" style="1" bestFit="1" customWidth="1"/>
    <col min="1285" max="1285" width="14.285156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73.7109375" style="1" bestFit="1" customWidth="1"/>
    <col min="1539" max="1539" width="13.140625" style="1" bestFit="1" customWidth="1"/>
    <col min="1540" max="1540" width="27.42578125" style="1" bestFit="1" customWidth="1"/>
    <col min="1541" max="1541" width="14.285156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73.7109375" style="1" bestFit="1" customWidth="1"/>
    <col min="1795" max="1795" width="13.140625" style="1" bestFit="1" customWidth="1"/>
    <col min="1796" max="1796" width="27.42578125" style="1" bestFit="1" customWidth="1"/>
    <col min="1797" max="1797" width="14.285156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73.7109375" style="1" bestFit="1" customWidth="1"/>
    <col min="2051" max="2051" width="13.140625" style="1" bestFit="1" customWidth="1"/>
    <col min="2052" max="2052" width="27.42578125" style="1" bestFit="1" customWidth="1"/>
    <col min="2053" max="2053" width="14.285156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73.7109375" style="1" bestFit="1" customWidth="1"/>
    <col min="2307" max="2307" width="13.140625" style="1" bestFit="1" customWidth="1"/>
    <col min="2308" max="2308" width="27.42578125" style="1" bestFit="1" customWidth="1"/>
    <col min="2309" max="2309" width="14.285156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73.7109375" style="1" bestFit="1" customWidth="1"/>
    <col min="2563" max="2563" width="13.140625" style="1" bestFit="1" customWidth="1"/>
    <col min="2564" max="2564" width="27.42578125" style="1" bestFit="1" customWidth="1"/>
    <col min="2565" max="2565" width="14.285156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73.7109375" style="1" bestFit="1" customWidth="1"/>
    <col min="2819" max="2819" width="13.140625" style="1" bestFit="1" customWidth="1"/>
    <col min="2820" max="2820" width="27.42578125" style="1" bestFit="1" customWidth="1"/>
    <col min="2821" max="2821" width="14.285156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73.7109375" style="1" bestFit="1" customWidth="1"/>
    <col min="3075" max="3075" width="13.140625" style="1" bestFit="1" customWidth="1"/>
    <col min="3076" max="3076" width="27.42578125" style="1" bestFit="1" customWidth="1"/>
    <col min="3077" max="3077" width="14.285156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73.7109375" style="1" bestFit="1" customWidth="1"/>
    <col min="3331" max="3331" width="13.140625" style="1" bestFit="1" customWidth="1"/>
    <col min="3332" max="3332" width="27.42578125" style="1" bestFit="1" customWidth="1"/>
    <col min="3333" max="3333" width="14.285156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73.7109375" style="1" bestFit="1" customWidth="1"/>
    <col min="3587" max="3587" width="13.140625" style="1" bestFit="1" customWidth="1"/>
    <col min="3588" max="3588" width="27.42578125" style="1" bestFit="1" customWidth="1"/>
    <col min="3589" max="3589" width="14.285156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73.7109375" style="1" bestFit="1" customWidth="1"/>
    <col min="3843" max="3843" width="13.140625" style="1" bestFit="1" customWidth="1"/>
    <col min="3844" max="3844" width="27.42578125" style="1" bestFit="1" customWidth="1"/>
    <col min="3845" max="3845" width="14.285156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73.7109375" style="1" bestFit="1" customWidth="1"/>
    <col min="4099" max="4099" width="13.140625" style="1" bestFit="1" customWidth="1"/>
    <col min="4100" max="4100" width="27.42578125" style="1" bestFit="1" customWidth="1"/>
    <col min="4101" max="4101" width="14.285156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73.7109375" style="1" bestFit="1" customWidth="1"/>
    <col min="4355" max="4355" width="13.140625" style="1" bestFit="1" customWidth="1"/>
    <col min="4356" max="4356" width="27.42578125" style="1" bestFit="1" customWidth="1"/>
    <col min="4357" max="4357" width="14.285156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73.7109375" style="1" bestFit="1" customWidth="1"/>
    <col min="4611" max="4611" width="13.140625" style="1" bestFit="1" customWidth="1"/>
    <col min="4612" max="4612" width="27.42578125" style="1" bestFit="1" customWidth="1"/>
    <col min="4613" max="4613" width="14.285156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73.7109375" style="1" bestFit="1" customWidth="1"/>
    <col min="4867" max="4867" width="13.140625" style="1" bestFit="1" customWidth="1"/>
    <col min="4868" max="4868" width="27.42578125" style="1" bestFit="1" customWidth="1"/>
    <col min="4869" max="4869" width="14.285156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73.7109375" style="1" bestFit="1" customWidth="1"/>
    <col min="5123" max="5123" width="13.140625" style="1" bestFit="1" customWidth="1"/>
    <col min="5124" max="5124" width="27.42578125" style="1" bestFit="1" customWidth="1"/>
    <col min="5125" max="5125" width="14.285156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73.7109375" style="1" bestFit="1" customWidth="1"/>
    <col min="5379" max="5379" width="13.140625" style="1" bestFit="1" customWidth="1"/>
    <col min="5380" max="5380" width="27.42578125" style="1" bestFit="1" customWidth="1"/>
    <col min="5381" max="5381" width="14.285156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73.7109375" style="1" bestFit="1" customWidth="1"/>
    <col min="5635" max="5635" width="13.140625" style="1" bestFit="1" customWidth="1"/>
    <col min="5636" max="5636" width="27.42578125" style="1" bestFit="1" customWidth="1"/>
    <col min="5637" max="5637" width="14.285156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73.7109375" style="1" bestFit="1" customWidth="1"/>
    <col min="5891" max="5891" width="13.140625" style="1" bestFit="1" customWidth="1"/>
    <col min="5892" max="5892" width="27.42578125" style="1" bestFit="1" customWidth="1"/>
    <col min="5893" max="5893" width="14.285156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73.7109375" style="1" bestFit="1" customWidth="1"/>
    <col min="6147" max="6147" width="13.140625" style="1" bestFit="1" customWidth="1"/>
    <col min="6148" max="6148" width="27.42578125" style="1" bestFit="1" customWidth="1"/>
    <col min="6149" max="6149" width="14.285156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73.7109375" style="1" bestFit="1" customWidth="1"/>
    <col min="6403" max="6403" width="13.140625" style="1" bestFit="1" customWidth="1"/>
    <col min="6404" max="6404" width="27.42578125" style="1" bestFit="1" customWidth="1"/>
    <col min="6405" max="6405" width="14.285156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73.7109375" style="1" bestFit="1" customWidth="1"/>
    <col min="6659" max="6659" width="13.140625" style="1" bestFit="1" customWidth="1"/>
    <col min="6660" max="6660" width="27.42578125" style="1" bestFit="1" customWidth="1"/>
    <col min="6661" max="6661" width="14.285156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73.7109375" style="1" bestFit="1" customWidth="1"/>
    <col min="6915" max="6915" width="13.140625" style="1" bestFit="1" customWidth="1"/>
    <col min="6916" max="6916" width="27.42578125" style="1" bestFit="1" customWidth="1"/>
    <col min="6917" max="6917" width="14.285156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73.7109375" style="1" bestFit="1" customWidth="1"/>
    <col min="7171" max="7171" width="13.140625" style="1" bestFit="1" customWidth="1"/>
    <col min="7172" max="7172" width="27.42578125" style="1" bestFit="1" customWidth="1"/>
    <col min="7173" max="7173" width="14.285156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73.7109375" style="1" bestFit="1" customWidth="1"/>
    <col min="7427" max="7427" width="13.140625" style="1" bestFit="1" customWidth="1"/>
    <col min="7428" max="7428" width="27.42578125" style="1" bestFit="1" customWidth="1"/>
    <col min="7429" max="7429" width="14.285156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73.7109375" style="1" bestFit="1" customWidth="1"/>
    <col min="7683" max="7683" width="13.140625" style="1" bestFit="1" customWidth="1"/>
    <col min="7684" max="7684" width="27.42578125" style="1" bestFit="1" customWidth="1"/>
    <col min="7685" max="7685" width="14.285156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73.7109375" style="1" bestFit="1" customWidth="1"/>
    <col min="7939" max="7939" width="13.140625" style="1" bestFit="1" customWidth="1"/>
    <col min="7940" max="7940" width="27.42578125" style="1" bestFit="1" customWidth="1"/>
    <col min="7941" max="7941" width="14.285156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73.7109375" style="1" bestFit="1" customWidth="1"/>
    <col min="8195" max="8195" width="13.140625" style="1" bestFit="1" customWidth="1"/>
    <col min="8196" max="8196" width="27.42578125" style="1" bestFit="1" customWidth="1"/>
    <col min="8197" max="8197" width="14.285156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73.7109375" style="1" bestFit="1" customWidth="1"/>
    <col min="8451" max="8451" width="13.140625" style="1" bestFit="1" customWidth="1"/>
    <col min="8452" max="8452" width="27.42578125" style="1" bestFit="1" customWidth="1"/>
    <col min="8453" max="8453" width="14.285156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73.7109375" style="1" bestFit="1" customWidth="1"/>
    <col min="8707" max="8707" width="13.140625" style="1" bestFit="1" customWidth="1"/>
    <col min="8708" max="8708" width="27.42578125" style="1" bestFit="1" customWidth="1"/>
    <col min="8709" max="8709" width="14.285156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73.7109375" style="1" bestFit="1" customWidth="1"/>
    <col min="8963" max="8963" width="13.140625" style="1" bestFit="1" customWidth="1"/>
    <col min="8964" max="8964" width="27.42578125" style="1" bestFit="1" customWidth="1"/>
    <col min="8965" max="8965" width="14.285156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73.7109375" style="1" bestFit="1" customWidth="1"/>
    <col min="9219" max="9219" width="13.140625" style="1" bestFit="1" customWidth="1"/>
    <col min="9220" max="9220" width="27.42578125" style="1" bestFit="1" customWidth="1"/>
    <col min="9221" max="9221" width="14.285156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73.7109375" style="1" bestFit="1" customWidth="1"/>
    <col min="9475" max="9475" width="13.140625" style="1" bestFit="1" customWidth="1"/>
    <col min="9476" max="9476" width="27.42578125" style="1" bestFit="1" customWidth="1"/>
    <col min="9477" max="9477" width="14.285156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73.7109375" style="1" bestFit="1" customWidth="1"/>
    <col min="9731" max="9731" width="13.140625" style="1" bestFit="1" customWidth="1"/>
    <col min="9732" max="9732" width="27.42578125" style="1" bestFit="1" customWidth="1"/>
    <col min="9733" max="9733" width="14.285156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73.7109375" style="1" bestFit="1" customWidth="1"/>
    <col min="9987" max="9987" width="13.140625" style="1" bestFit="1" customWidth="1"/>
    <col min="9988" max="9988" width="27.42578125" style="1" bestFit="1" customWidth="1"/>
    <col min="9989" max="9989" width="14.285156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73.7109375" style="1" bestFit="1" customWidth="1"/>
    <col min="10243" max="10243" width="13.140625" style="1" bestFit="1" customWidth="1"/>
    <col min="10244" max="10244" width="27.42578125" style="1" bestFit="1" customWidth="1"/>
    <col min="10245" max="10245" width="14.285156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73.7109375" style="1" bestFit="1" customWidth="1"/>
    <col min="10499" max="10499" width="13.140625" style="1" bestFit="1" customWidth="1"/>
    <col min="10500" max="10500" width="27.42578125" style="1" bestFit="1" customWidth="1"/>
    <col min="10501" max="10501" width="14.285156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73.7109375" style="1" bestFit="1" customWidth="1"/>
    <col min="10755" max="10755" width="13.140625" style="1" bestFit="1" customWidth="1"/>
    <col min="10756" max="10756" width="27.42578125" style="1" bestFit="1" customWidth="1"/>
    <col min="10757" max="10757" width="14.285156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73.7109375" style="1" bestFit="1" customWidth="1"/>
    <col min="11011" max="11011" width="13.140625" style="1" bestFit="1" customWidth="1"/>
    <col min="11012" max="11012" width="27.42578125" style="1" bestFit="1" customWidth="1"/>
    <col min="11013" max="11013" width="14.285156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73.7109375" style="1" bestFit="1" customWidth="1"/>
    <col min="11267" max="11267" width="13.140625" style="1" bestFit="1" customWidth="1"/>
    <col min="11268" max="11268" width="27.42578125" style="1" bestFit="1" customWidth="1"/>
    <col min="11269" max="11269" width="14.285156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73.7109375" style="1" bestFit="1" customWidth="1"/>
    <col min="11523" max="11523" width="13.140625" style="1" bestFit="1" customWidth="1"/>
    <col min="11524" max="11524" width="27.42578125" style="1" bestFit="1" customWidth="1"/>
    <col min="11525" max="11525" width="14.285156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73.7109375" style="1" bestFit="1" customWidth="1"/>
    <col min="11779" max="11779" width="13.140625" style="1" bestFit="1" customWidth="1"/>
    <col min="11780" max="11780" width="27.42578125" style="1" bestFit="1" customWidth="1"/>
    <col min="11781" max="11781" width="14.285156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73.7109375" style="1" bestFit="1" customWidth="1"/>
    <col min="12035" max="12035" width="13.140625" style="1" bestFit="1" customWidth="1"/>
    <col min="12036" max="12036" width="27.42578125" style="1" bestFit="1" customWidth="1"/>
    <col min="12037" max="12037" width="14.285156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73.7109375" style="1" bestFit="1" customWidth="1"/>
    <col min="12291" max="12291" width="13.140625" style="1" bestFit="1" customWidth="1"/>
    <col min="12292" max="12292" width="27.42578125" style="1" bestFit="1" customWidth="1"/>
    <col min="12293" max="12293" width="14.285156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73.7109375" style="1" bestFit="1" customWidth="1"/>
    <col min="12547" max="12547" width="13.140625" style="1" bestFit="1" customWidth="1"/>
    <col min="12548" max="12548" width="27.42578125" style="1" bestFit="1" customWidth="1"/>
    <col min="12549" max="12549" width="14.285156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73.7109375" style="1" bestFit="1" customWidth="1"/>
    <col min="12803" max="12803" width="13.140625" style="1" bestFit="1" customWidth="1"/>
    <col min="12804" max="12804" width="27.42578125" style="1" bestFit="1" customWidth="1"/>
    <col min="12805" max="12805" width="14.285156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73.7109375" style="1" bestFit="1" customWidth="1"/>
    <col min="13059" max="13059" width="13.140625" style="1" bestFit="1" customWidth="1"/>
    <col min="13060" max="13060" width="27.42578125" style="1" bestFit="1" customWidth="1"/>
    <col min="13061" max="13061" width="14.285156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73.7109375" style="1" bestFit="1" customWidth="1"/>
    <col min="13315" max="13315" width="13.140625" style="1" bestFit="1" customWidth="1"/>
    <col min="13316" max="13316" width="27.42578125" style="1" bestFit="1" customWidth="1"/>
    <col min="13317" max="13317" width="14.285156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73.7109375" style="1" bestFit="1" customWidth="1"/>
    <col min="13571" max="13571" width="13.140625" style="1" bestFit="1" customWidth="1"/>
    <col min="13572" max="13572" width="27.42578125" style="1" bestFit="1" customWidth="1"/>
    <col min="13573" max="13573" width="14.285156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73.7109375" style="1" bestFit="1" customWidth="1"/>
    <col min="13827" max="13827" width="13.140625" style="1" bestFit="1" customWidth="1"/>
    <col min="13828" max="13828" width="27.42578125" style="1" bestFit="1" customWidth="1"/>
    <col min="13829" max="13829" width="14.285156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73.7109375" style="1" bestFit="1" customWidth="1"/>
    <col min="14083" max="14083" width="13.140625" style="1" bestFit="1" customWidth="1"/>
    <col min="14084" max="14084" width="27.42578125" style="1" bestFit="1" customWidth="1"/>
    <col min="14085" max="14085" width="14.285156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73.7109375" style="1" bestFit="1" customWidth="1"/>
    <col min="14339" max="14339" width="13.140625" style="1" bestFit="1" customWidth="1"/>
    <col min="14340" max="14340" width="27.42578125" style="1" bestFit="1" customWidth="1"/>
    <col min="14341" max="14341" width="14.285156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73.7109375" style="1" bestFit="1" customWidth="1"/>
    <col min="14595" max="14595" width="13.140625" style="1" bestFit="1" customWidth="1"/>
    <col min="14596" max="14596" width="27.42578125" style="1" bestFit="1" customWidth="1"/>
    <col min="14597" max="14597" width="14.285156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73.7109375" style="1" bestFit="1" customWidth="1"/>
    <col min="14851" max="14851" width="13.140625" style="1" bestFit="1" customWidth="1"/>
    <col min="14852" max="14852" width="27.42578125" style="1" bestFit="1" customWidth="1"/>
    <col min="14853" max="14853" width="14.285156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73.7109375" style="1" bestFit="1" customWidth="1"/>
    <col min="15107" max="15107" width="13.140625" style="1" bestFit="1" customWidth="1"/>
    <col min="15108" max="15108" width="27.42578125" style="1" bestFit="1" customWidth="1"/>
    <col min="15109" max="15109" width="14.285156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73.7109375" style="1" bestFit="1" customWidth="1"/>
    <col min="15363" max="15363" width="13.140625" style="1" bestFit="1" customWidth="1"/>
    <col min="15364" max="15364" width="27.42578125" style="1" bestFit="1" customWidth="1"/>
    <col min="15365" max="15365" width="14.285156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73.7109375" style="1" bestFit="1" customWidth="1"/>
    <col min="15619" max="15619" width="13.140625" style="1" bestFit="1" customWidth="1"/>
    <col min="15620" max="15620" width="27.42578125" style="1" bestFit="1" customWidth="1"/>
    <col min="15621" max="15621" width="14.285156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73.7109375" style="1" bestFit="1" customWidth="1"/>
    <col min="15875" max="15875" width="13.140625" style="1" bestFit="1" customWidth="1"/>
    <col min="15876" max="15876" width="27.42578125" style="1" bestFit="1" customWidth="1"/>
    <col min="15877" max="15877" width="14.285156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73.7109375" style="1" bestFit="1" customWidth="1"/>
    <col min="16131" max="16131" width="13.140625" style="1" bestFit="1" customWidth="1"/>
    <col min="16132" max="16132" width="27.42578125" style="1" bestFit="1" customWidth="1"/>
    <col min="16133" max="16133" width="14.28515625" style="1" bestFit="1" customWidth="1"/>
    <col min="16134" max="16134" width="11.5703125" style="1" bestFit="1" customWidth="1"/>
    <col min="16135" max="16135" width="18.140625" style="1" bestFit="1" customWidth="1"/>
    <col min="16136" max="16384" width="9.140625" style="1"/>
  </cols>
  <sheetData>
    <row r="1" spans="1:9">
      <c r="A1" s="3" t="s">
        <v>0</v>
      </c>
      <c r="B1" s="265" t="s">
        <v>1257</v>
      </c>
      <c r="C1" s="265"/>
      <c r="D1" s="265"/>
      <c r="E1" s="265"/>
    </row>
    <row r="2" spans="1:9" ht="13.5" thickBot="1"/>
    <row r="3" spans="1:9" ht="15">
      <c r="B3" s="96" t="s">
        <v>2374</v>
      </c>
      <c r="C3" s="284"/>
    </row>
    <row r="4" spans="1:9" ht="30">
      <c r="B4" s="98" t="s">
        <v>2375</v>
      </c>
      <c r="C4" s="285"/>
    </row>
    <row r="5" spans="1:9" ht="15">
      <c r="B5" s="98"/>
      <c r="C5" s="285"/>
    </row>
    <row r="6" spans="1:9" ht="15">
      <c r="B6" s="98" t="s">
        <v>2359</v>
      </c>
      <c r="C6" s="285"/>
    </row>
    <row r="7" spans="1:9" ht="15">
      <c r="B7" s="98" t="s">
        <v>2376</v>
      </c>
      <c r="C7" s="285"/>
    </row>
    <row r="8" spans="1:9" ht="30.75" thickBot="1">
      <c r="B8" s="99" t="s">
        <v>2377</v>
      </c>
      <c r="C8" s="286"/>
    </row>
    <row r="10" spans="1:9" s="87" customFormat="1">
      <c r="B10" s="87" t="s">
        <v>48</v>
      </c>
      <c r="C10" s="88"/>
      <c r="F10" s="89"/>
      <c r="G10" s="89"/>
      <c r="H10" s="89"/>
    </row>
    <row r="11" spans="1:9" s="87" customFormat="1">
      <c r="C11" s="88"/>
      <c r="F11" s="89"/>
      <c r="G11" s="89"/>
      <c r="H11" s="89"/>
    </row>
    <row r="12" spans="1:9" s="87" customFormat="1">
      <c r="B12" s="165" t="s">
        <v>49</v>
      </c>
      <c r="C12" s="166" t="s">
        <v>50</v>
      </c>
      <c r="D12" s="165" t="s">
        <v>646</v>
      </c>
      <c r="E12" s="165" t="s">
        <v>52</v>
      </c>
      <c r="F12" s="167" t="s">
        <v>53</v>
      </c>
      <c r="G12" s="167" t="s">
        <v>54</v>
      </c>
      <c r="H12" s="167" t="s">
        <v>55</v>
      </c>
      <c r="I12" s="151" t="s">
        <v>647</v>
      </c>
    </row>
    <row r="13" spans="1:9" s="87" customFormat="1">
      <c r="B13" s="151" t="s">
        <v>648</v>
      </c>
      <c r="C13" s="88"/>
      <c r="F13" s="89"/>
      <c r="G13" s="89"/>
      <c r="H13" s="89"/>
    </row>
    <row r="14" spans="1:9" s="87" customFormat="1">
      <c r="B14" s="151" t="s">
        <v>57</v>
      </c>
      <c r="C14" s="88"/>
      <c r="F14" s="89"/>
      <c r="G14" s="89"/>
      <c r="H14" s="89"/>
    </row>
    <row r="15" spans="1:9" s="87" customFormat="1">
      <c r="B15" s="87" t="s">
        <v>1123</v>
      </c>
      <c r="C15" s="88" t="s">
        <v>649</v>
      </c>
      <c r="D15" s="87" t="s">
        <v>650</v>
      </c>
      <c r="E15" s="87" t="s">
        <v>651</v>
      </c>
      <c r="F15" s="89">
        <v>4800000</v>
      </c>
      <c r="G15" s="89">
        <v>28824</v>
      </c>
      <c r="H15" s="89">
        <v>8.9700000000000006</v>
      </c>
    </row>
    <row r="16" spans="1:9" s="87" customFormat="1">
      <c r="B16" s="87" t="s">
        <v>1124</v>
      </c>
      <c r="C16" s="88" t="s">
        <v>649</v>
      </c>
      <c r="D16" s="87" t="s">
        <v>652</v>
      </c>
      <c r="E16" s="87" t="s">
        <v>653</v>
      </c>
      <c r="F16" s="89">
        <v>1180000</v>
      </c>
      <c r="G16" s="89">
        <v>23535.1</v>
      </c>
      <c r="H16" s="89">
        <v>7.33</v>
      </c>
    </row>
    <row r="17" spans="2:8" s="87" customFormat="1">
      <c r="B17" s="87" t="s">
        <v>1125</v>
      </c>
      <c r="C17" s="88" t="s">
        <v>649</v>
      </c>
      <c r="D17" s="87" t="s">
        <v>650</v>
      </c>
      <c r="E17" s="87" t="s">
        <v>654</v>
      </c>
      <c r="F17" s="89">
        <v>1600000</v>
      </c>
      <c r="G17" s="89">
        <v>22596.799999999999</v>
      </c>
      <c r="H17" s="89">
        <v>7.04</v>
      </c>
    </row>
    <row r="18" spans="2:8" s="87" customFormat="1">
      <c r="B18" s="87" t="s">
        <v>688</v>
      </c>
      <c r="C18" s="88" t="s">
        <v>649</v>
      </c>
      <c r="D18" s="87" t="s">
        <v>650</v>
      </c>
      <c r="E18" s="87" t="s">
        <v>689</v>
      </c>
      <c r="F18" s="89">
        <v>4750000</v>
      </c>
      <c r="G18" s="89">
        <v>16791.25</v>
      </c>
      <c r="H18" s="89">
        <v>5.23</v>
      </c>
    </row>
    <row r="19" spans="2:8" s="87" customFormat="1">
      <c r="B19" s="87" t="s">
        <v>1127</v>
      </c>
      <c r="C19" s="88" t="s">
        <v>649</v>
      </c>
      <c r="D19" s="87" t="s">
        <v>655</v>
      </c>
      <c r="E19" s="87" t="s">
        <v>657</v>
      </c>
      <c r="F19" s="89">
        <v>530000</v>
      </c>
      <c r="G19" s="89">
        <v>16088.95</v>
      </c>
      <c r="H19" s="89">
        <v>5.01</v>
      </c>
    </row>
    <row r="20" spans="2:8" s="87" customFormat="1">
      <c r="B20" s="87" t="s">
        <v>1126</v>
      </c>
      <c r="C20" s="88" t="s">
        <v>649</v>
      </c>
      <c r="D20" s="87" t="s">
        <v>655</v>
      </c>
      <c r="E20" s="87" t="s">
        <v>656</v>
      </c>
      <c r="F20" s="89">
        <v>965000</v>
      </c>
      <c r="G20" s="89">
        <v>13069.48</v>
      </c>
      <c r="H20" s="89">
        <v>4.07</v>
      </c>
    </row>
    <row r="21" spans="2:8" s="87" customFormat="1">
      <c r="B21" s="87" t="s">
        <v>1993</v>
      </c>
      <c r="C21" s="88" t="s">
        <v>649</v>
      </c>
      <c r="D21" s="87" t="s">
        <v>662</v>
      </c>
      <c r="E21" s="87" t="s">
        <v>1395</v>
      </c>
      <c r="F21" s="89">
        <v>420000</v>
      </c>
      <c r="G21" s="89">
        <v>10164.42</v>
      </c>
      <c r="H21" s="89">
        <v>3.16</v>
      </c>
    </row>
    <row r="22" spans="2:8" s="87" customFormat="1">
      <c r="B22" s="87" t="s">
        <v>2236</v>
      </c>
      <c r="C22" s="88" t="s">
        <v>649</v>
      </c>
      <c r="D22" s="87" t="s">
        <v>1497</v>
      </c>
      <c r="E22" s="87" t="s">
        <v>1514</v>
      </c>
      <c r="F22" s="89">
        <v>427442</v>
      </c>
      <c r="G22" s="89">
        <v>9526.61</v>
      </c>
      <c r="H22" s="89">
        <v>2.97</v>
      </c>
    </row>
    <row r="23" spans="2:8" s="87" customFormat="1">
      <c r="B23" s="87" t="s">
        <v>2212</v>
      </c>
      <c r="C23" s="88" t="s">
        <v>649</v>
      </c>
      <c r="D23" s="87" t="s">
        <v>659</v>
      </c>
      <c r="E23" s="87" t="s">
        <v>1453</v>
      </c>
      <c r="F23" s="89">
        <v>997645</v>
      </c>
      <c r="G23" s="89">
        <v>9483.11</v>
      </c>
      <c r="H23" s="89">
        <v>2.95</v>
      </c>
    </row>
    <row r="24" spans="2:8" s="87" customFormat="1">
      <c r="B24" s="87" t="s">
        <v>1997</v>
      </c>
      <c r="C24" s="88" t="s">
        <v>649</v>
      </c>
      <c r="D24" s="87" t="s">
        <v>1421</v>
      </c>
      <c r="E24" s="87" t="s">
        <v>1560</v>
      </c>
      <c r="F24" s="89">
        <v>1700000</v>
      </c>
      <c r="G24" s="89">
        <v>9124.75</v>
      </c>
      <c r="H24" s="89">
        <v>2.84</v>
      </c>
    </row>
    <row r="25" spans="2:8" s="87" customFormat="1">
      <c r="B25" s="87" t="s">
        <v>2204</v>
      </c>
      <c r="C25" s="88" t="s">
        <v>649</v>
      </c>
      <c r="D25" s="87" t="s">
        <v>1503</v>
      </c>
      <c r="E25" s="87" t="s">
        <v>1569</v>
      </c>
      <c r="F25" s="89">
        <v>3200000</v>
      </c>
      <c r="G25" s="89">
        <v>8628.7999999999993</v>
      </c>
      <c r="H25" s="89">
        <v>2.69</v>
      </c>
    </row>
    <row r="26" spans="2:8" s="87" customFormat="1">
      <c r="B26" s="87" t="s">
        <v>1129</v>
      </c>
      <c r="C26" s="88" t="s">
        <v>649</v>
      </c>
      <c r="D26" s="87" t="s">
        <v>659</v>
      </c>
      <c r="E26" s="87" t="s">
        <v>660</v>
      </c>
      <c r="F26" s="89">
        <v>3900000</v>
      </c>
      <c r="G26" s="89">
        <v>7901.4</v>
      </c>
      <c r="H26" s="89">
        <v>2.46</v>
      </c>
    </row>
    <row r="27" spans="2:8" s="87" customFormat="1">
      <c r="B27" s="87" t="s">
        <v>1156</v>
      </c>
      <c r="C27" s="88" t="s">
        <v>649</v>
      </c>
      <c r="D27" s="87" t="s">
        <v>659</v>
      </c>
      <c r="E27" s="87" t="s">
        <v>701</v>
      </c>
      <c r="F27" s="89">
        <v>310000</v>
      </c>
      <c r="G27" s="89">
        <v>7296.63</v>
      </c>
      <c r="H27" s="89">
        <v>2.27</v>
      </c>
    </row>
    <row r="28" spans="2:8" s="87" customFormat="1">
      <c r="B28" s="87" t="s">
        <v>1128</v>
      </c>
      <c r="C28" s="88" t="s">
        <v>649</v>
      </c>
      <c r="D28" s="87" t="s">
        <v>650</v>
      </c>
      <c r="E28" s="87" t="s">
        <v>658</v>
      </c>
      <c r="F28" s="89">
        <v>380000</v>
      </c>
      <c r="G28" s="89">
        <v>6645.44</v>
      </c>
      <c r="H28" s="89">
        <v>2.0699999999999998</v>
      </c>
    </row>
    <row r="29" spans="2:8" s="87" customFormat="1">
      <c r="B29" s="87" t="s">
        <v>2030</v>
      </c>
      <c r="C29" s="88" t="s">
        <v>649</v>
      </c>
      <c r="D29" s="87" t="s">
        <v>690</v>
      </c>
      <c r="E29" s="87" t="s">
        <v>1570</v>
      </c>
      <c r="F29" s="89">
        <v>800000</v>
      </c>
      <c r="G29" s="89">
        <v>6020.4</v>
      </c>
      <c r="H29" s="89">
        <v>1.87</v>
      </c>
    </row>
    <row r="30" spans="2:8" s="87" customFormat="1">
      <c r="B30" s="87" t="s">
        <v>1996</v>
      </c>
      <c r="C30" s="88" t="s">
        <v>649</v>
      </c>
      <c r="D30" s="87" t="s">
        <v>1411</v>
      </c>
      <c r="E30" s="87" t="s">
        <v>1568</v>
      </c>
      <c r="F30" s="89">
        <v>445000</v>
      </c>
      <c r="G30" s="89">
        <v>5965</v>
      </c>
      <c r="H30" s="89">
        <v>1.86</v>
      </c>
    </row>
    <row r="31" spans="2:8" s="87" customFormat="1">
      <c r="B31" s="87" t="s">
        <v>1995</v>
      </c>
      <c r="C31" s="88" t="s">
        <v>649</v>
      </c>
      <c r="D31" s="87" t="s">
        <v>685</v>
      </c>
      <c r="E31" s="87" t="s">
        <v>1492</v>
      </c>
      <c r="F31" s="89">
        <v>80000</v>
      </c>
      <c r="G31" s="89">
        <v>5023.16</v>
      </c>
      <c r="H31" s="89">
        <v>1.56</v>
      </c>
    </row>
    <row r="32" spans="2:8" s="87" customFormat="1">
      <c r="B32" s="87" t="s">
        <v>2214</v>
      </c>
      <c r="C32" s="88" t="s">
        <v>649</v>
      </c>
      <c r="D32" s="87" t="s">
        <v>669</v>
      </c>
      <c r="E32" s="87" t="s">
        <v>1571</v>
      </c>
      <c r="F32" s="89">
        <v>500000</v>
      </c>
      <c r="G32" s="89">
        <v>4481.75</v>
      </c>
      <c r="H32" s="89">
        <v>1.4</v>
      </c>
    </row>
    <row r="33" spans="2:8" s="87" customFormat="1">
      <c r="B33" s="87" t="s">
        <v>1140</v>
      </c>
      <c r="C33" s="88" t="s">
        <v>649</v>
      </c>
      <c r="D33" s="87" t="s">
        <v>655</v>
      </c>
      <c r="E33" s="87" t="s">
        <v>677</v>
      </c>
      <c r="F33" s="89">
        <v>120000</v>
      </c>
      <c r="G33" s="89">
        <v>4174.26</v>
      </c>
      <c r="H33" s="89">
        <v>1.3</v>
      </c>
    </row>
    <row r="34" spans="2:8" s="87" customFormat="1">
      <c r="B34" s="87" t="s">
        <v>2237</v>
      </c>
      <c r="C34" s="88" t="s">
        <v>649</v>
      </c>
      <c r="D34" s="87" t="s">
        <v>675</v>
      </c>
      <c r="E34" s="87" t="s">
        <v>1558</v>
      </c>
      <c r="F34" s="89">
        <v>70000</v>
      </c>
      <c r="G34" s="89">
        <v>3663.38</v>
      </c>
      <c r="H34" s="89">
        <v>1.1399999999999999</v>
      </c>
    </row>
    <row r="35" spans="2:8" s="87" customFormat="1">
      <c r="B35" s="87" t="s">
        <v>2238</v>
      </c>
      <c r="C35" s="88" t="s">
        <v>649</v>
      </c>
      <c r="D35" s="87" t="s">
        <v>1572</v>
      </c>
      <c r="E35" s="87" t="s">
        <v>1573</v>
      </c>
      <c r="F35" s="89">
        <v>2000000</v>
      </c>
      <c r="G35" s="89">
        <v>3569</v>
      </c>
      <c r="H35" s="89">
        <v>1.1100000000000001</v>
      </c>
    </row>
    <row r="36" spans="2:8" s="87" customFormat="1">
      <c r="B36" s="87" t="s">
        <v>2239</v>
      </c>
      <c r="C36" s="88" t="s">
        <v>649</v>
      </c>
      <c r="D36" s="87" t="s">
        <v>1574</v>
      </c>
      <c r="E36" s="87" t="s">
        <v>1575</v>
      </c>
      <c r="F36" s="89">
        <v>521806</v>
      </c>
      <c r="G36" s="89">
        <v>3278.51</v>
      </c>
      <c r="H36" s="89">
        <v>1.02</v>
      </c>
    </row>
    <row r="37" spans="2:8" s="87" customFormat="1">
      <c r="B37" s="87" t="s">
        <v>2001</v>
      </c>
      <c r="C37" s="88" t="s">
        <v>649</v>
      </c>
      <c r="D37" s="87" t="s">
        <v>669</v>
      </c>
      <c r="E37" s="87" t="s">
        <v>1464</v>
      </c>
      <c r="F37" s="89">
        <v>330000</v>
      </c>
      <c r="G37" s="89">
        <v>3236.81</v>
      </c>
      <c r="H37" s="89">
        <v>1.01</v>
      </c>
    </row>
    <row r="38" spans="2:8" s="87" customFormat="1">
      <c r="B38" s="87" t="s">
        <v>1163</v>
      </c>
      <c r="C38" s="88" t="s">
        <v>649</v>
      </c>
      <c r="D38" s="87" t="s">
        <v>690</v>
      </c>
      <c r="E38" s="87" t="s">
        <v>708</v>
      </c>
      <c r="F38" s="89">
        <v>47000</v>
      </c>
      <c r="G38" s="89">
        <v>3034.16</v>
      </c>
      <c r="H38" s="89">
        <v>0.94</v>
      </c>
    </row>
    <row r="39" spans="2:8" s="87" customFormat="1">
      <c r="B39" s="87" t="s">
        <v>2240</v>
      </c>
      <c r="C39" s="88" t="s">
        <v>649</v>
      </c>
      <c r="D39" s="87" t="s">
        <v>699</v>
      </c>
      <c r="E39" s="87" t="s">
        <v>1576</v>
      </c>
      <c r="F39" s="89">
        <v>210450</v>
      </c>
      <c r="G39" s="89">
        <v>2598.4299999999998</v>
      </c>
      <c r="H39" s="89">
        <v>0.81</v>
      </c>
    </row>
    <row r="40" spans="2:8" s="87" customFormat="1">
      <c r="B40" s="87" t="s">
        <v>2241</v>
      </c>
      <c r="C40" s="88" t="s">
        <v>649</v>
      </c>
      <c r="D40" s="87" t="s">
        <v>1497</v>
      </c>
      <c r="E40" s="87" t="s">
        <v>1577</v>
      </c>
      <c r="F40" s="89">
        <v>149184</v>
      </c>
      <c r="G40" s="89">
        <v>1823.1</v>
      </c>
      <c r="H40" s="89">
        <v>0.56999999999999995</v>
      </c>
    </row>
    <row r="41" spans="2:8" s="87" customFormat="1">
      <c r="B41" s="87" t="s">
        <v>2242</v>
      </c>
      <c r="C41" s="88" t="s">
        <v>649</v>
      </c>
      <c r="D41" s="87" t="s">
        <v>675</v>
      </c>
      <c r="E41" s="87" t="s">
        <v>1578</v>
      </c>
      <c r="F41" s="89">
        <v>1200000</v>
      </c>
      <c r="G41" s="89">
        <v>1815</v>
      </c>
      <c r="H41" s="89">
        <v>0.56999999999999995</v>
      </c>
    </row>
    <row r="42" spans="2:8" s="87" customFormat="1">
      <c r="B42" s="87" t="s">
        <v>2243</v>
      </c>
      <c r="C42" s="88" t="s">
        <v>649</v>
      </c>
      <c r="D42" s="87" t="s">
        <v>659</v>
      </c>
      <c r="E42" s="87" t="s">
        <v>1579</v>
      </c>
      <c r="F42" s="89">
        <v>200530</v>
      </c>
      <c r="G42" s="89">
        <v>1688.26</v>
      </c>
      <c r="H42" s="89">
        <v>0.53</v>
      </c>
    </row>
    <row r="43" spans="2:8" s="87" customFormat="1">
      <c r="B43" s="87" t="s">
        <v>2244</v>
      </c>
      <c r="C43" s="88" t="s">
        <v>649</v>
      </c>
      <c r="D43" s="87" t="s">
        <v>1372</v>
      </c>
      <c r="E43" s="87" t="s">
        <v>1373</v>
      </c>
      <c r="F43" s="89">
        <v>1800000</v>
      </c>
      <c r="G43" s="89">
        <v>1659.6</v>
      </c>
      <c r="H43" s="89">
        <v>0.52</v>
      </c>
    </row>
    <row r="44" spans="2:8" s="87" customFormat="1">
      <c r="B44" s="87" t="s">
        <v>1158</v>
      </c>
      <c r="C44" s="88" t="s">
        <v>649</v>
      </c>
      <c r="D44" s="87" t="s">
        <v>685</v>
      </c>
      <c r="E44" s="87" t="s">
        <v>703</v>
      </c>
      <c r="F44" s="89">
        <v>85000</v>
      </c>
      <c r="G44" s="89">
        <v>1600.34</v>
      </c>
      <c r="H44" s="89">
        <v>0.5</v>
      </c>
    </row>
    <row r="45" spans="2:8" s="87" customFormat="1">
      <c r="B45" s="87" t="s">
        <v>2198</v>
      </c>
      <c r="C45" s="88" t="s">
        <v>649</v>
      </c>
      <c r="D45" s="87" t="s">
        <v>675</v>
      </c>
      <c r="E45" s="87" t="s">
        <v>1555</v>
      </c>
      <c r="F45" s="89">
        <v>100000</v>
      </c>
      <c r="G45" s="89">
        <v>837.6</v>
      </c>
      <c r="H45" s="89">
        <v>0.26</v>
      </c>
    </row>
    <row r="46" spans="2:8" s="87" customFormat="1">
      <c r="B46" s="87" t="s">
        <v>2200</v>
      </c>
      <c r="C46" s="88" t="s">
        <v>649</v>
      </c>
      <c r="D46" s="87" t="s">
        <v>697</v>
      </c>
      <c r="E46" s="87" t="s">
        <v>1365</v>
      </c>
      <c r="F46" s="89">
        <v>12600</v>
      </c>
      <c r="G46" s="89">
        <v>316.47000000000003</v>
      </c>
      <c r="H46" s="89">
        <v>0.1</v>
      </c>
    </row>
    <row r="47" spans="2:8" s="87" customFormat="1">
      <c r="B47" s="151" t="s">
        <v>710</v>
      </c>
      <c r="C47" s="152"/>
      <c r="D47" s="151"/>
      <c r="E47" s="151"/>
      <c r="F47" s="153"/>
      <c r="G47" s="153">
        <f>SUM(G15:G46)</f>
        <v>244461.97</v>
      </c>
      <c r="H47" s="153">
        <f>SUM(H15:H46)</f>
        <v>76.13</v>
      </c>
    </row>
    <row r="48" spans="2:8" s="87" customFormat="1">
      <c r="B48" s="165" t="s">
        <v>49</v>
      </c>
      <c r="C48" s="166" t="s">
        <v>50</v>
      </c>
      <c r="D48" s="165" t="s">
        <v>51</v>
      </c>
      <c r="E48" s="165" t="s">
        <v>52</v>
      </c>
      <c r="F48" s="167" t="s">
        <v>53</v>
      </c>
      <c r="G48" s="167" t="s">
        <v>54</v>
      </c>
      <c r="H48" s="167" t="s">
        <v>55</v>
      </c>
    </row>
    <row r="49" spans="2:9" s="87" customFormat="1">
      <c r="B49" s="151" t="s">
        <v>56</v>
      </c>
      <c r="C49" s="88"/>
      <c r="F49" s="89"/>
      <c r="G49" s="89"/>
      <c r="H49" s="89"/>
    </row>
    <row r="50" spans="2:9" s="87" customFormat="1">
      <c r="B50" s="151" t="s">
        <v>57</v>
      </c>
      <c r="C50" s="88"/>
      <c r="F50" s="89"/>
      <c r="G50" s="89"/>
      <c r="H50" s="89"/>
    </row>
    <row r="51" spans="2:9" s="87" customFormat="1">
      <c r="B51" s="151" t="s">
        <v>58</v>
      </c>
      <c r="C51" s="88"/>
      <c r="F51" s="89"/>
      <c r="G51" s="89"/>
      <c r="H51" s="89"/>
    </row>
    <row r="52" spans="2:9" s="87" customFormat="1">
      <c r="B52" s="87" t="s">
        <v>557</v>
      </c>
      <c r="C52" s="88">
        <v>6.65</v>
      </c>
      <c r="D52" s="87" t="s">
        <v>60</v>
      </c>
      <c r="E52" s="87" t="s">
        <v>558</v>
      </c>
      <c r="F52" s="89">
        <v>4000000</v>
      </c>
      <c r="G52" s="89">
        <v>3998.16</v>
      </c>
      <c r="H52" s="89">
        <v>1.24</v>
      </c>
    </row>
    <row r="53" spans="2:9" s="87" customFormat="1">
      <c r="B53" s="87" t="s">
        <v>569</v>
      </c>
      <c r="C53" s="88">
        <v>6.63</v>
      </c>
      <c r="D53" s="87" t="s">
        <v>60</v>
      </c>
      <c r="E53" s="87" t="s">
        <v>570</v>
      </c>
      <c r="F53" s="89">
        <v>2348600</v>
      </c>
      <c r="G53" s="89">
        <v>2262.14</v>
      </c>
      <c r="H53" s="89">
        <v>0.7</v>
      </c>
    </row>
    <row r="54" spans="2:9" s="87" customFormat="1">
      <c r="B54" s="87" t="s">
        <v>551</v>
      </c>
      <c r="C54" s="88">
        <v>5.07</v>
      </c>
      <c r="D54" s="87" t="s">
        <v>60</v>
      </c>
      <c r="E54" s="87" t="s">
        <v>552</v>
      </c>
      <c r="F54" s="89">
        <v>869100</v>
      </c>
      <c r="G54" s="89">
        <v>899.77</v>
      </c>
      <c r="H54" s="89">
        <v>0.28000000000000003</v>
      </c>
    </row>
    <row r="55" spans="2:9" s="87" customFormat="1">
      <c r="B55" s="87" t="s">
        <v>828</v>
      </c>
      <c r="C55" s="88">
        <v>6.57</v>
      </c>
      <c r="D55" s="87" t="s">
        <v>60</v>
      </c>
      <c r="E55" s="87" t="s">
        <v>829</v>
      </c>
      <c r="F55" s="89">
        <v>500000</v>
      </c>
      <c r="G55" s="89">
        <v>554.66</v>
      </c>
      <c r="H55" s="89">
        <v>0.17</v>
      </c>
    </row>
    <row r="56" spans="2:9" s="87" customFormat="1">
      <c r="B56" s="87" t="s">
        <v>565</v>
      </c>
      <c r="C56" s="88">
        <v>5.78</v>
      </c>
      <c r="D56" s="87" t="s">
        <v>60</v>
      </c>
      <c r="E56" s="87" t="s">
        <v>566</v>
      </c>
      <c r="F56" s="89">
        <v>444100</v>
      </c>
      <c r="G56" s="89">
        <v>472.06</v>
      </c>
      <c r="H56" s="89">
        <v>0.15</v>
      </c>
    </row>
    <row r="57" spans="2:9" s="87" customFormat="1">
      <c r="B57" s="87" t="s">
        <v>1582</v>
      </c>
      <c r="C57" s="88">
        <v>6.77</v>
      </c>
      <c r="D57" s="87" t="s">
        <v>60</v>
      </c>
      <c r="E57" s="87" t="s">
        <v>1583</v>
      </c>
      <c r="F57" s="89">
        <v>173000</v>
      </c>
      <c r="G57" s="89">
        <v>201.18</v>
      </c>
      <c r="H57" s="89">
        <v>0.06</v>
      </c>
    </row>
    <row r="58" spans="2:9" s="87" customFormat="1">
      <c r="B58" s="87" t="s">
        <v>1584</v>
      </c>
      <c r="C58" s="88">
        <v>6.77</v>
      </c>
      <c r="D58" s="87" t="s">
        <v>60</v>
      </c>
      <c r="E58" s="87" t="s">
        <v>1585</v>
      </c>
      <c r="F58" s="89">
        <v>89600</v>
      </c>
      <c r="G58" s="89">
        <v>103.95</v>
      </c>
      <c r="H58" s="89">
        <v>0.03</v>
      </c>
    </row>
    <row r="59" spans="2:9" s="87" customFormat="1">
      <c r="B59" s="87" t="s">
        <v>553</v>
      </c>
      <c r="C59" s="88">
        <v>4.76</v>
      </c>
      <c r="D59" s="87" t="s">
        <v>60</v>
      </c>
      <c r="E59" s="87" t="s">
        <v>554</v>
      </c>
      <c r="F59" s="89">
        <v>75500</v>
      </c>
      <c r="G59" s="89">
        <v>80.86</v>
      </c>
      <c r="H59" s="89">
        <v>0.03</v>
      </c>
    </row>
    <row r="60" spans="2:9" s="87" customFormat="1">
      <c r="B60" s="87" t="s">
        <v>1586</v>
      </c>
      <c r="C60" s="88">
        <v>5.89</v>
      </c>
      <c r="D60" s="87" t="s">
        <v>60</v>
      </c>
      <c r="E60" s="87" t="s">
        <v>1587</v>
      </c>
      <c r="F60" s="89">
        <v>48500</v>
      </c>
      <c r="G60" s="89">
        <v>52.39</v>
      </c>
      <c r="H60" s="89">
        <v>0.02</v>
      </c>
    </row>
    <row r="61" spans="2:9" s="87" customFormat="1">
      <c r="B61" s="87" t="s">
        <v>563</v>
      </c>
      <c r="C61" s="88">
        <v>6.34</v>
      </c>
      <c r="D61" s="87" t="s">
        <v>60</v>
      </c>
      <c r="E61" s="87" t="s">
        <v>564</v>
      </c>
      <c r="F61" s="89">
        <v>29200</v>
      </c>
      <c r="G61" s="89">
        <v>30.82</v>
      </c>
      <c r="H61" s="89">
        <v>0.01</v>
      </c>
    </row>
    <row r="62" spans="2:9" s="87" customFormat="1">
      <c r="B62" s="87" t="s">
        <v>581</v>
      </c>
      <c r="C62" s="88">
        <v>6.62</v>
      </c>
      <c r="D62" s="87" t="s">
        <v>60</v>
      </c>
      <c r="E62" s="87" t="s">
        <v>582</v>
      </c>
      <c r="F62" s="89">
        <v>31600</v>
      </c>
      <c r="G62" s="89">
        <v>30.41</v>
      </c>
      <c r="H62" s="89">
        <v>0.01</v>
      </c>
    </row>
    <row r="63" spans="2:9" s="87" customFormat="1">
      <c r="B63" s="87" t="s">
        <v>1588</v>
      </c>
      <c r="C63" s="88">
        <v>6.55</v>
      </c>
      <c r="D63" s="87" t="s">
        <v>60</v>
      </c>
      <c r="E63" s="87" t="s">
        <v>1589</v>
      </c>
      <c r="F63" s="89">
        <v>13000</v>
      </c>
      <c r="G63" s="89">
        <v>13.52</v>
      </c>
      <c r="H63" s="89">
        <v>0</v>
      </c>
      <c r="I63" s="87" t="s">
        <v>1225</v>
      </c>
    </row>
    <row r="64" spans="2:9" s="87" customFormat="1">
      <c r="B64" s="87" t="s">
        <v>1590</v>
      </c>
      <c r="C64" s="88">
        <v>6.57</v>
      </c>
      <c r="D64" s="87" t="s">
        <v>60</v>
      </c>
      <c r="E64" s="87" t="s">
        <v>1591</v>
      </c>
      <c r="F64" s="89">
        <v>2000</v>
      </c>
      <c r="G64" s="89">
        <v>2</v>
      </c>
      <c r="H64" s="89">
        <v>0</v>
      </c>
      <c r="I64" s="87" t="s">
        <v>1225</v>
      </c>
    </row>
    <row r="65" spans="2:9" s="87" customFormat="1">
      <c r="B65" s="87" t="s">
        <v>571</v>
      </c>
      <c r="C65" s="88">
        <v>6.18</v>
      </c>
      <c r="D65" s="87" t="s">
        <v>60</v>
      </c>
      <c r="E65" s="87" t="s">
        <v>572</v>
      </c>
      <c r="F65" s="89">
        <v>1400</v>
      </c>
      <c r="G65" s="89">
        <v>1.47</v>
      </c>
      <c r="H65" s="89">
        <v>0</v>
      </c>
      <c r="I65" s="87" t="s">
        <v>1225</v>
      </c>
    </row>
    <row r="66" spans="2:9" s="87" customFormat="1">
      <c r="B66" s="151" t="s">
        <v>3016</v>
      </c>
      <c r="C66" s="88"/>
      <c r="F66" s="89"/>
      <c r="G66" s="89"/>
      <c r="H66" s="89"/>
    </row>
    <row r="67" spans="2:9" s="87" customFormat="1">
      <c r="B67" s="87" t="s">
        <v>2535</v>
      </c>
      <c r="C67" s="88">
        <v>3.82</v>
      </c>
      <c r="D67" s="87" t="s">
        <v>60</v>
      </c>
      <c r="E67" s="87" t="s">
        <v>464</v>
      </c>
      <c r="F67" s="89">
        <v>3809000</v>
      </c>
      <c r="G67" s="89">
        <v>3853.64</v>
      </c>
      <c r="H67" s="89">
        <v>1.2</v>
      </c>
    </row>
    <row r="68" spans="2:9" s="87" customFormat="1">
      <c r="B68" s="151" t="s">
        <v>68</v>
      </c>
      <c r="C68" s="152"/>
      <c r="D68" s="151"/>
      <c r="E68" s="151"/>
      <c r="F68" s="153"/>
      <c r="G68" s="153">
        <f>SUM(G52:G67)</f>
        <v>12557.029999999999</v>
      </c>
      <c r="H68" s="153">
        <f>SUM(H52:H67)</f>
        <v>3.8999999999999986</v>
      </c>
    </row>
    <row r="69" spans="2:9" s="87" customFormat="1">
      <c r="B69" s="151" t="s">
        <v>282</v>
      </c>
      <c r="C69" s="88"/>
      <c r="F69" s="89"/>
      <c r="G69" s="89"/>
      <c r="H69" s="89"/>
    </row>
    <row r="70" spans="2:9" s="87" customFormat="1">
      <c r="B70" s="87" t="s">
        <v>1057</v>
      </c>
      <c r="C70" s="88">
        <v>8.42</v>
      </c>
      <c r="D70" s="87" t="s">
        <v>776</v>
      </c>
      <c r="E70" s="87" t="s">
        <v>777</v>
      </c>
      <c r="F70" s="89">
        <v>700</v>
      </c>
      <c r="G70" s="89">
        <v>6712.49</v>
      </c>
      <c r="H70" s="89">
        <v>2.09</v>
      </c>
    </row>
    <row r="71" spans="2:9" s="87" customFormat="1">
      <c r="B71" s="87" t="s">
        <v>1122</v>
      </c>
      <c r="C71" s="88">
        <v>5.76</v>
      </c>
      <c r="D71" s="87" t="s">
        <v>164</v>
      </c>
      <c r="E71" s="87" t="s">
        <v>849</v>
      </c>
      <c r="F71" s="89">
        <v>250</v>
      </c>
      <c r="G71" s="89">
        <v>2787.7</v>
      </c>
      <c r="H71" s="89">
        <v>0.87</v>
      </c>
    </row>
    <row r="72" spans="2:9" s="87" customFormat="1">
      <c r="B72" s="87" t="s">
        <v>1592</v>
      </c>
      <c r="C72" s="88">
        <v>8.15</v>
      </c>
      <c r="D72" s="87" t="s">
        <v>1593</v>
      </c>
      <c r="E72" s="87" t="s">
        <v>1594</v>
      </c>
      <c r="F72" s="89">
        <v>250</v>
      </c>
      <c r="G72" s="89">
        <v>2607.87</v>
      </c>
      <c r="H72" s="89">
        <v>0.81</v>
      </c>
    </row>
    <row r="73" spans="2:9" s="87" customFormat="1">
      <c r="B73" s="87" t="s">
        <v>994</v>
      </c>
      <c r="C73" s="88">
        <v>4.99</v>
      </c>
      <c r="D73" s="87" t="s">
        <v>164</v>
      </c>
      <c r="E73" s="87" t="s">
        <v>600</v>
      </c>
      <c r="F73" s="89">
        <v>250</v>
      </c>
      <c r="G73" s="89">
        <v>2538.11</v>
      </c>
      <c r="H73" s="89">
        <v>0.79</v>
      </c>
    </row>
    <row r="74" spans="2:9" s="87" customFormat="1">
      <c r="B74" s="87" t="s">
        <v>774</v>
      </c>
      <c r="C74" s="88">
        <v>6.92</v>
      </c>
      <c r="D74" s="87" t="s">
        <v>164</v>
      </c>
      <c r="E74" s="87" t="s">
        <v>775</v>
      </c>
      <c r="F74" s="89">
        <v>250</v>
      </c>
      <c r="G74" s="89">
        <v>2479.5</v>
      </c>
      <c r="H74" s="89">
        <v>0.77</v>
      </c>
    </row>
    <row r="75" spans="2:9" s="87" customFormat="1">
      <c r="B75" s="87" t="s">
        <v>1060</v>
      </c>
      <c r="C75" s="88">
        <v>7.29</v>
      </c>
      <c r="D75" s="87" t="s">
        <v>302</v>
      </c>
      <c r="E75" s="87" t="s">
        <v>781</v>
      </c>
      <c r="F75" s="89">
        <v>215</v>
      </c>
      <c r="G75" s="89">
        <v>2178.1999999999998</v>
      </c>
      <c r="H75" s="89">
        <v>0.68</v>
      </c>
    </row>
    <row r="76" spans="2:9" s="87" customFormat="1">
      <c r="B76" s="87" t="s">
        <v>719</v>
      </c>
      <c r="C76" s="88">
        <v>5.59</v>
      </c>
      <c r="D76" s="87" t="s">
        <v>164</v>
      </c>
      <c r="E76" s="87" t="s">
        <v>720</v>
      </c>
      <c r="F76" s="89">
        <v>160</v>
      </c>
      <c r="G76" s="89">
        <v>1691.2</v>
      </c>
      <c r="H76" s="89">
        <v>0.53</v>
      </c>
    </row>
    <row r="77" spans="2:9" s="87" customFormat="1">
      <c r="B77" s="87" t="s">
        <v>2245</v>
      </c>
      <c r="C77" s="88">
        <v>6.5</v>
      </c>
      <c r="D77" s="87" t="s">
        <v>164</v>
      </c>
      <c r="E77" s="87" t="s">
        <v>1595</v>
      </c>
      <c r="F77" s="89">
        <v>150</v>
      </c>
      <c r="G77" s="89">
        <v>1596.8</v>
      </c>
      <c r="H77" s="89">
        <v>0.5</v>
      </c>
    </row>
    <row r="78" spans="2:9" s="87" customFormat="1">
      <c r="B78" s="87" t="s">
        <v>2246</v>
      </c>
      <c r="C78" s="88">
        <v>4.43</v>
      </c>
      <c r="D78" s="87" t="s">
        <v>164</v>
      </c>
      <c r="E78" s="87" t="s">
        <v>1596</v>
      </c>
      <c r="F78" s="89">
        <v>150</v>
      </c>
      <c r="G78" s="89">
        <v>1561.85</v>
      </c>
      <c r="H78" s="89">
        <v>0.49</v>
      </c>
    </row>
    <row r="79" spans="2:9" s="87" customFormat="1">
      <c r="B79" s="87" t="s">
        <v>1597</v>
      </c>
      <c r="C79" s="88">
        <v>8.6300000000000008</v>
      </c>
      <c r="D79" s="87" t="s">
        <v>1593</v>
      </c>
      <c r="E79" s="87" t="s">
        <v>1598</v>
      </c>
      <c r="F79" s="89">
        <v>150</v>
      </c>
      <c r="G79" s="89">
        <v>1524.81</v>
      </c>
      <c r="H79" s="89">
        <v>0.47</v>
      </c>
    </row>
    <row r="80" spans="2:9" s="87" customFormat="1">
      <c r="B80" s="87" t="s">
        <v>1183</v>
      </c>
      <c r="C80" s="88">
        <v>3.65</v>
      </c>
      <c r="D80" s="87" t="s">
        <v>164</v>
      </c>
      <c r="E80" s="87" t="s">
        <v>224</v>
      </c>
      <c r="F80" s="89">
        <v>150</v>
      </c>
      <c r="G80" s="89">
        <v>1522.39</v>
      </c>
      <c r="H80" s="89">
        <v>0.47</v>
      </c>
    </row>
    <row r="81" spans="2:8" s="87" customFormat="1">
      <c r="B81" s="87" t="s">
        <v>1014</v>
      </c>
      <c r="C81" s="88">
        <v>5.86</v>
      </c>
      <c r="D81" s="87" t="s">
        <v>164</v>
      </c>
      <c r="E81" s="87" t="s">
        <v>625</v>
      </c>
      <c r="F81" s="89">
        <v>60</v>
      </c>
      <c r="G81" s="89">
        <v>616.78</v>
      </c>
      <c r="H81" s="89">
        <v>0.19</v>
      </c>
    </row>
    <row r="82" spans="2:8" s="87" customFormat="1">
      <c r="B82" s="87" t="s">
        <v>1059</v>
      </c>
      <c r="C82" s="88">
        <v>6.48</v>
      </c>
      <c r="D82" s="87" t="s">
        <v>237</v>
      </c>
      <c r="E82" s="87" t="s">
        <v>780</v>
      </c>
      <c r="F82" s="89">
        <v>60</v>
      </c>
      <c r="G82" s="89">
        <v>609.66</v>
      </c>
      <c r="H82" s="89">
        <v>0.19</v>
      </c>
    </row>
    <row r="83" spans="2:8" s="87" customFormat="1">
      <c r="B83" s="87" t="s">
        <v>2247</v>
      </c>
      <c r="C83" s="88">
        <v>5.09</v>
      </c>
      <c r="D83" s="87" t="s">
        <v>164</v>
      </c>
      <c r="E83" s="87" t="s">
        <v>1599</v>
      </c>
      <c r="F83" s="89">
        <v>50</v>
      </c>
      <c r="G83" s="89">
        <v>526</v>
      </c>
      <c r="H83" s="89">
        <v>0.16</v>
      </c>
    </row>
    <row r="84" spans="2:8" s="87" customFormat="1">
      <c r="B84" s="87" t="s">
        <v>1004</v>
      </c>
      <c r="C84" s="88">
        <v>5.94</v>
      </c>
      <c r="D84" s="87" t="s">
        <v>167</v>
      </c>
      <c r="E84" s="87" t="s">
        <v>616</v>
      </c>
      <c r="F84" s="89">
        <v>250</v>
      </c>
      <c r="G84" s="89">
        <v>523.99</v>
      </c>
      <c r="H84" s="89">
        <v>0.16</v>
      </c>
    </row>
    <row r="85" spans="2:8" s="87" customFormat="1">
      <c r="B85" s="87" t="s">
        <v>1005</v>
      </c>
      <c r="C85" s="88">
        <v>6.32</v>
      </c>
      <c r="D85" s="87" t="s">
        <v>167</v>
      </c>
      <c r="E85" s="87" t="s">
        <v>617</v>
      </c>
      <c r="F85" s="89">
        <v>250</v>
      </c>
      <c r="G85" s="89">
        <v>519.03</v>
      </c>
      <c r="H85" s="89">
        <v>0.16</v>
      </c>
    </row>
    <row r="86" spans="2:8" s="87" customFormat="1">
      <c r="B86" s="87" t="s">
        <v>1600</v>
      </c>
      <c r="C86" s="88">
        <v>5.21</v>
      </c>
      <c r="D86" s="87" t="s">
        <v>164</v>
      </c>
      <c r="E86" s="87" t="s">
        <v>1601</v>
      </c>
      <c r="F86" s="89">
        <v>49</v>
      </c>
      <c r="G86" s="89">
        <v>515.79</v>
      </c>
      <c r="H86" s="89">
        <v>0.16</v>
      </c>
    </row>
    <row r="87" spans="2:8" s="87" customFormat="1">
      <c r="B87" s="87" t="s">
        <v>2235</v>
      </c>
      <c r="C87" s="88">
        <v>6.65</v>
      </c>
      <c r="D87" s="87" t="s">
        <v>167</v>
      </c>
      <c r="E87" s="87" t="s">
        <v>1529</v>
      </c>
      <c r="F87" s="89">
        <v>250</v>
      </c>
      <c r="G87" s="89">
        <v>514.17999999999995</v>
      </c>
      <c r="H87" s="89">
        <v>0.16</v>
      </c>
    </row>
    <row r="88" spans="2:8" s="87" customFormat="1">
      <c r="B88" s="87" t="s">
        <v>1010</v>
      </c>
      <c r="C88" s="88">
        <v>3.45</v>
      </c>
      <c r="D88" s="87" t="s">
        <v>164</v>
      </c>
      <c r="E88" s="87" t="s">
        <v>220</v>
      </c>
      <c r="F88" s="89">
        <v>50</v>
      </c>
      <c r="G88" s="89">
        <v>505.18</v>
      </c>
      <c r="H88" s="89">
        <v>0.16</v>
      </c>
    </row>
    <row r="89" spans="2:8" s="87" customFormat="1">
      <c r="B89" s="87" t="s">
        <v>1176</v>
      </c>
      <c r="C89" s="88">
        <v>4.4400000000000004</v>
      </c>
      <c r="D89" s="87" t="s">
        <v>167</v>
      </c>
      <c r="E89" s="87" t="s">
        <v>199</v>
      </c>
      <c r="F89" s="89">
        <v>26</v>
      </c>
      <c r="G89" s="89">
        <v>333.61</v>
      </c>
      <c r="H89" s="89">
        <v>0.1</v>
      </c>
    </row>
    <row r="90" spans="2:8" s="87" customFormat="1">
      <c r="B90" s="87" t="s">
        <v>1035</v>
      </c>
      <c r="C90" s="88">
        <v>4.2300000000000004</v>
      </c>
      <c r="D90" s="87" t="s">
        <v>167</v>
      </c>
      <c r="E90" s="87" t="s">
        <v>502</v>
      </c>
      <c r="F90" s="89">
        <v>30</v>
      </c>
      <c r="G90" s="89">
        <v>311.01</v>
      </c>
      <c r="H90" s="89">
        <v>0.1</v>
      </c>
    </row>
    <row r="91" spans="2:8" s="87" customFormat="1">
      <c r="B91" s="87" t="s">
        <v>1205</v>
      </c>
      <c r="C91" s="88">
        <v>3.58</v>
      </c>
      <c r="D91" s="87" t="s">
        <v>164</v>
      </c>
      <c r="E91" s="87" t="s">
        <v>304</v>
      </c>
      <c r="F91" s="89">
        <v>11</v>
      </c>
      <c r="G91" s="89">
        <v>111.02</v>
      </c>
      <c r="H91" s="89">
        <v>0.03</v>
      </c>
    </row>
    <row r="92" spans="2:8" s="87" customFormat="1">
      <c r="B92" s="87" t="s">
        <v>1170</v>
      </c>
      <c r="C92" s="88">
        <v>3.94</v>
      </c>
      <c r="D92" s="87" t="s">
        <v>164</v>
      </c>
      <c r="E92" s="87" t="s">
        <v>169</v>
      </c>
      <c r="F92" s="89">
        <v>2</v>
      </c>
      <c r="G92" s="89">
        <v>20.79</v>
      </c>
      <c r="H92" s="89">
        <v>0.01</v>
      </c>
    </row>
    <row r="93" spans="2:8" s="87" customFormat="1">
      <c r="B93" s="151" t="s">
        <v>937</v>
      </c>
      <c r="C93" s="152"/>
      <c r="D93" s="151"/>
      <c r="E93" s="151"/>
      <c r="F93" s="153"/>
      <c r="G93" s="153">
        <f>SUM(G70:G92)</f>
        <v>32307.96</v>
      </c>
      <c r="H93" s="153">
        <f>SUM(H70:H92)</f>
        <v>10.049999999999999</v>
      </c>
    </row>
    <row r="94" spans="2:8" s="87" customFormat="1">
      <c r="B94" s="151" t="s">
        <v>69</v>
      </c>
      <c r="C94" s="88"/>
      <c r="F94" s="89"/>
      <c r="G94" s="89"/>
      <c r="H94" s="89"/>
    </row>
    <row r="95" spans="2:8" s="87" customFormat="1">
      <c r="B95" s="87" t="s">
        <v>968</v>
      </c>
      <c r="C95" s="88">
        <v>4.17</v>
      </c>
      <c r="D95" s="87" t="s">
        <v>80</v>
      </c>
      <c r="E95" s="87" t="s">
        <v>752</v>
      </c>
      <c r="F95" s="89">
        <v>1000</v>
      </c>
      <c r="G95" s="89">
        <v>4843.59</v>
      </c>
      <c r="H95" s="89">
        <v>1.51</v>
      </c>
    </row>
    <row r="96" spans="2:8" s="87" customFormat="1">
      <c r="B96" s="87" t="s">
        <v>961</v>
      </c>
      <c r="C96" s="88">
        <v>3.77</v>
      </c>
      <c r="D96" s="87" t="s">
        <v>72</v>
      </c>
      <c r="E96" s="87" t="s">
        <v>527</v>
      </c>
      <c r="F96" s="89">
        <v>5000</v>
      </c>
      <c r="G96" s="89">
        <v>4843.42</v>
      </c>
      <c r="H96" s="89">
        <v>1.51</v>
      </c>
    </row>
    <row r="97" spans="2:11" s="87" customFormat="1">
      <c r="B97" s="87" t="s">
        <v>1062</v>
      </c>
      <c r="C97" s="88">
        <v>3.33</v>
      </c>
      <c r="D97" s="87" t="s">
        <v>72</v>
      </c>
      <c r="E97" s="87" t="s">
        <v>73</v>
      </c>
      <c r="F97" s="89">
        <v>3500</v>
      </c>
      <c r="G97" s="89">
        <v>3479.37</v>
      </c>
      <c r="H97" s="89">
        <v>1.08</v>
      </c>
    </row>
    <row r="98" spans="2:11" s="87" customFormat="1">
      <c r="B98" s="87" t="s">
        <v>1602</v>
      </c>
      <c r="C98" s="88">
        <v>3.5</v>
      </c>
      <c r="D98" s="87" t="s">
        <v>60</v>
      </c>
      <c r="E98" s="87" t="s">
        <v>1603</v>
      </c>
      <c r="F98" s="89">
        <v>2500000</v>
      </c>
      <c r="G98" s="89">
        <v>2462.46</v>
      </c>
      <c r="H98" s="89">
        <v>0.77</v>
      </c>
    </row>
    <row r="99" spans="2:11" s="87" customFormat="1">
      <c r="B99" s="151" t="s">
        <v>70</v>
      </c>
      <c r="C99" s="88">
        <v>3.29</v>
      </c>
      <c r="D99" s="87" t="s">
        <v>60</v>
      </c>
      <c r="E99" s="87" t="s">
        <v>71</v>
      </c>
      <c r="F99" s="89">
        <v>1000000</v>
      </c>
      <c r="G99" s="89">
        <v>993.91</v>
      </c>
      <c r="H99" s="89">
        <v>0.31</v>
      </c>
    </row>
    <row r="100" spans="2:11" s="87" customFormat="1">
      <c r="B100" s="151" t="s">
        <v>142</v>
      </c>
      <c r="C100" s="152"/>
      <c r="D100" s="151"/>
      <c r="E100" s="151"/>
      <c r="F100" s="153"/>
      <c r="G100" s="153">
        <f>SUM(G95:G99)</f>
        <v>16622.75</v>
      </c>
      <c r="H100" s="153">
        <f>SUM(H95:H99)</f>
        <v>5.1799999999999988</v>
      </c>
    </row>
    <row r="101" spans="2:11" s="87" customFormat="1">
      <c r="B101" s="151" t="s">
        <v>2926</v>
      </c>
      <c r="C101" s="152"/>
      <c r="D101" s="151"/>
      <c r="E101" s="151"/>
      <c r="F101" s="153"/>
      <c r="G101" s="153"/>
      <c r="H101" s="153"/>
    </row>
    <row r="102" spans="2:11" s="87" customFormat="1">
      <c r="B102" s="87" t="s">
        <v>44</v>
      </c>
      <c r="C102" s="88" t="s">
        <v>649</v>
      </c>
      <c r="D102" s="87" t="s">
        <v>1580</v>
      </c>
      <c r="E102" s="87" t="s">
        <v>1581</v>
      </c>
      <c r="F102" s="89">
        <v>87119397.129999995</v>
      </c>
      <c r="G102" s="89">
        <v>10002.09</v>
      </c>
      <c r="H102" s="89">
        <v>3.11</v>
      </c>
    </row>
    <row r="103" spans="2:11" s="87" customFormat="1">
      <c r="B103" s="151" t="s">
        <v>2925</v>
      </c>
      <c r="C103" s="152"/>
      <c r="D103" s="151"/>
      <c r="E103" s="151"/>
      <c r="F103" s="153"/>
      <c r="G103" s="153">
        <f>SUM(G102)</f>
        <v>10002.09</v>
      </c>
      <c r="H103" s="153">
        <f>SUM(H102)</f>
        <v>3.11</v>
      </c>
    </row>
    <row r="104" spans="2:11" s="87" customFormat="1">
      <c r="B104" s="151" t="s">
        <v>534</v>
      </c>
      <c r="C104" s="152"/>
      <c r="D104" s="151"/>
      <c r="E104" s="151"/>
      <c r="F104" s="153"/>
      <c r="G104" s="153">
        <v>5274.46</v>
      </c>
      <c r="H104" s="153">
        <v>1.64</v>
      </c>
    </row>
    <row r="105" spans="2:11" s="87" customFormat="1">
      <c r="B105" s="151" t="s">
        <v>144</v>
      </c>
      <c r="C105" s="152"/>
      <c r="D105" s="151"/>
      <c r="E105" s="151"/>
      <c r="F105" s="153"/>
      <c r="G105" s="153">
        <f>321226.26</f>
        <v>321226.26</v>
      </c>
      <c r="H105" s="153">
        <f>+G105*100/G107</f>
        <v>100.01127620303205</v>
      </c>
      <c r="I105" s="158"/>
      <c r="J105" s="158"/>
      <c r="K105" s="158"/>
    </row>
    <row r="106" spans="2:11" s="87" customFormat="1">
      <c r="B106" s="151" t="s">
        <v>145</v>
      </c>
      <c r="C106" s="152"/>
      <c r="D106" s="151"/>
      <c r="E106" s="151"/>
      <c r="F106" s="153"/>
      <c r="G106" s="153">
        <f>-36.2180412499956</f>
        <v>-36.218041249995601</v>
      </c>
      <c r="H106" s="153">
        <f>+G106*100/G107</f>
        <v>-1.1276203032050115E-2</v>
      </c>
    </row>
    <row r="107" spans="2:11" s="87" customFormat="1">
      <c r="B107" s="151" t="s">
        <v>146</v>
      </c>
      <c r="C107" s="152"/>
      <c r="D107" s="151"/>
      <c r="E107" s="151"/>
      <c r="F107" s="153"/>
      <c r="G107" s="153">
        <v>321190.04195874999</v>
      </c>
      <c r="H107" s="153">
        <v>100</v>
      </c>
    </row>
    <row r="108" spans="2:11" s="87" customFormat="1">
      <c r="B108" s="87" t="s">
        <v>147</v>
      </c>
      <c r="C108" s="88"/>
      <c r="F108" s="89"/>
      <c r="G108" s="89"/>
      <c r="H108" s="89"/>
    </row>
    <row r="109" spans="2:11" s="87" customFormat="1">
      <c r="B109" s="87" t="s">
        <v>148</v>
      </c>
      <c r="C109" s="88"/>
      <c r="F109" s="89"/>
      <c r="G109" s="89"/>
      <c r="H109" s="89"/>
    </row>
    <row r="110" spans="2:11" s="87" customFormat="1">
      <c r="C110" s="88"/>
      <c r="F110" s="89"/>
      <c r="G110" s="89"/>
      <c r="H110" s="89"/>
    </row>
    <row r="111" spans="2:11" s="87" customFormat="1" ht="25.5">
      <c r="B111" s="169" t="s">
        <v>149</v>
      </c>
      <c r="C111" s="88" t="s">
        <v>150</v>
      </c>
      <c r="F111" s="89"/>
      <c r="G111" s="89"/>
      <c r="H111" s="89"/>
    </row>
    <row r="112" spans="2:11" s="87" customFormat="1">
      <c r="B112" s="169"/>
      <c r="C112" s="88"/>
      <c r="F112" s="89"/>
      <c r="G112" s="89"/>
      <c r="H112" s="89"/>
    </row>
    <row r="113" spans="2:8" s="87" customFormat="1">
      <c r="B113" s="151" t="s">
        <v>2523</v>
      </c>
      <c r="C113" s="88"/>
      <c r="F113" s="89"/>
      <c r="G113" s="89"/>
      <c r="H113" s="89"/>
    </row>
    <row r="114" spans="2:8" s="87" customFormat="1">
      <c r="B114" s="151" t="s">
        <v>151</v>
      </c>
      <c r="C114" s="88"/>
      <c r="F114" s="89"/>
      <c r="G114" s="89"/>
      <c r="H114" s="89"/>
    </row>
    <row r="115" spans="2:8" s="87" customFormat="1">
      <c r="B115" s="151" t="s">
        <v>1376</v>
      </c>
      <c r="C115" s="88"/>
      <c r="F115" s="89"/>
      <c r="G115" s="89"/>
      <c r="H115" s="89"/>
    </row>
    <row r="116" spans="2:8" s="87" customFormat="1">
      <c r="B116" s="151" t="s">
        <v>152</v>
      </c>
      <c r="C116" s="88"/>
      <c r="F116" s="89"/>
      <c r="G116" s="89"/>
      <c r="H116" s="89"/>
    </row>
    <row r="117" spans="2:8" s="87" customFormat="1">
      <c r="B117" s="151" t="s">
        <v>1604</v>
      </c>
      <c r="C117" s="152"/>
      <c r="F117" s="89"/>
      <c r="G117" s="89"/>
      <c r="H117" s="89"/>
    </row>
    <row r="118" spans="2:8" s="87" customFormat="1">
      <c r="B118" s="151" t="s">
        <v>1605</v>
      </c>
      <c r="C118" s="152"/>
      <c r="F118" s="89"/>
      <c r="G118" s="89"/>
      <c r="H118" s="89"/>
    </row>
    <row r="119" spans="2:8" s="87" customFormat="1">
      <c r="B119" s="151" t="s">
        <v>1606</v>
      </c>
      <c r="C119" s="152"/>
      <c r="F119" s="89"/>
      <c r="G119" s="89"/>
      <c r="H119" s="89"/>
    </row>
    <row r="120" spans="2:8" s="87" customFormat="1">
      <c r="B120" s="151" t="s">
        <v>1607</v>
      </c>
      <c r="C120" s="152"/>
      <c r="F120" s="89"/>
      <c r="G120" s="89"/>
      <c r="H120" s="89"/>
    </row>
    <row r="121" spans="2:8" s="87" customFormat="1">
      <c r="B121" s="151" t="s">
        <v>1608</v>
      </c>
      <c r="C121" s="152"/>
      <c r="F121" s="89"/>
      <c r="G121" s="89"/>
      <c r="H121" s="89"/>
    </row>
    <row r="122" spans="2:8" s="87" customFormat="1">
      <c r="B122" s="151" t="s">
        <v>1609</v>
      </c>
      <c r="C122" s="152"/>
      <c r="F122" s="89"/>
      <c r="G122" s="89"/>
      <c r="H122" s="89"/>
    </row>
    <row r="123" spans="2:8" s="87" customFormat="1">
      <c r="B123" s="151" t="s">
        <v>1610</v>
      </c>
      <c r="C123" s="152"/>
      <c r="F123" s="89"/>
      <c r="G123" s="89"/>
      <c r="H123" s="89"/>
    </row>
    <row r="124" spans="2:8" s="87" customFormat="1">
      <c r="B124" s="151" t="s">
        <v>1611</v>
      </c>
      <c r="C124" s="152"/>
      <c r="F124" s="89"/>
      <c r="G124" s="89"/>
      <c r="H124" s="89"/>
    </row>
    <row r="125" spans="2:8" s="87" customFormat="1">
      <c r="B125" s="151" t="s">
        <v>1612</v>
      </c>
      <c r="C125" s="152"/>
      <c r="F125" s="89"/>
      <c r="G125" s="89"/>
      <c r="H125" s="89"/>
    </row>
    <row r="126" spans="2:8" s="87" customFormat="1">
      <c r="B126" s="151" t="s">
        <v>1613</v>
      </c>
      <c r="C126" s="152"/>
      <c r="F126" s="89"/>
      <c r="G126" s="89"/>
      <c r="H126" s="89"/>
    </row>
    <row r="127" spans="2:8" s="87" customFormat="1">
      <c r="B127" s="151" t="s">
        <v>1614</v>
      </c>
      <c r="C127" s="152"/>
      <c r="F127" s="89"/>
      <c r="G127" s="89"/>
      <c r="H127" s="89"/>
    </row>
    <row r="128" spans="2:8" s="87" customFormat="1">
      <c r="B128" s="151" t="s">
        <v>1615</v>
      </c>
      <c r="C128" s="152"/>
      <c r="F128" s="89"/>
      <c r="G128" s="89"/>
      <c r="H128" s="89"/>
    </row>
    <row r="129" spans="2:8" s="87" customFormat="1">
      <c r="B129" s="151" t="s">
        <v>2351</v>
      </c>
      <c r="C129" s="152"/>
      <c r="F129" s="89"/>
      <c r="G129" s="89"/>
      <c r="H129" s="89"/>
    </row>
    <row r="130" spans="2:8" s="87" customFormat="1">
      <c r="B130" s="151" t="s">
        <v>2520</v>
      </c>
      <c r="C130" s="88"/>
      <c r="F130" s="89"/>
      <c r="G130" s="89"/>
      <c r="H130" s="89"/>
    </row>
    <row r="131" spans="2:8" s="87" customFormat="1">
      <c r="B131" s="151" t="s">
        <v>898</v>
      </c>
      <c r="C131" s="88"/>
      <c r="F131" s="89"/>
      <c r="G131" s="89"/>
      <c r="H131" s="89"/>
    </row>
    <row r="132" spans="2:8" s="87" customFormat="1">
      <c r="B132" s="151" t="s">
        <v>162</v>
      </c>
      <c r="C132" s="88"/>
      <c r="F132" s="89"/>
      <c r="G132" s="89"/>
      <c r="H132" s="89"/>
    </row>
    <row r="133" spans="2:8" s="87" customFormat="1">
      <c r="C133" s="88"/>
      <c r="F133" s="89"/>
      <c r="G133" s="89"/>
      <c r="H133" s="89"/>
    </row>
    <row r="134" spans="2:8" s="87" customFormat="1" ht="14.25">
      <c r="B134" s="219" t="s">
        <v>3024</v>
      </c>
      <c r="C134" s="170"/>
      <c r="F134" s="89"/>
      <c r="G134" s="89"/>
      <c r="H134" s="89"/>
    </row>
    <row r="135" spans="2:8" s="87" customFormat="1" ht="25.5">
      <c r="B135" s="171" t="s">
        <v>2522</v>
      </c>
      <c r="C135" s="171" t="s">
        <v>3025</v>
      </c>
      <c r="F135" s="89"/>
      <c r="G135" s="89"/>
      <c r="H135" s="89"/>
    </row>
    <row r="136" spans="2:8" s="87" customFormat="1">
      <c r="B136" s="221" t="s">
        <v>3020</v>
      </c>
      <c r="C136" s="222">
        <v>3500</v>
      </c>
      <c r="F136" s="89"/>
      <c r="G136" s="89"/>
      <c r="H136" s="89"/>
    </row>
    <row r="137" spans="2:8" s="87" customFormat="1">
      <c r="B137" s="221" t="s">
        <v>3019</v>
      </c>
      <c r="C137" s="220">
        <f>SUM(C136:C136)</f>
        <v>3500</v>
      </c>
      <c r="F137" s="89"/>
      <c r="G137" s="89"/>
      <c r="H137" s="89"/>
    </row>
    <row r="138" spans="2:8" s="87" customFormat="1">
      <c r="C138" s="88"/>
      <c r="F138" s="89"/>
      <c r="G138" s="89"/>
      <c r="H138" s="89"/>
    </row>
    <row r="139" spans="2:8" s="87" customFormat="1">
      <c r="C139" s="88"/>
      <c r="F139" s="89"/>
      <c r="G139" s="89"/>
      <c r="H139" s="89"/>
    </row>
    <row r="140" spans="2:8" s="87" customFormat="1">
      <c r="C140" s="88"/>
      <c r="F140" s="89"/>
      <c r="G140" s="89"/>
      <c r="H140" s="89"/>
    </row>
    <row r="141" spans="2:8" s="87" customFormat="1">
      <c r="C141" s="88"/>
      <c r="F141" s="89"/>
      <c r="G141" s="89"/>
      <c r="H141" s="89"/>
    </row>
    <row r="142" spans="2:8" s="87" customFormat="1">
      <c r="C142" s="88"/>
      <c r="F142" s="89"/>
      <c r="G142" s="89"/>
      <c r="H142" s="89"/>
    </row>
    <row r="143" spans="2:8" s="87" customFormat="1">
      <c r="C143" s="88"/>
      <c r="F143" s="89"/>
      <c r="G143" s="89"/>
      <c r="H143" s="89"/>
    </row>
    <row r="144" spans="2:8" s="87" customFormat="1">
      <c r="C144" s="88"/>
      <c r="F144" s="89"/>
      <c r="G144" s="89"/>
      <c r="H144" s="89"/>
    </row>
  </sheetData>
  <mergeCells count="2">
    <mergeCell ref="B1:E1"/>
    <mergeCell ref="C3:C8"/>
  </mergeCells>
  <hyperlinks>
    <hyperlink ref="A1" location="Index!A1" display="Index" xr:uid="{CA3D6A43-1116-4FB7-8BF7-CD9315F133F2}"/>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dimension ref="A1:H88"/>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2.140625" style="1" bestFit="1" customWidth="1"/>
    <col min="5" max="5" width="14.5703125" style="1" bestFit="1" customWidth="1"/>
    <col min="6" max="6" width="11.5703125" style="4" bestFit="1" customWidth="1"/>
    <col min="7" max="7" width="18.140625" style="4" bestFit="1" customWidth="1"/>
    <col min="8" max="8" width="9.140625" style="4" bestFit="1" customWidth="1"/>
    <col min="9" max="16384" width="9.140625" style="1"/>
  </cols>
  <sheetData>
    <row r="1" spans="1:8">
      <c r="A1" s="3" t="s">
        <v>0</v>
      </c>
      <c r="B1" s="265" t="s">
        <v>33</v>
      </c>
      <c r="C1" s="265"/>
      <c r="D1" s="265"/>
      <c r="E1" s="265"/>
    </row>
    <row r="2" spans="1:8" ht="13.5" thickBot="1"/>
    <row r="3" spans="1:8" ht="15">
      <c r="B3" s="96" t="s">
        <v>2382</v>
      </c>
      <c r="C3" s="266"/>
    </row>
    <row r="4" spans="1:8" ht="15">
      <c r="B4" s="98" t="s">
        <v>2383</v>
      </c>
      <c r="C4" s="267"/>
    </row>
    <row r="5" spans="1:8" ht="15">
      <c r="B5" s="98"/>
      <c r="C5" s="267"/>
    </row>
    <row r="6" spans="1:8" ht="15">
      <c r="B6" s="98" t="s">
        <v>2359</v>
      </c>
      <c r="C6" s="267"/>
    </row>
    <row r="7" spans="1:8" ht="15">
      <c r="B7" s="98" t="s">
        <v>2384</v>
      </c>
      <c r="C7" s="267"/>
    </row>
    <row r="8" spans="1:8" ht="15.75" thickBot="1">
      <c r="B8" s="99" t="s">
        <v>2385</v>
      </c>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58</v>
      </c>
    </row>
    <row r="16" spans="1:8">
      <c r="B16" s="1" t="s">
        <v>461</v>
      </c>
      <c r="C16" s="11">
        <v>3.7</v>
      </c>
      <c r="D16" s="1" t="s">
        <v>60</v>
      </c>
      <c r="E16" s="1" t="s">
        <v>462</v>
      </c>
      <c r="F16" s="4">
        <v>31074700</v>
      </c>
      <c r="G16" s="4">
        <v>32149.51</v>
      </c>
      <c r="H16" s="4">
        <v>9.93</v>
      </c>
    </row>
    <row r="17" spans="2:8">
      <c r="B17" s="1" t="s">
        <v>733</v>
      </c>
      <c r="C17" s="11">
        <v>3.58</v>
      </c>
      <c r="D17" s="1" t="s">
        <v>60</v>
      </c>
      <c r="E17" s="1" t="s">
        <v>734</v>
      </c>
      <c r="F17" s="4">
        <v>27000000</v>
      </c>
      <c r="G17" s="4">
        <v>27717.61</v>
      </c>
      <c r="H17" s="4">
        <v>8.57</v>
      </c>
    </row>
    <row r="18" spans="2:8">
      <c r="B18" s="1" t="s">
        <v>463</v>
      </c>
      <c r="C18" s="11">
        <v>3.82</v>
      </c>
      <c r="D18" s="1" t="s">
        <v>60</v>
      </c>
      <c r="E18" s="1" t="s">
        <v>464</v>
      </c>
      <c r="F18" s="4">
        <v>5000000</v>
      </c>
      <c r="G18" s="4">
        <v>5058.6000000000004</v>
      </c>
      <c r="H18" s="4">
        <v>1.56</v>
      </c>
    </row>
    <row r="19" spans="2:8">
      <c r="B19" s="2" t="s">
        <v>68</v>
      </c>
      <c r="C19" s="10"/>
      <c r="D19" s="2"/>
      <c r="E19" s="2"/>
      <c r="F19" s="7"/>
      <c r="G19" s="7">
        <f>SUM(G12:G18)</f>
        <v>64925.719999999994</v>
      </c>
      <c r="H19" s="7">
        <f>SUM(H12:H18)</f>
        <v>20.059999999999999</v>
      </c>
    </row>
    <row r="20" spans="2:8">
      <c r="B20" s="2" t="s">
        <v>69</v>
      </c>
    </row>
    <row r="21" spans="2:8">
      <c r="B21" s="1" t="s">
        <v>953</v>
      </c>
      <c r="C21" s="11">
        <v>3.43</v>
      </c>
      <c r="D21" s="1" t="s">
        <v>72</v>
      </c>
      <c r="E21" s="1" t="s">
        <v>735</v>
      </c>
      <c r="F21" s="4">
        <v>20000</v>
      </c>
      <c r="G21" s="4">
        <v>19788.32</v>
      </c>
      <c r="H21" s="4">
        <v>6.11</v>
      </c>
    </row>
    <row r="22" spans="2:8">
      <c r="B22" s="1" t="s">
        <v>416</v>
      </c>
      <c r="C22" s="11">
        <v>3.55</v>
      </c>
      <c r="D22" s="1" t="s">
        <v>72</v>
      </c>
      <c r="E22" s="1" t="s">
        <v>417</v>
      </c>
      <c r="F22" s="4">
        <v>3000</v>
      </c>
      <c r="G22" s="4">
        <v>14785.74</v>
      </c>
      <c r="H22" s="4">
        <v>4.57</v>
      </c>
    </row>
    <row r="23" spans="2:8">
      <c r="B23" s="1" t="s">
        <v>524</v>
      </c>
      <c r="C23" s="11">
        <v>3.75</v>
      </c>
      <c r="D23" s="1" t="s">
        <v>72</v>
      </c>
      <c r="E23" s="1" t="s">
        <v>525</v>
      </c>
      <c r="F23" s="4">
        <v>15000</v>
      </c>
      <c r="G23" s="4">
        <v>14510.79</v>
      </c>
      <c r="H23" s="4">
        <v>4.4800000000000004</v>
      </c>
    </row>
    <row r="24" spans="2:8">
      <c r="B24" s="1" t="s">
        <v>736</v>
      </c>
      <c r="C24" s="11">
        <v>3.38</v>
      </c>
      <c r="D24" s="1" t="s">
        <v>60</v>
      </c>
      <c r="E24" s="1" t="s">
        <v>737</v>
      </c>
      <c r="F24" s="4">
        <v>12500000</v>
      </c>
      <c r="G24" s="4">
        <v>12342.28</v>
      </c>
      <c r="H24" s="4">
        <v>3.81</v>
      </c>
    </row>
    <row r="25" spans="2:8">
      <c r="B25" s="1" t="s">
        <v>954</v>
      </c>
      <c r="C25" s="11">
        <v>4.12</v>
      </c>
      <c r="D25" s="1" t="s">
        <v>72</v>
      </c>
      <c r="E25" s="1" t="s">
        <v>738</v>
      </c>
      <c r="F25" s="4">
        <v>12500</v>
      </c>
      <c r="G25" s="4">
        <v>12131.43</v>
      </c>
      <c r="H25" s="4">
        <v>3.75</v>
      </c>
    </row>
    <row r="26" spans="2:8">
      <c r="B26" s="1" t="s">
        <v>955</v>
      </c>
      <c r="C26" s="11">
        <v>3.35</v>
      </c>
      <c r="D26" s="1" t="s">
        <v>72</v>
      </c>
      <c r="E26" s="1" t="s">
        <v>739</v>
      </c>
      <c r="F26" s="4">
        <v>2000</v>
      </c>
      <c r="G26" s="4">
        <v>9947.0499999999993</v>
      </c>
      <c r="H26" s="4">
        <v>3.07</v>
      </c>
    </row>
    <row r="27" spans="2:8">
      <c r="B27" s="1" t="s">
        <v>956</v>
      </c>
      <c r="C27" s="11">
        <v>3.6</v>
      </c>
      <c r="D27" s="1" t="s">
        <v>72</v>
      </c>
      <c r="E27" s="1" t="s">
        <v>424</v>
      </c>
      <c r="F27" s="4">
        <v>2000</v>
      </c>
      <c r="G27" s="4">
        <v>9885.92</v>
      </c>
      <c r="H27" s="4">
        <v>3.05</v>
      </c>
    </row>
    <row r="28" spans="2:8">
      <c r="B28" s="1" t="s">
        <v>957</v>
      </c>
      <c r="C28" s="11">
        <v>3.63</v>
      </c>
      <c r="D28" s="1" t="s">
        <v>72</v>
      </c>
      <c r="E28" s="1" t="s">
        <v>740</v>
      </c>
      <c r="F28" s="4">
        <v>2000</v>
      </c>
      <c r="G28" s="4">
        <v>9885.14</v>
      </c>
      <c r="H28" s="4">
        <v>3.05</v>
      </c>
    </row>
    <row r="29" spans="2:8">
      <c r="B29" s="1" t="s">
        <v>741</v>
      </c>
      <c r="C29" s="11">
        <v>3.59</v>
      </c>
      <c r="D29" s="1" t="s">
        <v>60</v>
      </c>
      <c r="E29" s="1" t="s">
        <v>742</v>
      </c>
      <c r="F29" s="4">
        <v>10000000</v>
      </c>
      <c r="G29" s="4">
        <v>9753.7999999999993</v>
      </c>
      <c r="H29" s="4">
        <v>3.01</v>
      </c>
    </row>
    <row r="30" spans="2:8">
      <c r="B30" s="1" t="s">
        <v>958</v>
      </c>
      <c r="C30" s="11">
        <v>4.1500000000000004</v>
      </c>
      <c r="D30" s="1" t="s">
        <v>80</v>
      </c>
      <c r="E30" s="1" t="s">
        <v>529</v>
      </c>
      <c r="F30" s="4">
        <v>2000</v>
      </c>
      <c r="G30" s="4">
        <v>9670.5400000000009</v>
      </c>
      <c r="H30" s="4">
        <v>2.99</v>
      </c>
    </row>
    <row r="31" spans="2:8">
      <c r="B31" s="1" t="s">
        <v>959</v>
      </c>
      <c r="C31" s="11">
        <v>3.76</v>
      </c>
      <c r="D31" s="1" t="s">
        <v>80</v>
      </c>
      <c r="E31" s="1" t="s">
        <v>743</v>
      </c>
      <c r="F31" s="4">
        <v>10000</v>
      </c>
      <c r="G31" s="4">
        <v>9670.27</v>
      </c>
      <c r="H31" s="4">
        <v>2.99</v>
      </c>
    </row>
    <row r="32" spans="2:8">
      <c r="B32" s="1" t="s">
        <v>960</v>
      </c>
      <c r="C32" s="11">
        <v>4.0999999999999996</v>
      </c>
      <c r="D32" s="1" t="s">
        <v>72</v>
      </c>
      <c r="E32" s="1" t="s">
        <v>418</v>
      </c>
      <c r="F32" s="4">
        <v>10000</v>
      </c>
      <c r="G32" s="4">
        <v>9655.11</v>
      </c>
      <c r="H32" s="4">
        <v>2.98</v>
      </c>
    </row>
    <row r="33" spans="2:8">
      <c r="B33" s="1" t="s">
        <v>961</v>
      </c>
      <c r="C33" s="11">
        <v>3.77</v>
      </c>
      <c r="D33" s="1" t="s">
        <v>72</v>
      </c>
      <c r="E33" s="1" t="s">
        <v>527</v>
      </c>
      <c r="F33" s="4">
        <v>7500</v>
      </c>
      <c r="G33" s="4">
        <v>7265.12</v>
      </c>
      <c r="H33" s="4">
        <v>2.25</v>
      </c>
    </row>
    <row r="34" spans="2:8">
      <c r="B34" s="1" t="s">
        <v>962</v>
      </c>
      <c r="C34" s="11">
        <v>3.93</v>
      </c>
      <c r="D34" s="1" t="s">
        <v>72</v>
      </c>
      <c r="E34" s="1" t="s">
        <v>744</v>
      </c>
      <c r="F34" s="4">
        <v>1500</v>
      </c>
      <c r="G34" s="4">
        <v>7263.35</v>
      </c>
      <c r="H34" s="4">
        <v>2.2400000000000002</v>
      </c>
    </row>
    <row r="35" spans="2:8">
      <c r="B35" s="1" t="s">
        <v>963</v>
      </c>
      <c r="C35" s="11">
        <v>5.34</v>
      </c>
      <c r="D35" s="1" t="s">
        <v>72</v>
      </c>
      <c r="E35" s="1" t="s">
        <v>635</v>
      </c>
      <c r="F35" s="4">
        <v>1500</v>
      </c>
      <c r="G35" s="4">
        <v>7170.89</v>
      </c>
      <c r="H35" s="4">
        <v>2.2200000000000002</v>
      </c>
    </row>
    <row r="36" spans="2:8">
      <c r="B36" s="1" t="s">
        <v>964</v>
      </c>
      <c r="C36" s="11">
        <v>5.47</v>
      </c>
      <c r="D36" s="1" t="s">
        <v>72</v>
      </c>
      <c r="E36" s="1" t="s">
        <v>114</v>
      </c>
      <c r="F36" s="4">
        <v>1000</v>
      </c>
      <c r="G36" s="4">
        <v>4967.26</v>
      </c>
      <c r="H36" s="4">
        <v>1.53</v>
      </c>
    </row>
    <row r="37" spans="2:8">
      <c r="B37" s="1" t="s">
        <v>965</v>
      </c>
      <c r="C37" s="11">
        <v>3.41</v>
      </c>
      <c r="D37" s="1" t="s">
        <v>72</v>
      </c>
      <c r="E37" s="1" t="s">
        <v>745</v>
      </c>
      <c r="F37" s="4">
        <v>1000</v>
      </c>
      <c r="G37" s="4">
        <v>4962.91</v>
      </c>
      <c r="H37" s="4">
        <v>1.53</v>
      </c>
    </row>
    <row r="38" spans="2:8">
      <c r="B38" s="1" t="s">
        <v>746</v>
      </c>
      <c r="C38" s="11">
        <v>3.38</v>
      </c>
      <c r="D38" s="1" t="s">
        <v>72</v>
      </c>
      <c r="E38" s="1" t="s">
        <v>747</v>
      </c>
      <c r="F38" s="4">
        <v>1000</v>
      </c>
      <c r="G38" s="4">
        <v>4958.68</v>
      </c>
      <c r="H38" s="4">
        <v>1.53</v>
      </c>
    </row>
    <row r="39" spans="2:8">
      <c r="B39" s="1" t="s">
        <v>748</v>
      </c>
      <c r="C39" s="11">
        <v>3.45</v>
      </c>
      <c r="D39" s="1" t="s">
        <v>72</v>
      </c>
      <c r="E39" s="1" t="s">
        <v>749</v>
      </c>
      <c r="F39" s="4">
        <v>1000</v>
      </c>
      <c r="G39" s="4">
        <v>4956.5</v>
      </c>
      <c r="H39" s="4">
        <v>1.53</v>
      </c>
    </row>
    <row r="40" spans="2:8">
      <c r="B40" s="1" t="s">
        <v>966</v>
      </c>
      <c r="C40" s="11">
        <v>4.17</v>
      </c>
      <c r="D40" s="1" t="s">
        <v>80</v>
      </c>
      <c r="E40" s="1" t="s">
        <v>750</v>
      </c>
      <c r="F40" s="4">
        <v>1000</v>
      </c>
      <c r="G40" s="4">
        <v>4854.8599999999997</v>
      </c>
      <c r="H40" s="4">
        <v>1.5</v>
      </c>
    </row>
    <row r="41" spans="2:8">
      <c r="B41" s="1" t="s">
        <v>967</v>
      </c>
      <c r="C41" s="11">
        <v>3.93</v>
      </c>
      <c r="D41" s="1" t="s">
        <v>72</v>
      </c>
      <c r="E41" s="1" t="s">
        <v>751</v>
      </c>
      <c r="F41" s="4">
        <v>1000</v>
      </c>
      <c r="G41" s="4">
        <v>4849.3</v>
      </c>
      <c r="H41" s="4">
        <v>1.5</v>
      </c>
    </row>
    <row r="42" spans="2:8">
      <c r="B42" s="1" t="s">
        <v>968</v>
      </c>
      <c r="C42" s="11">
        <v>4.17</v>
      </c>
      <c r="D42" s="1" t="s">
        <v>80</v>
      </c>
      <c r="E42" s="1" t="s">
        <v>752</v>
      </c>
      <c r="F42" s="4">
        <v>1000</v>
      </c>
      <c r="G42" s="4">
        <v>4843.59</v>
      </c>
      <c r="H42" s="4">
        <v>1.5</v>
      </c>
    </row>
    <row r="43" spans="2:8">
      <c r="B43" s="1" t="s">
        <v>969</v>
      </c>
      <c r="C43" s="11">
        <v>4.2300000000000004</v>
      </c>
      <c r="D43" s="1" t="s">
        <v>72</v>
      </c>
      <c r="E43" s="1" t="s">
        <v>528</v>
      </c>
      <c r="F43" s="4">
        <v>1000</v>
      </c>
      <c r="G43" s="4">
        <v>4836.34</v>
      </c>
      <c r="H43" s="4">
        <v>1.49</v>
      </c>
    </row>
    <row r="44" spans="2:8">
      <c r="B44" s="1" t="s">
        <v>970</v>
      </c>
      <c r="C44" s="11">
        <v>5.28</v>
      </c>
      <c r="D44" s="1" t="s">
        <v>72</v>
      </c>
      <c r="E44" s="1" t="s">
        <v>753</v>
      </c>
      <c r="F44" s="4">
        <v>1000</v>
      </c>
      <c r="G44" s="4">
        <v>4794.7</v>
      </c>
      <c r="H44" s="4">
        <v>1.48</v>
      </c>
    </row>
    <row r="45" spans="2:8">
      <c r="B45" s="1" t="s">
        <v>427</v>
      </c>
      <c r="C45" s="11">
        <v>4.99</v>
      </c>
      <c r="D45" s="1" t="s">
        <v>72</v>
      </c>
      <c r="E45" s="1" t="s">
        <v>428</v>
      </c>
      <c r="F45" s="4">
        <v>5000</v>
      </c>
      <c r="G45" s="4">
        <v>4794.3999999999996</v>
      </c>
      <c r="H45" s="4">
        <v>1.48</v>
      </c>
    </row>
    <row r="46" spans="2:8">
      <c r="B46" s="1" t="s">
        <v>971</v>
      </c>
      <c r="C46" s="11">
        <v>4.5</v>
      </c>
      <c r="D46" s="1" t="s">
        <v>72</v>
      </c>
      <c r="E46" s="1" t="s">
        <v>754</v>
      </c>
      <c r="F46" s="4">
        <v>1000</v>
      </c>
      <c r="G46" s="4">
        <v>4787.5200000000004</v>
      </c>
      <c r="H46" s="4">
        <v>1.48</v>
      </c>
    </row>
    <row r="47" spans="2:8">
      <c r="B47" s="1" t="s">
        <v>972</v>
      </c>
      <c r="C47" s="11">
        <v>5.31</v>
      </c>
      <c r="D47" s="1" t="s">
        <v>72</v>
      </c>
      <c r="E47" s="1" t="s">
        <v>755</v>
      </c>
      <c r="F47" s="4">
        <v>1000</v>
      </c>
      <c r="G47" s="4">
        <v>4770.3</v>
      </c>
      <c r="H47" s="4">
        <v>1.47</v>
      </c>
    </row>
    <row r="48" spans="2:8">
      <c r="B48" s="1" t="s">
        <v>973</v>
      </c>
      <c r="C48" s="11">
        <v>5.52</v>
      </c>
      <c r="D48" s="1" t="s">
        <v>72</v>
      </c>
      <c r="E48" s="1" t="s">
        <v>431</v>
      </c>
      <c r="F48" s="4">
        <v>940</v>
      </c>
      <c r="G48" s="4">
        <v>4552.66</v>
      </c>
      <c r="H48" s="4">
        <v>1.41</v>
      </c>
    </row>
    <row r="49" spans="2:8">
      <c r="B49" s="1" t="s">
        <v>756</v>
      </c>
      <c r="C49" s="11">
        <v>3.3</v>
      </c>
      <c r="D49" s="1" t="s">
        <v>72</v>
      </c>
      <c r="E49" s="1" t="s">
        <v>757</v>
      </c>
      <c r="F49" s="4">
        <v>500</v>
      </c>
      <c r="G49" s="4">
        <v>2489.65</v>
      </c>
      <c r="H49" s="4">
        <v>0.77</v>
      </c>
    </row>
    <row r="50" spans="2:8">
      <c r="B50" s="1" t="s">
        <v>758</v>
      </c>
      <c r="C50" s="11">
        <v>3.77</v>
      </c>
      <c r="D50" s="1" t="s">
        <v>72</v>
      </c>
      <c r="E50" s="1" t="s">
        <v>759</v>
      </c>
      <c r="F50" s="4">
        <v>2500</v>
      </c>
      <c r="G50" s="4">
        <v>2429</v>
      </c>
      <c r="H50" s="4">
        <v>0.75</v>
      </c>
    </row>
    <row r="51" spans="2:8">
      <c r="B51" s="1" t="s">
        <v>760</v>
      </c>
      <c r="C51" s="11">
        <v>3.66</v>
      </c>
      <c r="D51" s="1" t="s">
        <v>60</v>
      </c>
      <c r="E51" s="1" t="s">
        <v>761</v>
      </c>
      <c r="F51" s="4">
        <v>2500000</v>
      </c>
      <c r="G51" s="4">
        <v>2419.2199999999998</v>
      </c>
      <c r="H51" s="4">
        <v>0.75</v>
      </c>
    </row>
    <row r="52" spans="2:8">
      <c r="B52" s="1" t="s">
        <v>974</v>
      </c>
      <c r="C52" s="11">
        <v>4.12</v>
      </c>
      <c r="D52" s="1" t="s">
        <v>72</v>
      </c>
      <c r="E52" s="1" t="s">
        <v>762</v>
      </c>
      <c r="F52" s="4">
        <v>2500</v>
      </c>
      <c r="G52" s="4">
        <v>2417.2800000000002</v>
      </c>
      <c r="H52" s="4">
        <v>0.75</v>
      </c>
    </row>
    <row r="53" spans="2:8">
      <c r="B53" s="1" t="s">
        <v>975</v>
      </c>
      <c r="C53" s="11">
        <v>5.33</v>
      </c>
      <c r="D53" s="1" t="s">
        <v>72</v>
      </c>
      <c r="E53" s="1" t="s">
        <v>763</v>
      </c>
      <c r="F53" s="4">
        <v>500</v>
      </c>
      <c r="G53" s="4">
        <v>2399.7800000000002</v>
      </c>
      <c r="H53" s="4">
        <v>0.74</v>
      </c>
    </row>
    <row r="54" spans="2:8">
      <c r="B54" s="1" t="s">
        <v>976</v>
      </c>
      <c r="C54" s="11">
        <v>5.36</v>
      </c>
      <c r="D54" s="1" t="s">
        <v>72</v>
      </c>
      <c r="E54" s="1" t="s">
        <v>764</v>
      </c>
      <c r="F54" s="4">
        <v>500</v>
      </c>
      <c r="G54" s="4">
        <v>2391.15</v>
      </c>
      <c r="H54" s="4">
        <v>0.74</v>
      </c>
    </row>
    <row r="55" spans="2:8">
      <c r="B55" s="1" t="s">
        <v>977</v>
      </c>
      <c r="C55" s="11">
        <v>5.66</v>
      </c>
      <c r="D55" s="1" t="s">
        <v>72</v>
      </c>
      <c r="E55" s="1" t="s">
        <v>532</v>
      </c>
      <c r="F55" s="4">
        <v>500</v>
      </c>
      <c r="G55" s="4">
        <v>2387.9</v>
      </c>
      <c r="H55" s="4">
        <v>0.74</v>
      </c>
    </row>
    <row r="56" spans="2:8">
      <c r="B56" s="1" t="s">
        <v>978</v>
      </c>
      <c r="C56" s="11">
        <v>5.66</v>
      </c>
      <c r="D56" s="1" t="s">
        <v>72</v>
      </c>
      <c r="E56" s="1" t="s">
        <v>531</v>
      </c>
      <c r="F56" s="4">
        <v>500</v>
      </c>
      <c r="G56" s="4">
        <v>2384.02</v>
      </c>
      <c r="H56" s="4">
        <v>0.74</v>
      </c>
    </row>
    <row r="57" spans="2:8">
      <c r="B57" s="1" t="s">
        <v>979</v>
      </c>
      <c r="C57" s="11">
        <v>5.66</v>
      </c>
      <c r="D57" s="1" t="s">
        <v>72</v>
      </c>
      <c r="E57" s="1" t="s">
        <v>432</v>
      </c>
      <c r="F57" s="4">
        <v>500</v>
      </c>
      <c r="G57" s="4">
        <v>2384.02</v>
      </c>
      <c r="H57" s="4">
        <v>0.74</v>
      </c>
    </row>
    <row r="58" spans="2:8">
      <c r="B58" s="1" t="s">
        <v>980</v>
      </c>
      <c r="C58" s="11">
        <v>3.48</v>
      </c>
      <c r="D58" s="1" t="s">
        <v>72</v>
      </c>
      <c r="E58" s="1" t="s">
        <v>117</v>
      </c>
      <c r="F58" s="4">
        <v>300</v>
      </c>
      <c r="G58" s="4">
        <v>1492.19</v>
      </c>
      <c r="H58" s="4">
        <v>0.46</v>
      </c>
    </row>
    <row r="59" spans="2:8">
      <c r="B59" s="1" t="s">
        <v>765</v>
      </c>
      <c r="C59" s="11">
        <v>3.5</v>
      </c>
      <c r="D59" s="1" t="s">
        <v>60</v>
      </c>
      <c r="E59" s="1" t="s">
        <v>766</v>
      </c>
      <c r="F59" s="4">
        <v>500000</v>
      </c>
      <c r="G59" s="4">
        <v>492.49</v>
      </c>
      <c r="H59" s="4">
        <v>0.15</v>
      </c>
    </row>
    <row r="60" spans="2:8">
      <c r="B60" s="2" t="s">
        <v>142</v>
      </c>
      <c r="C60" s="10"/>
      <c r="D60" s="2"/>
      <c r="E60" s="2"/>
      <c r="F60" s="7"/>
      <c r="G60" s="7">
        <f>SUM(G20:G59)</f>
        <v>250341.46999999994</v>
      </c>
      <c r="H60" s="7">
        <f>SUM(H20:H59)</f>
        <v>77.329999999999984</v>
      </c>
    </row>
    <row r="61" spans="2:8">
      <c r="B61" s="2" t="s">
        <v>533</v>
      </c>
      <c r="C61" s="10"/>
      <c r="D61" s="2"/>
      <c r="E61" s="2"/>
      <c r="F61" s="7"/>
      <c r="G61" s="7">
        <v>1999.65</v>
      </c>
      <c r="H61" s="7">
        <v>0.62</v>
      </c>
    </row>
    <row r="62" spans="2:8">
      <c r="B62" s="2" t="s">
        <v>534</v>
      </c>
      <c r="C62" s="10"/>
      <c r="D62" s="2"/>
      <c r="E62" s="2"/>
      <c r="F62" s="7"/>
      <c r="G62" s="7">
        <v>10628.69</v>
      </c>
      <c r="H62" s="7">
        <v>3.28</v>
      </c>
    </row>
    <row r="63" spans="2:8">
      <c r="B63" s="2" t="s">
        <v>144</v>
      </c>
      <c r="C63" s="10"/>
      <c r="D63" s="2"/>
      <c r="E63" s="2"/>
      <c r="F63" s="7"/>
      <c r="G63" s="7">
        <v>327895.53000000003</v>
      </c>
      <c r="H63" s="7">
        <v>101.32</v>
      </c>
    </row>
    <row r="64" spans="2:8">
      <c r="B64" s="2" t="s">
        <v>145</v>
      </c>
      <c r="C64" s="10"/>
      <c r="D64" s="2"/>
      <c r="E64" s="2"/>
      <c r="F64" s="7"/>
      <c r="G64" s="7">
        <v>-4286.9901736799839</v>
      </c>
      <c r="H64" s="7">
        <v>-1.3199999999999932</v>
      </c>
    </row>
    <row r="65" spans="2:8">
      <c r="B65" s="2" t="s">
        <v>146</v>
      </c>
      <c r="C65" s="10"/>
      <c r="D65" s="2"/>
      <c r="E65" s="2"/>
      <c r="F65" s="7"/>
      <c r="G65" s="7">
        <v>323608.53982632002</v>
      </c>
      <c r="H65" s="7">
        <v>100</v>
      </c>
    </row>
    <row r="66" spans="2:8">
      <c r="B66" s="1" t="s">
        <v>147</v>
      </c>
    </row>
    <row r="67" spans="2:8">
      <c r="B67" s="1" t="s">
        <v>148</v>
      </c>
    </row>
    <row r="68" spans="2:8">
      <c r="B68" s="2"/>
    </row>
    <row r="69" spans="2:8" ht="25.5">
      <c r="B69" s="8" t="s">
        <v>149</v>
      </c>
      <c r="C69" s="11" t="s">
        <v>150</v>
      </c>
    </row>
    <row r="70" spans="2:8">
      <c r="B70" s="2"/>
    </row>
    <row r="71" spans="2:8">
      <c r="B71" s="9" t="s">
        <v>897</v>
      </c>
    </row>
    <row r="72" spans="2:8">
      <c r="B72" s="2" t="s">
        <v>152</v>
      </c>
    </row>
    <row r="73" spans="2:8">
      <c r="B73" s="2" t="s">
        <v>767</v>
      </c>
      <c r="C73" s="10"/>
    </row>
    <row r="74" spans="2:8">
      <c r="B74" s="2" t="s">
        <v>1288</v>
      </c>
      <c r="C74" s="10"/>
    </row>
    <row r="75" spans="2:8">
      <c r="B75" s="2" t="s">
        <v>768</v>
      </c>
      <c r="C75" s="10"/>
    </row>
    <row r="76" spans="2:8">
      <c r="B76" s="2" t="s">
        <v>1289</v>
      </c>
      <c r="C76" s="10"/>
    </row>
    <row r="77" spans="2:8">
      <c r="B77" s="2" t="s">
        <v>769</v>
      </c>
      <c r="C77" s="10"/>
    </row>
    <row r="78" spans="2:8">
      <c r="B78" s="2" t="s">
        <v>770</v>
      </c>
      <c r="C78" s="10"/>
    </row>
    <row r="79" spans="2:8">
      <c r="B79" s="2" t="s">
        <v>1290</v>
      </c>
      <c r="C79" s="10"/>
    </row>
    <row r="80" spans="2:8">
      <c r="B80" s="2" t="s">
        <v>771</v>
      </c>
      <c r="C80" s="10"/>
    </row>
    <row r="81" spans="2:7">
      <c r="B81" s="9" t="s">
        <v>898</v>
      </c>
      <c r="C81" s="10"/>
    </row>
    <row r="82" spans="2:7">
      <c r="B82" s="9" t="s">
        <v>1226</v>
      </c>
    </row>
    <row r="84" spans="2:7">
      <c r="B84" s="9" t="s">
        <v>899</v>
      </c>
      <c r="C84" s="12"/>
      <c r="D84" s="13"/>
      <c r="E84" s="13"/>
      <c r="F84" s="14"/>
      <c r="G84" s="14"/>
    </row>
    <row r="85" spans="2:7" ht="171">
      <c r="B85" s="15" t="s">
        <v>900</v>
      </c>
      <c r="C85" s="16" t="s">
        <v>901</v>
      </c>
      <c r="D85" s="17" t="s">
        <v>902</v>
      </c>
      <c r="E85" s="17" t="s">
        <v>903</v>
      </c>
      <c r="F85" s="18" t="s">
        <v>904</v>
      </c>
      <c r="G85" s="14"/>
    </row>
    <row r="86" spans="2:7">
      <c r="B86" s="19" t="s">
        <v>905</v>
      </c>
      <c r="C86" s="20" t="s">
        <v>906</v>
      </c>
      <c r="D86" s="21" t="s">
        <v>907</v>
      </c>
      <c r="E86" s="21" t="s">
        <v>908</v>
      </c>
      <c r="F86" s="22">
        <v>5000</v>
      </c>
      <c r="G86" s="14" t="s">
        <v>909</v>
      </c>
    </row>
    <row r="87" spans="2:7">
      <c r="B87" s="13"/>
      <c r="C87" s="12"/>
      <c r="D87" s="13"/>
      <c r="E87" s="13"/>
      <c r="F87" s="14"/>
      <c r="G87" s="14"/>
    </row>
    <row r="88" spans="2:7">
      <c r="B88" s="13" t="s">
        <v>910</v>
      </c>
      <c r="C88" s="12"/>
      <c r="D88" s="13"/>
      <c r="E88" s="13"/>
      <c r="F88" s="14"/>
      <c r="G88" s="14"/>
    </row>
  </sheetData>
  <mergeCells count="2">
    <mergeCell ref="B1:E1"/>
    <mergeCell ref="C3:C8"/>
  </mergeCells>
  <hyperlinks>
    <hyperlink ref="A1" location="Index!A1" display="Index" xr:uid="{00000000-0004-0000-02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A1:I177"/>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1" customWidth="1"/>
    <col min="4" max="4" width="11.140625" style="1" bestFit="1" customWidth="1"/>
    <col min="5" max="5" width="14.28515625" style="1" bestFit="1" customWidth="1"/>
    <col min="6" max="6" width="11.5703125" style="4" bestFit="1" customWidth="1"/>
    <col min="7" max="7" width="18.140625" style="4" bestFit="1" customWidth="1"/>
    <col min="8" max="8" width="9.140625" style="4" bestFit="1" customWidth="1"/>
    <col min="9" max="16384" width="9.140625" style="1"/>
  </cols>
  <sheetData>
    <row r="1" spans="1:8">
      <c r="A1" s="3" t="s">
        <v>0</v>
      </c>
      <c r="B1" s="265" t="s">
        <v>39</v>
      </c>
      <c r="C1" s="265"/>
      <c r="D1" s="265"/>
      <c r="E1" s="265"/>
    </row>
    <row r="2" spans="1:8" ht="13.5" thickBot="1"/>
    <row r="3" spans="1:8" ht="15">
      <c r="B3" s="96" t="s">
        <v>2386</v>
      </c>
      <c r="C3" s="266"/>
    </row>
    <row r="4" spans="1:8" ht="30">
      <c r="B4" s="98" t="s">
        <v>2387</v>
      </c>
      <c r="C4" s="267"/>
    </row>
    <row r="5" spans="1:8" ht="15">
      <c r="B5" s="98" t="s">
        <v>2359</v>
      </c>
      <c r="C5" s="267"/>
    </row>
    <row r="6" spans="1:8" ht="15">
      <c r="B6" s="98" t="s">
        <v>2388</v>
      </c>
      <c r="C6" s="267"/>
    </row>
    <row r="7" spans="1:8" ht="15.75" thickBot="1">
      <c r="B7" s="99" t="s">
        <v>2389</v>
      </c>
      <c r="C7" s="268"/>
    </row>
    <row r="9" spans="1:8">
      <c r="B9" s="1" t="s">
        <v>48</v>
      </c>
    </row>
    <row r="11" spans="1:8">
      <c r="B11" s="5" t="s">
        <v>49</v>
      </c>
      <c r="C11" s="42" t="s">
        <v>50</v>
      </c>
      <c r="D11" s="5" t="s">
        <v>51</v>
      </c>
      <c r="E11" s="5" t="s">
        <v>52</v>
      </c>
      <c r="F11" s="6" t="s">
        <v>53</v>
      </c>
      <c r="G11" s="6" t="s">
        <v>54</v>
      </c>
      <c r="H11" s="6" t="s">
        <v>55</v>
      </c>
    </row>
    <row r="12" spans="1:8">
      <c r="B12" s="2" t="s">
        <v>56</v>
      </c>
    </row>
    <row r="13" spans="1:8">
      <c r="B13" s="2" t="s">
        <v>57</v>
      </c>
    </row>
    <row r="14" spans="1:8">
      <c r="B14" s="2" t="s">
        <v>58</v>
      </c>
    </row>
    <row r="15" spans="1:8">
      <c r="B15" s="1" t="s">
        <v>549</v>
      </c>
      <c r="C15" s="11">
        <v>4.7699999999999996</v>
      </c>
      <c r="D15" s="1" t="s">
        <v>60</v>
      </c>
      <c r="E15" s="1" t="s">
        <v>550</v>
      </c>
      <c r="F15" s="4">
        <v>26058200</v>
      </c>
      <c r="G15" s="4">
        <v>27742.19</v>
      </c>
      <c r="H15" s="4">
        <v>9.93</v>
      </c>
    </row>
    <row r="16" spans="1:8">
      <c r="B16" s="1" t="s">
        <v>551</v>
      </c>
      <c r="C16" s="11">
        <v>5.07</v>
      </c>
      <c r="D16" s="1" t="s">
        <v>60</v>
      </c>
      <c r="E16" s="1" t="s">
        <v>552</v>
      </c>
      <c r="F16" s="4">
        <v>19074600</v>
      </c>
      <c r="G16" s="4">
        <v>19747.72</v>
      </c>
      <c r="H16" s="4">
        <v>7.07</v>
      </c>
    </row>
    <row r="17" spans="2:8">
      <c r="B17" s="1" t="s">
        <v>553</v>
      </c>
      <c r="C17" s="11">
        <v>4.76</v>
      </c>
      <c r="D17" s="1" t="s">
        <v>60</v>
      </c>
      <c r="E17" s="1" t="s">
        <v>554</v>
      </c>
      <c r="F17" s="4">
        <v>10568400</v>
      </c>
      <c r="G17" s="4">
        <v>11319.25</v>
      </c>
      <c r="H17" s="4">
        <v>4.05</v>
      </c>
    </row>
    <row r="18" spans="2:8">
      <c r="B18" s="1" t="s">
        <v>467</v>
      </c>
      <c r="C18" s="11">
        <v>4.47</v>
      </c>
      <c r="D18" s="1" t="s">
        <v>60</v>
      </c>
      <c r="E18" s="1" t="s">
        <v>468</v>
      </c>
      <c r="F18" s="4">
        <v>6600000</v>
      </c>
      <c r="G18" s="4">
        <v>6944.98</v>
      </c>
      <c r="H18" s="4">
        <v>2.4900000000000002</v>
      </c>
    </row>
    <row r="19" spans="2:8">
      <c r="B19" s="1" t="s">
        <v>555</v>
      </c>
      <c r="C19" s="11">
        <v>4.43</v>
      </c>
      <c r="D19" s="1" t="s">
        <v>60</v>
      </c>
      <c r="E19" s="1" t="s">
        <v>556</v>
      </c>
      <c r="F19" s="4">
        <v>5000000</v>
      </c>
      <c r="G19" s="4">
        <v>5272.78</v>
      </c>
      <c r="H19" s="4">
        <v>1.89</v>
      </c>
    </row>
    <row r="20" spans="2:8">
      <c r="B20" s="1" t="s">
        <v>557</v>
      </c>
      <c r="C20" s="11">
        <v>6.65</v>
      </c>
      <c r="D20" s="1" t="s">
        <v>60</v>
      </c>
      <c r="E20" s="1" t="s">
        <v>558</v>
      </c>
      <c r="F20" s="4">
        <v>5000000</v>
      </c>
      <c r="G20" s="4">
        <v>4997.7</v>
      </c>
      <c r="H20" s="4">
        <v>1.79</v>
      </c>
    </row>
    <row r="21" spans="2:8">
      <c r="B21" s="1" t="s">
        <v>559</v>
      </c>
      <c r="C21" s="11">
        <v>6.05</v>
      </c>
      <c r="D21" s="1" t="s">
        <v>60</v>
      </c>
      <c r="E21" s="1" t="s">
        <v>560</v>
      </c>
      <c r="F21" s="4">
        <v>1500000</v>
      </c>
      <c r="G21" s="4">
        <v>1555.47</v>
      </c>
      <c r="H21" s="4">
        <v>0.56000000000000005</v>
      </c>
    </row>
    <row r="22" spans="2:8">
      <c r="B22" s="1" t="s">
        <v>561</v>
      </c>
      <c r="C22" s="11">
        <v>5.9</v>
      </c>
      <c r="D22" s="1" t="s">
        <v>60</v>
      </c>
      <c r="E22" s="1" t="s">
        <v>562</v>
      </c>
      <c r="F22" s="4">
        <v>1000000</v>
      </c>
      <c r="G22" s="4">
        <v>1048.5899999999999</v>
      </c>
      <c r="H22" s="4">
        <v>0.38</v>
      </c>
    </row>
    <row r="23" spans="2:8">
      <c r="B23" s="1" t="s">
        <v>563</v>
      </c>
      <c r="C23" s="11">
        <v>6.34</v>
      </c>
      <c r="D23" s="1" t="s">
        <v>60</v>
      </c>
      <c r="E23" s="1" t="s">
        <v>564</v>
      </c>
      <c r="F23" s="4">
        <v>525500</v>
      </c>
      <c r="G23" s="4">
        <v>554.67999999999995</v>
      </c>
      <c r="H23" s="4">
        <v>0.2</v>
      </c>
    </row>
    <row r="24" spans="2:8">
      <c r="B24" s="1" t="s">
        <v>565</v>
      </c>
      <c r="C24" s="11">
        <v>5.78</v>
      </c>
      <c r="D24" s="1" t="s">
        <v>60</v>
      </c>
      <c r="E24" s="1" t="s">
        <v>566</v>
      </c>
      <c r="F24" s="4">
        <v>480500</v>
      </c>
      <c r="G24" s="4">
        <v>510.75</v>
      </c>
      <c r="H24" s="4">
        <v>0.18</v>
      </c>
    </row>
    <row r="25" spans="2:8">
      <c r="B25" s="1" t="s">
        <v>567</v>
      </c>
      <c r="C25" s="11">
        <v>6.48</v>
      </c>
      <c r="D25" s="1" t="s">
        <v>60</v>
      </c>
      <c r="E25" s="1" t="s">
        <v>568</v>
      </c>
      <c r="F25" s="4">
        <v>500000</v>
      </c>
      <c r="G25" s="4">
        <v>507.5</v>
      </c>
      <c r="H25" s="4">
        <v>0.18</v>
      </c>
    </row>
    <row r="26" spans="2:8">
      <c r="B26" s="1" t="s">
        <v>569</v>
      </c>
      <c r="C26" s="11">
        <v>6.63</v>
      </c>
      <c r="D26" s="1" t="s">
        <v>60</v>
      </c>
      <c r="E26" s="1" t="s">
        <v>570</v>
      </c>
      <c r="F26" s="4">
        <v>391800</v>
      </c>
      <c r="G26" s="4">
        <v>377.38</v>
      </c>
      <c r="H26" s="4">
        <v>0.14000000000000001</v>
      </c>
    </row>
    <row r="27" spans="2:8">
      <c r="B27" s="1" t="s">
        <v>571</v>
      </c>
      <c r="C27" s="11">
        <v>6.18</v>
      </c>
      <c r="D27" s="1" t="s">
        <v>60</v>
      </c>
      <c r="E27" s="1" t="s">
        <v>572</v>
      </c>
      <c r="F27" s="4">
        <v>317500</v>
      </c>
      <c r="G27" s="4">
        <v>334.47</v>
      </c>
      <c r="H27" s="4">
        <v>0.12</v>
      </c>
    </row>
    <row r="28" spans="2:8">
      <c r="B28" s="1" t="s">
        <v>573</v>
      </c>
      <c r="C28" s="11">
        <v>4.17</v>
      </c>
      <c r="D28" s="1" t="s">
        <v>60</v>
      </c>
      <c r="E28" s="1" t="s">
        <v>574</v>
      </c>
      <c r="F28" s="4">
        <v>300000</v>
      </c>
      <c r="G28" s="4">
        <v>312.5</v>
      </c>
      <c r="H28" s="4">
        <v>0.11</v>
      </c>
    </row>
    <row r="29" spans="2:8">
      <c r="B29" s="1" t="s">
        <v>575</v>
      </c>
      <c r="C29" s="11">
        <v>5.38</v>
      </c>
      <c r="D29" s="1" t="s">
        <v>60</v>
      </c>
      <c r="E29" s="1" t="s">
        <v>576</v>
      </c>
      <c r="F29" s="4">
        <v>300000</v>
      </c>
      <c r="G29" s="4">
        <v>298.18</v>
      </c>
      <c r="H29" s="4">
        <v>0.11</v>
      </c>
    </row>
    <row r="30" spans="2:8">
      <c r="B30" s="1" t="s">
        <v>577</v>
      </c>
      <c r="C30" s="11">
        <v>6.26</v>
      </c>
      <c r="D30" s="1" t="s">
        <v>60</v>
      </c>
      <c r="E30" s="1" t="s">
        <v>578</v>
      </c>
      <c r="F30" s="4">
        <v>205500</v>
      </c>
      <c r="G30" s="4">
        <v>198.88</v>
      </c>
      <c r="H30" s="4">
        <v>7.0000000000000007E-2</v>
      </c>
    </row>
    <row r="31" spans="2:8">
      <c r="B31" s="1" t="s">
        <v>579</v>
      </c>
      <c r="C31" s="11">
        <v>6.2</v>
      </c>
      <c r="D31" s="1" t="s">
        <v>60</v>
      </c>
      <c r="E31" s="1" t="s">
        <v>580</v>
      </c>
      <c r="F31" s="4">
        <v>60900</v>
      </c>
      <c r="G31" s="4">
        <v>59.07</v>
      </c>
      <c r="H31" s="4">
        <v>0.02</v>
      </c>
    </row>
    <row r="32" spans="2:8">
      <c r="B32" s="1" t="s">
        <v>581</v>
      </c>
      <c r="C32" s="11">
        <v>6.62</v>
      </c>
      <c r="D32" s="1" t="s">
        <v>60</v>
      </c>
      <c r="E32" s="1" t="s">
        <v>582</v>
      </c>
      <c r="F32" s="4">
        <v>38500</v>
      </c>
      <c r="G32" s="4">
        <v>37.049999999999997</v>
      </c>
      <c r="H32" s="4">
        <v>0.01</v>
      </c>
    </row>
    <row r="33" spans="2:9">
      <c r="B33" s="1" t="s">
        <v>583</v>
      </c>
      <c r="C33" s="11">
        <v>6.66</v>
      </c>
      <c r="D33" s="1" t="s">
        <v>60</v>
      </c>
      <c r="E33" s="1" t="s">
        <v>584</v>
      </c>
      <c r="F33" s="4">
        <v>400</v>
      </c>
      <c r="G33" s="4">
        <v>0.44</v>
      </c>
      <c r="H33" s="4">
        <v>0</v>
      </c>
      <c r="I33" s="1" t="s">
        <v>1225</v>
      </c>
    </row>
    <row r="34" spans="2:9">
      <c r="B34" s="2" t="s">
        <v>68</v>
      </c>
      <c r="C34" s="10"/>
      <c r="D34" s="2"/>
      <c r="E34" s="2"/>
      <c r="F34" s="7"/>
      <c r="G34" s="7">
        <f>SUM(G11:G33)</f>
        <v>81819.58</v>
      </c>
      <c r="H34" s="7">
        <f>SUM(H11:H33)</f>
        <v>29.299999999999997</v>
      </c>
    </row>
    <row r="35" spans="2:9">
      <c r="B35" s="2" t="s">
        <v>375</v>
      </c>
    </row>
    <row r="36" spans="2:9">
      <c r="B36" s="1" t="s">
        <v>585</v>
      </c>
      <c r="C36" s="11">
        <v>4.4000000000000004</v>
      </c>
      <c r="D36" s="1" t="s">
        <v>164</v>
      </c>
      <c r="E36" s="1" t="s">
        <v>586</v>
      </c>
      <c r="F36" s="4">
        <v>1000</v>
      </c>
      <c r="G36" s="4">
        <v>10495.4</v>
      </c>
      <c r="H36" s="4">
        <v>3.76</v>
      </c>
    </row>
    <row r="37" spans="2:9">
      <c r="B37" s="1" t="s">
        <v>981</v>
      </c>
      <c r="C37" s="11">
        <v>6.45</v>
      </c>
      <c r="D37" s="1" t="s">
        <v>164</v>
      </c>
      <c r="E37" s="1" t="s">
        <v>510</v>
      </c>
      <c r="F37" s="4">
        <v>1000</v>
      </c>
      <c r="G37" s="4">
        <v>10123.120000000001</v>
      </c>
      <c r="H37" s="4">
        <v>3.62</v>
      </c>
    </row>
    <row r="38" spans="2:9">
      <c r="B38" s="1" t="s">
        <v>982</v>
      </c>
      <c r="C38" s="11">
        <v>6.17</v>
      </c>
      <c r="D38" s="1" t="s">
        <v>164</v>
      </c>
      <c r="E38" s="1" t="s">
        <v>587</v>
      </c>
      <c r="F38" s="4">
        <v>1000</v>
      </c>
      <c r="G38" s="4">
        <v>9856.2999999999993</v>
      </c>
      <c r="H38" s="4">
        <v>3.53</v>
      </c>
    </row>
    <row r="39" spans="2:9">
      <c r="B39" s="1" t="s">
        <v>983</v>
      </c>
      <c r="C39" s="11">
        <v>5.66</v>
      </c>
      <c r="D39" s="1" t="s">
        <v>164</v>
      </c>
      <c r="E39" s="1" t="s">
        <v>588</v>
      </c>
      <c r="F39" s="4">
        <v>750</v>
      </c>
      <c r="G39" s="4">
        <v>7557.17</v>
      </c>
      <c r="H39" s="4">
        <v>2.7</v>
      </c>
    </row>
    <row r="40" spans="2:9">
      <c r="B40" s="1" t="s">
        <v>483</v>
      </c>
      <c r="C40" s="11">
        <v>4.68</v>
      </c>
      <c r="D40" s="1" t="s">
        <v>164</v>
      </c>
      <c r="E40" s="1" t="s">
        <v>484</v>
      </c>
      <c r="F40" s="4">
        <v>750</v>
      </c>
      <c r="G40" s="4">
        <v>7540.82</v>
      </c>
      <c r="H40" s="4">
        <v>2.7</v>
      </c>
    </row>
    <row r="41" spans="2:9">
      <c r="B41" s="1" t="s">
        <v>984</v>
      </c>
      <c r="C41" s="11">
        <v>4.8899999999999997</v>
      </c>
      <c r="D41" s="1" t="s">
        <v>164</v>
      </c>
      <c r="E41" s="1" t="s">
        <v>589</v>
      </c>
      <c r="F41" s="4">
        <v>650</v>
      </c>
      <c r="G41" s="4">
        <v>6707.38</v>
      </c>
      <c r="H41" s="4">
        <v>2.4</v>
      </c>
    </row>
    <row r="42" spans="2:9">
      <c r="B42" s="1" t="s">
        <v>985</v>
      </c>
      <c r="C42" s="11">
        <v>5.54</v>
      </c>
      <c r="D42" s="1" t="s">
        <v>164</v>
      </c>
      <c r="E42" s="1" t="s">
        <v>590</v>
      </c>
      <c r="F42" s="4">
        <v>500</v>
      </c>
      <c r="G42" s="4">
        <v>5285.46</v>
      </c>
      <c r="H42" s="4">
        <v>1.89</v>
      </c>
    </row>
    <row r="43" spans="2:9">
      <c r="B43" s="1" t="s">
        <v>986</v>
      </c>
      <c r="C43" s="11">
        <v>4.8</v>
      </c>
      <c r="D43" s="1" t="s">
        <v>164</v>
      </c>
      <c r="E43" s="1" t="s">
        <v>591</v>
      </c>
      <c r="F43" s="4">
        <v>500</v>
      </c>
      <c r="G43" s="4">
        <v>5246.14</v>
      </c>
      <c r="H43" s="4">
        <v>1.88</v>
      </c>
    </row>
    <row r="44" spans="2:9">
      <c r="B44" s="1" t="s">
        <v>987</v>
      </c>
      <c r="C44" s="11">
        <v>4.55</v>
      </c>
      <c r="D44" s="1" t="s">
        <v>164</v>
      </c>
      <c r="E44" s="1" t="s">
        <v>592</v>
      </c>
      <c r="F44" s="4">
        <v>500</v>
      </c>
      <c r="G44" s="4">
        <v>5173.1099999999997</v>
      </c>
      <c r="H44" s="4">
        <v>1.85</v>
      </c>
    </row>
    <row r="45" spans="2:9">
      <c r="B45" s="1" t="s">
        <v>988</v>
      </c>
      <c r="C45" s="11">
        <v>4.3899999999999997</v>
      </c>
      <c r="D45" s="1" t="s">
        <v>164</v>
      </c>
      <c r="E45" s="1" t="s">
        <v>593</v>
      </c>
      <c r="F45" s="4">
        <v>500</v>
      </c>
      <c r="G45" s="4">
        <v>5049.9399999999996</v>
      </c>
      <c r="H45" s="4">
        <v>1.81</v>
      </c>
    </row>
    <row r="46" spans="2:9">
      <c r="B46" s="1" t="s">
        <v>500</v>
      </c>
      <c r="C46" s="11">
        <v>5.17</v>
      </c>
      <c r="D46" s="1" t="s">
        <v>164</v>
      </c>
      <c r="E46" s="1" t="s">
        <v>501</v>
      </c>
      <c r="F46" s="4">
        <v>500</v>
      </c>
      <c r="G46" s="4">
        <v>4995.04</v>
      </c>
      <c r="H46" s="4">
        <v>1.79</v>
      </c>
    </row>
    <row r="47" spans="2:9">
      <c r="B47" s="1" t="s">
        <v>989</v>
      </c>
      <c r="C47" s="11">
        <v>5.04</v>
      </c>
      <c r="D47" s="1" t="s">
        <v>164</v>
      </c>
      <c r="E47" s="1" t="s">
        <v>594</v>
      </c>
      <c r="F47" s="4">
        <v>470</v>
      </c>
      <c r="G47" s="4">
        <v>4899.0200000000004</v>
      </c>
      <c r="H47" s="4">
        <v>1.75</v>
      </c>
    </row>
    <row r="48" spans="2:9">
      <c r="B48" s="1" t="s">
        <v>990</v>
      </c>
      <c r="C48" s="11">
        <v>4.59</v>
      </c>
      <c r="D48" s="1" t="s">
        <v>164</v>
      </c>
      <c r="E48" s="1" t="s">
        <v>514</v>
      </c>
      <c r="F48" s="4">
        <v>350</v>
      </c>
      <c r="G48" s="4">
        <v>3632.58</v>
      </c>
      <c r="H48" s="4">
        <v>1.3</v>
      </c>
    </row>
    <row r="49" spans="2:8">
      <c r="B49" s="1" t="s">
        <v>991</v>
      </c>
      <c r="C49" s="11">
        <v>5.4</v>
      </c>
      <c r="D49" s="1" t="s">
        <v>164</v>
      </c>
      <c r="E49" s="1" t="s">
        <v>595</v>
      </c>
      <c r="F49" s="4">
        <v>300</v>
      </c>
      <c r="G49" s="4">
        <v>3323.69</v>
      </c>
      <c r="H49" s="4">
        <v>1.19</v>
      </c>
    </row>
    <row r="50" spans="2:8">
      <c r="B50" s="1" t="s">
        <v>992</v>
      </c>
      <c r="C50" s="11">
        <v>5.67</v>
      </c>
      <c r="D50" s="1" t="s">
        <v>164</v>
      </c>
      <c r="E50" s="1" t="s">
        <v>596</v>
      </c>
      <c r="F50" s="4">
        <v>300</v>
      </c>
      <c r="G50" s="4">
        <v>3153.05</v>
      </c>
      <c r="H50" s="4">
        <v>1.1299999999999999</v>
      </c>
    </row>
    <row r="51" spans="2:8">
      <c r="B51" s="1" t="s">
        <v>597</v>
      </c>
      <c r="C51" s="11">
        <v>4.34</v>
      </c>
      <c r="D51" s="1" t="s">
        <v>164</v>
      </c>
      <c r="E51" s="1" t="s">
        <v>598</v>
      </c>
      <c r="F51" s="4">
        <v>300</v>
      </c>
      <c r="G51" s="4">
        <v>3102.5</v>
      </c>
      <c r="H51" s="4">
        <v>1.1100000000000001</v>
      </c>
    </row>
    <row r="52" spans="2:8">
      <c r="B52" s="1" t="s">
        <v>993</v>
      </c>
      <c r="C52" s="11">
        <v>4.5999999999999996</v>
      </c>
      <c r="D52" s="1" t="s">
        <v>167</v>
      </c>
      <c r="E52" s="1" t="s">
        <v>599</v>
      </c>
      <c r="F52" s="4">
        <v>250</v>
      </c>
      <c r="G52" s="4">
        <v>2583.37</v>
      </c>
      <c r="H52" s="4">
        <v>0.92</v>
      </c>
    </row>
    <row r="53" spans="2:8">
      <c r="B53" s="1" t="s">
        <v>994</v>
      </c>
      <c r="C53" s="11">
        <v>4.99</v>
      </c>
      <c r="D53" s="1" t="s">
        <v>164</v>
      </c>
      <c r="E53" s="1" t="s">
        <v>600</v>
      </c>
      <c r="F53" s="4">
        <v>250</v>
      </c>
      <c r="G53" s="4">
        <v>2538.11</v>
      </c>
      <c r="H53" s="4">
        <v>0.91</v>
      </c>
    </row>
    <row r="54" spans="2:8">
      <c r="B54" s="1" t="s">
        <v>240</v>
      </c>
      <c r="C54" s="11">
        <v>3.5</v>
      </c>
      <c r="D54" s="1" t="s">
        <v>164</v>
      </c>
      <c r="E54" s="1" t="s">
        <v>241</v>
      </c>
      <c r="F54" s="4">
        <v>250</v>
      </c>
      <c r="G54" s="4">
        <v>2529.69</v>
      </c>
      <c r="H54" s="4">
        <v>0.91</v>
      </c>
    </row>
    <row r="55" spans="2:8">
      <c r="B55" s="1" t="s">
        <v>601</v>
      </c>
      <c r="C55" s="11">
        <v>5.15</v>
      </c>
      <c r="D55" s="1" t="s">
        <v>164</v>
      </c>
      <c r="E55" s="1" t="s">
        <v>602</v>
      </c>
      <c r="F55" s="4">
        <v>250</v>
      </c>
      <c r="G55" s="4">
        <v>2523.69</v>
      </c>
      <c r="H55" s="4">
        <v>0.9</v>
      </c>
    </row>
    <row r="56" spans="2:8">
      <c r="B56" s="1" t="s">
        <v>995</v>
      </c>
      <c r="C56" s="11">
        <v>5.35</v>
      </c>
      <c r="D56" s="1" t="s">
        <v>164</v>
      </c>
      <c r="E56" s="1" t="s">
        <v>603</v>
      </c>
      <c r="F56" s="4">
        <v>230000</v>
      </c>
      <c r="G56" s="4">
        <v>2399.83</v>
      </c>
      <c r="H56" s="4">
        <v>0.86</v>
      </c>
    </row>
    <row r="57" spans="2:8">
      <c r="B57" s="1" t="s">
        <v>604</v>
      </c>
      <c r="C57" s="11">
        <v>5.16</v>
      </c>
      <c r="D57" s="1" t="s">
        <v>164</v>
      </c>
      <c r="E57" s="1" t="s">
        <v>605</v>
      </c>
      <c r="F57" s="4">
        <v>230</v>
      </c>
      <c r="G57" s="4">
        <v>2315.66</v>
      </c>
      <c r="H57" s="4">
        <v>0.83</v>
      </c>
    </row>
    <row r="58" spans="2:8">
      <c r="B58" s="1" t="s">
        <v>996</v>
      </c>
      <c r="C58" s="11">
        <v>5.88</v>
      </c>
      <c r="D58" s="1" t="s">
        <v>164</v>
      </c>
      <c r="E58" s="1" t="s">
        <v>606</v>
      </c>
      <c r="F58" s="4">
        <v>200</v>
      </c>
      <c r="G58" s="4">
        <v>2096.77</v>
      </c>
      <c r="H58" s="4">
        <v>0.75</v>
      </c>
    </row>
    <row r="59" spans="2:8">
      <c r="B59" s="1" t="s">
        <v>997</v>
      </c>
      <c r="C59" s="11">
        <v>4.7</v>
      </c>
      <c r="D59" s="1" t="s">
        <v>164</v>
      </c>
      <c r="E59" s="1" t="s">
        <v>607</v>
      </c>
      <c r="F59" s="4">
        <v>200</v>
      </c>
      <c r="G59" s="4">
        <v>2050.17</v>
      </c>
      <c r="H59" s="4">
        <v>0.73</v>
      </c>
    </row>
    <row r="60" spans="2:8">
      <c r="B60" s="1" t="s">
        <v>998</v>
      </c>
      <c r="C60" s="11">
        <v>5.97</v>
      </c>
      <c r="D60" s="1" t="s">
        <v>167</v>
      </c>
      <c r="E60" s="1" t="s">
        <v>608</v>
      </c>
      <c r="F60" s="4">
        <v>750</v>
      </c>
      <c r="G60" s="4">
        <v>1603.48</v>
      </c>
      <c r="H60" s="4">
        <v>0.56999999999999995</v>
      </c>
    </row>
    <row r="61" spans="2:8">
      <c r="B61" s="1" t="s">
        <v>999</v>
      </c>
      <c r="C61" s="11">
        <v>6.32</v>
      </c>
      <c r="D61" s="1" t="s">
        <v>167</v>
      </c>
      <c r="E61" s="1" t="s">
        <v>609</v>
      </c>
      <c r="F61" s="4">
        <v>750</v>
      </c>
      <c r="G61" s="4">
        <v>1590.72</v>
      </c>
      <c r="H61" s="4">
        <v>0.56999999999999995</v>
      </c>
    </row>
    <row r="62" spans="2:8">
      <c r="B62" s="1" t="s">
        <v>610</v>
      </c>
      <c r="C62" s="11">
        <v>4.84</v>
      </c>
      <c r="D62" s="1" t="s">
        <v>164</v>
      </c>
      <c r="E62" s="1" t="s">
        <v>611</v>
      </c>
      <c r="F62" s="4">
        <v>150</v>
      </c>
      <c r="G62" s="4">
        <v>1548.5</v>
      </c>
      <c r="H62" s="4">
        <v>0.55000000000000004</v>
      </c>
    </row>
    <row r="63" spans="2:8">
      <c r="B63" s="1" t="s">
        <v>1000</v>
      </c>
      <c r="C63" s="11">
        <v>6.6</v>
      </c>
      <c r="D63" s="1" t="s">
        <v>164</v>
      </c>
      <c r="E63" s="1" t="s">
        <v>612</v>
      </c>
      <c r="F63" s="4">
        <v>100</v>
      </c>
      <c r="G63" s="4">
        <v>1105.26</v>
      </c>
      <c r="H63" s="4">
        <v>0.4</v>
      </c>
    </row>
    <row r="64" spans="2:8">
      <c r="B64" s="1" t="s">
        <v>1001</v>
      </c>
      <c r="C64" s="11">
        <v>5.62</v>
      </c>
      <c r="D64" s="1" t="s">
        <v>164</v>
      </c>
      <c r="E64" s="1" t="s">
        <v>613</v>
      </c>
      <c r="F64" s="4">
        <v>100</v>
      </c>
      <c r="G64" s="4">
        <v>1042.68</v>
      </c>
      <c r="H64" s="4">
        <v>0.37</v>
      </c>
    </row>
    <row r="65" spans="2:8">
      <c r="B65" s="1" t="s">
        <v>1002</v>
      </c>
      <c r="C65" s="11">
        <v>4.71</v>
      </c>
      <c r="D65" s="1" t="s">
        <v>167</v>
      </c>
      <c r="E65" s="1" t="s">
        <v>614</v>
      </c>
      <c r="F65" s="4">
        <v>100</v>
      </c>
      <c r="G65" s="4">
        <v>1027.47</v>
      </c>
      <c r="H65" s="4">
        <v>0.37</v>
      </c>
    </row>
    <row r="66" spans="2:8">
      <c r="B66" s="1" t="s">
        <v>183</v>
      </c>
      <c r="C66" s="11">
        <v>3.65</v>
      </c>
      <c r="D66" s="1" t="s">
        <v>164</v>
      </c>
      <c r="E66" s="1" t="s">
        <v>184</v>
      </c>
      <c r="F66" s="4">
        <v>100</v>
      </c>
      <c r="G66" s="4">
        <v>1013.61</v>
      </c>
      <c r="H66" s="4">
        <v>0.36</v>
      </c>
    </row>
    <row r="67" spans="2:8">
      <c r="B67" s="1" t="s">
        <v>1003</v>
      </c>
      <c r="C67" s="11">
        <v>5.69</v>
      </c>
      <c r="D67" s="1" t="s">
        <v>167</v>
      </c>
      <c r="E67" s="1" t="s">
        <v>615</v>
      </c>
      <c r="F67" s="4">
        <v>250</v>
      </c>
      <c r="G67" s="4">
        <v>534.37</v>
      </c>
      <c r="H67" s="4">
        <v>0.19</v>
      </c>
    </row>
    <row r="68" spans="2:8">
      <c r="B68" s="1" t="s">
        <v>1004</v>
      </c>
      <c r="C68" s="11">
        <v>5.94</v>
      </c>
      <c r="D68" s="1" t="s">
        <v>167</v>
      </c>
      <c r="E68" s="1" t="s">
        <v>616</v>
      </c>
      <c r="F68" s="4">
        <v>250</v>
      </c>
      <c r="G68" s="4">
        <v>523.99</v>
      </c>
      <c r="H68" s="4">
        <v>0.19</v>
      </c>
    </row>
    <row r="69" spans="2:8">
      <c r="B69" s="1" t="s">
        <v>1005</v>
      </c>
      <c r="C69" s="11">
        <v>6.32</v>
      </c>
      <c r="D69" s="1" t="s">
        <v>167</v>
      </c>
      <c r="E69" s="1" t="s">
        <v>617</v>
      </c>
      <c r="F69" s="4">
        <v>250</v>
      </c>
      <c r="G69" s="4">
        <v>519.03</v>
      </c>
      <c r="H69" s="4">
        <v>0.19</v>
      </c>
    </row>
    <row r="70" spans="2:8">
      <c r="B70" s="1" t="s">
        <v>1006</v>
      </c>
      <c r="C70" s="11">
        <v>5.67</v>
      </c>
      <c r="D70" s="1" t="s">
        <v>164</v>
      </c>
      <c r="E70" s="1" t="s">
        <v>618</v>
      </c>
      <c r="F70" s="4">
        <v>50</v>
      </c>
      <c r="G70" s="4">
        <v>512.75</v>
      </c>
      <c r="H70" s="4">
        <v>0.18</v>
      </c>
    </row>
    <row r="71" spans="2:8">
      <c r="B71" s="1" t="s">
        <v>1007</v>
      </c>
      <c r="C71" s="11">
        <v>4.92</v>
      </c>
      <c r="D71" s="1" t="s">
        <v>164</v>
      </c>
      <c r="E71" s="1" t="s">
        <v>619</v>
      </c>
      <c r="F71" s="4">
        <v>50</v>
      </c>
      <c r="G71" s="4">
        <v>505.31</v>
      </c>
      <c r="H71" s="4">
        <v>0.18</v>
      </c>
    </row>
    <row r="72" spans="2:8">
      <c r="B72" s="1" t="s">
        <v>1008</v>
      </c>
      <c r="C72" s="11">
        <v>6</v>
      </c>
      <c r="D72" s="1" t="s">
        <v>164</v>
      </c>
      <c r="E72" s="1" t="s">
        <v>620</v>
      </c>
      <c r="F72" s="4">
        <v>33</v>
      </c>
      <c r="G72" s="4">
        <v>350.84</v>
      </c>
      <c r="H72" s="4">
        <v>0.13</v>
      </c>
    </row>
    <row r="73" spans="2:8">
      <c r="B73" s="1" t="s">
        <v>1009</v>
      </c>
      <c r="C73" s="11">
        <v>3.55</v>
      </c>
      <c r="D73" s="1" t="s">
        <v>164</v>
      </c>
      <c r="E73" s="1" t="s">
        <v>200</v>
      </c>
      <c r="F73" s="4">
        <v>26</v>
      </c>
      <c r="G73" s="4">
        <v>264.83</v>
      </c>
      <c r="H73" s="4">
        <v>0.09</v>
      </c>
    </row>
    <row r="74" spans="2:8">
      <c r="B74" s="1" t="s">
        <v>1010</v>
      </c>
      <c r="C74" s="11">
        <v>3.45</v>
      </c>
      <c r="D74" s="1" t="s">
        <v>164</v>
      </c>
      <c r="E74" s="1" t="s">
        <v>220</v>
      </c>
      <c r="F74" s="4">
        <v>19</v>
      </c>
      <c r="G74" s="4">
        <v>191.97</v>
      </c>
      <c r="H74" s="4">
        <v>7.0000000000000007E-2</v>
      </c>
    </row>
    <row r="75" spans="2:8">
      <c r="B75" s="1" t="s">
        <v>1011</v>
      </c>
      <c r="C75" s="11">
        <v>3.52</v>
      </c>
      <c r="D75" s="1" t="s">
        <v>164</v>
      </c>
      <c r="E75" s="1" t="s">
        <v>261</v>
      </c>
      <c r="F75" s="4">
        <v>10</v>
      </c>
      <c r="G75" s="4">
        <v>127.6</v>
      </c>
      <c r="H75" s="4">
        <v>0.05</v>
      </c>
    </row>
    <row r="76" spans="2:8">
      <c r="B76" s="1" t="s">
        <v>1012</v>
      </c>
      <c r="C76" s="11">
        <v>6.79</v>
      </c>
      <c r="D76" s="1" t="s">
        <v>164</v>
      </c>
      <c r="E76" s="1" t="s">
        <v>621</v>
      </c>
      <c r="F76" s="4">
        <v>10</v>
      </c>
      <c r="G76" s="4">
        <v>109.27</v>
      </c>
      <c r="H76" s="4">
        <v>0.04</v>
      </c>
    </row>
    <row r="77" spans="2:8">
      <c r="B77" s="1" t="s">
        <v>622</v>
      </c>
      <c r="C77" s="11">
        <v>4.66</v>
      </c>
      <c r="D77" s="1" t="s">
        <v>164</v>
      </c>
      <c r="E77" s="1" t="s">
        <v>623</v>
      </c>
      <c r="F77" s="4">
        <v>10</v>
      </c>
      <c r="G77" s="4">
        <v>106.29</v>
      </c>
      <c r="H77" s="4">
        <v>0.04</v>
      </c>
    </row>
    <row r="78" spans="2:8">
      <c r="B78" s="1" t="s">
        <v>1013</v>
      </c>
      <c r="C78" s="11">
        <v>5.93</v>
      </c>
      <c r="D78" s="1" t="s">
        <v>164</v>
      </c>
      <c r="E78" s="1" t="s">
        <v>624</v>
      </c>
      <c r="F78" s="4">
        <v>10</v>
      </c>
      <c r="G78" s="4">
        <v>104.09</v>
      </c>
      <c r="H78" s="4">
        <v>0.04</v>
      </c>
    </row>
    <row r="79" spans="2:8">
      <c r="B79" s="1" t="s">
        <v>1014</v>
      </c>
      <c r="C79" s="11">
        <v>5.86</v>
      </c>
      <c r="D79" s="1" t="s">
        <v>164</v>
      </c>
      <c r="E79" s="1" t="s">
        <v>625</v>
      </c>
      <c r="F79" s="4">
        <v>8</v>
      </c>
      <c r="G79" s="4">
        <v>82.24</v>
      </c>
      <c r="H79" s="4">
        <v>0.03</v>
      </c>
    </row>
    <row r="80" spans="2:8">
      <c r="B80" s="1" t="s">
        <v>626</v>
      </c>
      <c r="C80" s="11">
        <v>6.86</v>
      </c>
      <c r="D80" s="1" t="s">
        <v>164</v>
      </c>
      <c r="E80" s="1" t="s">
        <v>627</v>
      </c>
      <c r="F80" s="4">
        <v>3</v>
      </c>
      <c r="G80" s="4">
        <v>32.51</v>
      </c>
      <c r="H80" s="4">
        <v>0.01</v>
      </c>
    </row>
    <row r="81" spans="2:8">
      <c r="B81" s="2" t="s">
        <v>189</v>
      </c>
      <c r="C81" s="10"/>
      <c r="D81" s="2"/>
      <c r="E81" s="2"/>
      <c r="F81" s="7"/>
      <c r="G81" s="7">
        <f>SUM(G35:G80)</f>
        <v>128074.81999999999</v>
      </c>
      <c r="H81" s="7">
        <f>SUM(H35:H80)</f>
        <v>45.839999999999968</v>
      </c>
    </row>
    <row r="82" spans="2:8">
      <c r="B82" s="2" t="s">
        <v>628</v>
      </c>
    </row>
    <row r="83" spans="2:8">
      <c r="B83" s="1" t="s">
        <v>1015</v>
      </c>
      <c r="C83" s="11">
        <v>5.43</v>
      </c>
      <c r="D83" s="1" t="s">
        <v>164</v>
      </c>
      <c r="E83" s="1" t="s">
        <v>629</v>
      </c>
      <c r="F83" s="4">
        <v>860</v>
      </c>
      <c r="G83" s="4">
        <v>9064.92</v>
      </c>
      <c r="H83" s="4">
        <v>3.24</v>
      </c>
    </row>
    <row r="84" spans="2:8">
      <c r="B84" s="1" t="s">
        <v>1016</v>
      </c>
      <c r="C84" s="11">
        <v>5.65</v>
      </c>
      <c r="D84" s="1" t="s">
        <v>164</v>
      </c>
      <c r="E84" s="1" t="s">
        <v>630</v>
      </c>
      <c r="F84" s="4">
        <v>652</v>
      </c>
      <c r="G84" s="4">
        <v>6874.4</v>
      </c>
      <c r="H84" s="4">
        <v>2.46</v>
      </c>
    </row>
    <row r="85" spans="2:8">
      <c r="B85" s="2" t="s">
        <v>631</v>
      </c>
      <c r="C85" s="10"/>
      <c r="D85" s="2"/>
      <c r="E85" s="2"/>
      <c r="F85" s="7"/>
      <c r="G85" s="7">
        <f>SUM(G82:G84)</f>
        <v>15939.32</v>
      </c>
      <c r="H85" s="7">
        <f>SUM(H82:H84)</f>
        <v>5.7</v>
      </c>
    </row>
    <row r="86" spans="2:8">
      <c r="B86" s="2" t="s">
        <v>69</v>
      </c>
    </row>
    <row r="87" spans="2:8">
      <c r="B87" s="1" t="s">
        <v>1017</v>
      </c>
      <c r="C87" s="11">
        <v>3.78</v>
      </c>
      <c r="D87" s="1" t="s">
        <v>72</v>
      </c>
      <c r="E87" s="1" t="s">
        <v>632</v>
      </c>
      <c r="F87" s="4">
        <v>2000</v>
      </c>
      <c r="G87" s="4">
        <v>9817.24</v>
      </c>
      <c r="H87" s="4">
        <v>3.51</v>
      </c>
    </row>
    <row r="88" spans="2:8">
      <c r="B88" s="1" t="s">
        <v>633</v>
      </c>
      <c r="C88" s="11">
        <v>3.56</v>
      </c>
      <c r="D88" s="1" t="s">
        <v>72</v>
      </c>
      <c r="E88" s="1" t="s">
        <v>634</v>
      </c>
      <c r="F88" s="4">
        <v>10000</v>
      </c>
      <c r="G88" s="4">
        <v>9783.69</v>
      </c>
      <c r="H88" s="4">
        <v>3.5</v>
      </c>
    </row>
    <row r="89" spans="2:8">
      <c r="B89" s="1" t="s">
        <v>1018</v>
      </c>
      <c r="C89" s="11">
        <v>3.6</v>
      </c>
      <c r="D89" s="1" t="s">
        <v>72</v>
      </c>
      <c r="E89" s="1" t="s">
        <v>521</v>
      </c>
      <c r="F89" s="4">
        <v>10000</v>
      </c>
      <c r="G89" s="4">
        <v>9778.49</v>
      </c>
      <c r="H89" s="4">
        <v>3.5</v>
      </c>
    </row>
    <row r="90" spans="2:8">
      <c r="B90" s="1" t="s">
        <v>1019</v>
      </c>
      <c r="C90" s="11">
        <v>3.58</v>
      </c>
      <c r="D90" s="1" t="s">
        <v>72</v>
      </c>
      <c r="E90" s="1" t="s">
        <v>425</v>
      </c>
      <c r="F90" s="4">
        <v>7500</v>
      </c>
      <c r="G90" s="4">
        <v>7350.75</v>
      </c>
      <c r="H90" s="4">
        <v>2.63</v>
      </c>
    </row>
    <row r="91" spans="2:8">
      <c r="B91" s="1" t="s">
        <v>1020</v>
      </c>
      <c r="C91" s="11">
        <v>3.56</v>
      </c>
      <c r="D91" s="1" t="s">
        <v>72</v>
      </c>
      <c r="E91" s="1" t="s">
        <v>520</v>
      </c>
      <c r="F91" s="4">
        <v>2500</v>
      </c>
      <c r="G91" s="4">
        <v>2458.2800000000002</v>
      </c>
      <c r="H91" s="4">
        <v>0.88</v>
      </c>
    </row>
    <row r="92" spans="2:8">
      <c r="B92" s="1" t="s">
        <v>963</v>
      </c>
      <c r="C92" s="11">
        <v>5.34</v>
      </c>
      <c r="D92" s="1" t="s">
        <v>72</v>
      </c>
      <c r="E92" s="1" t="s">
        <v>635</v>
      </c>
      <c r="F92" s="4">
        <v>500</v>
      </c>
      <c r="G92" s="4">
        <v>2390.3000000000002</v>
      </c>
      <c r="H92" s="4">
        <v>0.86</v>
      </c>
    </row>
    <row r="93" spans="2:8">
      <c r="B93" s="2" t="s">
        <v>142</v>
      </c>
      <c r="C93" s="10"/>
      <c r="D93" s="2"/>
      <c r="E93" s="2"/>
      <c r="F93" s="7"/>
      <c r="G93" s="7">
        <f>SUM(G86:G92)</f>
        <v>41578.75</v>
      </c>
      <c r="H93" s="7">
        <f>SUM(H86:H92)</f>
        <v>14.88</v>
      </c>
    </row>
    <row r="94" spans="2:8">
      <c r="B94" s="2" t="s">
        <v>143</v>
      </c>
      <c r="C94" s="10"/>
      <c r="D94" s="2"/>
      <c r="E94" s="2"/>
      <c r="F94" s="7"/>
      <c r="G94" s="7">
        <v>8360.25</v>
      </c>
      <c r="H94" s="7">
        <v>2.99</v>
      </c>
    </row>
    <row r="95" spans="2:8">
      <c r="B95" s="2" t="s">
        <v>144</v>
      </c>
      <c r="C95" s="10"/>
      <c r="D95" s="2"/>
      <c r="E95" s="2"/>
      <c r="F95" s="7"/>
      <c r="G95" s="7">
        <v>275772.71999999997</v>
      </c>
      <c r="H95" s="7">
        <v>98.69</v>
      </c>
    </row>
    <row r="96" spans="2:8">
      <c r="B96" s="2" t="s">
        <v>191</v>
      </c>
      <c r="C96" s="10"/>
      <c r="D96" s="2"/>
      <c r="E96" s="2"/>
      <c r="F96" s="7"/>
      <c r="G96" s="7">
        <v>3663.9223791300319</v>
      </c>
      <c r="H96" s="7">
        <v>1.3100000000000023</v>
      </c>
    </row>
    <row r="97" spans="2:8">
      <c r="B97" s="2" t="s">
        <v>146</v>
      </c>
      <c r="C97" s="10"/>
      <c r="D97" s="2"/>
      <c r="E97" s="2"/>
      <c r="F97" s="7"/>
      <c r="G97" s="7">
        <v>279436.64237913</v>
      </c>
      <c r="H97" s="7">
        <v>100</v>
      </c>
    </row>
    <row r="98" spans="2:8">
      <c r="B98" s="1" t="s">
        <v>147</v>
      </c>
    </row>
    <row r="99" spans="2:8">
      <c r="B99" s="1" t="s">
        <v>148</v>
      </c>
    </row>
    <row r="100" spans="2:8">
      <c r="B100" s="2"/>
    </row>
    <row r="101" spans="2:8" ht="25.5">
      <c r="B101" s="8" t="s">
        <v>149</v>
      </c>
      <c r="C101" s="11" t="s">
        <v>150</v>
      </c>
    </row>
    <row r="102" spans="2:8">
      <c r="B102" s="2"/>
    </row>
    <row r="103" spans="2:8">
      <c r="B103" s="9" t="s">
        <v>897</v>
      </c>
    </row>
    <row r="104" spans="2:8">
      <c r="B104" s="2" t="s">
        <v>152</v>
      </c>
    </row>
    <row r="105" spans="2:8">
      <c r="B105" s="2" t="s">
        <v>636</v>
      </c>
      <c r="C105" s="10"/>
    </row>
    <row r="106" spans="2:8">
      <c r="B106" s="2" t="s">
        <v>637</v>
      </c>
      <c r="C106" s="10"/>
    </row>
    <row r="107" spans="2:8">
      <c r="B107" s="2" t="s">
        <v>638</v>
      </c>
      <c r="C107" s="10"/>
    </row>
    <row r="108" spans="2:8">
      <c r="B108" s="2" t="s">
        <v>639</v>
      </c>
      <c r="C108" s="10"/>
    </row>
    <row r="109" spans="2:8">
      <c r="B109" s="2" t="s">
        <v>640</v>
      </c>
      <c r="C109" s="10"/>
    </row>
    <row r="110" spans="2:8">
      <c r="B110" s="2" t="s">
        <v>641</v>
      </c>
      <c r="C110" s="10"/>
    </row>
    <row r="111" spans="2:8">
      <c r="B111" s="2" t="s">
        <v>642</v>
      </c>
      <c r="C111" s="10"/>
    </row>
    <row r="112" spans="2:8">
      <c r="B112" s="2" t="s">
        <v>1286</v>
      </c>
      <c r="C112" s="10"/>
    </row>
    <row r="113" spans="2:7">
      <c r="B113" s="2" t="s">
        <v>643</v>
      </c>
      <c r="C113" s="10"/>
    </row>
    <row r="114" spans="2:7">
      <c r="B114" s="2" t="s">
        <v>1287</v>
      </c>
      <c r="C114" s="10"/>
    </row>
    <row r="115" spans="2:7">
      <c r="B115" s="2" t="s">
        <v>644</v>
      </c>
      <c r="C115" s="10"/>
    </row>
    <row r="116" spans="2:7">
      <c r="B116" s="2" t="s">
        <v>645</v>
      </c>
      <c r="C116" s="10"/>
    </row>
    <row r="117" spans="2:7">
      <c r="B117" s="2" t="s">
        <v>161</v>
      </c>
      <c r="C117" s="10"/>
    </row>
    <row r="118" spans="2:7">
      <c r="B118" s="9" t="s">
        <v>1227</v>
      </c>
    </row>
    <row r="120" spans="2:7">
      <c r="B120" s="9" t="s">
        <v>899</v>
      </c>
      <c r="C120" s="12"/>
      <c r="D120" s="13"/>
      <c r="E120" s="13"/>
      <c r="F120" s="14"/>
      <c r="G120" s="14"/>
    </row>
    <row r="121" spans="2:7" ht="199.5">
      <c r="B121" s="15" t="s">
        <v>900</v>
      </c>
      <c r="C121" s="16" t="s">
        <v>901</v>
      </c>
      <c r="D121" s="17" t="s">
        <v>902</v>
      </c>
      <c r="E121" s="17" t="s">
        <v>903</v>
      </c>
      <c r="F121" s="18" t="s">
        <v>904</v>
      </c>
      <c r="G121" s="14"/>
    </row>
    <row r="122" spans="2:7">
      <c r="B122" s="19" t="s">
        <v>911</v>
      </c>
      <c r="C122" s="20" t="s">
        <v>912</v>
      </c>
      <c r="D122" s="21" t="s">
        <v>907</v>
      </c>
      <c r="E122" s="21" t="s">
        <v>908</v>
      </c>
      <c r="F122" s="22">
        <v>2500</v>
      </c>
      <c r="G122" s="14" t="s">
        <v>909</v>
      </c>
    </row>
    <row r="123" spans="2:7">
      <c r="B123" s="19" t="s">
        <v>913</v>
      </c>
      <c r="C123" s="20" t="s">
        <v>914</v>
      </c>
      <c r="D123" s="21" t="s">
        <v>907</v>
      </c>
      <c r="E123" s="21" t="s">
        <v>908</v>
      </c>
      <c r="F123" s="23">
        <v>14500</v>
      </c>
      <c r="G123" s="14" t="s">
        <v>915</v>
      </c>
    </row>
    <row r="124" spans="2:7">
      <c r="B124" s="19" t="s">
        <v>916</v>
      </c>
      <c r="C124" s="20" t="s">
        <v>917</v>
      </c>
      <c r="D124" s="21" t="s">
        <v>907</v>
      </c>
      <c r="E124" s="21" t="s">
        <v>908</v>
      </c>
      <c r="F124" s="23">
        <v>2766.5839900000001</v>
      </c>
      <c r="G124" s="14" t="s">
        <v>918</v>
      </c>
    </row>
    <row r="125" spans="2:7">
      <c r="B125" s="13"/>
      <c r="C125" s="12"/>
      <c r="D125" s="13"/>
      <c r="E125" s="13"/>
      <c r="F125" s="14"/>
      <c r="G125" s="14"/>
    </row>
    <row r="126" spans="2:7">
      <c r="B126" s="13"/>
      <c r="C126" s="12"/>
      <c r="D126" s="13"/>
      <c r="E126" s="13"/>
      <c r="F126" s="14"/>
      <c r="G126" s="14"/>
    </row>
    <row r="127" spans="2:7">
      <c r="B127" s="13" t="s">
        <v>919</v>
      </c>
      <c r="C127" s="12"/>
      <c r="D127" s="13"/>
      <c r="E127" s="13"/>
      <c r="F127" s="14"/>
      <c r="G127" s="14"/>
    </row>
    <row r="128" spans="2:7">
      <c r="B128" s="13" t="s">
        <v>920</v>
      </c>
      <c r="C128" s="12"/>
      <c r="D128" s="13"/>
      <c r="E128" s="13"/>
      <c r="F128" s="14"/>
      <c r="G128" s="14"/>
    </row>
    <row r="129" spans="1:8">
      <c r="B129" s="13" t="s">
        <v>921</v>
      </c>
      <c r="C129" s="12"/>
      <c r="D129" s="13"/>
      <c r="E129" s="13"/>
      <c r="F129" s="14"/>
      <c r="G129" s="14"/>
    </row>
    <row r="133" spans="1:8">
      <c r="A133" s="3" t="s">
        <v>0</v>
      </c>
      <c r="B133" s="265" t="s">
        <v>7</v>
      </c>
      <c r="C133" s="265"/>
      <c r="D133" s="265"/>
      <c r="E133" s="265"/>
    </row>
    <row r="137" spans="1:8">
      <c r="B137" s="1" t="s">
        <v>48</v>
      </c>
    </row>
    <row r="138" spans="1:8">
      <c r="B138" s="5" t="s">
        <v>49</v>
      </c>
      <c r="C138" s="42" t="s">
        <v>50</v>
      </c>
      <c r="D138" s="5" t="s">
        <v>51</v>
      </c>
      <c r="E138" s="5" t="s">
        <v>52</v>
      </c>
      <c r="F138" s="6" t="s">
        <v>53</v>
      </c>
      <c r="G138" s="6" t="s">
        <v>54</v>
      </c>
      <c r="H138" s="6" t="s">
        <v>55</v>
      </c>
    </row>
    <row r="139" spans="1:8">
      <c r="B139" s="2" t="s">
        <v>144</v>
      </c>
      <c r="C139" s="10"/>
      <c r="D139" s="2"/>
      <c r="E139" s="2"/>
      <c r="F139" s="7"/>
      <c r="G139" s="7">
        <v>0</v>
      </c>
      <c r="H139" s="7">
        <v>0</v>
      </c>
    </row>
    <row r="140" spans="1:8">
      <c r="B140" s="2" t="s">
        <v>191</v>
      </c>
      <c r="C140" s="10"/>
      <c r="D140" s="2"/>
      <c r="E140" s="2"/>
      <c r="F140" s="7"/>
      <c r="G140" s="7">
        <v>1124.2000000999999</v>
      </c>
      <c r="H140" s="7">
        <v>100</v>
      </c>
    </row>
    <row r="141" spans="1:8">
      <c r="B141" s="2" t="s">
        <v>146</v>
      </c>
      <c r="C141" s="10"/>
      <c r="D141" s="2"/>
      <c r="E141" s="2"/>
      <c r="F141" s="7"/>
      <c r="G141" s="7">
        <v>1124.2000000999999</v>
      </c>
      <c r="H141" s="7">
        <v>100</v>
      </c>
    </row>
    <row r="142" spans="1:8">
      <c r="B142" s="1" t="s">
        <v>147</v>
      </c>
    </row>
    <row r="143" spans="1:8">
      <c r="B143" s="1" t="s">
        <v>148</v>
      </c>
    </row>
    <row r="144" spans="1:8">
      <c r="B144" s="2"/>
    </row>
    <row r="145" spans="2:3" ht="25.5">
      <c r="B145" s="8" t="s">
        <v>149</v>
      </c>
      <c r="C145" s="11" t="s">
        <v>150</v>
      </c>
    </row>
    <row r="146" spans="2:3">
      <c r="B146" s="2"/>
    </row>
    <row r="147" spans="2:3">
      <c r="B147" s="9" t="s">
        <v>897</v>
      </c>
    </row>
    <row r="148" spans="2:3">
      <c r="B148" s="2" t="s">
        <v>152</v>
      </c>
    </row>
    <row r="149" spans="2:3">
      <c r="B149" s="2" t="s">
        <v>857</v>
      </c>
      <c r="C149" s="10"/>
    </row>
    <row r="150" spans="2:3">
      <c r="B150" s="2" t="s">
        <v>858</v>
      </c>
      <c r="C150" s="10"/>
    </row>
    <row r="151" spans="2:3">
      <c r="B151" s="2" t="s">
        <v>859</v>
      </c>
      <c r="C151" s="10"/>
    </row>
    <row r="152" spans="2:3">
      <c r="B152" s="2" t="s">
        <v>860</v>
      </c>
      <c r="C152" s="10"/>
    </row>
    <row r="153" spans="2:3">
      <c r="B153" s="2" t="s">
        <v>861</v>
      </c>
      <c r="C153" s="10"/>
    </row>
    <row r="154" spans="2:3">
      <c r="B154" s="2" t="s">
        <v>862</v>
      </c>
      <c r="C154" s="10"/>
    </row>
    <row r="155" spans="2:3">
      <c r="B155" s="2" t="s">
        <v>863</v>
      </c>
      <c r="C155" s="10"/>
    </row>
    <row r="156" spans="2:3">
      <c r="B156" s="2" t="s">
        <v>864</v>
      </c>
      <c r="C156" s="10"/>
    </row>
    <row r="157" spans="2:3">
      <c r="B157" s="2" t="s">
        <v>865</v>
      </c>
      <c r="C157" s="10"/>
    </row>
    <row r="158" spans="2:3">
      <c r="B158" s="2" t="s">
        <v>866</v>
      </c>
      <c r="C158" s="10"/>
    </row>
    <row r="159" spans="2:3">
      <c r="B159" s="2" t="s">
        <v>867</v>
      </c>
      <c r="C159" s="10"/>
    </row>
    <row r="160" spans="2:3">
      <c r="B160" s="2" t="s">
        <v>868</v>
      </c>
      <c r="C160" s="10"/>
    </row>
    <row r="161" spans="2:8">
      <c r="B161" s="2" t="s">
        <v>869</v>
      </c>
      <c r="C161" s="10"/>
    </row>
    <row r="162" spans="2:8">
      <c r="B162" s="2" t="s">
        <v>870</v>
      </c>
      <c r="C162" s="10"/>
    </row>
    <row r="163" spans="2:8">
      <c r="B163" s="2" t="s">
        <v>871</v>
      </c>
      <c r="C163" s="10"/>
    </row>
    <row r="164" spans="2:8">
      <c r="B164" s="2" t="s">
        <v>872</v>
      </c>
      <c r="C164" s="10"/>
    </row>
    <row r="165" spans="2:8">
      <c r="B165" s="2" t="s">
        <v>161</v>
      </c>
      <c r="C165" s="10"/>
    </row>
    <row r="166" spans="2:8">
      <c r="B166" s="2"/>
    </row>
    <row r="168" spans="2:8">
      <c r="B168" s="9" t="s">
        <v>922</v>
      </c>
      <c r="C168" s="45"/>
      <c r="D168" s="13"/>
      <c r="E168" s="13"/>
      <c r="F168" s="14"/>
      <c r="H168" s="1"/>
    </row>
    <row r="169" spans="2:8" ht="199.5">
      <c r="B169" s="15" t="s">
        <v>900</v>
      </c>
      <c r="C169" s="15" t="s">
        <v>901</v>
      </c>
      <c r="D169" s="17" t="s">
        <v>902</v>
      </c>
      <c r="E169" s="17" t="s">
        <v>903</v>
      </c>
      <c r="F169" s="18" t="s">
        <v>923</v>
      </c>
      <c r="H169" s="1"/>
    </row>
    <row r="170" spans="2:8" ht="15">
      <c r="B170" s="24" t="s">
        <v>924</v>
      </c>
      <c r="C170" s="44" t="s">
        <v>912</v>
      </c>
      <c r="D170" s="25">
        <v>599.19860000000006</v>
      </c>
      <c r="E170" s="26">
        <v>53.3</v>
      </c>
      <c r="F170" s="23">
        <v>3052.7057533999996</v>
      </c>
      <c r="H170" s="27"/>
    </row>
    <row r="171" spans="2:8" ht="15">
      <c r="B171" s="24" t="s">
        <v>925</v>
      </c>
      <c r="C171" s="44" t="s">
        <v>926</v>
      </c>
      <c r="D171" s="25">
        <v>525.0014000000001</v>
      </c>
      <c r="E171" s="26">
        <v>46.7</v>
      </c>
      <c r="F171" s="23">
        <v>2726.8767123000002</v>
      </c>
      <c r="H171" s="27"/>
    </row>
    <row r="172" spans="2:8">
      <c r="B172" s="13"/>
      <c r="C172" s="45"/>
      <c r="D172" s="13"/>
      <c r="E172" s="13"/>
      <c r="F172" s="14"/>
      <c r="H172" s="1"/>
    </row>
    <row r="173" spans="2:8">
      <c r="B173" s="13" t="s">
        <v>927</v>
      </c>
      <c r="C173" s="45"/>
      <c r="D173" s="13"/>
      <c r="E173" s="13"/>
      <c r="F173" s="14"/>
      <c r="H173" s="1"/>
    </row>
    <row r="174" spans="2:8">
      <c r="B174" s="13" t="s">
        <v>928</v>
      </c>
      <c r="C174" s="45"/>
      <c r="D174" s="13"/>
      <c r="E174" s="13"/>
      <c r="F174" s="14"/>
      <c r="H174" s="1"/>
    </row>
    <row r="175" spans="2:8">
      <c r="B175" s="13"/>
      <c r="C175" s="45"/>
      <c r="D175" s="13"/>
      <c r="E175" s="13"/>
      <c r="F175" s="14"/>
      <c r="H175" s="1"/>
    </row>
    <row r="176" spans="2:8">
      <c r="B176" s="13"/>
      <c r="C176" s="45"/>
      <c r="D176" s="13"/>
      <c r="E176" s="13"/>
      <c r="F176" s="14"/>
      <c r="H176" s="1"/>
    </row>
    <row r="177" spans="2:2" ht="38.25">
      <c r="B177" s="28" t="s">
        <v>929</v>
      </c>
    </row>
  </sheetData>
  <mergeCells count="3">
    <mergeCell ref="B1:E1"/>
    <mergeCell ref="B133:E133"/>
    <mergeCell ref="C3:C7"/>
  </mergeCells>
  <hyperlinks>
    <hyperlink ref="A1" location="Index!A1" display="Index" xr:uid="{00000000-0004-0000-0300-000000000000}"/>
    <hyperlink ref="A133" location="Index!A1" display="Index" xr:uid="{00000000-0004-0000-0300-000001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dimension ref="A1:H174"/>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1" customWidth="1"/>
    <col min="4" max="4" width="11.140625" style="1" bestFit="1" customWidth="1"/>
    <col min="5" max="5" width="15.140625" style="1" bestFit="1" customWidth="1"/>
    <col min="6" max="6" width="11.5703125" style="4" bestFit="1" customWidth="1"/>
    <col min="7" max="7" width="18.140625" style="4" bestFit="1" customWidth="1"/>
    <col min="8" max="8" width="9.140625" style="4" bestFit="1" customWidth="1"/>
    <col min="9" max="16384" width="9.140625" style="1"/>
  </cols>
  <sheetData>
    <row r="1" spans="1:8">
      <c r="A1" s="3" t="s">
        <v>0</v>
      </c>
      <c r="B1" s="265" t="s">
        <v>930</v>
      </c>
      <c r="C1" s="265"/>
      <c r="D1" s="265"/>
      <c r="E1" s="265"/>
    </row>
    <row r="2" spans="1:8" ht="13.5" thickBot="1"/>
    <row r="3" spans="1:8" ht="15">
      <c r="B3" s="96" t="s">
        <v>2390</v>
      </c>
      <c r="C3" s="266"/>
    </row>
    <row r="4" spans="1:8" ht="30">
      <c r="B4" s="98" t="s">
        <v>2391</v>
      </c>
      <c r="C4" s="267"/>
    </row>
    <row r="5" spans="1:8" ht="15">
      <c r="B5" s="98"/>
      <c r="C5" s="267"/>
    </row>
    <row r="6" spans="1:8" ht="15">
      <c r="B6" s="98" t="s">
        <v>2359</v>
      </c>
      <c r="C6" s="267"/>
    </row>
    <row r="7" spans="1:8" ht="15">
      <c r="B7" s="98" t="s">
        <v>2392</v>
      </c>
      <c r="C7" s="267"/>
    </row>
    <row r="8" spans="1:8" ht="15.75" thickBot="1">
      <c r="B8" s="99" t="s">
        <v>2393</v>
      </c>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58</v>
      </c>
    </row>
    <row r="16" spans="1:8">
      <c r="B16" s="1" t="s">
        <v>461</v>
      </c>
      <c r="C16" s="11">
        <v>3.7</v>
      </c>
      <c r="D16" s="1" t="s">
        <v>60</v>
      </c>
      <c r="E16" s="1" t="s">
        <v>462</v>
      </c>
      <c r="F16" s="4">
        <v>10000000</v>
      </c>
      <c r="G16" s="4">
        <v>10345.879999999999</v>
      </c>
      <c r="H16" s="4">
        <v>4.71</v>
      </c>
    </row>
    <row r="17" spans="2:8">
      <c r="B17" s="1" t="s">
        <v>463</v>
      </c>
      <c r="C17" s="11">
        <v>3.82</v>
      </c>
      <c r="D17" s="1" t="s">
        <v>60</v>
      </c>
      <c r="E17" s="1" t="s">
        <v>464</v>
      </c>
      <c r="F17" s="4">
        <v>10000000</v>
      </c>
      <c r="G17" s="4">
        <v>10117.19</v>
      </c>
      <c r="H17" s="4">
        <v>4.6100000000000003</v>
      </c>
    </row>
    <row r="18" spans="2:8">
      <c r="B18" s="1" t="s">
        <v>465</v>
      </c>
      <c r="C18" s="11">
        <v>3.46</v>
      </c>
      <c r="D18" s="1" t="s">
        <v>60</v>
      </c>
      <c r="E18" s="1" t="s">
        <v>466</v>
      </c>
      <c r="F18" s="4">
        <v>7500000</v>
      </c>
      <c r="G18" s="4">
        <v>7560.14</v>
      </c>
      <c r="H18" s="4">
        <v>3.44</v>
      </c>
    </row>
    <row r="19" spans="2:8">
      <c r="B19" s="1" t="s">
        <v>467</v>
      </c>
      <c r="C19" s="11">
        <v>4.47</v>
      </c>
      <c r="D19" s="1" t="s">
        <v>60</v>
      </c>
      <c r="E19" s="1" t="s">
        <v>468</v>
      </c>
      <c r="F19" s="4">
        <v>4000000</v>
      </c>
      <c r="G19" s="4">
        <v>4209.08</v>
      </c>
      <c r="H19" s="4">
        <v>1.92</v>
      </c>
    </row>
    <row r="20" spans="2:8">
      <c r="B20" s="1" t="s">
        <v>469</v>
      </c>
      <c r="C20" s="11">
        <v>4.6399999999999997</v>
      </c>
      <c r="D20" s="1" t="s">
        <v>60</v>
      </c>
      <c r="E20" s="1" t="s">
        <v>470</v>
      </c>
      <c r="F20" s="4">
        <v>3000000</v>
      </c>
      <c r="G20" s="4">
        <v>3204.53</v>
      </c>
      <c r="H20" s="4">
        <v>1.46</v>
      </c>
    </row>
    <row r="21" spans="2:8">
      <c r="B21" s="1" t="s">
        <v>471</v>
      </c>
      <c r="C21" s="11">
        <v>4.62</v>
      </c>
      <c r="D21" s="1" t="s">
        <v>60</v>
      </c>
      <c r="E21" s="1" t="s">
        <v>472</v>
      </c>
      <c r="F21" s="4">
        <v>2500000</v>
      </c>
      <c r="G21" s="4">
        <v>2670.86</v>
      </c>
      <c r="H21" s="4">
        <v>1.22</v>
      </c>
    </row>
    <row r="22" spans="2:8">
      <c r="B22" s="1" t="s">
        <v>473</v>
      </c>
      <c r="C22" s="11">
        <v>4.24</v>
      </c>
      <c r="D22" s="1" t="s">
        <v>60</v>
      </c>
      <c r="E22" s="1" t="s">
        <v>474</v>
      </c>
      <c r="F22" s="4">
        <v>1000000</v>
      </c>
      <c r="G22" s="4">
        <v>1050.04</v>
      </c>
      <c r="H22" s="4">
        <v>0.48</v>
      </c>
    </row>
    <row r="23" spans="2:8">
      <c r="B23" s="1" t="s">
        <v>475</v>
      </c>
      <c r="C23" s="11">
        <v>4.59</v>
      </c>
      <c r="D23" s="1" t="s">
        <v>60</v>
      </c>
      <c r="E23" s="1" t="s">
        <v>476</v>
      </c>
      <c r="F23" s="4">
        <v>1000000</v>
      </c>
      <c r="G23" s="4">
        <v>1003.22</v>
      </c>
      <c r="H23" s="4">
        <v>0.46</v>
      </c>
    </row>
    <row r="24" spans="2:8">
      <c r="B24" s="1" t="s">
        <v>280</v>
      </c>
      <c r="C24" s="11">
        <v>3.38</v>
      </c>
      <c r="D24" s="1" t="s">
        <v>60</v>
      </c>
      <c r="E24" s="1" t="s">
        <v>281</v>
      </c>
      <c r="F24" s="4">
        <v>600000</v>
      </c>
      <c r="G24" s="4">
        <v>605.11</v>
      </c>
      <c r="H24" s="4">
        <v>0.28000000000000003</v>
      </c>
    </row>
    <row r="25" spans="2:8">
      <c r="B25" s="1" t="s">
        <v>477</v>
      </c>
      <c r="C25" s="11">
        <v>3.89</v>
      </c>
      <c r="D25" s="1" t="s">
        <v>60</v>
      </c>
      <c r="E25" s="1" t="s">
        <v>478</v>
      </c>
      <c r="F25" s="4">
        <v>500000</v>
      </c>
      <c r="G25" s="4">
        <v>519.11</v>
      </c>
      <c r="H25" s="4">
        <v>0.24</v>
      </c>
    </row>
    <row r="26" spans="2:8">
      <c r="B26" s="2" t="s">
        <v>68</v>
      </c>
      <c r="C26" s="10"/>
      <c r="D26" s="2"/>
      <c r="E26" s="2"/>
      <c r="F26" s="7"/>
      <c r="G26" s="7">
        <f>SUM(G12:G25)</f>
        <v>41285.160000000003</v>
      </c>
      <c r="H26" s="7">
        <f>SUM(H12:H25)</f>
        <v>18.82</v>
      </c>
    </row>
    <row r="27" spans="2:8">
      <c r="B27" s="2" t="s">
        <v>282</v>
      </c>
    </row>
    <row r="28" spans="2:8">
      <c r="B28" s="1" t="s">
        <v>1021</v>
      </c>
      <c r="C28" s="11">
        <v>3.9</v>
      </c>
      <c r="D28" s="1" t="s">
        <v>164</v>
      </c>
      <c r="E28" s="1" t="s">
        <v>479</v>
      </c>
      <c r="F28" s="4">
        <v>600</v>
      </c>
      <c r="G28" s="4">
        <v>6079.69</v>
      </c>
      <c r="H28" s="4">
        <v>2.77</v>
      </c>
    </row>
    <row r="29" spans="2:8">
      <c r="B29" s="1" t="s">
        <v>1022</v>
      </c>
      <c r="C29" s="11">
        <v>3.88</v>
      </c>
      <c r="D29" s="1" t="s">
        <v>164</v>
      </c>
      <c r="E29" s="1" t="s">
        <v>480</v>
      </c>
      <c r="F29" s="4">
        <v>500</v>
      </c>
      <c r="G29" s="4">
        <v>5083.59</v>
      </c>
      <c r="H29" s="4">
        <v>2.3199999999999998</v>
      </c>
    </row>
    <row r="30" spans="2:8">
      <c r="B30" s="1" t="s">
        <v>481</v>
      </c>
      <c r="C30" s="11">
        <v>4.37</v>
      </c>
      <c r="D30" s="1" t="s">
        <v>164</v>
      </c>
      <c r="E30" s="1" t="s">
        <v>482</v>
      </c>
      <c r="F30" s="4">
        <v>500</v>
      </c>
      <c r="G30" s="4">
        <v>5013.8599999999997</v>
      </c>
      <c r="H30" s="4">
        <v>2.2799999999999998</v>
      </c>
    </row>
    <row r="31" spans="2:8">
      <c r="B31" s="1" t="s">
        <v>1023</v>
      </c>
      <c r="C31" s="11">
        <v>3.73</v>
      </c>
      <c r="D31" s="1" t="s">
        <v>164</v>
      </c>
      <c r="E31" s="1" t="s">
        <v>412</v>
      </c>
      <c r="F31" s="4">
        <v>450</v>
      </c>
      <c r="G31" s="4">
        <v>4623.8</v>
      </c>
      <c r="H31" s="4">
        <v>2.11</v>
      </c>
    </row>
    <row r="32" spans="2:8">
      <c r="B32" s="1" t="s">
        <v>181</v>
      </c>
      <c r="C32" s="11">
        <v>3.72</v>
      </c>
      <c r="D32" s="1" t="s">
        <v>164</v>
      </c>
      <c r="E32" s="1" t="s">
        <v>182</v>
      </c>
      <c r="F32" s="4">
        <v>400</v>
      </c>
      <c r="G32" s="4">
        <v>4111.9399999999996</v>
      </c>
      <c r="H32" s="4">
        <v>1.87</v>
      </c>
    </row>
    <row r="33" spans="2:8">
      <c r="B33" s="1" t="s">
        <v>1024</v>
      </c>
      <c r="C33" s="11">
        <v>3.73</v>
      </c>
      <c r="D33" s="1" t="s">
        <v>164</v>
      </c>
      <c r="E33" s="1" t="s">
        <v>406</v>
      </c>
      <c r="F33" s="4">
        <v>400</v>
      </c>
      <c r="G33" s="4">
        <v>4066.53</v>
      </c>
      <c r="H33" s="4">
        <v>1.85</v>
      </c>
    </row>
    <row r="34" spans="2:8">
      <c r="B34" s="1" t="s">
        <v>483</v>
      </c>
      <c r="C34" s="11">
        <v>4.68</v>
      </c>
      <c r="D34" s="1" t="s">
        <v>164</v>
      </c>
      <c r="E34" s="1" t="s">
        <v>484</v>
      </c>
      <c r="F34" s="4">
        <v>400</v>
      </c>
      <c r="G34" s="4">
        <v>4021.77</v>
      </c>
      <c r="H34" s="4">
        <v>1.83</v>
      </c>
    </row>
    <row r="35" spans="2:8">
      <c r="B35" s="1" t="s">
        <v>485</v>
      </c>
      <c r="C35" s="11">
        <v>3.72</v>
      </c>
      <c r="D35" s="1" t="s">
        <v>164</v>
      </c>
      <c r="E35" s="1" t="s">
        <v>486</v>
      </c>
      <c r="F35" s="4">
        <v>350</v>
      </c>
      <c r="G35" s="4">
        <v>3576.01</v>
      </c>
      <c r="H35" s="4">
        <v>1.63</v>
      </c>
    </row>
    <row r="36" spans="2:8">
      <c r="B36" s="1" t="s">
        <v>1025</v>
      </c>
      <c r="C36" s="11">
        <v>3.9</v>
      </c>
      <c r="D36" s="1" t="s">
        <v>164</v>
      </c>
      <c r="E36" s="1" t="s">
        <v>410</v>
      </c>
      <c r="F36" s="4">
        <v>350</v>
      </c>
      <c r="G36" s="4">
        <v>3560.56</v>
      </c>
      <c r="H36" s="4">
        <v>1.62</v>
      </c>
    </row>
    <row r="37" spans="2:8">
      <c r="B37" s="1" t="s">
        <v>487</v>
      </c>
      <c r="C37" s="11">
        <v>3.65</v>
      </c>
      <c r="D37" s="1" t="s">
        <v>164</v>
      </c>
      <c r="E37" s="1" t="s">
        <v>488</v>
      </c>
      <c r="F37" s="4">
        <v>350</v>
      </c>
      <c r="G37" s="4">
        <v>3551.58</v>
      </c>
      <c r="H37" s="4">
        <v>1.62</v>
      </c>
    </row>
    <row r="38" spans="2:8">
      <c r="B38" s="1" t="s">
        <v>1026</v>
      </c>
      <c r="C38" s="11">
        <v>5.22</v>
      </c>
      <c r="D38" s="1" t="s">
        <v>243</v>
      </c>
      <c r="E38" s="1" t="s">
        <v>489</v>
      </c>
      <c r="F38" s="4">
        <v>350</v>
      </c>
      <c r="G38" s="4">
        <v>3550.29</v>
      </c>
      <c r="H38" s="4">
        <v>1.62</v>
      </c>
    </row>
    <row r="39" spans="2:8">
      <c r="B39" s="1" t="s">
        <v>1027</v>
      </c>
      <c r="C39" s="11">
        <v>4.43</v>
      </c>
      <c r="D39" s="1" t="s">
        <v>164</v>
      </c>
      <c r="E39" s="1" t="s">
        <v>490</v>
      </c>
      <c r="F39" s="4">
        <v>300</v>
      </c>
      <c r="G39" s="4">
        <v>2881.58</v>
      </c>
      <c r="H39" s="4">
        <v>1.31</v>
      </c>
    </row>
    <row r="40" spans="2:8">
      <c r="B40" s="1" t="s">
        <v>1028</v>
      </c>
      <c r="C40" s="11">
        <v>4.55</v>
      </c>
      <c r="D40" s="1" t="s">
        <v>164</v>
      </c>
      <c r="E40" s="1" t="s">
        <v>491</v>
      </c>
      <c r="F40" s="4">
        <v>250</v>
      </c>
      <c r="G40" s="4">
        <v>2591.94</v>
      </c>
      <c r="H40" s="4">
        <v>1.18</v>
      </c>
    </row>
    <row r="41" spans="2:8">
      <c r="B41" s="1" t="s">
        <v>1029</v>
      </c>
      <c r="C41" s="11">
        <v>4.9000000000000004</v>
      </c>
      <c r="D41" s="1" t="s">
        <v>250</v>
      </c>
      <c r="E41" s="1" t="s">
        <v>492</v>
      </c>
      <c r="F41" s="4">
        <v>250</v>
      </c>
      <c r="G41" s="4">
        <v>2578.56</v>
      </c>
      <c r="H41" s="4">
        <v>1.17</v>
      </c>
    </row>
    <row r="42" spans="2:8">
      <c r="B42" s="1" t="s">
        <v>1030</v>
      </c>
      <c r="C42" s="11">
        <v>4.55</v>
      </c>
      <c r="D42" s="1" t="s">
        <v>164</v>
      </c>
      <c r="E42" s="1" t="s">
        <v>493</v>
      </c>
      <c r="F42" s="4">
        <v>250</v>
      </c>
      <c r="G42" s="4">
        <v>2576.27</v>
      </c>
      <c r="H42" s="4">
        <v>1.17</v>
      </c>
    </row>
    <row r="43" spans="2:8">
      <c r="B43" s="1" t="s">
        <v>402</v>
      </c>
      <c r="C43" s="11">
        <v>3.7</v>
      </c>
      <c r="D43" s="1" t="s">
        <v>164</v>
      </c>
      <c r="E43" s="1" t="s">
        <v>403</v>
      </c>
      <c r="F43" s="4">
        <v>250</v>
      </c>
      <c r="G43" s="4">
        <v>2553.3200000000002</v>
      </c>
      <c r="H43" s="4">
        <v>1.1599999999999999</v>
      </c>
    </row>
    <row r="44" spans="2:8">
      <c r="B44" s="1" t="s">
        <v>1031</v>
      </c>
      <c r="C44" s="11">
        <v>3.73</v>
      </c>
      <c r="D44" s="1" t="s">
        <v>164</v>
      </c>
      <c r="E44" s="1" t="s">
        <v>404</v>
      </c>
      <c r="F44" s="4">
        <v>250</v>
      </c>
      <c r="G44" s="4">
        <v>2552.44</v>
      </c>
      <c r="H44" s="4">
        <v>1.1599999999999999</v>
      </c>
    </row>
    <row r="45" spans="2:8">
      <c r="B45" s="1" t="s">
        <v>1032</v>
      </c>
      <c r="C45" s="11">
        <v>5.97</v>
      </c>
      <c r="D45" s="1" t="s">
        <v>494</v>
      </c>
      <c r="E45" s="1" t="s">
        <v>495</v>
      </c>
      <c r="F45" s="4">
        <v>250</v>
      </c>
      <c r="G45" s="4">
        <v>2535.4899999999998</v>
      </c>
      <c r="H45" s="4">
        <v>1.1599999999999999</v>
      </c>
    </row>
    <row r="46" spans="2:8">
      <c r="B46" s="1" t="s">
        <v>1033</v>
      </c>
      <c r="C46" s="11">
        <v>3.48</v>
      </c>
      <c r="D46" s="1" t="s">
        <v>164</v>
      </c>
      <c r="E46" s="1" t="s">
        <v>496</v>
      </c>
      <c r="F46" s="4">
        <v>250</v>
      </c>
      <c r="G46" s="4">
        <v>2518.6</v>
      </c>
      <c r="H46" s="4">
        <v>1.1499999999999999</v>
      </c>
    </row>
    <row r="47" spans="2:8">
      <c r="B47" s="1" t="s">
        <v>497</v>
      </c>
      <c r="C47" s="11">
        <v>4.6500000000000004</v>
      </c>
      <c r="D47" s="1" t="s">
        <v>164</v>
      </c>
      <c r="E47" s="1" t="s">
        <v>498</v>
      </c>
      <c r="F47" s="4">
        <v>250</v>
      </c>
      <c r="G47" s="4">
        <v>2517.92</v>
      </c>
      <c r="H47" s="4">
        <v>1.1499999999999999</v>
      </c>
    </row>
    <row r="48" spans="2:8">
      <c r="B48" s="1" t="s">
        <v>1034</v>
      </c>
      <c r="C48" s="11">
        <v>6.35</v>
      </c>
      <c r="D48" s="1" t="s">
        <v>407</v>
      </c>
      <c r="E48" s="1" t="s">
        <v>499</v>
      </c>
      <c r="F48" s="4">
        <v>250000</v>
      </c>
      <c r="G48" s="4">
        <v>2512.62</v>
      </c>
      <c r="H48" s="4">
        <v>1.1399999999999999</v>
      </c>
    </row>
    <row r="49" spans="2:8">
      <c r="B49" s="1" t="s">
        <v>500</v>
      </c>
      <c r="C49" s="11">
        <v>5.17</v>
      </c>
      <c r="D49" s="1" t="s">
        <v>164</v>
      </c>
      <c r="E49" s="1" t="s">
        <v>501</v>
      </c>
      <c r="F49" s="4">
        <v>250</v>
      </c>
      <c r="G49" s="4">
        <v>2497.52</v>
      </c>
      <c r="H49" s="4">
        <v>1.1399999999999999</v>
      </c>
    </row>
    <row r="50" spans="2:8">
      <c r="B50" s="1" t="s">
        <v>1035</v>
      </c>
      <c r="C50" s="11">
        <v>4.2300000000000004</v>
      </c>
      <c r="D50" s="1" t="s">
        <v>167</v>
      </c>
      <c r="E50" s="1" t="s">
        <v>502</v>
      </c>
      <c r="F50" s="4">
        <v>200</v>
      </c>
      <c r="G50" s="4">
        <v>2073.37</v>
      </c>
      <c r="H50" s="4">
        <v>0.94</v>
      </c>
    </row>
    <row r="51" spans="2:8">
      <c r="B51" s="1" t="s">
        <v>1036</v>
      </c>
      <c r="C51" s="11">
        <v>5.27</v>
      </c>
      <c r="D51" s="1" t="s">
        <v>164</v>
      </c>
      <c r="E51" s="1" t="s">
        <v>503</v>
      </c>
      <c r="F51" s="4">
        <v>200</v>
      </c>
      <c r="G51" s="4">
        <v>2019.73</v>
      </c>
      <c r="H51" s="4">
        <v>0.92</v>
      </c>
    </row>
    <row r="52" spans="2:8">
      <c r="B52" s="1" t="s">
        <v>1037</v>
      </c>
      <c r="C52" s="11">
        <v>4.5</v>
      </c>
      <c r="D52" s="1" t="s">
        <v>164</v>
      </c>
      <c r="E52" s="1" t="s">
        <v>504</v>
      </c>
      <c r="F52" s="4">
        <v>150</v>
      </c>
      <c r="G52" s="4">
        <v>1963.76</v>
      </c>
      <c r="H52" s="4">
        <v>0.89</v>
      </c>
    </row>
    <row r="53" spans="2:8">
      <c r="B53" s="1" t="s">
        <v>177</v>
      </c>
      <c r="C53" s="11">
        <v>3.81</v>
      </c>
      <c r="D53" s="1" t="s">
        <v>164</v>
      </c>
      <c r="E53" s="1" t="s">
        <v>178</v>
      </c>
      <c r="F53" s="4">
        <v>160</v>
      </c>
      <c r="G53" s="4">
        <v>1651.12</v>
      </c>
      <c r="H53" s="4">
        <v>0.75</v>
      </c>
    </row>
    <row r="54" spans="2:8">
      <c r="B54" s="1" t="s">
        <v>1038</v>
      </c>
      <c r="C54" s="11">
        <v>4.4800000000000004</v>
      </c>
      <c r="D54" s="1" t="s">
        <v>164</v>
      </c>
      <c r="E54" s="1" t="s">
        <v>505</v>
      </c>
      <c r="F54" s="4">
        <v>150</v>
      </c>
      <c r="G54" s="4">
        <v>1555.53</v>
      </c>
      <c r="H54" s="4">
        <v>0.71</v>
      </c>
    </row>
    <row r="55" spans="2:8">
      <c r="B55" s="1" t="s">
        <v>1039</v>
      </c>
      <c r="C55" s="11">
        <v>4.4400000000000004</v>
      </c>
      <c r="D55" s="1" t="s">
        <v>167</v>
      </c>
      <c r="E55" s="1" t="s">
        <v>506</v>
      </c>
      <c r="F55" s="4">
        <v>150</v>
      </c>
      <c r="G55" s="4">
        <v>1554.41</v>
      </c>
      <c r="H55" s="4">
        <v>0.71</v>
      </c>
    </row>
    <row r="56" spans="2:8">
      <c r="B56" s="1" t="s">
        <v>179</v>
      </c>
      <c r="C56" s="11">
        <v>3.92</v>
      </c>
      <c r="D56" s="1" t="s">
        <v>164</v>
      </c>
      <c r="E56" s="1" t="s">
        <v>180</v>
      </c>
      <c r="F56" s="4">
        <v>150</v>
      </c>
      <c r="G56" s="4">
        <v>1554.07</v>
      </c>
      <c r="H56" s="4">
        <v>0.71</v>
      </c>
    </row>
    <row r="57" spans="2:8">
      <c r="B57" s="1" t="s">
        <v>507</v>
      </c>
      <c r="C57" s="11">
        <v>4.4000000000000004</v>
      </c>
      <c r="D57" s="1" t="s">
        <v>164</v>
      </c>
      <c r="E57" s="1" t="s">
        <v>508</v>
      </c>
      <c r="F57" s="4">
        <v>150</v>
      </c>
      <c r="G57" s="4">
        <v>1548.58</v>
      </c>
      <c r="H57" s="4">
        <v>0.71</v>
      </c>
    </row>
    <row r="58" spans="2:8">
      <c r="B58" s="1" t="s">
        <v>1040</v>
      </c>
      <c r="C58" s="11">
        <v>3.93</v>
      </c>
      <c r="D58" s="1" t="s">
        <v>164</v>
      </c>
      <c r="E58" s="1" t="s">
        <v>509</v>
      </c>
      <c r="F58" s="4">
        <v>150</v>
      </c>
      <c r="G58" s="4">
        <v>1529.07</v>
      </c>
      <c r="H58" s="4">
        <v>0.7</v>
      </c>
    </row>
    <row r="59" spans="2:8">
      <c r="B59" s="1" t="s">
        <v>981</v>
      </c>
      <c r="C59" s="11">
        <v>6.45</v>
      </c>
      <c r="D59" s="1" t="s">
        <v>164</v>
      </c>
      <c r="E59" s="1" t="s">
        <v>510</v>
      </c>
      <c r="F59" s="4">
        <v>150</v>
      </c>
      <c r="G59" s="4">
        <v>1518.47</v>
      </c>
      <c r="H59" s="4">
        <v>0.69</v>
      </c>
    </row>
    <row r="60" spans="2:8">
      <c r="B60" s="1" t="s">
        <v>1041</v>
      </c>
      <c r="C60" s="11">
        <v>5.04</v>
      </c>
      <c r="D60" s="1" t="s">
        <v>164</v>
      </c>
      <c r="E60" s="1" t="s">
        <v>511</v>
      </c>
      <c r="F60" s="4">
        <v>100</v>
      </c>
      <c r="G60" s="4">
        <v>1066.6199999999999</v>
      </c>
      <c r="H60" s="4">
        <v>0.49</v>
      </c>
    </row>
    <row r="61" spans="2:8">
      <c r="B61" s="1" t="s">
        <v>1042</v>
      </c>
      <c r="C61" s="11">
        <v>3.94</v>
      </c>
      <c r="D61" s="1" t="s">
        <v>164</v>
      </c>
      <c r="E61" s="1" t="s">
        <v>512</v>
      </c>
      <c r="F61" s="4">
        <v>100</v>
      </c>
      <c r="G61" s="4">
        <v>1035.93</v>
      </c>
      <c r="H61" s="4">
        <v>0.47</v>
      </c>
    </row>
    <row r="62" spans="2:8">
      <c r="B62" s="1" t="s">
        <v>1043</v>
      </c>
      <c r="C62" s="11">
        <v>4.38</v>
      </c>
      <c r="D62" s="1" t="s">
        <v>167</v>
      </c>
      <c r="E62" s="1" t="s">
        <v>513</v>
      </c>
      <c r="F62" s="4">
        <v>500</v>
      </c>
      <c r="G62" s="4">
        <v>523.52</v>
      </c>
      <c r="H62" s="4">
        <v>0.24</v>
      </c>
    </row>
    <row r="63" spans="2:8">
      <c r="B63" s="1" t="s">
        <v>990</v>
      </c>
      <c r="C63" s="11">
        <v>4.59</v>
      </c>
      <c r="D63" s="1" t="s">
        <v>164</v>
      </c>
      <c r="E63" s="1" t="s">
        <v>514</v>
      </c>
      <c r="F63" s="4">
        <v>50</v>
      </c>
      <c r="G63" s="4">
        <v>518.94000000000005</v>
      </c>
      <c r="H63" s="4">
        <v>0.24</v>
      </c>
    </row>
    <row r="64" spans="2:8">
      <c r="B64" s="1" t="s">
        <v>1044</v>
      </c>
      <c r="C64" s="11">
        <v>4.59</v>
      </c>
      <c r="D64" s="1" t="s">
        <v>164</v>
      </c>
      <c r="E64" s="1" t="s">
        <v>515</v>
      </c>
      <c r="F64" s="4">
        <v>50</v>
      </c>
      <c r="G64" s="4">
        <v>517.14</v>
      </c>
      <c r="H64" s="4">
        <v>0.24</v>
      </c>
    </row>
    <row r="65" spans="2:8">
      <c r="B65" s="1" t="s">
        <v>516</v>
      </c>
      <c r="C65" s="11">
        <v>4.6900000000000004</v>
      </c>
      <c r="D65" s="1" t="s">
        <v>164</v>
      </c>
      <c r="E65" s="1" t="s">
        <v>517</v>
      </c>
      <c r="F65" s="4">
        <v>50</v>
      </c>
      <c r="G65" s="4">
        <v>516.61</v>
      </c>
      <c r="H65" s="4">
        <v>0.24</v>
      </c>
    </row>
    <row r="66" spans="2:8">
      <c r="B66" s="1" t="s">
        <v>1045</v>
      </c>
      <c r="C66" s="11">
        <v>4.3600000000000003</v>
      </c>
      <c r="D66" s="1" t="s">
        <v>164</v>
      </c>
      <c r="E66" s="1" t="s">
        <v>201</v>
      </c>
      <c r="F66" s="4">
        <v>27</v>
      </c>
      <c r="G66" s="4">
        <v>276.83999999999997</v>
      </c>
      <c r="H66" s="4">
        <v>0.13</v>
      </c>
    </row>
    <row r="67" spans="2:8">
      <c r="B67" s="1" t="s">
        <v>1046</v>
      </c>
      <c r="C67" s="11">
        <v>3.73</v>
      </c>
      <c r="D67" s="1" t="s">
        <v>164</v>
      </c>
      <c r="E67" s="1" t="s">
        <v>204</v>
      </c>
      <c r="F67" s="4">
        <v>5</v>
      </c>
      <c r="G67" s="4">
        <v>51.52</v>
      </c>
      <c r="H67" s="4">
        <v>0.02</v>
      </c>
    </row>
    <row r="68" spans="2:8">
      <c r="B68" s="1" t="s">
        <v>172</v>
      </c>
      <c r="C68" s="11">
        <v>3.9</v>
      </c>
      <c r="D68" s="1" t="s">
        <v>164</v>
      </c>
      <c r="E68" s="1" t="s">
        <v>173</v>
      </c>
      <c r="F68" s="4">
        <v>4</v>
      </c>
      <c r="G68" s="4">
        <v>41.35</v>
      </c>
      <c r="H68" s="4">
        <v>0.02</v>
      </c>
    </row>
    <row r="69" spans="2:8">
      <c r="B69" s="1" t="s">
        <v>1047</v>
      </c>
      <c r="C69" s="11">
        <v>3.72</v>
      </c>
      <c r="D69" s="1" t="s">
        <v>164</v>
      </c>
      <c r="E69" s="1" t="s">
        <v>205</v>
      </c>
      <c r="F69" s="4">
        <v>2</v>
      </c>
      <c r="G69" s="4">
        <v>20.38</v>
      </c>
      <c r="H69" s="4">
        <v>0.01</v>
      </c>
    </row>
    <row r="70" spans="2:8">
      <c r="B70" s="2" t="s">
        <v>937</v>
      </c>
      <c r="C70" s="10"/>
      <c r="D70" s="2"/>
      <c r="E70" s="2"/>
      <c r="F70" s="7"/>
      <c r="G70" s="7">
        <f>SUM(G27:G69)</f>
        <v>97092.84</v>
      </c>
      <c r="H70" s="7">
        <f>SUM(H27:H69)</f>
        <v>44.240000000000023</v>
      </c>
    </row>
    <row r="71" spans="2:8">
      <c r="B71" s="2" t="s">
        <v>69</v>
      </c>
    </row>
    <row r="72" spans="2:8">
      <c r="B72" s="1" t="s">
        <v>518</v>
      </c>
      <c r="C72" s="11">
        <v>3.3</v>
      </c>
      <c r="D72" s="1" t="s">
        <v>72</v>
      </c>
      <c r="E72" s="1" t="s">
        <v>519</v>
      </c>
      <c r="F72" s="4">
        <v>1000</v>
      </c>
      <c r="G72" s="4">
        <v>4984.68</v>
      </c>
      <c r="H72" s="4">
        <v>2.27</v>
      </c>
    </row>
    <row r="73" spans="2:8">
      <c r="B73" s="1" t="s">
        <v>422</v>
      </c>
      <c r="C73" s="11">
        <v>3.39</v>
      </c>
      <c r="D73" s="1" t="s">
        <v>72</v>
      </c>
      <c r="E73" s="1" t="s">
        <v>423</v>
      </c>
      <c r="F73" s="4">
        <v>1000</v>
      </c>
      <c r="G73" s="4">
        <v>4958.62</v>
      </c>
      <c r="H73" s="4">
        <v>2.2599999999999998</v>
      </c>
    </row>
    <row r="74" spans="2:8">
      <c r="B74" s="1" t="s">
        <v>1048</v>
      </c>
      <c r="C74" s="11">
        <v>4.0999999999999996</v>
      </c>
      <c r="D74" s="1" t="s">
        <v>72</v>
      </c>
      <c r="E74" s="1" t="s">
        <v>430</v>
      </c>
      <c r="F74" s="4">
        <v>1000</v>
      </c>
      <c r="G74" s="4">
        <v>4932.95</v>
      </c>
      <c r="H74" s="4">
        <v>2.25</v>
      </c>
    </row>
    <row r="75" spans="2:8">
      <c r="B75" s="1" t="s">
        <v>1020</v>
      </c>
      <c r="C75" s="11">
        <v>3.56</v>
      </c>
      <c r="D75" s="1" t="s">
        <v>72</v>
      </c>
      <c r="E75" s="1" t="s">
        <v>520</v>
      </c>
      <c r="F75" s="4">
        <v>5000</v>
      </c>
      <c r="G75" s="4">
        <v>4916.57</v>
      </c>
      <c r="H75" s="4">
        <v>2.2400000000000002</v>
      </c>
    </row>
    <row r="76" spans="2:8">
      <c r="B76" s="1" t="s">
        <v>1018</v>
      </c>
      <c r="C76" s="11">
        <v>3.6</v>
      </c>
      <c r="D76" s="1" t="s">
        <v>72</v>
      </c>
      <c r="E76" s="1" t="s">
        <v>521</v>
      </c>
      <c r="F76" s="4">
        <v>5000</v>
      </c>
      <c r="G76" s="4">
        <v>4889.25</v>
      </c>
      <c r="H76" s="4">
        <v>2.23</v>
      </c>
    </row>
    <row r="77" spans="2:8">
      <c r="B77" s="1" t="s">
        <v>1049</v>
      </c>
      <c r="C77" s="11">
        <v>3.95</v>
      </c>
      <c r="D77" s="1" t="s">
        <v>72</v>
      </c>
      <c r="E77" s="1" t="s">
        <v>522</v>
      </c>
      <c r="F77" s="4">
        <v>1000</v>
      </c>
      <c r="G77" s="4">
        <v>4882.18</v>
      </c>
      <c r="H77" s="4">
        <v>2.2200000000000002</v>
      </c>
    </row>
    <row r="78" spans="2:8">
      <c r="B78" s="1" t="s">
        <v>1050</v>
      </c>
      <c r="C78" s="11">
        <v>4.9000000000000004</v>
      </c>
      <c r="D78" s="1" t="s">
        <v>72</v>
      </c>
      <c r="E78" s="1" t="s">
        <v>523</v>
      </c>
      <c r="F78" s="4">
        <v>1000</v>
      </c>
      <c r="G78" s="4">
        <v>4843.3100000000004</v>
      </c>
      <c r="H78" s="4">
        <v>2.21</v>
      </c>
    </row>
    <row r="79" spans="2:8">
      <c r="B79" s="1" t="s">
        <v>1051</v>
      </c>
      <c r="C79" s="11">
        <v>4.12</v>
      </c>
      <c r="D79" s="1" t="s">
        <v>72</v>
      </c>
      <c r="E79" s="1" t="s">
        <v>426</v>
      </c>
      <c r="F79" s="4">
        <v>5000</v>
      </c>
      <c r="G79" s="4">
        <v>4841.43</v>
      </c>
      <c r="H79" s="4">
        <v>2.21</v>
      </c>
    </row>
    <row r="80" spans="2:8">
      <c r="B80" s="1" t="s">
        <v>524</v>
      </c>
      <c r="C80" s="11">
        <v>3.75</v>
      </c>
      <c r="D80" s="1" t="s">
        <v>72</v>
      </c>
      <c r="E80" s="1" t="s">
        <v>525</v>
      </c>
      <c r="F80" s="4">
        <v>5000</v>
      </c>
      <c r="G80" s="4">
        <v>4836.93</v>
      </c>
      <c r="H80" s="4">
        <v>2.2000000000000002</v>
      </c>
    </row>
    <row r="81" spans="2:8">
      <c r="B81" s="1" t="s">
        <v>960</v>
      </c>
      <c r="C81" s="11">
        <v>4.0999999999999996</v>
      </c>
      <c r="D81" s="1" t="s">
        <v>72</v>
      </c>
      <c r="E81" s="1" t="s">
        <v>418</v>
      </c>
      <c r="F81" s="4">
        <v>5000</v>
      </c>
      <c r="G81" s="4">
        <v>4827.5600000000004</v>
      </c>
      <c r="H81" s="4">
        <v>2.2000000000000002</v>
      </c>
    </row>
    <row r="82" spans="2:8">
      <c r="B82" s="1" t="s">
        <v>102</v>
      </c>
      <c r="C82" s="11">
        <v>3.28</v>
      </c>
      <c r="D82" s="1" t="s">
        <v>103</v>
      </c>
      <c r="E82" s="1" t="s">
        <v>104</v>
      </c>
      <c r="F82" s="4">
        <v>2500</v>
      </c>
      <c r="G82" s="4">
        <v>2493.0700000000002</v>
      </c>
      <c r="H82" s="4">
        <v>1.1399999999999999</v>
      </c>
    </row>
    <row r="83" spans="2:8">
      <c r="B83" s="1" t="s">
        <v>1052</v>
      </c>
      <c r="C83" s="11">
        <v>3.35</v>
      </c>
      <c r="D83" s="1" t="s">
        <v>72</v>
      </c>
      <c r="E83" s="1" t="s">
        <v>136</v>
      </c>
      <c r="F83" s="4">
        <v>500</v>
      </c>
      <c r="G83" s="4">
        <v>2490.63</v>
      </c>
      <c r="H83" s="4">
        <v>1.1299999999999999</v>
      </c>
    </row>
    <row r="84" spans="2:8">
      <c r="B84" s="1" t="s">
        <v>1053</v>
      </c>
      <c r="C84" s="11">
        <v>3.47</v>
      </c>
      <c r="D84" s="1" t="s">
        <v>72</v>
      </c>
      <c r="E84" s="1" t="s">
        <v>429</v>
      </c>
      <c r="F84" s="4">
        <v>500</v>
      </c>
      <c r="G84" s="4">
        <v>2489.37</v>
      </c>
      <c r="H84" s="4">
        <v>1.1299999999999999</v>
      </c>
    </row>
    <row r="85" spans="2:8">
      <c r="B85" s="1" t="s">
        <v>964</v>
      </c>
      <c r="C85" s="11">
        <v>5.47</v>
      </c>
      <c r="D85" s="1" t="s">
        <v>72</v>
      </c>
      <c r="E85" s="1" t="s">
        <v>114</v>
      </c>
      <c r="F85" s="4">
        <v>500</v>
      </c>
      <c r="G85" s="4">
        <v>2483.63</v>
      </c>
      <c r="H85" s="4">
        <v>1.1299999999999999</v>
      </c>
    </row>
    <row r="86" spans="2:8">
      <c r="B86" s="1" t="s">
        <v>1054</v>
      </c>
      <c r="C86" s="11">
        <v>3.63</v>
      </c>
      <c r="D86" s="1" t="s">
        <v>72</v>
      </c>
      <c r="E86" s="1" t="s">
        <v>526</v>
      </c>
      <c r="F86" s="4">
        <v>500</v>
      </c>
      <c r="G86" s="4">
        <v>2464.27</v>
      </c>
      <c r="H86" s="4">
        <v>1.1200000000000001</v>
      </c>
    </row>
    <row r="87" spans="2:8">
      <c r="B87" s="1" t="s">
        <v>961</v>
      </c>
      <c r="C87" s="11">
        <v>3.77</v>
      </c>
      <c r="D87" s="1" t="s">
        <v>72</v>
      </c>
      <c r="E87" s="1" t="s">
        <v>527</v>
      </c>
      <c r="F87" s="4">
        <v>2500</v>
      </c>
      <c r="G87" s="4">
        <v>2421.71</v>
      </c>
      <c r="H87" s="4">
        <v>1.1000000000000001</v>
      </c>
    </row>
    <row r="88" spans="2:8">
      <c r="B88" s="1" t="s">
        <v>969</v>
      </c>
      <c r="C88" s="11">
        <v>4.2300000000000004</v>
      </c>
      <c r="D88" s="1" t="s">
        <v>72</v>
      </c>
      <c r="E88" s="1" t="s">
        <v>528</v>
      </c>
      <c r="F88" s="4">
        <v>500</v>
      </c>
      <c r="G88" s="4">
        <v>2418.17</v>
      </c>
      <c r="H88" s="4">
        <v>1.1000000000000001</v>
      </c>
    </row>
    <row r="89" spans="2:8">
      <c r="B89" s="1" t="s">
        <v>958</v>
      </c>
      <c r="C89" s="11">
        <v>4.1500000000000004</v>
      </c>
      <c r="D89" s="1" t="s">
        <v>80</v>
      </c>
      <c r="E89" s="1" t="s">
        <v>529</v>
      </c>
      <c r="F89" s="4">
        <v>500</v>
      </c>
      <c r="G89" s="4">
        <v>2417.64</v>
      </c>
      <c r="H89" s="4">
        <v>1.1000000000000001</v>
      </c>
    </row>
    <row r="90" spans="2:8">
      <c r="B90" s="1" t="s">
        <v>1055</v>
      </c>
      <c r="C90" s="11">
        <v>3.27</v>
      </c>
      <c r="D90" s="1" t="s">
        <v>72</v>
      </c>
      <c r="E90" s="1" t="s">
        <v>530</v>
      </c>
      <c r="F90" s="4">
        <v>1500</v>
      </c>
      <c r="G90" s="4">
        <v>1494.64</v>
      </c>
      <c r="H90" s="4">
        <v>0.68</v>
      </c>
    </row>
    <row r="91" spans="2:8">
      <c r="B91" s="1" t="s">
        <v>978</v>
      </c>
      <c r="C91" s="11">
        <v>5.66</v>
      </c>
      <c r="D91" s="1" t="s">
        <v>72</v>
      </c>
      <c r="E91" s="1" t="s">
        <v>531</v>
      </c>
      <c r="F91" s="4">
        <v>300</v>
      </c>
      <c r="G91" s="4">
        <v>1430.41</v>
      </c>
      <c r="H91" s="4">
        <v>0.65</v>
      </c>
    </row>
    <row r="92" spans="2:8">
      <c r="B92" s="1" t="s">
        <v>973</v>
      </c>
      <c r="C92" s="11">
        <v>5.52</v>
      </c>
      <c r="D92" s="1" t="s">
        <v>72</v>
      </c>
      <c r="E92" s="1" t="s">
        <v>431</v>
      </c>
      <c r="F92" s="4">
        <v>200</v>
      </c>
      <c r="G92" s="4">
        <v>968.65</v>
      </c>
      <c r="H92" s="4">
        <v>0.44</v>
      </c>
    </row>
    <row r="93" spans="2:8">
      <c r="B93" s="1" t="s">
        <v>977</v>
      </c>
      <c r="C93" s="11">
        <v>5.66</v>
      </c>
      <c r="D93" s="1" t="s">
        <v>72</v>
      </c>
      <c r="E93" s="1" t="s">
        <v>532</v>
      </c>
      <c r="F93" s="4">
        <v>200</v>
      </c>
      <c r="G93" s="4">
        <v>955.16</v>
      </c>
      <c r="H93" s="4">
        <v>0.44</v>
      </c>
    </row>
    <row r="94" spans="2:8">
      <c r="B94" s="2" t="s">
        <v>142</v>
      </c>
      <c r="C94" s="10"/>
      <c r="D94" s="2"/>
      <c r="E94" s="2"/>
      <c r="F94" s="7"/>
      <c r="G94" s="7">
        <f>SUM(G71:G93)</f>
        <v>73440.829999999987</v>
      </c>
      <c r="H94" s="7">
        <f>SUM(H71:H93)</f>
        <v>33.449999999999996</v>
      </c>
    </row>
    <row r="95" spans="2:8">
      <c r="B95" s="2" t="s">
        <v>533</v>
      </c>
      <c r="C95" s="10"/>
      <c r="D95" s="2"/>
      <c r="E95" s="2"/>
      <c r="F95" s="7"/>
      <c r="G95" s="7">
        <v>14997.34</v>
      </c>
      <c r="H95" s="7">
        <v>6.83</v>
      </c>
    </row>
    <row r="96" spans="2:8">
      <c r="B96" s="2" t="s">
        <v>534</v>
      </c>
      <c r="C96" s="10"/>
      <c r="D96" s="2"/>
      <c r="E96" s="2"/>
      <c r="F96" s="7"/>
      <c r="G96" s="7">
        <v>4226.5600000000004</v>
      </c>
      <c r="H96" s="7">
        <v>1.93</v>
      </c>
    </row>
    <row r="97" spans="2:8">
      <c r="B97" s="2" t="s">
        <v>144</v>
      </c>
      <c r="C97" s="10"/>
      <c r="D97" s="2"/>
      <c r="E97" s="2"/>
      <c r="F97" s="7"/>
      <c r="G97" s="7">
        <v>231042.72999999998</v>
      </c>
      <c r="H97" s="7">
        <v>105.25</v>
      </c>
    </row>
    <row r="98" spans="2:8">
      <c r="B98" s="2" t="s">
        <v>145</v>
      </c>
      <c r="C98" s="10"/>
      <c r="D98" s="2"/>
      <c r="E98" s="2"/>
      <c r="F98" s="7"/>
      <c r="G98" s="7">
        <v>-11525.661299359992</v>
      </c>
      <c r="H98" s="7">
        <v>-5.25</v>
      </c>
    </row>
    <row r="99" spans="2:8">
      <c r="B99" s="2" t="s">
        <v>146</v>
      </c>
      <c r="C99" s="10"/>
      <c r="D99" s="2"/>
      <c r="E99" s="2"/>
      <c r="F99" s="7"/>
      <c r="G99" s="7">
        <v>219517.06870064</v>
      </c>
      <c r="H99" s="7">
        <v>100</v>
      </c>
    </row>
    <row r="100" spans="2:8">
      <c r="B100" s="1" t="s">
        <v>147</v>
      </c>
    </row>
    <row r="101" spans="2:8">
      <c r="B101" s="1" t="s">
        <v>148</v>
      </c>
    </row>
    <row r="102" spans="2:8">
      <c r="B102" s="2"/>
    </row>
    <row r="103" spans="2:8" ht="25.5">
      <c r="B103" s="8" t="s">
        <v>149</v>
      </c>
      <c r="C103" s="11" t="s">
        <v>150</v>
      </c>
    </row>
    <row r="104" spans="2:8">
      <c r="B104" s="2"/>
    </row>
    <row r="105" spans="2:8">
      <c r="B105" s="2" t="s">
        <v>151</v>
      </c>
    </row>
    <row r="106" spans="2:8">
      <c r="B106" s="2" t="s">
        <v>152</v>
      </c>
    </row>
    <row r="107" spans="2:8">
      <c r="B107" s="2" t="s">
        <v>535</v>
      </c>
      <c r="C107" s="10"/>
    </row>
    <row r="108" spans="2:8">
      <c r="B108" s="2" t="s">
        <v>536</v>
      </c>
      <c r="C108" s="10"/>
    </row>
    <row r="109" spans="2:8">
      <c r="B109" s="2" t="s">
        <v>537</v>
      </c>
      <c r="C109" s="10"/>
    </row>
    <row r="110" spans="2:8">
      <c r="B110" s="2" t="s">
        <v>538</v>
      </c>
      <c r="C110" s="10"/>
    </row>
    <row r="111" spans="2:8">
      <c r="B111" s="2" t="s">
        <v>539</v>
      </c>
      <c r="C111" s="10"/>
    </row>
    <row r="112" spans="2:8">
      <c r="B112" s="2" t="s">
        <v>540</v>
      </c>
      <c r="C112" s="10"/>
    </row>
    <row r="113" spans="1:5">
      <c r="B113" s="2" t="s">
        <v>541</v>
      </c>
      <c r="C113" s="10"/>
    </row>
    <row r="114" spans="1:5">
      <c r="B114" s="2" t="s">
        <v>542</v>
      </c>
      <c r="C114" s="10"/>
    </row>
    <row r="115" spans="1:5">
      <c r="B115" s="2" t="s">
        <v>1284</v>
      </c>
      <c r="C115" s="10"/>
    </row>
    <row r="116" spans="1:5">
      <c r="B116" s="2" t="s">
        <v>543</v>
      </c>
      <c r="C116" s="10"/>
    </row>
    <row r="117" spans="1:5">
      <c r="B117" s="2" t="s">
        <v>544</v>
      </c>
      <c r="C117" s="10"/>
    </row>
    <row r="118" spans="1:5">
      <c r="B118" s="2" t="s">
        <v>1285</v>
      </c>
      <c r="C118" s="10"/>
    </row>
    <row r="119" spans="1:5">
      <c r="B119" s="2" t="s">
        <v>545</v>
      </c>
      <c r="C119" s="10"/>
    </row>
    <row r="120" spans="1:5">
      <c r="B120" s="2" t="s">
        <v>546</v>
      </c>
      <c r="C120" s="10"/>
    </row>
    <row r="121" spans="1:5">
      <c r="B121" s="2" t="s">
        <v>547</v>
      </c>
      <c r="C121" s="10"/>
    </row>
    <row r="122" spans="1:5">
      <c r="B122" s="2" t="s">
        <v>548</v>
      </c>
      <c r="C122" s="10"/>
    </row>
    <row r="123" spans="1:5">
      <c r="B123" s="9" t="s">
        <v>898</v>
      </c>
      <c r="C123" s="10"/>
    </row>
    <row r="124" spans="1:5">
      <c r="B124" s="9" t="s">
        <v>1228</v>
      </c>
    </row>
    <row r="127" spans="1:5">
      <c r="A127" s="3" t="s">
        <v>0</v>
      </c>
      <c r="B127" s="265" t="s">
        <v>42</v>
      </c>
      <c r="C127" s="265"/>
      <c r="D127" s="265"/>
      <c r="E127" s="265"/>
    </row>
    <row r="131" spans="2:8">
      <c r="B131" s="1" t="s">
        <v>48</v>
      </c>
    </row>
    <row r="133" spans="2:8">
      <c r="B133" s="5" t="s">
        <v>49</v>
      </c>
      <c r="C133" s="42" t="s">
        <v>50</v>
      </c>
      <c r="D133" s="5" t="s">
        <v>51</v>
      </c>
      <c r="E133" s="5" t="s">
        <v>52</v>
      </c>
      <c r="F133" s="6" t="s">
        <v>53</v>
      </c>
      <c r="G133" s="6" t="s">
        <v>54</v>
      </c>
      <c r="H133" s="6" t="s">
        <v>55</v>
      </c>
    </row>
    <row r="134" spans="2:8">
      <c r="B134" s="2" t="s">
        <v>56</v>
      </c>
    </row>
    <row r="135" spans="2:8">
      <c r="B135" s="2" t="s">
        <v>57</v>
      </c>
    </row>
    <row r="136" spans="2:8">
      <c r="B136" s="2" t="s">
        <v>260</v>
      </c>
    </row>
    <row r="137" spans="2:8">
      <c r="B137" s="1" t="s">
        <v>1056</v>
      </c>
      <c r="D137" s="1" t="s">
        <v>1248</v>
      </c>
      <c r="E137" s="1" t="s">
        <v>305</v>
      </c>
      <c r="F137" s="4">
        <v>438000</v>
      </c>
      <c r="G137" s="4">
        <v>657</v>
      </c>
      <c r="H137" s="4">
        <v>55.12</v>
      </c>
    </row>
    <row r="138" spans="2:8">
      <c r="B138" s="2" t="s">
        <v>189</v>
      </c>
      <c r="C138" s="10"/>
      <c r="D138" s="2"/>
      <c r="E138" s="2"/>
      <c r="F138" s="7"/>
      <c r="G138" s="7">
        <f>SUM(G133:G137)</f>
        <v>657</v>
      </c>
      <c r="H138" s="7">
        <f>SUM(H133:H137)</f>
        <v>55.12</v>
      </c>
    </row>
    <row r="139" spans="2:8">
      <c r="B139" s="2" t="s">
        <v>144</v>
      </c>
      <c r="C139" s="10"/>
      <c r="D139" s="2"/>
      <c r="E139" s="2"/>
      <c r="F139" s="7"/>
      <c r="G139" s="7">
        <v>657</v>
      </c>
      <c r="H139" s="7">
        <v>55.12</v>
      </c>
    </row>
    <row r="140" spans="2:8">
      <c r="B140" s="2" t="s">
        <v>191</v>
      </c>
      <c r="C140" s="10"/>
      <c r="D140" s="2"/>
      <c r="E140" s="2"/>
      <c r="F140" s="7"/>
      <c r="G140" s="7">
        <v>534.99971699999992</v>
      </c>
      <c r="H140" s="7">
        <v>44.88</v>
      </c>
    </row>
    <row r="141" spans="2:8">
      <c r="B141" s="2" t="s">
        <v>146</v>
      </c>
      <c r="C141" s="10"/>
      <c r="D141" s="2"/>
      <c r="E141" s="2"/>
      <c r="F141" s="7"/>
      <c r="G141" s="7">
        <v>1191.9997169999999</v>
      </c>
      <c r="H141" s="7">
        <v>100</v>
      </c>
    </row>
    <row r="142" spans="2:8">
      <c r="B142" s="1" t="s">
        <v>147</v>
      </c>
    </row>
    <row r="143" spans="2:8">
      <c r="B143" s="1" t="s">
        <v>148</v>
      </c>
    </row>
    <row r="144" spans="2:8">
      <c r="B144" s="2"/>
    </row>
    <row r="145" spans="2:3" ht="25.5">
      <c r="B145" s="8" t="s">
        <v>149</v>
      </c>
      <c r="C145" s="11" t="s">
        <v>150</v>
      </c>
    </row>
    <row r="146" spans="2:3">
      <c r="B146" s="2"/>
    </row>
    <row r="147" spans="2:3">
      <c r="B147" s="9" t="s">
        <v>897</v>
      </c>
    </row>
    <row r="148" spans="2:3">
      <c r="B148" s="2" t="s">
        <v>152</v>
      </c>
    </row>
    <row r="149" spans="2:3">
      <c r="B149" s="2" t="s">
        <v>447</v>
      </c>
      <c r="C149" s="10"/>
    </row>
    <row r="150" spans="2:3">
      <c r="B150" s="2" t="s">
        <v>448</v>
      </c>
      <c r="C150" s="10"/>
    </row>
    <row r="151" spans="2:3">
      <c r="B151" s="2" t="s">
        <v>449</v>
      </c>
      <c r="C151" s="10"/>
    </row>
    <row r="152" spans="2:3">
      <c r="B152" s="2" t="s">
        <v>450</v>
      </c>
      <c r="C152" s="10"/>
    </row>
    <row r="153" spans="2:3">
      <c r="B153" s="2" t="s">
        <v>451</v>
      </c>
      <c r="C153" s="10"/>
    </row>
    <row r="154" spans="2:3">
      <c r="B154" s="2" t="s">
        <v>452</v>
      </c>
      <c r="C154" s="10"/>
    </row>
    <row r="155" spans="2:3">
      <c r="B155" s="2" t="s">
        <v>1291</v>
      </c>
      <c r="C155" s="10"/>
    </row>
    <row r="156" spans="2:3">
      <c r="B156" s="2" t="s">
        <v>453</v>
      </c>
      <c r="C156" s="10"/>
    </row>
    <row r="157" spans="2:3">
      <c r="B157" s="2" t="s">
        <v>454</v>
      </c>
      <c r="C157" s="10"/>
    </row>
    <row r="158" spans="2:3">
      <c r="B158" s="2" t="s">
        <v>455</v>
      </c>
      <c r="C158" s="10"/>
    </row>
    <row r="159" spans="2:3">
      <c r="B159" s="2" t="s">
        <v>456</v>
      </c>
      <c r="C159" s="10"/>
    </row>
    <row r="160" spans="2:3">
      <c r="B160" s="2" t="s">
        <v>457</v>
      </c>
      <c r="C160" s="10"/>
    </row>
    <row r="161" spans="2:8">
      <c r="B161" s="2" t="s">
        <v>458</v>
      </c>
      <c r="C161" s="10"/>
    </row>
    <row r="162" spans="2:8">
      <c r="B162" s="2" t="s">
        <v>459</v>
      </c>
      <c r="C162" s="10"/>
    </row>
    <row r="163" spans="2:8">
      <c r="B163" s="2" t="s">
        <v>1292</v>
      </c>
      <c r="C163" s="10"/>
    </row>
    <row r="164" spans="2:8">
      <c r="B164" s="2" t="s">
        <v>460</v>
      </c>
      <c r="C164" s="10"/>
    </row>
    <row r="165" spans="2:8">
      <c r="B165" s="2" t="s">
        <v>161</v>
      </c>
      <c r="C165" s="10"/>
    </row>
    <row r="166" spans="2:8">
      <c r="B166" s="2"/>
    </row>
    <row r="168" spans="2:8">
      <c r="B168" s="9" t="s">
        <v>899</v>
      </c>
      <c r="C168" s="12"/>
      <c r="D168" s="13"/>
      <c r="E168" s="13"/>
      <c r="F168" s="14"/>
      <c r="G168" s="14"/>
      <c r="H168" s="29"/>
    </row>
    <row r="169" spans="2:8" ht="199.5">
      <c r="B169" s="15" t="s">
        <v>900</v>
      </c>
      <c r="C169" s="16" t="s">
        <v>901</v>
      </c>
      <c r="D169" s="17" t="s">
        <v>902</v>
      </c>
      <c r="E169" s="17" t="s">
        <v>903</v>
      </c>
      <c r="F169" s="18" t="s">
        <v>923</v>
      </c>
      <c r="G169" s="14"/>
      <c r="H169" s="29"/>
    </row>
    <row r="170" spans="2:8" ht="15">
      <c r="B170" s="24" t="s">
        <v>924</v>
      </c>
      <c r="C170" s="44" t="s">
        <v>912</v>
      </c>
      <c r="D170" s="26">
        <v>535</v>
      </c>
      <c r="E170" s="30">
        <v>44.88</v>
      </c>
      <c r="F170" s="22">
        <v>2725.6301400000002</v>
      </c>
      <c r="G170" s="14" t="s">
        <v>909</v>
      </c>
      <c r="H170" s="29"/>
    </row>
    <row r="171" spans="2:8" ht="15">
      <c r="B171" s="24" t="s">
        <v>931</v>
      </c>
      <c r="C171" s="44" t="s">
        <v>305</v>
      </c>
      <c r="D171" s="26">
        <v>657</v>
      </c>
      <c r="E171" s="30">
        <v>55.12</v>
      </c>
      <c r="F171" s="31">
        <v>5123.33</v>
      </c>
      <c r="G171" s="14" t="s">
        <v>915</v>
      </c>
      <c r="H171" s="29"/>
    </row>
    <row r="172" spans="2:8">
      <c r="B172" s="13"/>
      <c r="C172" s="12"/>
      <c r="D172" s="13"/>
      <c r="E172" s="13"/>
      <c r="F172" s="14"/>
      <c r="G172" s="14"/>
      <c r="H172" s="29"/>
    </row>
    <row r="173" spans="2:8">
      <c r="B173" s="13" t="s">
        <v>932</v>
      </c>
      <c r="C173" s="12"/>
      <c r="D173" s="13"/>
      <c r="E173" s="13"/>
      <c r="F173" s="14"/>
      <c r="G173" s="14"/>
      <c r="H173" s="29"/>
    </row>
    <row r="174" spans="2:8">
      <c r="B174" s="13" t="s">
        <v>1252</v>
      </c>
      <c r="C174" s="12"/>
      <c r="D174" s="13"/>
      <c r="E174" s="13"/>
      <c r="F174" s="14"/>
      <c r="G174" s="14"/>
      <c r="H174" s="29"/>
    </row>
  </sheetData>
  <mergeCells count="3">
    <mergeCell ref="B1:E1"/>
    <mergeCell ref="B127:E127"/>
    <mergeCell ref="C3:C8"/>
  </mergeCells>
  <hyperlinks>
    <hyperlink ref="A1" location="Index!A1" display="Index" xr:uid="{00000000-0004-0000-0400-000000000000}"/>
    <hyperlink ref="A127" location="Index!A1" display="Index" xr:uid="{00000000-0004-0000-0400-000001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H103"/>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3.5703125" style="1" bestFit="1" customWidth="1"/>
    <col min="5" max="5" width="14.140625" style="1" bestFit="1" customWidth="1"/>
    <col min="6" max="6" width="10.28515625" style="4" bestFit="1" customWidth="1"/>
    <col min="7" max="7" width="18.140625" style="4" bestFit="1" customWidth="1"/>
    <col min="8" max="8" width="9.140625" style="4" bestFit="1" customWidth="1"/>
    <col min="9" max="16384" width="9.140625" style="1"/>
  </cols>
  <sheetData>
    <row r="1" spans="1:8">
      <c r="A1" s="3" t="s">
        <v>0</v>
      </c>
      <c r="B1" s="265" t="s">
        <v>933</v>
      </c>
      <c r="C1" s="265"/>
      <c r="D1" s="265"/>
      <c r="E1" s="265"/>
    </row>
    <row r="2" spans="1:8" ht="13.5" thickBot="1"/>
    <row r="3" spans="1:8" ht="15">
      <c r="B3" s="96" t="s">
        <v>2394</v>
      </c>
      <c r="C3" s="266"/>
    </row>
    <row r="4" spans="1:8" ht="45">
      <c r="B4" s="98" t="s">
        <v>2395</v>
      </c>
      <c r="C4" s="267"/>
    </row>
    <row r="5" spans="1:8" ht="15">
      <c r="B5" s="98"/>
      <c r="C5" s="267"/>
    </row>
    <row r="6" spans="1:8" ht="15">
      <c r="B6" s="98" t="s">
        <v>2359</v>
      </c>
      <c r="C6" s="267"/>
    </row>
    <row r="7" spans="1:8" ht="15">
      <c r="B7" s="98" t="s">
        <v>2396</v>
      </c>
      <c r="C7" s="267"/>
    </row>
    <row r="8" spans="1:8" ht="30.75" thickBot="1">
      <c r="B8" s="99" t="s">
        <v>2397</v>
      </c>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58</v>
      </c>
    </row>
    <row r="16" spans="1:8">
      <c r="B16" s="1" t="s">
        <v>567</v>
      </c>
      <c r="C16" s="11">
        <v>6.48</v>
      </c>
      <c r="D16" s="1" t="s">
        <v>60</v>
      </c>
      <c r="E16" s="1" t="s">
        <v>568</v>
      </c>
      <c r="F16" s="4">
        <v>700000</v>
      </c>
      <c r="G16" s="4">
        <v>710.51</v>
      </c>
      <c r="H16" s="4">
        <v>10.1</v>
      </c>
    </row>
    <row r="17" spans="2:8">
      <c r="B17" s="1" t="s">
        <v>467</v>
      </c>
      <c r="C17" s="11">
        <v>4.47</v>
      </c>
      <c r="D17" s="1" t="s">
        <v>60</v>
      </c>
      <c r="E17" s="1" t="s">
        <v>468</v>
      </c>
      <c r="F17" s="4">
        <v>400000</v>
      </c>
      <c r="G17" s="4">
        <v>420.91</v>
      </c>
      <c r="H17" s="4">
        <v>5.98</v>
      </c>
    </row>
    <row r="18" spans="2:8">
      <c r="B18" s="1" t="s">
        <v>772</v>
      </c>
      <c r="C18" s="11">
        <v>6.04</v>
      </c>
      <c r="D18" s="1" t="s">
        <v>60</v>
      </c>
      <c r="E18" s="1" t="s">
        <v>773</v>
      </c>
      <c r="F18" s="4">
        <v>300000</v>
      </c>
      <c r="G18" s="4">
        <v>295.99</v>
      </c>
      <c r="H18" s="4">
        <v>4.21</v>
      </c>
    </row>
    <row r="19" spans="2:8">
      <c r="B19" s="1" t="s">
        <v>551</v>
      </c>
      <c r="C19" s="11">
        <v>5.07</v>
      </c>
      <c r="D19" s="1" t="s">
        <v>60</v>
      </c>
      <c r="E19" s="1" t="s">
        <v>552</v>
      </c>
      <c r="F19" s="4">
        <v>200000</v>
      </c>
      <c r="G19" s="4">
        <v>207.06</v>
      </c>
      <c r="H19" s="4">
        <v>2.94</v>
      </c>
    </row>
    <row r="20" spans="2:8">
      <c r="B20" s="2" t="s">
        <v>68</v>
      </c>
      <c r="C20" s="10"/>
      <c r="D20" s="2"/>
      <c r="E20" s="2"/>
      <c r="F20" s="7"/>
      <c r="G20" s="7">
        <f>SUM(G12:G19)</f>
        <v>1634.47</v>
      </c>
      <c r="H20" s="7">
        <f>SUM(H12:H19)</f>
        <v>23.23</v>
      </c>
    </row>
    <row r="21" spans="2:8">
      <c r="B21" s="2" t="s">
        <v>375</v>
      </c>
    </row>
    <row r="22" spans="2:8">
      <c r="B22" s="1" t="s">
        <v>774</v>
      </c>
      <c r="C22" s="11">
        <v>6.92</v>
      </c>
      <c r="D22" s="1" t="s">
        <v>164</v>
      </c>
      <c r="E22" s="1" t="s">
        <v>775</v>
      </c>
      <c r="F22" s="4">
        <v>50</v>
      </c>
      <c r="G22" s="4">
        <v>495.9</v>
      </c>
      <c r="H22" s="4">
        <v>7.05</v>
      </c>
    </row>
    <row r="23" spans="2:8">
      <c r="B23" s="1" t="s">
        <v>1057</v>
      </c>
      <c r="C23" s="11">
        <v>8.42</v>
      </c>
      <c r="D23" s="1" t="s">
        <v>776</v>
      </c>
      <c r="E23" s="1" t="s">
        <v>777</v>
      </c>
      <c r="F23" s="4">
        <v>50</v>
      </c>
      <c r="G23" s="4">
        <v>479.46</v>
      </c>
      <c r="H23" s="4">
        <v>6.81</v>
      </c>
    </row>
    <row r="24" spans="2:8">
      <c r="B24" s="1" t="s">
        <v>719</v>
      </c>
      <c r="C24" s="11">
        <v>5.59</v>
      </c>
      <c r="D24" s="1" t="s">
        <v>164</v>
      </c>
      <c r="E24" s="1" t="s">
        <v>720</v>
      </c>
      <c r="F24" s="4">
        <v>40</v>
      </c>
      <c r="G24" s="4">
        <v>422.8</v>
      </c>
      <c r="H24" s="4">
        <v>6.01</v>
      </c>
    </row>
    <row r="25" spans="2:8">
      <c r="B25" s="1" t="s">
        <v>1014</v>
      </c>
      <c r="C25" s="11">
        <v>5.86</v>
      </c>
      <c r="D25" s="1" t="s">
        <v>164</v>
      </c>
      <c r="E25" s="1" t="s">
        <v>625</v>
      </c>
      <c r="F25" s="4">
        <v>40</v>
      </c>
      <c r="G25" s="4">
        <v>411.19</v>
      </c>
      <c r="H25" s="4">
        <v>5.84</v>
      </c>
    </row>
    <row r="26" spans="2:8">
      <c r="B26" s="1" t="s">
        <v>1058</v>
      </c>
      <c r="C26" s="11">
        <v>7.17</v>
      </c>
      <c r="D26" s="1" t="s">
        <v>778</v>
      </c>
      <c r="E26" s="1" t="s">
        <v>779</v>
      </c>
      <c r="F26" s="4">
        <v>40</v>
      </c>
      <c r="G26" s="4">
        <v>411.01</v>
      </c>
      <c r="H26" s="4">
        <v>5.84</v>
      </c>
    </row>
    <row r="27" spans="2:8">
      <c r="B27" s="1" t="s">
        <v>1059</v>
      </c>
      <c r="C27" s="11">
        <v>6.48</v>
      </c>
      <c r="D27" s="1" t="s">
        <v>237</v>
      </c>
      <c r="E27" s="1" t="s">
        <v>780</v>
      </c>
      <c r="F27" s="4">
        <v>40</v>
      </c>
      <c r="G27" s="4">
        <v>406.44</v>
      </c>
      <c r="H27" s="4">
        <v>5.78</v>
      </c>
    </row>
    <row r="28" spans="2:8">
      <c r="B28" s="1" t="s">
        <v>1012</v>
      </c>
      <c r="C28" s="11">
        <v>6.79</v>
      </c>
      <c r="D28" s="1" t="s">
        <v>164</v>
      </c>
      <c r="E28" s="1" t="s">
        <v>621</v>
      </c>
      <c r="F28" s="4">
        <v>35</v>
      </c>
      <c r="G28" s="4">
        <v>382.46</v>
      </c>
      <c r="H28" s="4">
        <v>5.44</v>
      </c>
    </row>
    <row r="29" spans="2:8">
      <c r="B29" s="1" t="s">
        <v>1060</v>
      </c>
      <c r="C29" s="11">
        <v>7.29</v>
      </c>
      <c r="D29" s="1" t="s">
        <v>302</v>
      </c>
      <c r="E29" s="1" t="s">
        <v>781</v>
      </c>
      <c r="F29" s="4">
        <v>35</v>
      </c>
      <c r="G29" s="4">
        <v>354.59</v>
      </c>
      <c r="H29" s="4">
        <v>5.04</v>
      </c>
    </row>
    <row r="30" spans="2:8">
      <c r="B30" s="1" t="s">
        <v>989</v>
      </c>
      <c r="C30" s="11">
        <v>5.04</v>
      </c>
      <c r="D30" s="1" t="s">
        <v>164</v>
      </c>
      <c r="E30" s="1" t="s">
        <v>594</v>
      </c>
      <c r="F30" s="4">
        <v>30</v>
      </c>
      <c r="G30" s="4">
        <v>312.7</v>
      </c>
      <c r="H30" s="4">
        <v>4.4400000000000004</v>
      </c>
    </row>
    <row r="31" spans="2:8">
      <c r="B31" s="1" t="s">
        <v>1032</v>
      </c>
      <c r="C31" s="11">
        <v>5.97</v>
      </c>
      <c r="D31" s="1" t="s">
        <v>494</v>
      </c>
      <c r="E31" s="1" t="s">
        <v>495</v>
      </c>
      <c r="F31" s="4">
        <v>30</v>
      </c>
      <c r="G31" s="4">
        <v>304.26</v>
      </c>
      <c r="H31" s="4">
        <v>4.32</v>
      </c>
    </row>
    <row r="32" spans="2:8">
      <c r="B32" s="1" t="s">
        <v>604</v>
      </c>
      <c r="C32" s="11">
        <v>5.16</v>
      </c>
      <c r="D32" s="1" t="s">
        <v>164</v>
      </c>
      <c r="E32" s="1" t="s">
        <v>605</v>
      </c>
      <c r="F32" s="4">
        <v>20</v>
      </c>
      <c r="G32" s="4">
        <v>201.36</v>
      </c>
      <c r="H32" s="4">
        <v>2.86</v>
      </c>
    </row>
    <row r="33" spans="2:8">
      <c r="B33" s="1" t="s">
        <v>1061</v>
      </c>
      <c r="C33" s="11">
        <v>6.99</v>
      </c>
      <c r="D33" s="1" t="s">
        <v>164</v>
      </c>
      <c r="E33" s="1" t="s">
        <v>782</v>
      </c>
      <c r="F33" s="4">
        <v>12</v>
      </c>
      <c r="G33" s="4">
        <v>127.45</v>
      </c>
      <c r="H33" s="4">
        <v>1.81</v>
      </c>
    </row>
    <row r="34" spans="2:8">
      <c r="B34" s="2" t="s">
        <v>189</v>
      </c>
      <c r="C34" s="10"/>
      <c r="D34" s="2"/>
      <c r="E34" s="2"/>
      <c r="F34" s="7"/>
      <c r="G34" s="7">
        <f>SUM(G21:G33)</f>
        <v>4309.619999999999</v>
      </c>
      <c r="H34" s="7">
        <f>SUM(H21:H33)</f>
        <v>61.239999999999995</v>
      </c>
    </row>
    <row r="35" spans="2:8">
      <c r="B35" s="2" t="s">
        <v>628</v>
      </c>
    </row>
    <row r="36" spans="2:8">
      <c r="B36" s="1" t="s">
        <v>1015</v>
      </c>
      <c r="C36" s="11">
        <v>5.43</v>
      </c>
      <c r="D36" s="1" t="s">
        <v>164</v>
      </c>
      <c r="E36" s="1" t="s">
        <v>629</v>
      </c>
      <c r="F36" s="4">
        <v>40</v>
      </c>
      <c r="G36" s="4">
        <v>421.62</v>
      </c>
      <c r="H36" s="4">
        <v>5.99</v>
      </c>
    </row>
    <row r="37" spans="2:8">
      <c r="B37" s="2" t="s">
        <v>631</v>
      </c>
      <c r="C37" s="10"/>
      <c r="D37" s="2"/>
      <c r="E37" s="2"/>
      <c r="F37" s="7"/>
      <c r="G37" s="7">
        <f>SUM(G35:G36)</f>
        <v>421.62</v>
      </c>
      <c r="H37" s="7">
        <f>SUM(H35:H36)</f>
        <v>5.99</v>
      </c>
    </row>
    <row r="38" spans="2:8">
      <c r="B38" s="2" t="s">
        <v>69</v>
      </c>
    </row>
    <row r="39" spans="2:8">
      <c r="B39" s="1" t="s">
        <v>973</v>
      </c>
      <c r="C39" s="11">
        <v>5.52</v>
      </c>
      <c r="D39" s="1" t="s">
        <v>72</v>
      </c>
      <c r="E39" s="1" t="s">
        <v>431</v>
      </c>
      <c r="F39" s="4">
        <v>60</v>
      </c>
      <c r="G39" s="4">
        <v>290.60000000000002</v>
      </c>
      <c r="H39" s="4">
        <v>4.13</v>
      </c>
    </row>
    <row r="40" spans="2:8">
      <c r="B40" s="1" t="s">
        <v>1053</v>
      </c>
      <c r="C40" s="11">
        <v>3.47</v>
      </c>
      <c r="D40" s="1" t="s">
        <v>72</v>
      </c>
      <c r="E40" s="1" t="s">
        <v>429</v>
      </c>
      <c r="F40" s="4">
        <v>20</v>
      </c>
      <c r="G40" s="4">
        <v>99.57</v>
      </c>
      <c r="H40" s="4">
        <v>1.42</v>
      </c>
    </row>
    <row r="41" spans="2:8">
      <c r="B41" s="2" t="s">
        <v>142</v>
      </c>
      <c r="C41" s="10"/>
      <c r="D41" s="2"/>
      <c r="E41" s="2"/>
      <c r="F41" s="7"/>
      <c r="G41" s="7">
        <f>SUM(G38:G40)</f>
        <v>390.17</v>
      </c>
      <c r="H41" s="7">
        <f>SUM(H38:H40)</f>
        <v>5.55</v>
      </c>
    </row>
    <row r="42" spans="2:8">
      <c r="B42" s="2" t="s">
        <v>143</v>
      </c>
      <c r="C42" s="10"/>
      <c r="D42" s="2"/>
      <c r="E42" s="2"/>
      <c r="F42" s="7"/>
      <c r="G42" s="7">
        <v>322.35000000000002</v>
      </c>
      <c r="H42" s="7">
        <v>4.58</v>
      </c>
    </row>
    <row r="43" spans="2:8">
      <c r="B43" s="2" t="s">
        <v>144</v>
      </c>
      <c r="C43" s="10"/>
      <c r="D43" s="2"/>
      <c r="E43" s="2"/>
      <c r="F43" s="7"/>
      <c r="G43" s="7">
        <v>7078.2300000000005</v>
      </c>
      <c r="H43" s="7">
        <v>100.6</v>
      </c>
    </row>
    <row r="44" spans="2:8">
      <c r="B44" s="2" t="s">
        <v>145</v>
      </c>
      <c r="C44" s="10"/>
      <c r="D44" s="2"/>
      <c r="E44" s="2"/>
      <c r="F44" s="7"/>
      <c r="G44" s="7">
        <v>-42.626035519999846</v>
      </c>
      <c r="H44" s="7">
        <v>-0.59999999999999432</v>
      </c>
    </row>
    <row r="45" spans="2:8">
      <c r="B45" s="2" t="s">
        <v>146</v>
      </c>
      <c r="C45" s="10"/>
      <c r="D45" s="2"/>
      <c r="E45" s="2"/>
      <c r="F45" s="7"/>
      <c r="G45" s="7">
        <v>7035.6039644800003</v>
      </c>
      <c r="H45" s="7">
        <v>100</v>
      </c>
    </row>
    <row r="46" spans="2:8">
      <c r="B46" s="1" t="s">
        <v>147</v>
      </c>
    </row>
    <row r="47" spans="2:8">
      <c r="B47" s="1" t="s">
        <v>148</v>
      </c>
    </row>
    <row r="48" spans="2:8">
      <c r="B48" s="2"/>
    </row>
    <row r="49" spans="2:3" ht="25.5">
      <c r="B49" s="8" t="s">
        <v>149</v>
      </c>
      <c r="C49" s="11" t="s">
        <v>150</v>
      </c>
    </row>
    <row r="50" spans="2:3">
      <c r="B50" s="2"/>
    </row>
    <row r="51" spans="2:3">
      <c r="B51" s="2" t="s">
        <v>151</v>
      </c>
    </row>
    <row r="52" spans="2:3">
      <c r="B52" s="2" t="s">
        <v>152</v>
      </c>
    </row>
    <row r="53" spans="2:3">
      <c r="B53" s="2" t="s">
        <v>783</v>
      </c>
      <c r="C53" s="10"/>
    </row>
    <row r="54" spans="2:3">
      <c r="B54" s="2" t="s">
        <v>784</v>
      </c>
      <c r="C54" s="10"/>
    </row>
    <row r="55" spans="2:3">
      <c r="B55" s="2" t="s">
        <v>1283</v>
      </c>
      <c r="C55" s="10"/>
    </row>
    <row r="56" spans="2:3">
      <c r="B56" s="2" t="s">
        <v>785</v>
      </c>
      <c r="C56" s="10"/>
    </row>
    <row r="57" spans="2:3">
      <c r="B57" s="2" t="s">
        <v>786</v>
      </c>
      <c r="C57" s="10"/>
    </row>
    <row r="58" spans="2:3">
      <c r="B58" s="2" t="s">
        <v>787</v>
      </c>
      <c r="C58" s="10"/>
    </row>
    <row r="59" spans="2:3">
      <c r="B59" s="2" t="s">
        <v>788</v>
      </c>
      <c r="C59" s="10"/>
    </row>
    <row r="60" spans="2:3">
      <c r="B60" s="2" t="s">
        <v>789</v>
      </c>
      <c r="C60" s="10"/>
    </row>
    <row r="61" spans="2:3">
      <c r="B61" s="2" t="s">
        <v>161</v>
      </c>
      <c r="C61" s="10"/>
    </row>
    <row r="62" spans="2:3">
      <c r="B62" s="9" t="s">
        <v>1229</v>
      </c>
    </row>
    <row r="65" spans="1:8">
      <c r="A65" s="3" t="s">
        <v>0</v>
      </c>
      <c r="B65" s="265" t="s">
        <v>31</v>
      </c>
      <c r="C65" s="265"/>
      <c r="D65" s="265"/>
      <c r="E65" s="265"/>
    </row>
    <row r="69" spans="1:8">
      <c r="B69" s="1" t="s">
        <v>48</v>
      </c>
    </row>
    <row r="71" spans="1:8">
      <c r="B71" s="5" t="s">
        <v>49</v>
      </c>
      <c r="C71" s="42" t="s">
        <v>50</v>
      </c>
      <c r="D71" s="5" t="s">
        <v>51</v>
      </c>
      <c r="E71" s="5" t="s">
        <v>52</v>
      </c>
      <c r="F71" s="6" t="s">
        <v>53</v>
      </c>
      <c r="G71" s="6" t="s">
        <v>54</v>
      </c>
      <c r="H71" s="6" t="s">
        <v>55</v>
      </c>
    </row>
    <row r="72" spans="1:8">
      <c r="B72" s="2" t="s">
        <v>56</v>
      </c>
    </row>
    <row r="73" spans="1:8">
      <c r="B73" s="2" t="s">
        <v>57</v>
      </c>
    </row>
    <row r="74" spans="1:8">
      <c r="B74" s="2" t="s">
        <v>260</v>
      </c>
    </row>
    <row r="75" spans="1:8">
      <c r="B75" s="1" t="s">
        <v>1056</v>
      </c>
      <c r="D75" s="1" t="s">
        <v>1248</v>
      </c>
      <c r="E75" s="1" t="s">
        <v>305</v>
      </c>
      <c r="F75" s="4">
        <v>100000</v>
      </c>
      <c r="G75" s="4">
        <v>150</v>
      </c>
      <c r="H75" s="4">
        <v>100</v>
      </c>
    </row>
    <row r="76" spans="1:8">
      <c r="B76" s="2" t="s">
        <v>189</v>
      </c>
      <c r="C76" s="10"/>
      <c r="D76" s="2"/>
      <c r="E76" s="2"/>
      <c r="F76" s="7"/>
      <c r="G76" s="7">
        <f>SUM(G71:G75)</f>
        <v>150</v>
      </c>
      <c r="H76" s="7">
        <f>SUM(H71:H75)</f>
        <v>100</v>
      </c>
    </row>
    <row r="77" spans="1:8">
      <c r="B77" s="2" t="s">
        <v>144</v>
      </c>
      <c r="C77" s="10"/>
      <c r="D77" s="2"/>
      <c r="E77" s="2"/>
      <c r="F77" s="7"/>
      <c r="G77" s="7">
        <v>150</v>
      </c>
      <c r="H77" s="7">
        <v>100</v>
      </c>
    </row>
    <row r="78" spans="1:8">
      <c r="B78" s="2" t="s">
        <v>191</v>
      </c>
      <c r="C78" s="10"/>
      <c r="D78" s="2"/>
      <c r="E78" s="2"/>
      <c r="F78" s="7"/>
      <c r="G78" s="7">
        <v>5.1000000098611054E-6</v>
      </c>
      <c r="H78" s="7">
        <v>0</v>
      </c>
    </row>
    <row r="79" spans="1:8">
      <c r="B79" s="2" t="s">
        <v>146</v>
      </c>
      <c r="C79" s="10"/>
      <c r="D79" s="2"/>
      <c r="E79" s="2"/>
      <c r="F79" s="7"/>
      <c r="G79" s="7">
        <v>150.00000510000001</v>
      </c>
      <c r="H79" s="7">
        <v>100</v>
      </c>
    </row>
    <row r="80" spans="1:8">
      <c r="B80" s="1" t="s">
        <v>147</v>
      </c>
    </row>
    <row r="81" spans="2:3">
      <c r="B81" s="1" t="s">
        <v>148</v>
      </c>
    </row>
    <row r="82" spans="2:3">
      <c r="B82" s="2"/>
    </row>
    <row r="83" spans="2:3" ht="25.5">
      <c r="B83" s="8" t="s">
        <v>149</v>
      </c>
      <c r="C83" s="11" t="s">
        <v>150</v>
      </c>
    </row>
    <row r="84" spans="2:3">
      <c r="B84" s="2"/>
    </row>
    <row r="85" spans="2:3">
      <c r="B85" s="9" t="s">
        <v>897</v>
      </c>
    </row>
    <row r="86" spans="2:3">
      <c r="B86" s="2" t="s">
        <v>152</v>
      </c>
    </row>
    <row r="87" spans="2:3">
      <c r="B87" s="2" t="s">
        <v>1259</v>
      </c>
      <c r="C87" s="10"/>
    </row>
    <row r="88" spans="2:3">
      <c r="B88" s="2" t="s">
        <v>1260</v>
      </c>
      <c r="C88" s="10"/>
    </row>
    <row r="89" spans="2:3">
      <c r="B89" s="2" t="s">
        <v>1261</v>
      </c>
      <c r="C89" s="10"/>
    </row>
    <row r="90" spans="2:3">
      <c r="B90" s="2" t="s">
        <v>1262</v>
      </c>
      <c r="C90" s="10"/>
    </row>
    <row r="91" spans="2:3">
      <c r="B91" s="2" t="s">
        <v>1263</v>
      </c>
      <c r="C91" s="10"/>
    </row>
    <row r="92" spans="2:3">
      <c r="B92" s="2" t="s">
        <v>1264</v>
      </c>
      <c r="C92" s="10"/>
    </row>
    <row r="93" spans="2:3">
      <c r="B93" s="2" t="s">
        <v>1265</v>
      </c>
      <c r="C93" s="10"/>
    </row>
    <row r="94" spans="2:3">
      <c r="B94" s="2" t="s">
        <v>1266</v>
      </c>
      <c r="C94" s="10"/>
    </row>
    <row r="95" spans="2:3">
      <c r="B95" s="2" t="s">
        <v>161</v>
      </c>
      <c r="C95" s="10"/>
    </row>
    <row r="96" spans="2:3">
      <c r="B96" s="2"/>
    </row>
    <row r="98" spans="2:8">
      <c r="B98" s="9" t="s">
        <v>899</v>
      </c>
      <c r="C98" s="12"/>
      <c r="D98" s="13"/>
      <c r="E98" s="13"/>
      <c r="F98" s="14"/>
      <c r="G98" s="14"/>
      <c r="H98" s="27"/>
    </row>
    <row r="99" spans="2:8" ht="171">
      <c r="B99" s="15" t="s">
        <v>900</v>
      </c>
      <c r="C99" s="16" t="s">
        <v>901</v>
      </c>
      <c r="D99" s="17" t="s">
        <v>902</v>
      </c>
      <c r="E99" s="17" t="s">
        <v>903</v>
      </c>
      <c r="F99" s="18" t="s">
        <v>923</v>
      </c>
      <c r="G99" s="14"/>
      <c r="H99" s="27"/>
    </row>
    <row r="100" spans="2:8" ht="25.5">
      <c r="B100" s="32" t="s">
        <v>931</v>
      </c>
      <c r="C100" s="20" t="s">
        <v>305</v>
      </c>
      <c r="D100" s="26">
        <v>150</v>
      </c>
      <c r="E100" s="25">
        <v>100</v>
      </c>
      <c r="F100" s="23">
        <v>1169.71</v>
      </c>
      <c r="G100" s="14" t="s">
        <v>909</v>
      </c>
      <c r="H100" s="27"/>
    </row>
    <row r="101" spans="2:8">
      <c r="B101" s="13"/>
      <c r="C101" s="12"/>
      <c r="D101" s="13"/>
      <c r="E101" s="13"/>
      <c r="F101" s="14"/>
      <c r="G101" s="14"/>
      <c r="H101" s="27"/>
    </row>
    <row r="102" spans="2:8">
      <c r="B102" s="13"/>
      <c r="C102" s="12"/>
      <c r="D102" s="13"/>
      <c r="E102" s="13"/>
      <c r="F102" s="14"/>
      <c r="G102" s="14"/>
      <c r="H102" s="27"/>
    </row>
    <row r="103" spans="2:8">
      <c r="B103" s="13" t="s">
        <v>1251</v>
      </c>
      <c r="C103" s="12"/>
      <c r="D103" s="13"/>
      <c r="E103" s="13"/>
      <c r="F103" s="14"/>
      <c r="G103" s="14"/>
      <c r="H103" s="27"/>
    </row>
  </sheetData>
  <mergeCells count="3">
    <mergeCell ref="B1:E1"/>
    <mergeCell ref="B65:E65"/>
    <mergeCell ref="C3:C8"/>
  </mergeCells>
  <hyperlinks>
    <hyperlink ref="A1" location="Index!A1" display="Index" xr:uid="{00000000-0004-0000-0500-000000000000}"/>
    <hyperlink ref="A65" location="Index!A1" display="Index" xr:uid="{00000000-0004-0000-0500-000001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2"/>
  <dimension ref="A1:H95"/>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2.140625" style="1" bestFit="1" customWidth="1"/>
    <col min="5" max="5" width="14.7109375" style="1" bestFit="1" customWidth="1"/>
    <col min="6" max="6" width="12.5703125" style="4" bestFit="1" customWidth="1"/>
    <col min="7" max="7" width="18.140625" style="4" bestFit="1" customWidth="1"/>
    <col min="8" max="8" width="9.140625" style="4" bestFit="1" customWidth="1"/>
    <col min="9" max="16384" width="9.140625" style="1"/>
  </cols>
  <sheetData>
    <row r="1" spans="1:8">
      <c r="A1" s="3" t="s">
        <v>0</v>
      </c>
      <c r="B1" s="265" t="s">
        <v>47</v>
      </c>
      <c r="C1" s="265"/>
      <c r="D1" s="265"/>
      <c r="E1" s="265"/>
    </row>
    <row r="2" spans="1:8" ht="13.5" thickBot="1"/>
    <row r="3" spans="1:8" ht="15">
      <c r="B3" s="96" t="s">
        <v>2378</v>
      </c>
      <c r="C3" s="266"/>
    </row>
    <row r="4" spans="1:8" ht="15">
      <c r="B4" s="97" t="s">
        <v>2379</v>
      </c>
      <c r="C4" s="267"/>
    </row>
    <row r="5" spans="1:8" ht="15">
      <c r="B5" s="97"/>
      <c r="C5" s="267"/>
    </row>
    <row r="6" spans="1:8" ht="15">
      <c r="B6" s="98" t="s">
        <v>2359</v>
      </c>
      <c r="C6" s="267"/>
    </row>
    <row r="7" spans="1:8" ht="15">
      <c r="B7" s="98" t="s">
        <v>2380</v>
      </c>
      <c r="C7" s="267"/>
    </row>
    <row r="8" spans="1:8" ht="15.75" thickBot="1">
      <c r="B8" s="101" t="s">
        <v>2381</v>
      </c>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58</v>
      </c>
    </row>
    <row r="16" spans="1:8">
      <c r="B16" s="1" t="s">
        <v>59</v>
      </c>
      <c r="C16" s="11">
        <v>3.28</v>
      </c>
      <c r="D16" s="1" t="s">
        <v>60</v>
      </c>
      <c r="E16" s="1" t="s">
        <v>61</v>
      </c>
      <c r="F16" s="4">
        <v>44000000</v>
      </c>
      <c r="G16" s="4">
        <v>44128.79</v>
      </c>
      <c r="H16" s="4">
        <v>2.79</v>
      </c>
    </row>
    <row r="17" spans="2:8">
      <c r="B17" s="1" t="s">
        <v>62</v>
      </c>
      <c r="C17" s="11">
        <v>3.5</v>
      </c>
      <c r="D17" s="1" t="s">
        <v>60</v>
      </c>
      <c r="E17" s="1" t="s">
        <v>63</v>
      </c>
      <c r="F17" s="4">
        <v>13000000</v>
      </c>
      <c r="G17" s="4">
        <v>13118.56</v>
      </c>
      <c r="H17" s="4">
        <v>0.83</v>
      </c>
    </row>
    <row r="18" spans="2:8">
      <c r="B18" s="1" t="s">
        <v>64</v>
      </c>
      <c r="C18" s="11">
        <v>3.34</v>
      </c>
      <c r="D18" s="1" t="s">
        <v>60</v>
      </c>
      <c r="E18" s="1" t="s">
        <v>65</v>
      </c>
      <c r="F18" s="4">
        <v>7500000</v>
      </c>
      <c r="G18" s="4">
        <v>7553.86</v>
      </c>
      <c r="H18" s="4">
        <v>0.48</v>
      </c>
    </row>
    <row r="19" spans="2:8">
      <c r="B19" s="1" t="s">
        <v>66</v>
      </c>
      <c r="C19" s="11">
        <v>3.35</v>
      </c>
      <c r="D19" s="1" t="s">
        <v>60</v>
      </c>
      <c r="E19" s="1" t="s">
        <v>67</v>
      </c>
      <c r="F19" s="4">
        <v>2500000</v>
      </c>
      <c r="G19" s="4">
        <v>2514.1</v>
      </c>
      <c r="H19" s="4">
        <v>0.16</v>
      </c>
    </row>
    <row r="20" spans="2:8">
      <c r="B20" s="2" t="s">
        <v>68</v>
      </c>
      <c r="C20" s="10"/>
      <c r="D20" s="2"/>
      <c r="E20" s="2"/>
      <c r="F20" s="7"/>
      <c r="G20" s="7">
        <f>SUM(G12:G19)</f>
        <v>67315.31</v>
      </c>
      <c r="H20" s="7">
        <f>SUM(H12:H19)</f>
        <v>4.26</v>
      </c>
    </row>
    <row r="21" spans="2:8">
      <c r="B21" s="2" t="s">
        <v>69</v>
      </c>
    </row>
    <row r="22" spans="2:8">
      <c r="B22" s="1" t="s">
        <v>70</v>
      </c>
      <c r="C22" s="11">
        <v>3.29</v>
      </c>
      <c r="D22" s="1" t="s">
        <v>60</v>
      </c>
      <c r="E22" s="1" t="s">
        <v>71</v>
      </c>
      <c r="F22" s="4">
        <v>354500000</v>
      </c>
      <c r="G22" s="4">
        <v>352340.39</v>
      </c>
      <c r="H22" s="4">
        <v>22.29</v>
      </c>
    </row>
    <row r="23" spans="2:8">
      <c r="B23" s="1" t="s">
        <v>1062</v>
      </c>
      <c r="C23" s="11">
        <v>3.33</v>
      </c>
      <c r="D23" s="1" t="s">
        <v>72</v>
      </c>
      <c r="E23" s="1" t="s">
        <v>73</v>
      </c>
      <c r="F23" s="4">
        <v>85000</v>
      </c>
      <c r="G23" s="4">
        <v>84498.93</v>
      </c>
      <c r="H23" s="4">
        <v>5.35</v>
      </c>
    </row>
    <row r="24" spans="2:8">
      <c r="B24" s="1" t="s">
        <v>74</v>
      </c>
      <c r="C24" s="11">
        <v>3.3</v>
      </c>
      <c r="D24" s="1" t="s">
        <v>72</v>
      </c>
      <c r="E24" s="1" t="s">
        <v>75</v>
      </c>
      <c r="F24" s="4">
        <v>11000</v>
      </c>
      <c r="G24" s="4">
        <v>54742.66</v>
      </c>
      <c r="H24" s="4">
        <v>3.46</v>
      </c>
    </row>
    <row r="25" spans="2:8">
      <c r="B25" s="1" t="s">
        <v>76</v>
      </c>
      <c r="C25" s="11">
        <v>3.2</v>
      </c>
      <c r="D25" s="1" t="s">
        <v>60</v>
      </c>
      <c r="E25" s="1" t="s">
        <v>77</v>
      </c>
      <c r="F25" s="4">
        <v>50000000</v>
      </c>
      <c r="G25" s="4">
        <v>49947.45</v>
      </c>
      <c r="H25" s="4">
        <v>3.16</v>
      </c>
    </row>
    <row r="26" spans="2:8">
      <c r="B26" s="1" t="s">
        <v>1063</v>
      </c>
      <c r="C26" s="11">
        <v>3.33</v>
      </c>
      <c r="D26" s="1" t="s">
        <v>72</v>
      </c>
      <c r="E26" s="1" t="s">
        <v>78</v>
      </c>
      <c r="F26" s="4">
        <v>50000</v>
      </c>
      <c r="G26" s="4">
        <v>49832.05</v>
      </c>
      <c r="H26" s="4">
        <v>3.15</v>
      </c>
    </row>
    <row r="27" spans="2:8">
      <c r="B27" s="1" t="s">
        <v>79</v>
      </c>
      <c r="C27" s="11">
        <v>3.29</v>
      </c>
      <c r="D27" s="1" t="s">
        <v>80</v>
      </c>
      <c r="E27" s="1" t="s">
        <v>81</v>
      </c>
      <c r="F27" s="4">
        <v>50000</v>
      </c>
      <c r="G27" s="4">
        <v>49802.5</v>
      </c>
      <c r="H27" s="4">
        <v>3.15</v>
      </c>
    </row>
    <row r="28" spans="2:8">
      <c r="B28" s="1" t="s">
        <v>82</v>
      </c>
      <c r="C28" s="11">
        <v>3.23</v>
      </c>
      <c r="D28" s="1" t="s">
        <v>60</v>
      </c>
      <c r="E28" s="1" t="s">
        <v>83</v>
      </c>
      <c r="F28" s="4">
        <v>50000000</v>
      </c>
      <c r="G28" s="4">
        <v>49736.35</v>
      </c>
      <c r="H28" s="4">
        <v>3.15</v>
      </c>
    </row>
    <row r="29" spans="2:8">
      <c r="B29" s="1" t="s">
        <v>84</v>
      </c>
      <c r="C29" s="11">
        <v>3.38</v>
      </c>
      <c r="D29" s="1" t="s">
        <v>72</v>
      </c>
      <c r="E29" s="1" t="s">
        <v>85</v>
      </c>
      <c r="F29" s="4">
        <v>10000</v>
      </c>
      <c r="G29" s="4">
        <v>49668.85</v>
      </c>
      <c r="H29" s="4">
        <v>3.14</v>
      </c>
    </row>
    <row r="30" spans="2:8">
      <c r="B30" s="1" t="s">
        <v>1064</v>
      </c>
      <c r="C30" s="11">
        <v>3.45</v>
      </c>
      <c r="D30" s="1" t="s">
        <v>72</v>
      </c>
      <c r="E30" s="1" t="s">
        <v>86</v>
      </c>
      <c r="F30" s="4">
        <v>10000</v>
      </c>
      <c r="G30" s="4">
        <v>49582.9</v>
      </c>
      <c r="H30" s="4">
        <v>3.14</v>
      </c>
    </row>
    <row r="31" spans="2:8">
      <c r="B31" s="1" t="s">
        <v>1065</v>
      </c>
      <c r="C31" s="11">
        <v>3.32</v>
      </c>
      <c r="D31" s="1" t="s">
        <v>72</v>
      </c>
      <c r="E31" s="1" t="s">
        <v>87</v>
      </c>
      <c r="F31" s="4">
        <v>9500</v>
      </c>
      <c r="G31" s="4">
        <v>47293.85</v>
      </c>
      <c r="H31" s="4">
        <v>2.99</v>
      </c>
    </row>
    <row r="32" spans="2:8">
      <c r="B32" s="1" t="s">
        <v>88</v>
      </c>
      <c r="C32" s="11">
        <v>3.33</v>
      </c>
      <c r="D32" s="1" t="s">
        <v>72</v>
      </c>
      <c r="E32" s="1" t="s">
        <v>89</v>
      </c>
      <c r="F32" s="4">
        <v>8000</v>
      </c>
      <c r="G32" s="4">
        <v>39887.199999999997</v>
      </c>
      <c r="H32" s="4">
        <v>2.52</v>
      </c>
    </row>
    <row r="33" spans="2:8">
      <c r="B33" s="1" t="s">
        <v>90</v>
      </c>
      <c r="C33" s="11">
        <v>3.3</v>
      </c>
      <c r="D33" s="1" t="s">
        <v>72</v>
      </c>
      <c r="E33" s="1" t="s">
        <v>91</v>
      </c>
      <c r="F33" s="4">
        <v>8000</v>
      </c>
      <c r="G33" s="4">
        <v>39791.360000000001</v>
      </c>
      <c r="H33" s="4">
        <v>2.52</v>
      </c>
    </row>
    <row r="34" spans="2:8">
      <c r="B34" s="1" t="s">
        <v>1066</v>
      </c>
      <c r="C34" s="11">
        <v>3.53</v>
      </c>
      <c r="D34" s="1" t="s">
        <v>72</v>
      </c>
      <c r="E34" s="1" t="s">
        <v>92</v>
      </c>
      <c r="F34" s="4">
        <v>6000</v>
      </c>
      <c r="G34" s="4">
        <v>29913.360000000001</v>
      </c>
      <c r="H34" s="4">
        <v>1.89</v>
      </c>
    </row>
    <row r="35" spans="2:8">
      <c r="B35" s="1" t="s">
        <v>1067</v>
      </c>
      <c r="C35" s="11">
        <v>3.59</v>
      </c>
      <c r="D35" s="1" t="s">
        <v>80</v>
      </c>
      <c r="E35" s="1" t="s">
        <v>93</v>
      </c>
      <c r="F35" s="4">
        <v>6000</v>
      </c>
      <c r="G35" s="4">
        <v>29838.6</v>
      </c>
      <c r="H35" s="4">
        <v>1.89</v>
      </c>
    </row>
    <row r="36" spans="2:8">
      <c r="B36" s="1" t="s">
        <v>94</v>
      </c>
      <c r="C36" s="11">
        <v>3.29</v>
      </c>
      <c r="D36" s="1" t="s">
        <v>60</v>
      </c>
      <c r="E36" s="1" t="s">
        <v>95</v>
      </c>
      <c r="F36" s="4">
        <v>30000000</v>
      </c>
      <c r="G36" s="4">
        <v>29817.24</v>
      </c>
      <c r="H36" s="4">
        <v>1.89</v>
      </c>
    </row>
    <row r="37" spans="2:8">
      <c r="B37" s="1" t="s">
        <v>96</v>
      </c>
      <c r="C37" s="11">
        <v>3.23</v>
      </c>
      <c r="D37" s="1" t="s">
        <v>60</v>
      </c>
      <c r="E37" s="1" t="s">
        <v>97</v>
      </c>
      <c r="F37" s="4">
        <v>28000000</v>
      </c>
      <c r="G37" s="4">
        <v>27898.95</v>
      </c>
      <c r="H37" s="4">
        <v>1.76</v>
      </c>
    </row>
    <row r="38" spans="2:8">
      <c r="B38" s="1" t="s">
        <v>98</v>
      </c>
      <c r="C38" s="11">
        <v>3.28</v>
      </c>
      <c r="D38" s="1" t="s">
        <v>72</v>
      </c>
      <c r="E38" s="1" t="s">
        <v>99</v>
      </c>
      <c r="F38" s="4">
        <v>5000</v>
      </c>
      <c r="G38" s="4">
        <v>24946.25</v>
      </c>
      <c r="H38" s="4">
        <v>1.58</v>
      </c>
    </row>
    <row r="39" spans="2:8">
      <c r="B39" s="1" t="s">
        <v>100</v>
      </c>
      <c r="C39" s="11">
        <v>3.2</v>
      </c>
      <c r="D39" s="1" t="s">
        <v>60</v>
      </c>
      <c r="E39" s="1" t="s">
        <v>101</v>
      </c>
      <c r="F39" s="4">
        <v>25000000</v>
      </c>
      <c r="G39" s="4">
        <v>24943.15</v>
      </c>
      <c r="H39" s="4">
        <v>1.58</v>
      </c>
    </row>
    <row r="40" spans="2:8">
      <c r="B40" s="1" t="s">
        <v>102</v>
      </c>
      <c r="C40" s="11">
        <v>3.28</v>
      </c>
      <c r="D40" s="1" t="s">
        <v>103</v>
      </c>
      <c r="E40" s="1" t="s">
        <v>104</v>
      </c>
      <c r="F40" s="4">
        <v>25000</v>
      </c>
      <c r="G40" s="4">
        <v>24930.65</v>
      </c>
      <c r="H40" s="4">
        <v>1.58</v>
      </c>
    </row>
    <row r="41" spans="2:8">
      <c r="B41" s="1" t="s">
        <v>1068</v>
      </c>
      <c r="C41" s="11">
        <v>3.35</v>
      </c>
      <c r="D41" s="1" t="s">
        <v>72</v>
      </c>
      <c r="E41" s="1" t="s">
        <v>105</v>
      </c>
      <c r="F41" s="4">
        <v>5000</v>
      </c>
      <c r="G41" s="4">
        <v>24894.9</v>
      </c>
      <c r="H41" s="4">
        <v>1.57</v>
      </c>
    </row>
    <row r="42" spans="2:8">
      <c r="B42" s="1" t="s">
        <v>1069</v>
      </c>
      <c r="C42" s="11">
        <v>3.35</v>
      </c>
      <c r="D42" s="1" t="s">
        <v>72</v>
      </c>
      <c r="E42" s="1" t="s">
        <v>106</v>
      </c>
      <c r="F42" s="4">
        <v>5000</v>
      </c>
      <c r="G42" s="4">
        <v>24865.35</v>
      </c>
      <c r="H42" s="4">
        <v>1.57</v>
      </c>
    </row>
    <row r="43" spans="2:8">
      <c r="B43" s="1" t="s">
        <v>1070</v>
      </c>
      <c r="C43" s="11">
        <v>3.4</v>
      </c>
      <c r="D43" s="1" t="s">
        <v>72</v>
      </c>
      <c r="E43" s="1" t="s">
        <v>107</v>
      </c>
      <c r="F43" s="4">
        <v>5000</v>
      </c>
      <c r="G43" s="4">
        <v>24826.799999999999</v>
      </c>
      <c r="H43" s="4">
        <v>1.57</v>
      </c>
    </row>
    <row r="44" spans="2:8">
      <c r="B44" s="1" t="s">
        <v>1071</v>
      </c>
      <c r="C44" s="11">
        <v>3.4</v>
      </c>
      <c r="D44" s="1" t="s">
        <v>72</v>
      </c>
      <c r="E44" s="1" t="s">
        <v>108</v>
      </c>
      <c r="F44" s="4">
        <v>5000</v>
      </c>
      <c r="G44" s="4">
        <v>24817.65</v>
      </c>
      <c r="H44" s="4">
        <v>1.57</v>
      </c>
    </row>
    <row r="45" spans="2:8">
      <c r="B45" s="1" t="s">
        <v>1072</v>
      </c>
      <c r="C45" s="11">
        <v>3.6</v>
      </c>
      <c r="D45" s="1" t="s">
        <v>72</v>
      </c>
      <c r="E45" s="1" t="s">
        <v>109</v>
      </c>
      <c r="F45" s="4">
        <v>5000</v>
      </c>
      <c r="G45" s="4">
        <v>24787.3</v>
      </c>
      <c r="H45" s="4">
        <v>1.57</v>
      </c>
    </row>
    <row r="46" spans="2:8">
      <c r="B46" s="1" t="s">
        <v>1073</v>
      </c>
      <c r="C46" s="11">
        <v>3.31</v>
      </c>
      <c r="D46" s="1" t="s">
        <v>72</v>
      </c>
      <c r="E46" s="1" t="s">
        <v>110</v>
      </c>
      <c r="F46" s="4">
        <v>4000</v>
      </c>
      <c r="G46" s="4">
        <v>19990.939999999999</v>
      </c>
      <c r="H46" s="4">
        <v>1.26</v>
      </c>
    </row>
    <row r="47" spans="2:8">
      <c r="B47" s="1" t="s">
        <v>1074</v>
      </c>
      <c r="C47" s="11">
        <v>3.48</v>
      </c>
      <c r="D47" s="1" t="s">
        <v>72</v>
      </c>
      <c r="E47" s="1" t="s">
        <v>111</v>
      </c>
      <c r="F47" s="4">
        <v>4000</v>
      </c>
      <c r="G47" s="4">
        <v>19914.68</v>
      </c>
      <c r="H47" s="4">
        <v>1.26</v>
      </c>
    </row>
    <row r="48" spans="2:8">
      <c r="B48" s="1" t="s">
        <v>1075</v>
      </c>
      <c r="C48" s="11">
        <v>3.59</v>
      </c>
      <c r="D48" s="1" t="s">
        <v>80</v>
      </c>
      <c r="E48" s="1" t="s">
        <v>112</v>
      </c>
      <c r="F48" s="4">
        <v>4000</v>
      </c>
      <c r="G48" s="4">
        <v>19894.34</v>
      </c>
      <c r="H48" s="4">
        <v>1.26</v>
      </c>
    </row>
    <row r="49" spans="2:8">
      <c r="B49" s="1" t="s">
        <v>1076</v>
      </c>
      <c r="C49" s="11">
        <v>5.47</v>
      </c>
      <c r="D49" s="1" t="s">
        <v>72</v>
      </c>
      <c r="E49" s="1" t="s">
        <v>113</v>
      </c>
      <c r="F49" s="4">
        <v>3500</v>
      </c>
      <c r="G49" s="4">
        <v>17413.919999999998</v>
      </c>
      <c r="H49" s="4">
        <v>1.1000000000000001</v>
      </c>
    </row>
    <row r="50" spans="2:8">
      <c r="B50" s="1" t="s">
        <v>964</v>
      </c>
      <c r="C50" s="11">
        <v>5.47</v>
      </c>
      <c r="D50" s="1" t="s">
        <v>72</v>
      </c>
      <c r="E50" s="1" t="s">
        <v>114</v>
      </c>
      <c r="F50" s="4">
        <v>3500</v>
      </c>
      <c r="G50" s="4">
        <v>17385.41</v>
      </c>
      <c r="H50" s="4">
        <v>1.1000000000000001</v>
      </c>
    </row>
    <row r="51" spans="2:8">
      <c r="B51" s="1" t="s">
        <v>1077</v>
      </c>
      <c r="C51" s="11">
        <v>3.29</v>
      </c>
      <c r="D51" s="1" t="s">
        <v>115</v>
      </c>
      <c r="E51" s="1" t="s">
        <v>116</v>
      </c>
      <c r="F51" s="4">
        <v>3000</v>
      </c>
      <c r="G51" s="4">
        <v>14994.6</v>
      </c>
      <c r="H51" s="4">
        <v>0.95</v>
      </c>
    </row>
    <row r="52" spans="2:8">
      <c r="B52" s="1" t="s">
        <v>980</v>
      </c>
      <c r="C52" s="11">
        <v>3.48</v>
      </c>
      <c r="D52" s="1" t="s">
        <v>72</v>
      </c>
      <c r="E52" s="1" t="s">
        <v>117</v>
      </c>
      <c r="F52" s="4">
        <v>3000</v>
      </c>
      <c r="G52" s="4">
        <v>14921.87</v>
      </c>
      <c r="H52" s="4">
        <v>0.94</v>
      </c>
    </row>
    <row r="53" spans="2:8">
      <c r="B53" s="1" t="s">
        <v>1078</v>
      </c>
      <c r="C53" s="11">
        <v>3.35</v>
      </c>
      <c r="D53" s="1" t="s">
        <v>72</v>
      </c>
      <c r="E53" s="1" t="s">
        <v>118</v>
      </c>
      <c r="F53" s="4">
        <v>3000</v>
      </c>
      <c r="G53" s="4">
        <v>14917.85</v>
      </c>
      <c r="H53" s="4">
        <v>0.94</v>
      </c>
    </row>
    <row r="54" spans="2:8">
      <c r="B54" s="1" t="s">
        <v>1079</v>
      </c>
      <c r="C54" s="11">
        <v>4.3899999999999997</v>
      </c>
      <c r="D54" s="1" t="s">
        <v>72</v>
      </c>
      <c r="E54" s="1" t="s">
        <v>119</v>
      </c>
      <c r="F54" s="4">
        <v>3000</v>
      </c>
      <c r="G54" s="4">
        <v>14844.68</v>
      </c>
      <c r="H54" s="4">
        <v>0.94</v>
      </c>
    </row>
    <row r="55" spans="2:8">
      <c r="B55" s="1" t="s">
        <v>1080</v>
      </c>
      <c r="C55" s="11">
        <v>3.97</v>
      </c>
      <c r="D55" s="1" t="s">
        <v>72</v>
      </c>
      <c r="E55" s="1" t="s">
        <v>120</v>
      </c>
      <c r="F55" s="4">
        <v>2500</v>
      </c>
      <c r="G55" s="4">
        <v>12475.58</v>
      </c>
      <c r="H55" s="4">
        <v>0.79</v>
      </c>
    </row>
    <row r="56" spans="2:8">
      <c r="B56" s="1" t="s">
        <v>1081</v>
      </c>
      <c r="C56" s="11">
        <v>3.32</v>
      </c>
      <c r="D56" s="1" t="s">
        <v>72</v>
      </c>
      <c r="E56" s="1" t="s">
        <v>121</v>
      </c>
      <c r="F56" s="4">
        <v>2500</v>
      </c>
      <c r="G56" s="4">
        <v>12462.65</v>
      </c>
      <c r="H56" s="4">
        <v>0.79</v>
      </c>
    </row>
    <row r="57" spans="2:8">
      <c r="B57" s="1" t="s">
        <v>1082</v>
      </c>
      <c r="C57" s="11">
        <v>3.95</v>
      </c>
      <c r="D57" s="1" t="s">
        <v>72</v>
      </c>
      <c r="E57" s="1" t="s">
        <v>122</v>
      </c>
      <c r="F57" s="4">
        <v>2000</v>
      </c>
      <c r="G57" s="4">
        <v>9994.6</v>
      </c>
      <c r="H57" s="4">
        <v>0.63</v>
      </c>
    </row>
    <row r="58" spans="2:8">
      <c r="B58" s="1" t="s">
        <v>1083</v>
      </c>
      <c r="C58" s="11">
        <v>3.4</v>
      </c>
      <c r="D58" s="1" t="s">
        <v>80</v>
      </c>
      <c r="E58" s="1" t="s">
        <v>123</v>
      </c>
      <c r="F58" s="4">
        <v>2000</v>
      </c>
      <c r="G58" s="4">
        <v>9984.19</v>
      </c>
      <c r="H58" s="4">
        <v>0.63</v>
      </c>
    </row>
    <row r="59" spans="2:8">
      <c r="B59" s="1" t="s">
        <v>124</v>
      </c>
      <c r="C59" s="11">
        <v>3.25</v>
      </c>
      <c r="D59" s="1" t="s">
        <v>72</v>
      </c>
      <c r="E59" s="1" t="s">
        <v>125</v>
      </c>
      <c r="F59" s="4">
        <v>2000</v>
      </c>
      <c r="G59" s="4">
        <v>9984</v>
      </c>
      <c r="H59" s="4">
        <v>0.63</v>
      </c>
    </row>
    <row r="60" spans="2:8">
      <c r="B60" s="1" t="s">
        <v>1084</v>
      </c>
      <c r="C60" s="11">
        <v>3.34</v>
      </c>
      <c r="D60" s="1" t="s">
        <v>72</v>
      </c>
      <c r="E60" s="1" t="s">
        <v>126</v>
      </c>
      <c r="F60" s="4">
        <v>2000</v>
      </c>
      <c r="G60" s="4">
        <v>9978.09</v>
      </c>
      <c r="H60" s="4">
        <v>0.63</v>
      </c>
    </row>
    <row r="61" spans="2:8">
      <c r="B61" s="1" t="s">
        <v>1085</v>
      </c>
      <c r="C61" s="11">
        <v>3.41</v>
      </c>
      <c r="D61" s="1" t="s">
        <v>80</v>
      </c>
      <c r="E61" s="1" t="s">
        <v>127</v>
      </c>
      <c r="F61" s="4">
        <v>2000</v>
      </c>
      <c r="G61" s="4">
        <v>9957.27</v>
      </c>
      <c r="H61" s="4">
        <v>0.63</v>
      </c>
    </row>
    <row r="62" spans="2:8">
      <c r="B62" s="1" t="s">
        <v>1086</v>
      </c>
      <c r="C62" s="11">
        <v>3.83</v>
      </c>
      <c r="D62" s="1" t="s">
        <v>72</v>
      </c>
      <c r="E62" s="1" t="s">
        <v>128</v>
      </c>
      <c r="F62" s="4">
        <v>2000</v>
      </c>
      <c r="G62" s="4">
        <v>9952.0300000000007</v>
      </c>
      <c r="H62" s="4">
        <v>0.63</v>
      </c>
    </row>
    <row r="63" spans="2:8">
      <c r="B63" s="1" t="s">
        <v>129</v>
      </c>
      <c r="C63" s="11">
        <v>3.29</v>
      </c>
      <c r="D63" s="1" t="s">
        <v>60</v>
      </c>
      <c r="E63" s="1" t="s">
        <v>130</v>
      </c>
      <c r="F63" s="4">
        <v>10000000</v>
      </c>
      <c r="G63" s="4">
        <v>9932.85</v>
      </c>
      <c r="H63" s="4">
        <v>0.63</v>
      </c>
    </row>
    <row r="64" spans="2:8">
      <c r="B64" s="1" t="s">
        <v>1087</v>
      </c>
      <c r="C64" s="11">
        <v>3.6</v>
      </c>
      <c r="D64" s="1" t="s">
        <v>72</v>
      </c>
      <c r="E64" s="1" t="s">
        <v>131</v>
      </c>
      <c r="F64" s="4">
        <v>2000</v>
      </c>
      <c r="G64" s="4">
        <v>9926.58</v>
      </c>
      <c r="H64" s="4">
        <v>0.63</v>
      </c>
    </row>
    <row r="65" spans="2:8">
      <c r="B65" s="1" t="s">
        <v>1088</v>
      </c>
      <c r="C65" s="11">
        <v>3.83</v>
      </c>
      <c r="D65" s="1" t="s">
        <v>72</v>
      </c>
      <c r="E65" s="1" t="s">
        <v>132</v>
      </c>
      <c r="F65" s="4">
        <v>1500</v>
      </c>
      <c r="G65" s="4">
        <v>7457.03</v>
      </c>
      <c r="H65" s="4">
        <v>0.47</v>
      </c>
    </row>
    <row r="66" spans="2:8">
      <c r="B66" s="1" t="s">
        <v>1089</v>
      </c>
      <c r="C66" s="11">
        <v>3.43</v>
      </c>
      <c r="D66" s="1" t="s">
        <v>72</v>
      </c>
      <c r="E66" s="1" t="s">
        <v>133</v>
      </c>
      <c r="F66" s="4">
        <v>1500</v>
      </c>
      <c r="G66" s="4">
        <v>7453.07</v>
      </c>
      <c r="H66" s="4">
        <v>0.47</v>
      </c>
    </row>
    <row r="67" spans="2:8">
      <c r="B67" s="1" t="s">
        <v>1090</v>
      </c>
      <c r="C67" s="11">
        <v>3.43</v>
      </c>
      <c r="D67" s="1" t="s">
        <v>80</v>
      </c>
      <c r="E67" s="1" t="s">
        <v>134</v>
      </c>
      <c r="F67" s="4">
        <v>1500</v>
      </c>
      <c r="G67" s="4">
        <v>7449.59</v>
      </c>
      <c r="H67" s="4">
        <v>0.47</v>
      </c>
    </row>
    <row r="68" spans="2:8">
      <c r="B68" s="1" t="s">
        <v>1091</v>
      </c>
      <c r="C68" s="11">
        <v>3.55</v>
      </c>
      <c r="D68" s="1" t="s">
        <v>72</v>
      </c>
      <c r="E68" s="1" t="s">
        <v>135</v>
      </c>
      <c r="F68" s="4">
        <v>1000</v>
      </c>
      <c r="G68" s="4">
        <v>4986.91</v>
      </c>
      <c r="H68" s="4">
        <v>0.32</v>
      </c>
    </row>
    <row r="69" spans="2:8">
      <c r="B69" s="1" t="s">
        <v>1052</v>
      </c>
      <c r="C69" s="11">
        <v>3.35</v>
      </c>
      <c r="D69" s="1" t="s">
        <v>72</v>
      </c>
      <c r="E69" s="1" t="s">
        <v>136</v>
      </c>
      <c r="F69" s="4">
        <v>1000</v>
      </c>
      <c r="G69" s="4">
        <v>4981.26</v>
      </c>
      <c r="H69" s="4">
        <v>0.32</v>
      </c>
    </row>
    <row r="70" spans="2:8">
      <c r="B70" s="1" t="s">
        <v>1092</v>
      </c>
      <c r="C70" s="11">
        <v>3.47</v>
      </c>
      <c r="D70" s="1" t="s">
        <v>72</v>
      </c>
      <c r="E70" s="1" t="s">
        <v>137</v>
      </c>
      <c r="F70" s="4">
        <v>1000</v>
      </c>
      <c r="G70" s="4">
        <v>4980.62</v>
      </c>
      <c r="H70" s="4">
        <v>0.32</v>
      </c>
    </row>
    <row r="71" spans="2:8">
      <c r="B71" s="1" t="s">
        <v>1093</v>
      </c>
      <c r="C71" s="11">
        <v>4.3899999999999997</v>
      </c>
      <c r="D71" s="1" t="s">
        <v>72</v>
      </c>
      <c r="E71" s="1" t="s">
        <v>138</v>
      </c>
      <c r="F71" s="4">
        <v>1000</v>
      </c>
      <c r="G71" s="4">
        <v>4950.58</v>
      </c>
      <c r="H71" s="4">
        <v>0.31</v>
      </c>
    </row>
    <row r="72" spans="2:8">
      <c r="B72" s="1" t="s">
        <v>1094</v>
      </c>
      <c r="C72" s="11">
        <v>3.34</v>
      </c>
      <c r="D72" s="1" t="s">
        <v>72</v>
      </c>
      <c r="E72" s="1" t="s">
        <v>139</v>
      </c>
      <c r="F72" s="4">
        <v>500</v>
      </c>
      <c r="G72" s="4">
        <v>2495.66</v>
      </c>
      <c r="H72" s="4">
        <v>0.16</v>
      </c>
    </row>
    <row r="73" spans="2:8">
      <c r="B73" s="1" t="s">
        <v>140</v>
      </c>
      <c r="C73" s="11">
        <v>3.2</v>
      </c>
      <c r="D73" s="1" t="s">
        <v>60</v>
      </c>
      <c r="E73" s="1" t="s">
        <v>141</v>
      </c>
      <c r="F73" s="4">
        <v>266000</v>
      </c>
      <c r="G73" s="4">
        <v>265.88</v>
      </c>
      <c r="H73" s="4">
        <v>0.02</v>
      </c>
    </row>
    <row r="74" spans="2:8">
      <c r="B74" s="2" t="s">
        <v>142</v>
      </c>
      <c r="C74" s="10"/>
      <c r="D74" s="2"/>
      <c r="E74" s="2"/>
      <c r="F74" s="7"/>
      <c r="G74" s="7">
        <f>SUM(G21:G73)</f>
        <v>1537551.42</v>
      </c>
      <c r="H74" s="7">
        <f>SUM(H21:H73)</f>
        <v>97.269999999999925</v>
      </c>
    </row>
    <row r="75" spans="2:8">
      <c r="B75" s="2" t="s">
        <v>143</v>
      </c>
      <c r="C75" s="10"/>
      <c r="D75" s="2"/>
      <c r="E75" s="2"/>
      <c r="F75" s="7"/>
      <c r="G75" s="7">
        <v>743.04</v>
      </c>
      <c r="H75" s="7">
        <v>0.05</v>
      </c>
    </row>
    <row r="76" spans="2:8">
      <c r="B76" s="2" t="s">
        <v>144</v>
      </c>
      <c r="C76" s="10"/>
      <c r="D76" s="2"/>
      <c r="E76" s="2"/>
      <c r="F76" s="7"/>
      <c r="G76" s="7">
        <v>1605609.77</v>
      </c>
      <c r="H76" s="7">
        <v>101.57</v>
      </c>
    </row>
    <row r="77" spans="2:8">
      <c r="B77" s="2" t="s">
        <v>145</v>
      </c>
      <c r="C77" s="10"/>
      <c r="D77" s="2"/>
      <c r="E77" s="2"/>
      <c r="F77" s="7"/>
      <c r="G77" s="7">
        <v>-24765.404642089932</v>
      </c>
      <c r="H77" s="7">
        <v>-1.5699999999999932</v>
      </c>
    </row>
    <row r="78" spans="2:8">
      <c r="B78" s="2" t="s">
        <v>146</v>
      </c>
      <c r="C78" s="10"/>
      <c r="D78" s="2"/>
      <c r="E78" s="2"/>
      <c r="F78" s="7"/>
      <c r="G78" s="7">
        <v>1580844.3653579101</v>
      </c>
      <c r="H78" s="7">
        <v>100</v>
      </c>
    </row>
    <row r="79" spans="2:8">
      <c r="B79" s="1" t="s">
        <v>147</v>
      </c>
    </row>
    <row r="80" spans="2:8">
      <c r="B80" s="1" t="s">
        <v>148</v>
      </c>
    </row>
    <row r="81" spans="2:3">
      <c r="B81" s="2"/>
    </row>
    <row r="82" spans="2:3" ht="25.5">
      <c r="B82" s="8" t="s">
        <v>149</v>
      </c>
      <c r="C82" s="11" t="s">
        <v>150</v>
      </c>
    </row>
    <row r="83" spans="2:3">
      <c r="B83" s="2"/>
    </row>
    <row r="84" spans="2:3">
      <c r="B84" s="2" t="s">
        <v>151</v>
      </c>
    </row>
    <row r="85" spans="2:3">
      <c r="B85" s="2" t="s">
        <v>152</v>
      </c>
    </row>
    <row r="86" spans="2:3">
      <c r="B86" s="2" t="s">
        <v>153</v>
      </c>
      <c r="C86" s="10"/>
    </row>
    <row r="87" spans="2:3">
      <c r="B87" s="2" t="s">
        <v>154</v>
      </c>
      <c r="C87" s="10"/>
    </row>
    <row r="88" spans="2:3">
      <c r="B88" s="2" t="s">
        <v>155</v>
      </c>
      <c r="C88" s="10"/>
    </row>
    <row r="89" spans="2:3">
      <c r="B89" s="2" t="s">
        <v>156</v>
      </c>
      <c r="C89" s="10"/>
    </row>
    <row r="90" spans="2:3">
      <c r="B90" s="2" t="s">
        <v>157</v>
      </c>
      <c r="C90" s="10"/>
    </row>
    <row r="91" spans="2:3">
      <c r="B91" s="2" t="s">
        <v>158</v>
      </c>
      <c r="C91" s="10"/>
    </row>
    <row r="92" spans="2:3">
      <c r="B92" s="2" t="s">
        <v>159</v>
      </c>
      <c r="C92" s="10"/>
    </row>
    <row r="93" spans="2:3">
      <c r="B93" s="2" t="s">
        <v>160</v>
      </c>
      <c r="C93" s="10"/>
    </row>
    <row r="94" spans="2:3">
      <c r="B94" s="9" t="s">
        <v>898</v>
      </c>
      <c r="C94" s="10"/>
    </row>
    <row r="95" spans="2:3">
      <c r="B95" s="9" t="s">
        <v>1230</v>
      </c>
    </row>
  </sheetData>
  <mergeCells count="2">
    <mergeCell ref="B1:E1"/>
    <mergeCell ref="C3:C8"/>
  </mergeCells>
  <hyperlinks>
    <hyperlink ref="A1" location="Index!A1" display="Index" xr:uid="{00000000-0004-0000-06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6"/>
  <dimension ref="A1:H81"/>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2.140625" style="1" bestFit="1" customWidth="1"/>
    <col min="5" max="5" width="14.5703125" style="1" bestFit="1" customWidth="1"/>
    <col min="6" max="6" width="10.5703125" style="4" bestFit="1" customWidth="1"/>
    <col min="7" max="7" width="18.140625" style="4" bestFit="1" customWidth="1"/>
    <col min="8" max="8" width="9.140625" style="4" bestFit="1" customWidth="1"/>
    <col min="9" max="16384" width="9.140625" style="1"/>
  </cols>
  <sheetData>
    <row r="1" spans="1:8">
      <c r="A1" s="3" t="s">
        <v>0</v>
      </c>
      <c r="B1" s="265" t="s">
        <v>44</v>
      </c>
      <c r="C1" s="265"/>
      <c r="D1" s="265"/>
      <c r="E1" s="265"/>
    </row>
    <row r="2" spans="1:8" ht="13.5" thickBot="1"/>
    <row r="3" spans="1:8" ht="15">
      <c r="B3" s="96" t="s">
        <v>2398</v>
      </c>
      <c r="C3" s="266"/>
    </row>
    <row r="4" spans="1:8" ht="45">
      <c r="B4" s="98" t="s">
        <v>2399</v>
      </c>
      <c r="C4" s="267"/>
    </row>
    <row r="5" spans="1:8" ht="15">
      <c r="B5" s="98"/>
      <c r="C5" s="267"/>
    </row>
    <row r="6" spans="1:8" ht="15">
      <c r="B6" s="98" t="s">
        <v>2359</v>
      </c>
      <c r="C6" s="267"/>
    </row>
    <row r="7" spans="1:8" ht="15">
      <c r="B7" s="98" t="s">
        <v>2384</v>
      </c>
      <c r="C7" s="267"/>
    </row>
    <row r="8" spans="1:8" ht="30.75" thickBot="1">
      <c r="B8" s="99" t="s">
        <v>2400</v>
      </c>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58</v>
      </c>
    </row>
    <row r="16" spans="1:8">
      <c r="B16" s="1" t="s">
        <v>400</v>
      </c>
      <c r="C16" s="11">
        <v>3.47</v>
      </c>
      <c r="D16" s="1" t="s">
        <v>60</v>
      </c>
      <c r="E16" s="1" t="s">
        <v>401</v>
      </c>
      <c r="F16" s="4">
        <v>1000000</v>
      </c>
      <c r="G16" s="4">
        <v>1011</v>
      </c>
      <c r="H16" s="4">
        <v>1.35</v>
      </c>
    </row>
    <row r="17" spans="2:8">
      <c r="B17" s="1" t="s">
        <v>280</v>
      </c>
      <c r="C17" s="11">
        <v>3.38</v>
      </c>
      <c r="D17" s="1" t="s">
        <v>60</v>
      </c>
      <c r="E17" s="1" t="s">
        <v>281</v>
      </c>
      <c r="F17" s="4">
        <v>750000</v>
      </c>
      <c r="G17" s="4">
        <v>756.39</v>
      </c>
      <c r="H17" s="4">
        <v>1.01</v>
      </c>
    </row>
    <row r="18" spans="2:8">
      <c r="B18" s="2" t="s">
        <v>68</v>
      </c>
      <c r="C18" s="10"/>
      <c r="D18" s="2"/>
      <c r="E18" s="2"/>
      <c r="F18" s="7"/>
      <c r="G18" s="7">
        <f>SUM(G12:G17)</f>
        <v>1767.3899999999999</v>
      </c>
      <c r="H18" s="7">
        <f>SUM(H12:H17)</f>
        <v>2.3600000000000003</v>
      </c>
    </row>
    <row r="19" spans="2:8">
      <c r="B19" s="2" t="s">
        <v>375</v>
      </c>
    </row>
    <row r="20" spans="2:8">
      <c r="B20" s="1" t="s">
        <v>402</v>
      </c>
      <c r="C20" s="11">
        <v>3.7</v>
      </c>
      <c r="D20" s="1" t="s">
        <v>164</v>
      </c>
      <c r="E20" s="1" t="s">
        <v>403</v>
      </c>
      <c r="F20" s="4">
        <v>400</v>
      </c>
      <c r="G20" s="4">
        <v>4085.31</v>
      </c>
      <c r="H20" s="4">
        <v>5.44</v>
      </c>
    </row>
    <row r="21" spans="2:8">
      <c r="B21" s="1" t="s">
        <v>1031</v>
      </c>
      <c r="C21" s="11">
        <v>3.73</v>
      </c>
      <c r="D21" s="1" t="s">
        <v>164</v>
      </c>
      <c r="E21" s="1" t="s">
        <v>404</v>
      </c>
      <c r="F21" s="4">
        <v>250</v>
      </c>
      <c r="G21" s="4">
        <v>2552.44</v>
      </c>
      <c r="H21" s="4">
        <v>3.4</v>
      </c>
    </row>
    <row r="22" spans="2:8">
      <c r="B22" s="1" t="s">
        <v>1095</v>
      </c>
      <c r="C22" s="11">
        <v>3.9</v>
      </c>
      <c r="D22" s="1" t="s">
        <v>164</v>
      </c>
      <c r="E22" s="1" t="s">
        <v>405</v>
      </c>
      <c r="F22" s="4">
        <v>250</v>
      </c>
      <c r="G22" s="4">
        <v>2546.1799999999998</v>
      </c>
      <c r="H22" s="4">
        <v>3.39</v>
      </c>
    </row>
    <row r="23" spans="2:8">
      <c r="B23" s="1" t="s">
        <v>1024</v>
      </c>
      <c r="C23" s="11">
        <v>3.73</v>
      </c>
      <c r="D23" s="1" t="s">
        <v>164</v>
      </c>
      <c r="E23" s="1" t="s">
        <v>406</v>
      </c>
      <c r="F23" s="4">
        <v>250</v>
      </c>
      <c r="G23" s="4">
        <v>2541.58</v>
      </c>
      <c r="H23" s="4">
        <v>3.39</v>
      </c>
    </row>
    <row r="24" spans="2:8">
      <c r="B24" s="1" t="s">
        <v>1096</v>
      </c>
      <c r="C24" s="11">
        <v>6.05</v>
      </c>
      <c r="D24" s="1" t="s">
        <v>407</v>
      </c>
      <c r="E24" s="1" t="s">
        <v>408</v>
      </c>
      <c r="F24" s="4">
        <v>200</v>
      </c>
      <c r="G24" s="4">
        <v>2031.55</v>
      </c>
      <c r="H24" s="4">
        <v>2.71</v>
      </c>
    </row>
    <row r="25" spans="2:8">
      <c r="B25" s="1" t="s">
        <v>221</v>
      </c>
      <c r="C25" s="11">
        <v>3.4</v>
      </c>
      <c r="D25" s="1" t="s">
        <v>164</v>
      </c>
      <c r="E25" s="1" t="s">
        <v>222</v>
      </c>
      <c r="F25" s="4">
        <v>100</v>
      </c>
      <c r="G25" s="4">
        <v>1010.24</v>
      </c>
      <c r="H25" s="4">
        <v>1.35</v>
      </c>
    </row>
    <row r="26" spans="2:8">
      <c r="B26" s="1" t="s">
        <v>1097</v>
      </c>
      <c r="C26" s="11">
        <v>3.94</v>
      </c>
      <c r="D26" s="1" t="s">
        <v>164</v>
      </c>
      <c r="E26" s="1" t="s">
        <v>409</v>
      </c>
      <c r="F26" s="4">
        <v>50</v>
      </c>
      <c r="G26" s="4">
        <v>511.3</v>
      </c>
      <c r="H26" s="4">
        <v>0.68</v>
      </c>
    </row>
    <row r="27" spans="2:8">
      <c r="B27" s="1" t="s">
        <v>1025</v>
      </c>
      <c r="C27" s="11">
        <v>3.9</v>
      </c>
      <c r="D27" s="1" t="s">
        <v>164</v>
      </c>
      <c r="E27" s="1" t="s">
        <v>410</v>
      </c>
      <c r="F27" s="4">
        <v>50</v>
      </c>
      <c r="G27" s="4">
        <v>508.65</v>
      </c>
      <c r="H27" s="4">
        <v>0.68</v>
      </c>
    </row>
    <row r="28" spans="2:8">
      <c r="B28" s="1" t="s">
        <v>1098</v>
      </c>
      <c r="C28" s="11">
        <v>3.8</v>
      </c>
      <c r="D28" s="1" t="s">
        <v>164</v>
      </c>
      <c r="E28" s="1" t="s">
        <v>411</v>
      </c>
      <c r="F28" s="4">
        <v>50</v>
      </c>
      <c r="G28" s="4">
        <v>508.51</v>
      </c>
      <c r="H28" s="4">
        <v>0.68</v>
      </c>
    </row>
    <row r="29" spans="2:8">
      <c r="B29" s="1" t="s">
        <v>1023</v>
      </c>
      <c r="C29" s="11">
        <v>3.73</v>
      </c>
      <c r="D29" s="1" t="s">
        <v>164</v>
      </c>
      <c r="E29" s="1" t="s">
        <v>412</v>
      </c>
      <c r="F29" s="4">
        <v>18</v>
      </c>
      <c r="G29" s="4">
        <v>184.95</v>
      </c>
      <c r="H29" s="4">
        <v>0.25</v>
      </c>
    </row>
    <row r="30" spans="2:8">
      <c r="B30" s="2" t="s">
        <v>189</v>
      </c>
      <c r="C30" s="10"/>
      <c r="D30" s="2"/>
      <c r="E30" s="2"/>
      <c r="F30" s="7"/>
      <c r="G30" s="7">
        <f>SUM(G19:G29)</f>
        <v>16480.71</v>
      </c>
      <c r="H30" s="7">
        <f>SUM(H19:H29)</f>
        <v>21.970000000000002</v>
      </c>
    </row>
    <row r="31" spans="2:8">
      <c r="B31" s="2" t="s">
        <v>69</v>
      </c>
    </row>
    <row r="32" spans="2:8">
      <c r="B32" s="1" t="s">
        <v>413</v>
      </c>
      <c r="C32" s="11">
        <v>3.5</v>
      </c>
      <c r="D32" s="1" t="s">
        <v>60</v>
      </c>
      <c r="E32" s="1" t="s">
        <v>414</v>
      </c>
      <c r="F32" s="4">
        <v>7500000</v>
      </c>
      <c r="G32" s="4">
        <v>7382.49</v>
      </c>
      <c r="H32" s="4">
        <v>9.84</v>
      </c>
    </row>
    <row r="33" spans="2:8">
      <c r="B33" s="1" t="s">
        <v>1099</v>
      </c>
      <c r="C33" s="11">
        <v>3.41</v>
      </c>
      <c r="D33" s="1" t="s">
        <v>72</v>
      </c>
      <c r="E33" s="1" t="s">
        <v>415</v>
      </c>
      <c r="F33" s="4">
        <v>1000</v>
      </c>
      <c r="G33" s="4">
        <v>4953.72</v>
      </c>
      <c r="H33" s="4">
        <v>6.6</v>
      </c>
    </row>
    <row r="34" spans="2:8">
      <c r="B34" s="1" t="s">
        <v>416</v>
      </c>
      <c r="C34" s="11">
        <v>3.55</v>
      </c>
      <c r="D34" s="1" t="s">
        <v>72</v>
      </c>
      <c r="E34" s="1" t="s">
        <v>417</v>
      </c>
      <c r="F34" s="4">
        <v>1000</v>
      </c>
      <c r="G34" s="4">
        <v>4928.58</v>
      </c>
      <c r="H34" s="4">
        <v>6.57</v>
      </c>
    </row>
    <row r="35" spans="2:8">
      <c r="B35" s="1" t="s">
        <v>960</v>
      </c>
      <c r="C35" s="11">
        <v>4.0999999999999996</v>
      </c>
      <c r="D35" s="1" t="s">
        <v>72</v>
      </c>
      <c r="E35" s="1" t="s">
        <v>418</v>
      </c>
      <c r="F35" s="4">
        <v>5000</v>
      </c>
      <c r="G35" s="4">
        <v>4827.5600000000004</v>
      </c>
      <c r="H35" s="4">
        <v>6.43</v>
      </c>
    </row>
    <row r="36" spans="2:8">
      <c r="B36" s="1" t="s">
        <v>1100</v>
      </c>
      <c r="C36" s="11">
        <v>3.42</v>
      </c>
      <c r="D36" s="1" t="s">
        <v>72</v>
      </c>
      <c r="E36" s="1" t="s">
        <v>419</v>
      </c>
      <c r="F36" s="4">
        <v>2500</v>
      </c>
      <c r="G36" s="4">
        <v>2490.42</v>
      </c>
      <c r="H36" s="4">
        <v>3.32</v>
      </c>
    </row>
    <row r="37" spans="2:8">
      <c r="B37" s="1" t="s">
        <v>1101</v>
      </c>
      <c r="C37" s="11">
        <v>3.45</v>
      </c>
      <c r="D37" s="1" t="s">
        <v>80</v>
      </c>
      <c r="E37" s="1" t="s">
        <v>420</v>
      </c>
      <c r="F37" s="4">
        <v>500</v>
      </c>
      <c r="G37" s="4">
        <v>2487.54</v>
      </c>
      <c r="H37" s="4">
        <v>3.32</v>
      </c>
    </row>
    <row r="38" spans="2:8">
      <c r="B38" s="1" t="s">
        <v>1102</v>
      </c>
      <c r="C38" s="11">
        <v>3.35</v>
      </c>
      <c r="D38" s="1" t="s">
        <v>72</v>
      </c>
      <c r="E38" s="1" t="s">
        <v>421</v>
      </c>
      <c r="F38" s="4">
        <v>500</v>
      </c>
      <c r="G38" s="4">
        <v>2487.44</v>
      </c>
      <c r="H38" s="4">
        <v>3.32</v>
      </c>
    </row>
    <row r="39" spans="2:8">
      <c r="B39" s="1" t="s">
        <v>422</v>
      </c>
      <c r="C39" s="11">
        <v>3.39</v>
      </c>
      <c r="D39" s="1" t="s">
        <v>72</v>
      </c>
      <c r="E39" s="1" t="s">
        <v>423</v>
      </c>
      <c r="F39" s="4">
        <v>500</v>
      </c>
      <c r="G39" s="4">
        <v>2479.31</v>
      </c>
      <c r="H39" s="4">
        <v>3.3</v>
      </c>
    </row>
    <row r="40" spans="2:8">
      <c r="B40" s="1" t="s">
        <v>956</v>
      </c>
      <c r="C40" s="11">
        <v>3.6</v>
      </c>
      <c r="D40" s="1" t="s">
        <v>72</v>
      </c>
      <c r="E40" s="1" t="s">
        <v>424</v>
      </c>
      <c r="F40" s="4">
        <v>500</v>
      </c>
      <c r="G40" s="4">
        <v>2471.48</v>
      </c>
      <c r="H40" s="4">
        <v>3.29</v>
      </c>
    </row>
    <row r="41" spans="2:8">
      <c r="B41" s="1" t="s">
        <v>1019</v>
      </c>
      <c r="C41" s="11">
        <v>3.58</v>
      </c>
      <c r="D41" s="1" t="s">
        <v>72</v>
      </c>
      <c r="E41" s="1" t="s">
        <v>425</v>
      </c>
      <c r="F41" s="4">
        <v>2500</v>
      </c>
      <c r="G41" s="4">
        <v>2450.25</v>
      </c>
      <c r="H41" s="4">
        <v>3.27</v>
      </c>
    </row>
    <row r="42" spans="2:8">
      <c r="B42" s="1" t="s">
        <v>1051</v>
      </c>
      <c r="C42" s="11">
        <v>4.12</v>
      </c>
      <c r="D42" s="1" t="s">
        <v>72</v>
      </c>
      <c r="E42" s="1" t="s">
        <v>426</v>
      </c>
      <c r="F42" s="4">
        <v>2500</v>
      </c>
      <c r="G42" s="4">
        <v>2420.71</v>
      </c>
      <c r="H42" s="4">
        <v>3.23</v>
      </c>
    </row>
    <row r="43" spans="2:8">
      <c r="B43" s="1" t="s">
        <v>427</v>
      </c>
      <c r="C43" s="11">
        <v>4.99</v>
      </c>
      <c r="D43" s="1" t="s">
        <v>72</v>
      </c>
      <c r="E43" s="1" t="s">
        <v>428</v>
      </c>
      <c r="F43" s="4">
        <v>2500</v>
      </c>
      <c r="G43" s="4">
        <v>2397.1999999999998</v>
      </c>
      <c r="H43" s="4">
        <v>3.19</v>
      </c>
    </row>
    <row r="44" spans="2:8">
      <c r="B44" s="1" t="s">
        <v>1053</v>
      </c>
      <c r="C44" s="11">
        <v>3.47</v>
      </c>
      <c r="D44" s="1" t="s">
        <v>72</v>
      </c>
      <c r="E44" s="1" t="s">
        <v>429</v>
      </c>
      <c r="F44" s="4">
        <v>400</v>
      </c>
      <c r="G44" s="4">
        <v>1991.49</v>
      </c>
      <c r="H44" s="4">
        <v>2.65</v>
      </c>
    </row>
    <row r="45" spans="2:8">
      <c r="B45" s="1" t="s">
        <v>1076</v>
      </c>
      <c r="C45" s="11">
        <v>5.47</v>
      </c>
      <c r="D45" s="1" t="s">
        <v>72</v>
      </c>
      <c r="E45" s="1" t="s">
        <v>113</v>
      </c>
      <c r="F45" s="4">
        <v>400</v>
      </c>
      <c r="G45" s="4">
        <v>1990.16</v>
      </c>
      <c r="H45" s="4">
        <v>2.65</v>
      </c>
    </row>
    <row r="46" spans="2:8">
      <c r="B46" s="1" t="s">
        <v>1048</v>
      </c>
      <c r="C46" s="11">
        <v>4.0999999999999996</v>
      </c>
      <c r="D46" s="1" t="s">
        <v>72</v>
      </c>
      <c r="E46" s="1" t="s">
        <v>430</v>
      </c>
      <c r="F46" s="4">
        <v>300</v>
      </c>
      <c r="G46" s="4">
        <v>1479.89</v>
      </c>
      <c r="H46" s="4">
        <v>1.97</v>
      </c>
    </row>
    <row r="47" spans="2:8">
      <c r="B47" s="1" t="s">
        <v>973</v>
      </c>
      <c r="C47" s="11">
        <v>5.52</v>
      </c>
      <c r="D47" s="1" t="s">
        <v>72</v>
      </c>
      <c r="E47" s="1" t="s">
        <v>431</v>
      </c>
      <c r="F47" s="4">
        <v>300</v>
      </c>
      <c r="G47" s="4">
        <v>1452.98</v>
      </c>
      <c r="H47" s="4">
        <v>1.94</v>
      </c>
    </row>
    <row r="48" spans="2:8">
      <c r="B48" s="1" t="s">
        <v>979</v>
      </c>
      <c r="C48" s="11">
        <v>5.66</v>
      </c>
      <c r="D48" s="1" t="s">
        <v>72</v>
      </c>
      <c r="E48" s="1" t="s">
        <v>432</v>
      </c>
      <c r="F48" s="4">
        <v>300</v>
      </c>
      <c r="G48" s="4">
        <v>1430.41</v>
      </c>
      <c r="H48" s="4">
        <v>1.91</v>
      </c>
    </row>
    <row r="49" spans="2:8">
      <c r="B49" s="1" t="s">
        <v>433</v>
      </c>
      <c r="C49" s="11">
        <v>3.25</v>
      </c>
      <c r="D49" s="1" t="s">
        <v>60</v>
      </c>
      <c r="E49" s="1" t="s">
        <v>434</v>
      </c>
      <c r="F49" s="4">
        <v>1000000</v>
      </c>
      <c r="G49" s="4">
        <v>996.45</v>
      </c>
      <c r="H49" s="4">
        <v>1.33</v>
      </c>
    </row>
    <row r="50" spans="2:8">
      <c r="B50" s="2" t="s">
        <v>142</v>
      </c>
      <c r="C50" s="10"/>
      <c r="D50" s="2"/>
      <c r="E50" s="2"/>
      <c r="F50" s="7"/>
      <c r="G50" s="7">
        <f>SUM(G31:G49)</f>
        <v>51118.080000000009</v>
      </c>
      <c r="H50" s="7">
        <f>SUM(H31:H49)</f>
        <v>68.129999999999981</v>
      </c>
    </row>
    <row r="51" spans="2:8">
      <c r="B51" s="2" t="s">
        <v>143</v>
      </c>
      <c r="C51" s="10"/>
      <c r="D51" s="2"/>
      <c r="E51" s="2"/>
      <c r="F51" s="7"/>
      <c r="G51" s="7">
        <v>10186.15</v>
      </c>
      <c r="H51" s="7">
        <v>13.58</v>
      </c>
    </row>
    <row r="52" spans="2:8">
      <c r="B52" s="2" t="s">
        <v>144</v>
      </c>
      <c r="C52" s="10"/>
      <c r="D52" s="2"/>
      <c r="E52" s="2"/>
      <c r="F52" s="7"/>
      <c r="G52" s="7">
        <v>79552.329999999987</v>
      </c>
      <c r="H52" s="7">
        <v>106.03</v>
      </c>
    </row>
    <row r="53" spans="2:8">
      <c r="B53" s="2" t="s">
        <v>145</v>
      </c>
      <c r="C53" s="10"/>
      <c r="D53" s="2"/>
      <c r="E53" s="2"/>
      <c r="F53" s="7"/>
      <c r="G53" s="7">
        <v>-4521.4789032199969</v>
      </c>
      <c r="H53" s="7">
        <v>-6.0300000000000011</v>
      </c>
    </row>
    <row r="54" spans="2:8">
      <c r="B54" s="2" t="s">
        <v>146</v>
      </c>
      <c r="C54" s="10"/>
      <c r="D54" s="2"/>
      <c r="E54" s="2"/>
      <c r="F54" s="7"/>
      <c r="G54" s="7">
        <v>75030.851096779996</v>
      </c>
      <c r="H54" s="7">
        <v>100</v>
      </c>
    </row>
    <row r="55" spans="2:8">
      <c r="B55" s="1" t="s">
        <v>147</v>
      </c>
    </row>
    <row r="56" spans="2:8">
      <c r="B56" s="1" t="s">
        <v>148</v>
      </c>
    </row>
    <row r="57" spans="2:8">
      <c r="B57" s="2"/>
    </row>
    <row r="58" spans="2:8" ht="25.5">
      <c r="B58" s="8" t="s">
        <v>149</v>
      </c>
      <c r="C58" s="11" t="s">
        <v>150</v>
      </c>
    </row>
    <row r="59" spans="2:8">
      <c r="B59" s="2"/>
    </row>
    <row r="60" spans="2:8">
      <c r="B60" s="2" t="s">
        <v>151</v>
      </c>
    </row>
    <row r="61" spans="2:8">
      <c r="B61" s="2" t="s">
        <v>152</v>
      </c>
    </row>
    <row r="62" spans="2:8">
      <c r="B62" s="2" t="s">
        <v>435</v>
      </c>
      <c r="C62" s="10"/>
    </row>
    <row r="63" spans="2:8">
      <c r="B63" s="2" t="s">
        <v>436</v>
      </c>
      <c r="C63" s="10"/>
    </row>
    <row r="64" spans="2:8">
      <c r="B64" s="2" t="s">
        <v>437</v>
      </c>
      <c r="C64" s="10"/>
    </row>
    <row r="65" spans="2:8">
      <c r="B65" s="2" t="s">
        <v>438</v>
      </c>
      <c r="C65" s="10"/>
    </row>
    <row r="66" spans="2:8">
      <c r="B66" s="2" t="s">
        <v>439</v>
      </c>
      <c r="C66" s="10"/>
    </row>
    <row r="67" spans="2:8">
      <c r="B67" s="2" t="s">
        <v>440</v>
      </c>
      <c r="C67" s="10"/>
    </row>
    <row r="68" spans="2:8">
      <c r="B68" s="2" t="s">
        <v>441</v>
      </c>
      <c r="C68" s="10"/>
    </row>
    <row r="69" spans="2:8">
      <c r="B69" s="2" t="s">
        <v>442</v>
      </c>
      <c r="C69" s="10"/>
    </row>
    <row r="70" spans="2:8">
      <c r="B70" s="2" t="s">
        <v>443</v>
      </c>
      <c r="C70" s="10"/>
    </row>
    <row r="71" spans="2:8">
      <c r="B71" s="2" t="s">
        <v>444</v>
      </c>
      <c r="C71" s="10"/>
    </row>
    <row r="72" spans="2:8">
      <c r="B72" s="2" t="s">
        <v>445</v>
      </c>
      <c r="C72" s="10"/>
    </row>
    <row r="73" spans="2:8">
      <c r="B73" s="2" t="s">
        <v>446</v>
      </c>
      <c r="C73" s="10"/>
    </row>
    <row r="74" spans="2:8">
      <c r="B74" s="9" t="s">
        <v>898</v>
      </c>
      <c r="C74" s="10"/>
    </row>
    <row r="75" spans="2:8">
      <c r="B75" s="9" t="s">
        <v>1231</v>
      </c>
    </row>
    <row r="78" spans="2:8">
      <c r="B78" s="34" t="s">
        <v>1253</v>
      </c>
      <c r="C78" s="43"/>
      <c r="D78" s="35"/>
    </row>
    <row r="79" spans="2:8" ht="75">
      <c r="B79" s="36" t="s">
        <v>1254</v>
      </c>
      <c r="C79" s="37" t="s">
        <v>1255</v>
      </c>
      <c r="D79" s="36" t="s">
        <v>1256</v>
      </c>
    </row>
    <row r="80" spans="2:8" s="28" customFormat="1">
      <c r="B80" s="38" t="s">
        <v>1258</v>
      </c>
      <c r="C80" s="40">
        <v>40</v>
      </c>
      <c r="D80" s="41">
        <v>1.66</v>
      </c>
      <c r="F80" s="39"/>
      <c r="G80" s="39"/>
      <c r="H80" s="39"/>
    </row>
    <row r="81" spans="2:8" s="28" customFormat="1">
      <c r="B81" s="38" t="s">
        <v>1257</v>
      </c>
      <c r="C81" s="40">
        <v>100</v>
      </c>
      <c r="D81" s="41">
        <v>3.11</v>
      </c>
      <c r="F81" s="39"/>
      <c r="G81" s="39"/>
      <c r="H81" s="39"/>
    </row>
  </sheetData>
  <mergeCells count="2">
    <mergeCell ref="B1:E1"/>
    <mergeCell ref="C3:C8"/>
  </mergeCells>
  <hyperlinks>
    <hyperlink ref="A1" location="Index!A1" display="Index" xr:uid="{00000000-0004-0000-0700-000000000000}"/>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H34"/>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9.28515625" style="1" bestFit="1" customWidth="1"/>
    <col min="5" max="5" width="10.42578125" style="1" bestFit="1" customWidth="1"/>
    <col min="6" max="6" width="10.28515625" style="4" bestFit="1" customWidth="1"/>
    <col min="7" max="7" width="18.140625" style="4" bestFit="1" customWidth="1"/>
    <col min="8" max="8" width="9.140625" style="4" bestFit="1" customWidth="1"/>
    <col min="9" max="16384" width="9.140625" style="1"/>
  </cols>
  <sheetData>
    <row r="1" spans="1:8">
      <c r="A1" s="3" t="s">
        <v>0</v>
      </c>
      <c r="B1" s="265" t="s">
        <v>35</v>
      </c>
      <c r="C1" s="265"/>
      <c r="D1" s="265"/>
      <c r="E1" s="265"/>
    </row>
    <row r="2" spans="1:8" ht="13.5" thickBot="1"/>
    <row r="3" spans="1:8" ht="15">
      <c r="B3" s="96" t="s">
        <v>2401</v>
      </c>
      <c r="C3" s="266"/>
    </row>
    <row r="4" spans="1:8" ht="15">
      <c r="B4" s="98" t="s">
        <v>2402</v>
      </c>
      <c r="C4" s="267"/>
    </row>
    <row r="5" spans="1:8" ht="15">
      <c r="B5" s="98"/>
      <c r="C5" s="267"/>
    </row>
    <row r="6" spans="1:8" ht="15">
      <c r="B6" s="98" t="s">
        <v>2359</v>
      </c>
      <c r="C6" s="267"/>
    </row>
    <row r="7" spans="1:8" ht="30">
      <c r="B7" s="98" t="s">
        <v>2403</v>
      </c>
      <c r="C7" s="267"/>
    </row>
    <row r="8" spans="1:8" ht="30.75" thickBot="1">
      <c r="B8" s="99" t="s">
        <v>2404</v>
      </c>
      <c r="C8" s="268"/>
    </row>
    <row r="10" spans="1:8">
      <c r="B10" s="1" t="s">
        <v>48</v>
      </c>
    </row>
    <row r="12" spans="1:8">
      <c r="B12" s="5" t="s">
        <v>49</v>
      </c>
      <c r="C12" s="42" t="s">
        <v>50</v>
      </c>
      <c r="D12" s="5" t="s">
        <v>51</v>
      </c>
      <c r="E12" s="5" t="s">
        <v>52</v>
      </c>
      <c r="F12" s="6" t="s">
        <v>53</v>
      </c>
      <c r="G12" s="6" t="s">
        <v>54</v>
      </c>
      <c r="H12" s="6" t="s">
        <v>55</v>
      </c>
    </row>
    <row r="13" spans="1:8">
      <c r="B13" s="2" t="s">
        <v>727</v>
      </c>
      <c r="C13" s="10"/>
      <c r="D13" s="2"/>
      <c r="E13" s="2"/>
      <c r="F13" s="7"/>
      <c r="G13" s="7">
        <v>23895.759999999998</v>
      </c>
      <c r="H13" s="7">
        <v>11.77</v>
      </c>
    </row>
    <row r="14" spans="1:8">
      <c r="B14" s="2" t="s">
        <v>190</v>
      </c>
      <c r="C14" s="10"/>
      <c r="D14" s="2"/>
      <c r="E14" s="2"/>
      <c r="F14" s="7"/>
      <c r="G14" s="7">
        <v>178806.08</v>
      </c>
      <c r="H14" s="7">
        <v>88.04</v>
      </c>
    </row>
    <row r="15" spans="1:8">
      <c r="B15" s="2" t="s">
        <v>144</v>
      </c>
      <c r="C15" s="10"/>
      <c r="D15" s="2"/>
      <c r="E15" s="2"/>
      <c r="F15" s="7"/>
      <c r="G15" s="7">
        <v>202701.84</v>
      </c>
      <c r="H15" s="7">
        <v>99.81</v>
      </c>
    </row>
    <row r="16" spans="1:8">
      <c r="B16" s="2" t="s">
        <v>191</v>
      </c>
      <c r="C16" s="10"/>
      <c r="D16" s="2"/>
      <c r="E16" s="2"/>
      <c r="F16" s="7"/>
      <c r="G16" s="7">
        <v>391.11432020000575</v>
      </c>
      <c r="H16" s="7">
        <v>0.18999999999999773</v>
      </c>
    </row>
    <row r="17" spans="2:8">
      <c r="B17" s="2" t="s">
        <v>146</v>
      </c>
      <c r="C17" s="10"/>
      <c r="D17" s="2"/>
      <c r="E17" s="2"/>
      <c r="F17" s="7"/>
      <c r="G17" s="7">
        <v>203092.95432019999</v>
      </c>
      <c r="H17" s="7">
        <v>100</v>
      </c>
    </row>
    <row r="18" spans="2:8">
      <c r="B18" s="1" t="s">
        <v>147</v>
      </c>
    </row>
    <row r="19" spans="2:8">
      <c r="B19" s="1" t="s">
        <v>148</v>
      </c>
    </row>
    <row r="20" spans="2:8">
      <c r="B20" s="2"/>
    </row>
    <row r="21" spans="2:8" ht="25.5">
      <c r="B21" s="8" t="s">
        <v>149</v>
      </c>
      <c r="C21" s="11" t="s">
        <v>150</v>
      </c>
    </row>
    <row r="22" spans="2:8">
      <c r="B22" s="2"/>
    </row>
    <row r="23" spans="2:8">
      <c r="B23" s="2" t="s">
        <v>151</v>
      </c>
    </row>
    <row r="24" spans="2:8">
      <c r="B24" s="2" t="s">
        <v>152</v>
      </c>
    </row>
    <row r="25" spans="2:8">
      <c r="B25" s="2" t="s">
        <v>1280</v>
      </c>
      <c r="C25" s="10"/>
    </row>
    <row r="26" spans="2:8">
      <c r="B26" s="2" t="s">
        <v>728</v>
      </c>
      <c r="C26" s="10"/>
    </row>
    <row r="27" spans="2:8">
      <c r="B27" s="2" t="s">
        <v>729</v>
      </c>
      <c r="C27" s="10"/>
    </row>
    <row r="28" spans="2:8">
      <c r="B28" s="2" t="s">
        <v>730</v>
      </c>
      <c r="C28" s="10"/>
    </row>
    <row r="29" spans="2:8">
      <c r="B29" s="2" t="s">
        <v>1281</v>
      </c>
      <c r="C29" s="10"/>
    </row>
    <row r="30" spans="2:8">
      <c r="B30" s="2" t="s">
        <v>731</v>
      </c>
      <c r="C30" s="10"/>
    </row>
    <row r="31" spans="2:8">
      <c r="B31" s="2" t="s">
        <v>1282</v>
      </c>
      <c r="C31" s="10"/>
    </row>
    <row r="32" spans="2:8">
      <c r="B32" s="2" t="s">
        <v>732</v>
      </c>
      <c r="C32" s="10"/>
    </row>
    <row r="33" spans="2:3">
      <c r="B33" s="9" t="s">
        <v>898</v>
      </c>
      <c r="C33" s="10"/>
    </row>
    <row r="34" spans="2:3">
      <c r="B34" s="9" t="s">
        <v>1232</v>
      </c>
    </row>
  </sheetData>
  <mergeCells count="2">
    <mergeCell ref="B1:E1"/>
    <mergeCell ref="C3:C8"/>
  </mergeCells>
  <hyperlinks>
    <hyperlink ref="A1" location="Index!A1" display="Index" xr:uid="{00000000-0004-0000-08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1:H56"/>
  <sheetViews>
    <sheetView workbookViewId="0">
      <selection activeCell="B1" sqref="B1:E1"/>
    </sheetView>
  </sheetViews>
  <sheetFormatPr defaultRowHeight="12.75"/>
  <cols>
    <col min="1" max="1" width="5.42578125" style="1" bestFit="1" customWidth="1"/>
    <col min="2" max="2" width="69.7109375" style="1" bestFit="1" customWidth="1"/>
    <col min="3" max="3" width="25.7109375" style="11" customWidth="1"/>
    <col min="4" max="4" width="11.140625" style="1" bestFit="1" customWidth="1"/>
    <col min="5" max="5" width="14.5703125" style="1" bestFit="1" customWidth="1"/>
    <col min="6" max="6" width="10.28515625" style="4" bestFit="1" customWidth="1"/>
    <col min="7" max="7" width="18.140625" style="4" bestFit="1" customWidth="1"/>
    <col min="8" max="8" width="9.140625" style="4" bestFit="1" customWidth="1"/>
    <col min="9" max="16384" width="9.140625" style="1"/>
  </cols>
  <sheetData>
    <row r="1" spans="1:8">
      <c r="A1" s="3" t="s">
        <v>0</v>
      </c>
      <c r="B1" s="265" t="s">
        <v>28</v>
      </c>
      <c r="C1" s="265"/>
      <c r="D1" s="265"/>
      <c r="E1" s="265"/>
    </row>
    <row r="2" spans="1:8" ht="13.5" thickBot="1"/>
    <row r="3" spans="1:8" ht="15">
      <c r="B3" s="96" t="s">
        <v>2405</v>
      </c>
      <c r="C3" s="266"/>
    </row>
    <row r="4" spans="1:8" ht="30">
      <c r="B4" s="98" t="s">
        <v>2406</v>
      </c>
      <c r="C4" s="267"/>
    </row>
    <row r="5" spans="1:8" ht="15">
      <c r="B5" s="98"/>
      <c r="C5" s="267"/>
    </row>
    <row r="6" spans="1:8" ht="15">
      <c r="B6" s="98" t="s">
        <v>2359</v>
      </c>
      <c r="C6" s="267"/>
    </row>
    <row r="7" spans="1:8" ht="15">
      <c r="B7" s="98" t="s">
        <v>2407</v>
      </c>
      <c r="C7" s="267"/>
    </row>
    <row r="8" spans="1:8" ht="30.75" thickBot="1">
      <c r="B8" s="99" t="s">
        <v>2408</v>
      </c>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58</v>
      </c>
    </row>
    <row r="16" spans="1:8">
      <c r="B16" s="1" t="s">
        <v>790</v>
      </c>
      <c r="C16" s="11">
        <v>5.42</v>
      </c>
      <c r="D16" s="1" t="s">
        <v>60</v>
      </c>
      <c r="E16" s="1" t="s">
        <v>791</v>
      </c>
      <c r="F16" s="4">
        <v>500000</v>
      </c>
      <c r="G16" s="4">
        <v>494.64</v>
      </c>
      <c r="H16" s="4">
        <v>8.76</v>
      </c>
    </row>
    <row r="17" spans="2:8">
      <c r="B17" s="1" t="s">
        <v>792</v>
      </c>
      <c r="C17" s="11">
        <v>6.77</v>
      </c>
      <c r="D17" s="1" t="s">
        <v>60</v>
      </c>
      <c r="E17" s="1" t="s">
        <v>793</v>
      </c>
      <c r="F17" s="4">
        <v>71000</v>
      </c>
      <c r="G17" s="4">
        <v>78.400000000000006</v>
      </c>
      <c r="H17" s="4">
        <v>1.39</v>
      </c>
    </row>
    <row r="18" spans="2:8">
      <c r="B18" s="1" t="s">
        <v>573</v>
      </c>
      <c r="C18" s="11">
        <v>4.17</v>
      </c>
      <c r="D18" s="1" t="s">
        <v>60</v>
      </c>
      <c r="E18" s="1" t="s">
        <v>574</v>
      </c>
      <c r="F18" s="4">
        <v>2100</v>
      </c>
      <c r="G18" s="4">
        <v>2.19</v>
      </c>
      <c r="H18" s="4">
        <v>0.04</v>
      </c>
    </row>
    <row r="19" spans="2:8">
      <c r="B19" s="2" t="s">
        <v>68</v>
      </c>
      <c r="C19" s="10"/>
      <c r="D19" s="2"/>
      <c r="E19" s="2"/>
      <c r="F19" s="7"/>
      <c r="G19" s="7">
        <f>SUM(G12:G18)</f>
        <v>575.23</v>
      </c>
      <c r="H19" s="7">
        <f>SUM(H12:H18)</f>
        <v>10.19</v>
      </c>
    </row>
    <row r="20" spans="2:8">
      <c r="B20" s="2" t="s">
        <v>375</v>
      </c>
    </row>
    <row r="21" spans="2:8">
      <c r="B21" s="1" t="s">
        <v>794</v>
      </c>
      <c r="C21" s="11">
        <v>7.19</v>
      </c>
      <c r="D21" s="1" t="s">
        <v>164</v>
      </c>
      <c r="E21" s="1" t="s">
        <v>795</v>
      </c>
      <c r="F21" s="4">
        <v>50</v>
      </c>
      <c r="G21" s="4">
        <v>555.91</v>
      </c>
      <c r="H21" s="4">
        <v>9.85</v>
      </c>
    </row>
    <row r="22" spans="2:8">
      <c r="B22" s="1" t="s">
        <v>1103</v>
      </c>
      <c r="C22" s="11">
        <v>6.79</v>
      </c>
      <c r="D22" s="1" t="s">
        <v>164</v>
      </c>
      <c r="E22" s="1" t="s">
        <v>796</v>
      </c>
      <c r="F22" s="4">
        <v>50</v>
      </c>
      <c r="G22" s="4">
        <v>552.02</v>
      </c>
      <c r="H22" s="4">
        <v>9.7799999999999994</v>
      </c>
    </row>
    <row r="23" spans="2:8">
      <c r="B23" s="1" t="s">
        <v>1104</v>
      </c>
      <c r="C23" s="11">
        <v>6.63</v>
      </c>
      <c r="D23" s="1" t="s">
        <v>164</v>
      </c>
      <c r="E23" s="1" t="s">
        <v>797</v>
      </c>
      <c r="F23" s="4">
        <v>50</v>
      </c>
      <c r="G23" s="4">
        <v>521.12</v>
      </c>
      <c r="H23" s="4">
        <v>9.23</v>
      </c>
    </row>
    <row r="24" spans="2:8">
      <c r="B24" s="1" t="s">
        <v>1105</v>
      </c>
      <c r="C24" s="11">
        <v>7.04</v>
      </c>
      <c r="D24" s="1" t="s">
        <v>164</v>
      </c>
      <c r="E24" s="1" t="s">
        <v>798</v>
      </c>
      <c r="F24" s="4">
        <v>50</v>
      </c>
      <c r="G24" s="4">
        <v>516.59</v>
      </c>
      <c r="H24" s="4">
        <v>9.15</v>
      </c>
    </row>
    <row r="25" spans="2:8">
      <c r="B25" s="1" t="s">
        <v>799</v>
      </c>
      <c r="C25" s="11">
        <v>6.87</v>
      </c>
      <c r="D25" s="1" t="s">
        <v>164</v>
      </c>
      <c r="E25" s="1" t="s">
        <v>800</v>
      </c>
      <c r="F25" s="4">
        <v>50</v>
      </c>
      <c r="G25" s="4">
        <v>515.78</v>
      </c>
      <c r="H25" s="4">
        <v>9.14</v>
      </c>
    </row>
    <row r="26" spans="2:8">
      <c r="B26" s="1" t="s">
        <v>1106</v>
      </c>
      <c r="C26" s="11">
        <v>6.91</v>
      </c>
      <c r="D26" s="1" t="s">
        <v>164</v>
      </c>
      <c r="E26" s="1" t="s">
        <v>801</v>
      </c>
      <c r="F26" s="4">
        <v>50</v>
      </c>
      <c r="G26" s="4">
        <v>497.17</v>
      </c>
      <c r="H26" s="4">
        <v>8.81</v>
      </c>
    </row>
    <row r="27" spans="2:8">
      <c r="B27" s="1" t="s">
        <v>1107</v>
      </c>
      <c r="C27" s="11">
        <v>6.96</v>
      </c>
      <c r="D27" s="1" t="s">
        <v>164</v>
      </c>
      <c r="E27" s="1" t="s">
        <v>802</v>
      </c>
      <c r="F27" s="4">
        <v>30</v>
      </c>
      <c r="G27" s="4">
        <v>330.83</v>
      </c>
      <c r="H27" s="4">
        <v>5.86</v>
      </c>
    </row>
    <row r="28" spans="2:8">
      <c r="B28" s="2" t="s">
        <v>189</v>
      </c>
      <c r="C28" s="10"/>
      <c r="D28" s="2"/>
      <c r="E28" s="2"/>
      <c r="F28" s="7"/>
      <c r="G28" s="7">
        <f>SUM(G20:G27)</f>
        <v>3489.42</v>
      </c>
      <c r="H28" s="7">
        <f>SUM(H20:H27)</f>
        <v>61.82</v>
      </c>
    </row>
    <row r="29" spans="2:8">
      <c r="B29" s="2" t="s">
        <v>628</v>
      </c>
    </row>
    <row r="30" spans="2:8">
      <c r="B30" s="1" t="s">
        <v>1015</v>
      </c>
      <c r="C30" s="11">
        <v>5.43</v>
      </c>
      <c r="D30" s="1" t="s">
        <v>164</v>
      </c>
      <c r="E30" s="1" t="s">
        <v>629</v>
      </c>
      <c r="F30" s="4">
        <v>50</v>
      </c>
      <c r="G30" s="4">
        <v>527.03</v>
      </c>
      <c r="H30" s="4">
        <v>9.34</v>
      </c>
    </row>
    <row r="31" spans="2:8">
      <c r="B31" s="2" t="s">
        <v>631</v>
      </c>
      <c r="C31" s="10"/>
      <c r="D31" s="2"/>
      <c r="E31" s="2"/>
      <c r="F31" s="7"/>
      <c r="G31" s="7">
        <f>SUM(G29:G30)</f>
        <v>527.03</v>
      </c>
      <c r="H31" s="7">
        <f>SUM(H29:H30)</f>
        <v>9.34</v>
      </c>
    </row>
    <row r="32" spans="2:8">
      <c r="B32" s="2" t="s">
        <v>190</v>
      </c>
      <c r="C32" s="10"/>
      <c r="D32" s="2"/>
      <c r="E32" s="2"/>
      <c r="F32" s="7"/>
      <c r="G32" s="7">
        <v>897.11</v>
      </c>
      <c r="H32" s="7">
        <v>15.9</v>
      </c>
    </row>
    <row r="33" spans="2:8">
      <c r="B33" s="2" t="s">
        <v>144</v>
      </c>
      <c r="C33" s="10"/>
      <c r="D33" s="2"/>
      <c r="E33" s="2"/>
      <c r="F33" s="7"/>
      <c r="G33" s="7">
        <v>5488.79</v>
      </c>
      <c r="H33" s="7">
        <v>97.26</v>
      </c>
    </row>
    <row r="34" spans="2:8">
      <c r="B34" s="2" t="s">
        <v>191</v>
      </c>
      <c r="C34" s="10"/>
      <c r="D34" s="2"/>
      <c r="E34" s="2"/>
      <c r="F34" s="7"/>
      <c r="G34" s="7">
        <v>155.07069480999928</v>
      </c>
      <c r="H34" s="7">
        <v>2.7399999999999949</v>
      </c>
    </row>
    <row r="35" spans="2:8">
      <c r="B35" s="2" t="s">
        <v>146</v>
      </c>
      <c r="C35" s="10"/>
      <c r="D35" s="2"/>
      <c r="E35" s="2"/>
      <c r="F35" s="7"/>
      <c r="G35" s="7">
        <v>5643.8606948099996</v>
      </c>
      <c r="H35" s="7">
        <v>100</v>
      </c>
    </row>
    <row r="36" spans="2:8">
      <c r="B36" s="1" t="s">
        <v>147</v>
      </c>
    </row>
    <row r="37" spans="2:8">
      <c r="B37" s="1" t="s">
        <v>148</v>
      </c>
    </row>
    <row r="38" spans="2:8">
      <c r="B38" s="2"/>
    </row>
    <row r="39" spans="2:8" ht="25.5">
      <c r="B39" s="8" t="s">
        <v>149</v>
      </c>
      <c r="C39" s="11" t="s">
        <v>150</v>
      </c>
    </row>
    <row r="40" spans="2:8">
      <c r="B40" s="2"/>
    </row>
    <row r="41" spans="2:8">
      <c r="B41" s="2" t="s">
        <v>151</v>
      </c>
    </row>
    <row r="42" spans="2:8">
      <c r="B42" s="2" t="s">
        <v>152</v>
      </c>
    </row>
    <row r="43" spans="2:8">
      <c r="B43" s="2" t="s">
        <v>803</v>
      </c>
      <c r="C43" s="10"/>
    </row>
    <row r="44" spans="2:8">
      <c r="B44" s="2" t="s">
        <v>804</v>
      </c>
      <c r="C44" s="10"/>
    </row>
    <row r="45" spans="2:8">
      <c r="B45" s="2" t="s">
        <v>805</v>
      </c>
      <c r="C45" s="10"/>
    </row>
    <row r="46" spans="2:8">
      <c r="B46" s="2" t="s">
        <v>806</v>
      </c>
      <c r="C46" s="10"/>
    </row>
    <row r="47" spans="2:8">
      <c r="B47" s="2" t="s">
        <v>807</v>
      </c>
      <c r="C47" s="10"/>
    </row>
    <row r="48" spans="2:8">
      <c r="B48" s="2" t="s">
        <v>808</v>
      </c>
      <c r="C48" s="10"/>
    </row>
    <row r="49" spans="2:3">
      <c r="B49" s="2" t="s">
        <v>1279</v>
      </c>
      <c r="C49" s="10"/>
    </row>
    <row r="50" spans="2:3">
      <c r="B50" s="2" t="s">
        <v>809</v>
      </c>
      <c r="C50" s="10"/>
    </row>
    <row r="51" spans="2:3">
      <c r="B51" s="2" t="s">
        <v>810</v>
      </c>
      <c r="C51" s="10"/>
    </row>
    <row r="52" spans="2:3">
      <c r="B52" s="2" t="s">
        <v>811</v>
      </c>
      <c r="C52" s="10"/>
    </row>
    <row r="53" spans="2:3">
      <c r="B53" s="2" t="s">
        <v>812</v>
      </c>
      <c r="C53" s="10"/>
    </row>
    <row r="54" spans="2:3">
      <c r="B54" s="2" t="s">
        <v>813</v>
      </c>
      <c r="C54" s="10"/>
    </row>
    <row r="55" spans="2:3">
      <c r="B55" s="2" t="s">
        <v>161</v>
      </c>
      <c r="C55" s="10"/>
    </row>
    <row r="56" spans="2:3">
      <c r="B56" s="9" t="s">
        <v>1233</v>
      </c>
    </row>
  </sheetData>
  <mergeCells count="2">
    <mergeCell ref="B1:E1"/>
    <mergeCell ref="C3:C8"/>
  </mergeCells>
  <hyperlinks>
    <hyperlink ref="A1" location="Index!A1" display="Index" xr:uid="{00000000-0004-0000-09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H58"/>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9.28515625" style="1" bestFit="1" customWidth="1"/>
    <col min="5" max="5" width="12.7109375" style="1" bestFit="1" customWidth="1"/>
    <col min="6" max="6" width="10.5703125" style="4" bestFit="1" customWidth="1"/>
    <col min="7" max="7" width="18.140625" style="4" bestFit="1" customWidth="1"/>
    <col min="8" max="8" width="9.140625" style="4" bestFit="1" customWidth="1"/>
    <col min="9" max="16384" width="9.140625" style="1"/>
  </cols>
  <sheetData>
    <row r="1" spans="1:8">
      <c r="A1" s="3" t="s">
        <v>0</v>
      </c>
      <c r="B1" s="265" t="s">
        <v>26</v>
      </c>
      <c r="C1" s="265"/>
      <c r="D1" s="265"/>
      <c r="E1" s="265"/>
    </row>
    <row r="2" spans="1:8" ht="13.5" thickBot="1"/>
    <row r="3" spans="1:8" ht="15">
      <c r="B3" s="96" t="s">
        <v>2409</v>
      </c>
      <c r="C3" s="266"/>
    </row>
    <row r="4" spans="1:8" ht="30">
      <c r="B4" s="98" t="s">
        <v>2410</v>
      </c>
      <c r="C4" s="267"/>
    </row>
    <row r="5" spans="1:8" ht="15">
      <c r="B5" s="98"/>
      <c r="C5" s="267"/>
    </row>
    <row r="6" spans="1:8" ht="15">
      <c r="B6" s="98" t="s">
        <v>2359</v>
      </c>
      <c r="C6" s="267"/>
    </row>
    <row r="7" spans="1:8" ht="15">
      <c r="B7" s="98" t="s">
        <v>2411</v>
      </c>
      <c r="C7" s="267"/>
    </row>
    <row r="8" spans="1:8" ht="15.75" thickBot="1">
      <c r="B8" s="99" t="s">
        <v>2412</v>
      </c>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58</v>
      </c>
    </row>
    <row r="16" spans="1:8">
      <c r="B16" s="1" t="s">
        <v>557</v>
      </c>
      <c r="C16" s="11">
        <v>6.65</v>
      </c>
      <c r="D16" s="1" t="s">
        <v>60</v>
      </c>
      <c r="E16" s="1" t="s">
        <v>558</v>
      </c>
      <c r="F16" s="4">
        <v>9500000</v>
      </c>
      <c r="G16" s="4">
        <v>9495.6200000000008</v>
      </c>
      <c r="H16" s="4">
        <v>32.78</v>
      </c>
    </row>
    <row r="17" spans="2:8">
      <c r="B17" s="1" t="s">
        <v>551</v>
      </c>
      <c r="C17" s="11">
        <v>5.07</v>
      </c>
      <c r="D17" s="1" t="s">
        <v>60</v>
      </c>
      <c r="E17" s="1" t="s">
        <v>552</v>
      </c>
      <c r="F17" s="4">
        <v>7000000</v>
      </c>
      <c r="G17" s="4">
        <v>7247.02</v>
      </c>
      <c r="H17" s="4">
        <v>25.02</v>
      </c>
    </row>
    <row r="18" spans="2:8">
      <c r="B18" s="1" t="s">
        <v>567</v>
      </c>
      <c r="C18" s="11">
        <v>6.48</v>
      </c>
      <c r="D18" s="1" t="s">
        <v>60</v>
      </c>
      <c r="E18" s="1" t="s">
        <v>568</v>
      </c>
      <c r="F18" s="4">
        <v>4300000</v>
      </c>
      <c r="G18" s="4">
        <v>4364.54</v>
      </c>
      <c r="H18" s="4">
        <v>15.07</v>
      </c>
    </row>
    <row r="19" spans="2:8">
      <c r="B19" s="1" t="s">
        <v>569</v>
      </c>
      <c r="C19" s="11">
        <v>6.63</v>
      </c>
      <c r="D19" s="1" t="s">
        <v>60</v>
      </c>
      <c r="E19" s="1" t="s">
        <v>570</v>
      </c>
      <c r="F19" s="4">
        <v>3312600</v>
      </c>
      <c r="G19" s="4">
        <v>3190.66</v>
      </c>
      <c r="H19" s="4">
        <v>11.01</v>
      </c>
    </row>
    <row r="20" spans="2:8">
      <c r="B20" s="1" t="s">
        <v>581</v>
      </c>
      <c r="C20" s="11">
        <v>6.62</v>
      </c>
      <c r="D20" s="1" t="s">
        <v>60</v>
      </c>
      <c r="E20" s="1" t="s">
        <v>582</v>
      </c>
      <c r="F20" s="4">
        <v>1500000</v>
      </c>
      <c r="G20" s="4">
        <v>1443.45</v>
      </c>
      <c r="H20" s="4">
        <v>4.9800000000000004</v>
      </c>
    </row>
    <row r="21" spans="2:8">
      <c r="B21" s="1" t="s">
        <v>814</v>
      </c>
      <c r="C21" s="11">
        <v>4.97</v>
      </c>
      <c r="D21" s="1" t="s">
        <v>60</v>
      </c>
      <c r="E21" s="1" t="s">
        <v>815</v>
      </c>
      <c r="F21" s="4">
        <v>500000</v>
      </c>
      <c r="G21" s="4">
        <v>552.39</v>
      </c>
      <c r="H21" s="4">
        <v>1.91</v>
      </c>
    </row>
    <row r="22" spans="2:8">
      <c r="B22" s="1" t="s">
        <v>816</v>
      </c>
      <c r="C22" s="11">
        <v>5.78</v>
      </c>
      <c r="D22" s="1" t="s">
        <v>60</v>
      </c>
      <c r="E22" s="1" t="s">
        <v>817</v>
      </c>
      <c r="F22" s="4">
        <v>500000</v>
      </c>
      <c r="G22" s="4">
        <v>536.77</v>
      </c>
      <c r="H22" s="4">
        <v>1.85</v>
      </c>
    </row>
    <row r="23" spans="2:8">
      <c r="B23" s="1" t="s">
        <v>818</v>
      </c>
      <c r="C23" s="11">
        <v>4.93</v>
      </c>
      <c r="D23" s="1" t="s">
        <v>60</v>
      </c>
      <c r="E23" s="1" t="s">
        <v>819</v>
      </c>
      <c r="F23" s="4">
        <v>217000</v>
      </c>
      <c r="G23" s="4">
        <v>240.57</v>
      </c>
      <c r="H23" s="4">
        <v>0.83</v>
      </c>
    </row>
    <row r="24" spans="2:8">
      <c r="B24" s="1" t="s">
        <v>820</v>
      </c>
      <c r="C24" s="11">
        <v>5.25</v>
      </c>
      <c r="D24" s="1" t="s">
        <v>60</v>
      </c>
      <c r="E24" s="1" t="s">
        <v>821</v>
      </c>
      <c r="F24" s="4">
        <v>190000</v>
      </c>
      <c r="G24" s="4">
        <v>212.22</v>
      </c>
      <c r="H24" s="4">
        <v>0.73</v>
      </c>
    </row>
    <row r="25" spans="2:8">
      <c r="B25" s="1" t="s">
        <v>822</v>
      </c>
      <c r="C25" s="11">
        <v>4.5999999999999996</v>
      </c>
      <c r="D25" s="1" t="s">
        <v>60</v>
      </c>
      <c r="E25" s="1" t="s">
        <v>823</v>
      </c>
      <c r="F25" s="4">
        <v>195000</v>
      </c>
      <c r="G25" s="4">
        <v>208.38</v>
      </c>
      <c r="H25" s="4">
        <v>0.72</v>
      </c>
    </row>
    <row r="26" spans="2:8">
      <c r="B26" s="1" t="s">
        <v>575</v>
      </c>
      <c r="C26" s="11">
        <v>5.38</v>
      </c>
      <c r="D26" s="1" t="s">
        <v>60</v>
      </c>
      <c r="E26" s="1" t="s">
        <v>576</v>
      </c>
      <c r="F26" s="4">
        <v>200000</v>
      </c>
      <c r="G26" s="4">
        <v>198.79</v>
      </c>
      <c r="H26" s="4">
        <v>0.69</v>
      </c>
    </row>
    <row r="27" spans="2:8">
      <c r="B27" s="1" t="s">
        <v>772</v>
      </c>
      <c r="C27" s="11">
        <v>6.04</v>
      </c>
      <c r="D27" s="1" t="s">
        <v>60</v>
      </c>
      <c r="E27" s="1" t="s">
        <v>773</v>
      </c>
      <c r="F27" s="4">
        <v>200000</v>
      </c>
      <c r="G27" s="4">
        <v>197.32</v>
      </c>
      <c r="H27" s="4">
        <v>0.68</v>
      </c>
    </row>
    <row r="28" spans="2:8">
      <c r="B28" s="1" t="s">
        <v>579</v>
      </c>
      <c r="C28" s="11">
        <v>6.2</v>
      </c>
      <c r="D28" s="1" t="s">
        <v>60</v>
      </c>
      <c r="E28" s="1" t="s">
        <v>580</v>
      </c>
      <c r="F28" s="4">
        <v>160900</v>
      </c>
      <c r="G28" s="4">
        <v>156.07</v>
      </c>
      <c r="H28" s="4">
        <v>0.54</v>
      </c>
    </row>
    <row r="29" spans="2:8">
      <c r="B29" s="1" t="s">
        <v>824</v>
      </c>
      <c r="C29" s="11">
        <v>5.27</v>
      </c>
      <c r="D29" s="1" t="s">
        <v>60</v>
      </c>
      <c r="E29" s="1" t="s">
        <v>825</v>
      </c>
      <c r="F29" s="4">
        <v>86000</v>
      </c>
      <c r="G29" s="4">
        <v>96.02</v>
      </c>
      <c r="H29" s="4">
        <v>0.33</v>
      </c>
    </row>
    <row r="30" spans="2:8">
      <c r="B30" s="1" t="s">
        <v>826</v>
      </c>
      <c r="C30" s="11">
        <v>5.26</v>
      </c>
      <c r="D30" s="1" t="s">
        <v>60</v>
      </c>
      <c r="E30" s="1" t="s">
        <v>827</v>
      </c>
      <c r="F30" s="4">
        <v>53000</v>
      </c>
      <c r="G30" s="4">
        <v>58.95</v>
      </c>
      <c r="H30" s="4">
        <v>0.2</v>
      </c>
    </row>
    <row r="31" spans="2:8">
      <c r="B31" s="1" t="s">
        <v>828</v>
      </c>
      <c r="C31" s="11">
        <v>6.57</v>
      </c>
      <c r="D31" s="1" t="s">
        <v>60</v>
      </c>
      <c r="E31" s="1" t="s">
        <v>829</v>
      </c>
      <c r="F31" s="4">
        <v>49100</v>
      </c>
      <c r="G31" s="4">
        <v>54.47</v>
      </c>
      <c r="H31" s="4">
        <v>0.19</v>
      </c>
    </row>
    <row r="32" spans="2:8">
      <c r="B32" s="1" t="s">
        <v>711</v>
      </c>
      <c r="C32" s="11">
        <v>6.08</v>
      </c>
      <c r="D32" s="1" t="s">
        <v>60</v>
      </c>
      <c r="E32" s="1" t="s">
        <v>712</v>
      </c>
      <c r="F32" s="4">
        <v>36000</v>
      </c>
      <c r="G32" s="4">
        <v>39.75</v>
      </c>
      <c r="H32" s="4">
        <v>0.14000000000000001</v>
      </c>
    </row>
    <row r="33" spans="2:8">
      <c r="B33" s="2" t="s">
        <v>68</v>
      </c>
      <c r="C33" s="10"/>
      <c r="D33" s="2"/>
      <c r="E33" s="2"/>
      <c r="F33" s="7"/>
      <c r="G33" s="7">
        <f>SUM(G12:G32)</f>
        <v>28292.990000000005</v>
      </c>
      <c r="H33" s="7">
        <f>SUM(H12:H32)</f>
        <v>97.670000000000016</v>
      </c>
    </row>
    <row r="34" spans="2:8">
      <c r="B34" s="2" t="s">
        <v>190</v>
      </c>
      <c r="C34" s="10"/>
      <c r="D34" s="2"/>
      <c r="E34" s="2"/>
      <c r="F34" s="7"/>
      <c r="G34" s="7">
        <v>276.45</v>
      </c>
      <c r="H34" s="7">
        <v>0.95</v>
      </c>
    </row>
    <row r="35" spans="2:8">
      <c r="B35" s="2" t="s">
        <v>144</v>
      </c>
      <c r="C35" s="10"/>
      <c r="D35" s="2"/>
      <c r="E35" s="2"/>
      <c r="F35" s="7"/>
      <c r="G35" s="7">
        <v>28569.440000000002</v>
      </c>
      <c r="H35" s="7">
        <v>98.61</v>
      </c>
    </row>
    <row r="36" spans="2:8">
      <c r="B36" s="2" t="s">
        <v>191</v>
      </c>
      <c r="C36" s="10"/>
      <c r="D36" s="2"/>
      <c r="E36" s="2"/>
      <c r="F36" s="7"/>
      <c r="G36" s="7">
        <v>401.05995590999811</v>
      </c>
      <c r="H36" s="7">
        <v>1.3900000000000006</v>
      </c>
    </row>
    <row r="37" spans="2:8">
      <c r="B37" s="2" t="s">
        <v>146</v>
      </c>
      <c r="C37" s="10"/>
      <c r="D37" s="2"/>
      <c r="E37" s="2"/>
      <c r="F37" s="7"/>
      <c r="G37" s="7">
        <v>28970.49995591</v>
      </c>
      <c r="H37" s="7">
        <v>100</v>
      </c>
    </row>
    <row r="38" spans="2:8">
      <c r="B38" s="1" t="s">
        <v>147</v>
      </c>
    </row>
    <row r="39" spans="2:8">
      <c r="B39" s="1" t="s">
        <v>148</v>
      </c>
    </row>
    <row r="40" spans="2:8">
      <c r="B40" s="2"/>
    </row>
    <row r="41" spans="2:8" ht="25.5">
      <c r="B41" s="8" t="s">
        <v>149</v>
      </c>
      <c r="C41" s="11" t="s">
        <v>150</v>
      </c>
    </row>
    <row r="42" spans="2:8">
      <c r="B42" s="2"/>
    </row>
    <row r="43" spans="2:8">
      <c r="B43" s="2" t="s">
        <v>151</v>
      </c>
    </row>
    <row r="44" spans="2:8">
      <c r="B44" s="2" t="s">
        <v>152</v>
      </c>
    </row>
    <row r="45" spans="2:8">
      <c r="B45" s="2" t="s">
        <v>830</v>
      </c>
      <c r="C45" s="10"/>
    </row>
    <row r="46" spans="2:8">
      <c r="B46" s="2" t="s">
        <v>831</v>
      </c>
      <c r="C46" s="10"/>
    </row>
    <row r="47" spans="2:8">
      <c r="B47" s="2" t="s">
        <v>832</v>
      </c>
      <c r="C47" s="10"/>
    </row>
    <row r="48" spans="2:8">
      <c r="B48" s="2" t="s">
        <v>833</v>
      </c>
      <c r="C48" s="10"/>
    </row>
    <row r="49" spans="2:3">
      <c r="B49" s="2" t="s">
        <v>834</v>
      </c>
      <c r="C49" s="10"/>
    </row>
    <row r="50" spans="2:3">
      <c r="B50" s="2" t="s">
        <v>835</v>
      </c>
      <c r="C50" s="10"/>
    </row>
    <row r="51" spans="2:3">
      <c r="B51" s="2" t="s">
        <v>836</v>
      </c>
      <c r="C51" s="10"/>
    </row>
    <row r="52" spans="2:3">
      <c r="B52" s="2" t="s">
        <v>1278</v>
      </c>
      <c r="C52" s="10"/>
    </row>
    <row r="53" spans="2:3">
      <c r="B53" s="2" t="s">
        <v>837</v>
      </c>
      <c r="C53" s="10"/>
    </row>
    <row r="54" spans="2:3">
      <c r="B54" s="2" t="s">
        <v>838</v>
      </c>
      <c r="C54" s="10"/>
    </row>
    <row r="55" spans="2:3">
      <c r="B55" s="2" t="s">
        <v>839</v>
      </c>
      <c r="C55" s="10"/>
    </row>
    <row r="56" spans="2:3">
      <c r="B56" s="2" t="s">
        <v>840</v>
      </c>
      <c r="C56" s="10"/>
    </row>
    <row r="57" spans="2:3">
      <c r="B57" s="2" t="s">
        <v>161</v>
      </c>
      <c r="C57" s="10"/>
    </row>
    <row r="58" spans="2:3">
      <c r="B58" s="9" t="s">
        <v>1234</v>
      </c>
    </row>
  </sheetData>
  <mergeCells count="2">
    <mergeCell ref="B1:E1"/>
    <mergeCell ref="C3:C8"/>
  </mergeCells>
  <hyperlinks>
    <hyperlink ref="A1" location="Index!A1" display="Index" xr:uid="{00000000-0004-0000-0A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1:H60"/>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1" customWidth="1"/>
    <col min="4" max="4" width="13.5703125" style="1" bestFit="1" customWidth="1"/>
    <col min="5" max="5" width="14.28515625" style="1" bestFit="1" customWidth="1"/>
    <col min="6" max="6" width="10.5703125" style="4" bestFit="1" customWidth="1"/>
    <col min="7" max="7" width="18.140625" style="4" bestFit="1" customWidth="1"/>
    <col min="8" max="8" width="9.140625" style="4" bestFit="1" customWidth="1"/>
    <col min="9" max="16384" width="9.140625" style="1"/>
  </cols>
  <sheetData>
    <row r="1" spans="1:8">
      <c r="A1" s="3" t="s">
        <v>0</v>
      </c>
      <c r="B1" s="265" t="s">
        <v>6</v>
      </c>
      <c r="C1" s="265"/>
      <c r="D1" s="265"/>
      <c r="E1" s="265"/>
    </row>
    <row r="2" spans="1:8" ht="13.5" thickBot="1"/>
    <row r="3" spans="1:8" ht="15">
      <c r="B3" s="96" t="s">
        <v>2413</v>
      </c>
      <c r="C3" s="266"/>
    </row>
    <row r="4" spans="1:8" ht="45">
      <c r="B4" s="98" t="s">
        <v>2414</v>
      </c>
      <c r="C4" s="267"/>
    </row>
    <row r="5" spans="1:8" ht="15">
      <c r="B5" s="98"/>
      <c r="C5" s="267"/>
    </row>
    <row r="6" spans="1:8" ht="15">
      <c r="B6" s="98" t="s">
        <v>2359</v>
      </c>
      <c r="C6" s="267"/>
    </row>
    <row r="7" spans="1:8" ht="15">
      <c r="B7" s="98" t="s">
        <v>2415</v>
      </c>
      <c r="C7" s="267"/>
    </row>
    <row r="8" spans="1:8" ht="30.75" thickBot="1">
      <c r="B8" s="99" t="s">
        <v>2416</v>
      </c>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58</v>
      </c>
    </row>
    <row r="16" spans="1:8">
      <c r="B16" s="1" t="s">
        <v>551</v>
      </c>
      <c r="C16" s="11">
        <v>5.07</v>
      </c>
      <c r="D16" s="1" t="s">
        <v>60</v>
      </c>
      <c r="E16" s="1" t="s">
        <v>552</v>
      </c>
      <c r="F16" s="4">
        <v>2700000</v>
      </c>
      <c r="G16" s="4">
        <v>2795.28</v>
      </c>
      <c r="H16" s="4">
        <v>5.94</v>
      </c>
    </row>
    <row r="17" spans="2:8">
      <c r="B17" s="1" t="s">
        <v>873</v>
      </c>
      <c r="C17" s="11">
        <v>4.8600000000000003</v>
      </c>
      <c r="D17" s="1" t="s">
        <v>60</v>
      </c>
      <c r="E17" s="1" t="s">
        <v>874</v>
      </c>
      <c r="F17" s="4">
        <v>2500000</v>
      </c>
      <c r="G17" s="4">
        <v>2689.59</v>
      </c>
      <c r="H17" s="4">
        <v>5.71</v>
      </c>
    </row>
    <row r="18" spans="2:8">
      <c r="B18" s="2" t="s">
        <v>68</v>
      </c>
      <c r="C18" s="10"/>
      <c r="D18" s="2"/>
      <c r="E18" s="2"/>
      <c r="F18" s="7"/>
      <c r="G18" s="7">
        <f>SUM(G12:G17)</f>
        <v>5484.8700000000008</v>
      </c>
      <c r="H18" s="7">
        <f>SUM(H12:H17)</f>
        <v>11.65</v>
      </c>
    </row>
    <row r="19" spans="2:8">
      <c r="B19" s="2" t="s">
        <v>375</v>
      </c>
    </row>
    <row r="20" spans="2:8">
      <c r="B20" s="1" t="s">
        <v>875</v>
      </c>
      <c r="C20" s="11">
        <v>4.68</v>
      </c>
      <c r="D20" s="1" t="s">
        <v>164</v>
      </c>
      <c r="E20" s="1" t="s">
        <v>876</v>
      </c>
      <c r="F20" s="4">
        <v>400</v>
      </c>
      <c r="G20" s="4">
        <v>4056.33</v>
      </c>
      <c r="H20" s="4">
        <v>8.6199999999999992</v>
      </c>
    </row>
    <row r="21" spans="2:8">
      <c r="B21" s="1" t="s">
        <v>877</v>
      </c>
      <c r="C21" s="11">
        <v>6.33</v>
      </c>
      <c r="D21" s="1" t="s">
        <v>164</v>
      </c>
      <c r="E21" s="1" t="s">
        <v>878</v>
      </c>
      <c r="F21" s="4">
        <v>330</v>
      </c>
      <c r="G21" s="4">
        <v>3278.01</v>
      </c>
      <c r="H21" s="4">
        <v>6.96</v>
      </c>
    </row>
    <row r="22" spans="2:8">
      <c r="B22" s="1" t="s">
        <v>987</v>
      </c>
      <c r="C22" s="11">
        <v>4.55</v>
      </c>
      <c r="D22" s="1" t="s">
        <v>164</v>
      </c>
      <c r="E22" s="1" t="s">
        <v>592</v>
      </c>
      <c r="F22" s="4">
        <v>300</v>
      </c>
      <c r="G22" s="4">
        <v>3103.86</v>
      </c>
      <c r="H22" s="4">
        <v>6.59</v>
      </c>
    </row>
    <row r="23" spans="2:8">
      <c r="B23" s="1" t="s">
        <v>719</v>
      </c>
      <c r="C23" s="11">
        <v>5.59</v>
      </c>
      <c r="D23" s="1" t="s">
        <v>164</v>
      </c>
      <c r="E23" s="1" t="s">
        <v>720</v>
      </c>
      <c r="F23" s="4">
        <v>250</v>
      </c>
      <c r="G23" s="4">
        <v>2642.49</v>
      </c>
      <c r="H23" s="4">
        <v>5.61</v>
      </c>
    </row>
    <row r="24" spans="2:8">
      <c r="B24" s="1" t="s">
        <v>1028</v>
      </c>
      <c r="C24" s="11">
        <v>4.55</v>
      </c>
      <c r="D24" s="1" t="s">
        <v>164</v>
      </c>
      <c r="E24" s="1" t="s">
        <v>491</v>
      </c>
      <c r="F24" s="4">
        <v>250</v>
      </c>
      <c r="G24" s="4">
        <v>2591.94</v>
      </c>
      <c r="H24" s="4">
        <v>5.51</v>
      </c>
    </row>
    <row r="25" spans="2:8">
      <c r="B25" s="1" t="s">
        <v>1108</v>
      </c>
      <c r="C25" s="11">
        <v>8.66</v>
      </c>
      <c r="D25" s="1" t="s">
        <v>250</v>
      </c>
      <c r="E25" s="1" t="s">
        <v>879</v>
      </c>
      <c r="F25" s="4">
        <v>250</v>
      </c>
      <c r="G25" s="4">
        <v>2579.5300000000002</v>
      </c>
      <c r="H25" s="4">
        <v>5.48</v>
      </c>
    </row>
    <row r="26" spans="2:8">
      <c r="B26" s="1" t="s">
        <v>1030</v>
      </c>
      <c r="C26" s="11">
        <v>4.55</v>
      </c>
      <c r="D26" s="1" t="s">
        <v>164</v>
      </c>
      <c r="E26" s="1" t="s">
        <v>493</v>
      </c>
      <c r="F26" s="4">
        <v>250</v>
      </c>
      <c r="G26" s="4">
        <v>2576.27</v>
      </c>
      <c r="H26" s="4">
        <v>5.47</v>
      </c>
    </row>
    <row r="27" spans="2:8">
      <c r="B27" s="1" t="s">
        <v>880</v>
      </c>
      <c r="C27" s="11">
        <v>7.07</v>
      </c>
      <c r="D27" s="1" t="s">
        <v>164</v>
      </c>
      <c r="E27" s="1" t="s">
        <v>881</v>
      </c>
      <c r="F27" s="4">
        <v>250</v>
      </c>
      <c r="G27" s="4">
        <v>2557.1799999999998</v>
      </c>
      <c r="H27" s="4">
        <v>5.43</v>
      </c>
    </row>
    <row r="28" spans="2:8">
      <c r="B28" s="1" t="s">
        <v>481</v>
      </c>
      <c r="C28" s="11">
        <v>4.37</v>
      </c>
      <c r="D28" s="1" t="s">
        <v>164</v>
      </c>
      <c r="E28" s="1" t="s">
        <v>482</v>
      </c>
      <c r="F28" s="4">
        <v>250</v>
      </c>
      <c r="G28" s="4">
        <v>2506.9299999999998</v>
      </c>
      <c r="H28" s="4">
        <v>5.33</v>
      </c>
    </row>
    <row r="29" spans="2:8">
      <c r="B29" s="1" t="s">
        <v>1058</v>
      </c>
      <c r="C29" s="11">
        <v>7.17</v>
      </c>
      <c r="D29" s="1" t="s">
        <v>778</v>
      </c>
      <c r="E29" s="1" t="s">
        <v>779</v>
      </c>
      <c r="F29" s="4">
        <v>210</v>
      </c>
      <c r="G29" s="4">
        <v>2157.7800000000002</v>
      </c>
      <c r="H29" s="4">
        <v>4.58</v>
      </c>
    </row>
    <row r="30" spans="2:8">
      <c r="B30" s="1" t="s">
        <v>1109</v>
      </c>
      <c r="C30" s="11">
        <v>5.64</v>
      </c>
      <c r="D30" s="1" t="s">
        <v>164</v>
      </c>
      <c r="E30" s="1" t="s">
        <v>882</v>
      </c>
      <c r="F30" s="4">
        <v>150</v>
      </c>
      <c r="G30" s="4">
        <v>1663.07</v>
      </c>
      <c r="H30" s="4">
        <v>3.53</v>
      </c>
    </row>
    <row r="31" spans="2:8">
      <c r="B31" s="1" t="s">
        <v>1110</v>
      </c>
      <c r="C31" s="11">
        <v>5.15</v>
      </c>
      <c r="D31" s="1" t="s">
        <v>167</v>
      </c>
      <c r="E31" s="1" t="s">
        <v>883</v>
      </c>
      <c r="F31" s="4">
        <v>150</v>
      </c>
      <c r="G31" s="4">
        <v>1485.66</v>
      </c>
      <c r="H31" s="4">
        <v>3.16</v>
      </c>
    </row>
    <row r="32" spans="2:8">
      <c r="B32" s="1" t="s">
        <v>1111</v>
      </c>
      <c r="C32" s="11">
        <v>4.55</v>
      </c>
      <c r="D32" s="1" t="s">
        <v>164</v>
      </c>
      <c r="E32" s="1" t="s">
        <v>884</v>
      </c>
      <c r="F32" s="4">
        <v>90</v>
      </c>
      <c r="G32" s="4">
        <v>933.52</v>
      </c>
      <c r="H32" s="4">
        <v>1.98</v>
      </c>
    </row>
    <row r="33" spans="2:8">
      <c r="B33" s="1" t="s">
        <v>1112</v>
      </c>
      <c r="C33" s="11">
        <v>8.73</v>
      </c>
      <c r="D33" s="1" t="s">
        <v>885</v>
      </c>
      <c r="E33" s="1" t="s">
        <v>886</v>
      </c>
      <c r="F33" s="4">
        <v>90</v>
      </c>
      <c r="G33" s="4">
        <v>927.36</v>
      </c>
      <c r="H33" s="4">
        <v>1.97</v>
      </c>
    </row>
    <row r="34" spans="2:8">
      <c r="B34" s="1" t="s">
        <v>1113</v>
      </c>
      <c r="C34" s="11">
        <v>5.55</v>
      </c>
      <c r="D34" s="1" t="s">
        <v>164</v>
      </c>
      <c r="E34" s="1" t="s">
        <v>887</v>
      </c>
      <c r="F34" s="4">
        <v>4000000</v>
      </c>
      <c r="G34" s="4">
        <v>540.53</v>
      </c>
      <c r="H34" s="4">
        <v>1.1499999999999999</v>
      </c>
    </row>
    <row r="35" spans="2:8">
      <c r="B35" s="1" t="s">
        <v>1004</v>
      </c>
      <c r="C35" s="11">
        <v>5.94</v>
      </c>
      <c r="D35" s="1" t="s">
        <v>167</v>
      </c>
      <c r="E35" s="1" t="s">
        <v>616</v>
      </c>
      <c r="F35" s="4">
        <v>250</v>
      </c>
      <c r="G35" s="4">
        <v>523.99</v>
      </c>
      <c r="H35" s="4">
        <v>1.1100000000000001</v>
      </c>
    </row>
    <row r="36" spans="2:8">
      <c r="B36" s="1" t="s">
        <v>1114</v>
      </c>
      <c r="C36" s="11">
        <v>6.56</v>
      </c>
      <c r="D36" s="1" t="s">
        <v>167</v>
      </c>
      <c r="E36" s="1" t="s">
        <v>888</v>
      </c>
      <c r="F36" s="4">
        <v>250</v>
      </c>
      <c r="G36" s="4">
        <v>515.02</v>
      </c>
      <c r="H36" s="4">
        <v>1.0900000000000001</v>
      </c>
    </row>
    <row r="37" spans="2:8">
      <c r="B37" s="1" t="s">
        <v>1115</v>
      </c>
      <c r="C37" s="11">
        <v>8.3800000000000008</v>
      </c>
      <c r="D37" s="1" t="s">
        <v>250</v>
      </c>
      <c r="E37" s="1" t="s">
        <v>889</v>
      </c>
      <c r="F37" s="4">
        <v>8</v>
      </c>
      <c r="G37" s="4">
        <v>82.47</v>
      </c>
      <c r="H37" s="4">
        <v>0.18</v>
      </c>
    </row>
    <row r="38" spans="2:8">
      <c r="B38" s="2" t="s">
        <v>189</v>
      </c>
      <c r="C38" s="10"/>
      <c r="D38" s="2"/>
      <c r="E38" s="2"/>
      <c r="F38" s="7"/>
      <c r="G38" s="7">
        <f>SUM(G19:G37)</f>
        <v>34721.939999999995</v>
      </c>
      <c r="H38" s="7">
        <f>SUM(H19:H37)</f>
        <v>73.750000000000014</v>
      </c>
    </row>
    <row r="39" spans="2:8">
      <c r="B39" s="2" t="s">
        <v>890</v>
      </c>
      <c r="C39" s="10"/>
      <c r="D39" s="2"/>
      <c r="E39" s="2"/>
      <c r="F39" s="7"/>
      <c r="G39" s="7">
        <v>5898.95</v>
      </c>
      <c r="H39" s="7">
        <v>12.53</v>
      </c>
    </row>
    <row r="40" spans="2:8">
      <c r="B40" s="2" t="s">
        <v>143</v>
      </c>
      <c r="C40" s="10"/>
      <c r="D40" s="2"/>
      <c r="E40" s="2"/>
      <c r="F40" s="7"/>
      <c r="G40" s="7">
        <v>24.04</v>
      </c>
      <c r="H40" s="7">
        <v>0.05</v>
      </c>
    </row>
    <row r="41" spans="2:8">
      <c r="B41" s="2" t="s">
        <v>144</v>
      </c>
      <c r="C41" s="10"/>
      <c r="D41" s="2"/>
      <c r="E41" s="2"/>
      <c r="F41" s="7"/>
      <c r="G41" s="7">
        <v>46129.799999999996</v>
      </c>
      <c r="H41" s="7">
        <v>98.01</v>
      </c>
    </row>
    <row r="42" spans="2:8">
      <c r="B42" s="2" t="s">
        <v>191</v>
      </c>
      <c r="C42" s="10"/>
      <c r="D42" s="2"/>
      <c r="E42" s="2"/>
      <c r="F42" s="7"/>
      <c r="G42" s="7">
        <v>935.25048380000044</v>
      </c>
      <c r="H42" s="7">
        <v>1.9899999999999949</v>
      </c>
    </row>
    <row r="43" spans="2:8">
      <c r="B43" s="2" t="s">
        <v>146</v>
      </c>
      <c r="C43" s="10"/>
      <c r="D43" s="2"/>
      <c r="E43" s="2"/>
      <c r="F43" s="7"/>
      <c r="G43" s="7">
        <v>47065.050483799998</v>
      </c>
      <c r="H43" s="7">
        <v>100</v>
      </c>
    </row>
    <row r="44" spans="2:8">
      <c r="B44" s="1" t="s">
        <v>147</v>
      </c>
    </row>
    <row r="45" spans="2:8">
      <c r="B45" s="1" t="s">
        <v>148</v>
      </c>
    </row>
    <row r="46" spans="2:8">
      <c r="B46" s="2"/>
    </row>
    <row r="47" spans="2:8" ht="25.5">
      <c r="B47" s="8" t="s">
        <v>149</v>
      </c>
      <c r="C47" s="11" t="s">
        <v>150</v>
      </c>
    </row>
    <row r="48" spans="2:8">
      <c r="B48" s="2"/>
    </row>
    <row r="49" spans="2:3">
      <c r="B49" s="2" t="s">
        <v>151</v>
      </c>
    </row>
    <row r="50" spans="2:3">
      <c r="B50" s="2" t="s">
        <v>152</v>
      </c>
    </row>
    <row r="51" spans="2:3">
      <c r="B51" s="2" t="s">
        <v>891</v>
      </c>
      <c r="C51" s="10"/>
    </row>
    <row r="52" spans="2:3">
      <c r="B52" s="2" t="s">
        <v>892</v>
      </c>
      <c r="C52" s="10"/>
    </row>
    <row r="53" spans="2:3">
      <c r="B53" s="2" t="s">
        <v>1276</v>
      </c>
      <c r="C53" s="10"/>
    </row>
    <row r="54" spans="2:3">
      <c r="B54" s="2" t="s">
        <v>1277</v>
      </c>
      <c r="C54" s="10"/>
    </row>
    <row r="55" spans="2:3">
      <c r="B55" s="2" t="s">
        <v>893</v>
      </c>
      <c r="C55" s="10"/>
    </row>
    <row r="56" spans="2:3">
      <c r="B56" s="2" t="s">
        <v>894</v>
      </c>
      <c r="C56" s="10"/>
    </row>
    <row r="57" spans="2:3">
      <c r="B57" s="2" t="s">
        <v>895</v>
      </c>
      <c r="C57" s="10"/>
    </row>
    <row r="58" spans="2:3">
      <c r="B58" s="2" t="s">
        <v>896</v>
      </c>
      <c r="C58" s="10"/>
    </row>
    <row r="59" spans="2:3">
      <c r="B59" s="2" t="s">
        <v>161</v>
      </c>
      <c r="C59" s="10"/>
    </row>
    <row r="60" spans="2:3">
      <c r="B60" s="9" t="s">
        <v>1235</v>
      </c>
    </row>
  </sheetData>
  <mergeCells count="2">
    <mergeCell ref="B1:E1"/>
    <mergeCell ref="C3:C8"/>
  </mergeCells>
  <hyperlinks>
    <hyperlink ref="A1" location="Index!A1" display="Index" xr:uid="{00000000-0004-0000-0B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dimension ref="A1:H58"/>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1.140625" style="1" bestFit="1" customWidth="1"/>
    <col min="5" max="5" width="14.140625" style="1" bestFit="1" customWidth="1"/>
    <col min="6" max="6" width="10.5703125" style="4" bestFit="1" customWidth="1"/>
    <col min="7" max="7" width="18.140625" style="4" bestFit="1" customWidth="1"/>
    <col min="8" max="8" width="9.140625" style="4" bestFit="1" customWidth="1"/>
    <col min="9" max="16384" width="9.140625" style="1"/>
  </cols>
  <sheetData>
    <row r="1" spans="1:8">
      <c r="A1" s="3" t="s">
        <v>0</v>
      </c>
      <c r="B1" s="265" t="s">
        <v>9</v>
      </c>
      <c r="C1" s="265"/>
      <c r="D1" s="265"/>
      <c r="E1" s="265"/>
    </row>
    <row r="2" spans="1:8" ht="13.5" thickBot="1"/>
    <row r="3" spans="1:8" ht="15">
      <c r="B3" s="96" t="s">
        <v>2417</v>
      </c>
      <c r="C3" s="266"/>
    </row>
    <row r="4" spans="1:8" ht="15">
      <c r="B4" s="98" t="s">
        <v>2418</v>
      </c>
      <c r="C4" s="267"/>
    </row>
    <row r="5" spans="1:8" ht="15">
      <c r="B5" s="98" t="s">
        <v>2359</v>
      </c>
      <c r="C5" s="267"/>
    </row>
    <row r="6" spans="1:8" ht="15">
      <c r="B6" s="98" t="s">
        <v>2419</v>
      </c>
      <c r="C6" s="267"/>
    </row>
    <row r="7" spans="1:8" ht="30.75" thickBot="1">
      <c r="B7" s="99" t="s">
        <v>2397</v>
      </c>
      <c r="C7" s="268"/>
    </row>
    <row r="9" spans="1:8">
      <c r="B9" s="1" t="s">
        <v>48</v>
      </c>
    </row>
    <row r="11" spans="1:8">
      <c r="B11" s="5" t="s">
        <v>49</v>
      </c>
      <c r="C11" s="42" t="s">
        <v>50</v>
      </c>
      <c r="D11" s="5" t="s">
        <v>51</v>
      </c>
      <c r="E11" s="5" t="s">
        <v>52</v>
      </c>
      <c r="F11" s="6" t="s">
        <v>53</v>
      </c>
      <c r="G11" s="6" t="s">
        <v>54</v>
      </c>
      <c r="H11" s="6" t="s">
        <v>55</v>
      </c>
    </row>
    <row r="12" spans="1:8">
      <c r="B12" s="2" t="s">
        <v>56</v>
      </c>
    </row>
    <row r="13" spans="1:8">
      <c r="B13" s="2" t="s">
        <v>57</v>
      </c>
    </row>
    <row r="14" spans="1:8">
      <c r="B14" s="2" t="s">
        <v>58</v>
      </c>
    </row>
    <row r="15" spans="1:8">
      <c r="B15" s="1" t="s">
        <v>467</v>
      </c>
      <c r="C15" s="11">
        <v>4.47</v>
      </c>
      <c r="D15" s="1" t="s">
        <v>60</v>
      </c>
      <c r="E15" s="1" t="s">
        <v>468</v>
      </c>
      <c r="F15" s="4">
        <v>2500000</v>
      </c>
      <c r="G15" s="4">
        <v>2630.68</v>
      </c>
      <c r="H15" s="4">
        <v>11.54</v>
      </c>
    </row>
    <row r="16" spans="1:8">
      <c r="B16" s="1" t="s">
        <v>555</v>
      </c>
      <c r="C16" s="11">
        <v>4.43</v>
      </c>
      <c r="D16" s="1" t="s">
        <v>60</v>
      </c>
      <c r="E16" s="1" t="s">
        <v>556</v>
      </c>
      <c r="F16" s="4">
        <v>11400</v>
      </c>
      <c r="G16" s="4">
        <v>12.02</v>
      </c>
      <c r="H16" s="4">
        <v>0.05</v>
      </c>
    </row>
    <row r="17" spans="2:8">
      <c r="B17" s="2" t="s">
        <v>68</v>
      </c>
      <c r="C17" s="10"/>
      <c r="D17" s="2"/>
      <c r="E17" s="2"/>
      <c r="F17" s="7"/>
      <c r="G17" s="7">
        <f>SUM(G11:G16)</f>
        <v>2642.7</v>
      </c>
      <c r="H17" s="7">
        <f>SUM(H11:H16)</f>
        <v>11.59</v>
      </c>
    </row>
    <row r="18" spans="2:8">
      <c r="B18" s="2" t="s">
        <v>375</v>
      </c>
    </row>
    <row r="19" spans="2:8">
      <c r="B19" s="1" t="s">
        <v>994</v>
      </c>
      <c r="C19" s="11">
        <v>4.99</v>
      </c>
      <c r="D19" s="1" t="s">
        <v>164</v>
      </c>
      <c r="E19" s="1" t="s">
        <v>600</v>
      </c>
      <c r="F19" s="4">
        <v>200</v>
      </c>
      <c r="G19" s="4">
        <v>2030.49</v>
      </c>
      <c r="H19" s="4">
        <v>8.91</v>
      </c>
    </row>
    <row r="20" spans="2:8">
      <c r="B20" s="1" t="s">
        <v>1032</v>
      </c>
      <c r="C20" s="11">
        <v>5.97</v>
      </c>
      <c r="D20" s="1" t="s">
        <v>494</v>
      </c>
      <c r="E20" s="1" t="s">
        <v>495</v>
      </c>
      <c r="F20" s="4">
        <v>200</v>
      </c>
      <c r="G20" s="4">
        <v>2028.39</v>
      </c>
      <c r="H20" s="4">
        <v>8.9</v>
      </c>
    </row>
    <row r="21" spans="2:8">
      <c r="B21" s="1" t="s">
        <v>774</v>
      </c>
      <c r="C21" s="11">
        <v>6.92</v>
      </c>
      <c r="D21" s="1" t="s">
        <v>164</v>
      </c>
      <c r="E21" s="1" t="s">
        <v>775</v>
      </c>
      <c r="F21" s="4">
        <v>200</v>
      </c>
      <c r="G21" s="4">
        <v>1983.6</v>
      </c>
      <c r="H21" s="4">
        <v>8.6999999999999993</v>
      </c>
    </row>
    <row r="22" spans="2:8">
      <c r="B22" s="1" t="s">
        <v>841</v>
      </c>
      <c r="C22" s="11">
        <v>4.83</v>
      </c>
      <c r="D22" s="1" t="s">
        <v>164</v>
      </c>
      <c r="E22" s="1" t="s">
        <v>842</v>
      </c>
      <c r="F22" s="4">
        <v>150</v>
      </c>
      <c r="G22" s="4">
        <v>1560.32</v>
      </c>
      <c r="H22" s="4">
        <v>6.84</v>
      </c>
    </row>
    <row r="23" spans="2:8">
      <c r="B23" s="1" t="s">
        <v>1096</v>
      </c>
      <c r="C23" s="11">
        <v>6.05</v>
      </c>
      <c r="D23" s="1" t="s">
        <v>407</v>
      </c>
      <c r="E23" s="1" t="s">
        <v>408</v>
      </c>
      <c r="F23" s="4">
        <v>150</v>
      </c>
      <c r="G23" s="4">
        <v>1523.66</v>
      </c>
      <c r="H23" s="4">
        <v>6.68</v>
      </c>
    </row>
    <row r="24" spans="2:8">
      <c r="B24" s="1" t="s">
        <v>1116</v>
      </c>
      <c r="C24" s="11">
        <v>5.04</v>
      </c>
      <c r="D24" s="1" t="s">
        <v>164</v>
      </c>
      <c r="E24" s="1" t="s">
        <v>843</v>
      </c>
      <c r="F24" s="4">
        <v>150</v>
      </c>
      <c r="G24" s="4">
        <v>1497.44</v>
      </c>
      <c r="H24" s="4">
        <v>6.57</v>
      </c>
    </row>
    <row r="25" spans="2:8">
      <c r="B25" s="1" t="s">
        <v>1117</v>
      </c>
      <c r="C25" s="11">
        <v>6.4</v>
      </c>
      <c r="D25" s="1" t="s">
        <v>237</v>
      </c>
      <c r="E25" s="1" t="s">
        <v>844</v>
      </c>
      <c r="F25" s="4">
        <v>150</v>
      </c>
      <c r="G25" s="4">
        <v>1485.08</v>
      </c>
      <c r="H25" s="4">
        <v>6.51</v>
      </c>
    </row>
    <row r="26" spans="2:8">
      <c r="B26" s="1" t="s">
        <v>1118</v>
      </c>
      <c r="C26" s="11">
        <v>4.8600000000000003</v>
      </c>
      <c r="D26" s="1" t="s">
        <v>164</v>
      </c>
      <c r="E26" s="1" t="s">
        <v>845</v>
      </c>
      <c r="F26" s="4">
        <v>100</v>
      </c>
      <c r="G26" s="4">
        <v>1043.95</v>
      </c>
      <c r="H26" s="4">
        <v>4.58</v>
      </c>
    </row>
    <row r="27" spans="2:8">
      <c r="B27" s="1" t="s">
        <v>1119</v>
      </c>
      <c r="C27" s="11">
        <v>4.91</v>
      </c>
      <c r="D27" s="1" t="s">
        <v>164</v>
      </c>
      <c r="E27" s="1" t="s">
        <v>846</v>
      </c>
      <c r="F27" s="4">
        <v>100</v>
      </c>
      <c r="G27" s="4">
        <v>1041.55</v>
      </c>
      <c r="H27" s="4">
        <v>4.57</v>
      </c>
    </row>
    <row r="28" spans="2:8">
      <c r="B28" s="1" t="s">
        <v>1120</v>
      </c>
      <c r="C28" s="11">
        <v>4.6100000000000003</v>
      </c>
      <c r="D28" s="1" t="s">
        <v>164</v>
      </c>
      <c r="E28" s="1" t="s">
        <v>847</v>
      </c>
      <c r="F28" s="4">
        <v>100</v>
      </c>
      <c r="G28" s="4">
        <v>1040.8800000000001</v>
      </c>
      <c r="H28" s="4">
        <v>4.57</v>
      </c>
    </row>
    <row r="29" spans="2:8">
      <c r="B29" s="1" t="s">
        <v>1121</v>
      </c>
      <c r="C29" s="11">
        <v>5.03</v>
      </c>
      <c r="D29" s="1" t="s">
        <v>164</v>
      </c>
      <c r="E29" s="1" t="s">
        <v>848</v>
      </c>
      <c r="F29" s="4">
        <v>100</v>
      </c>
      <c r="G29" s="4">
        <v>1034.23</v>
      </c>
      <c r="H29" s="4">
        <v>4.54</v>
      </c>
    </row>
    <row r="30" spans="2:8">
      <c r="B30" s="1" t="s">
        <v>1122</v>
      </c>
      <c r="C30" s="11">
        <v>5.76</v>
      </c>
      <c r="D30" s="1" t="s">
        <v>164</v>
      </c>
      <c r="E30" s="1" t="s">
        <v>849</v>
      </c>
      <c r="F30" s="4">
        <v>60</v>
      </c>
      <c r="G30" s="4">
        <v>669.05</v>
      </c>
      <c r="H30" s="4">
        <v>2.93</v>
      </c>
    </row>
    <row r="31" spans="2:8">
      <c r="B31" s="1" t="s">
        <v>1004</v>
      </c>
      <c r="C31" s="11">
        <v>5.94</v>
      </c>
      <c r="D31" s="1" t="s">
        <v>167</v>
      </c>
      <c r="E31" s="1" t="s">
        <v>616</v>
      </c>
      <c r="F31" s="4">
        <v>250</v>
      </c>
      <c r="G31" s="4">
        <v>523.99</v>
      </c>
      <c r="H31" s="4">
        <v>2.2999999999999998</v>
      </c>
    </row>
    <row r="32" spans="2:8">
      <c r="B32" s="1" t="s">
        <v>507</v>
      </c>
      <c r="C32" s="11">
        <v>4.4000000000000004</v>
      </c>
      <c r="D32" s="1" t="s">
        <v>164</v>
      </c>
      <c r="E32" s="1" t="s">
        <v>508</v>
      </c>
      <c r="F32" s="4">
        <v>9</v>
      </c>
      <c r="G32" s="4">
        <v>92.91</v>
      </c>
      <c r="H32" s="4">
        <v>0.41</v>
      </c>
    </row>
    <row r="33" spans="2:8">
      <c r="B33" s="1" t="s">
        <v>1008</v>
      </c>
      <c r="C33" s="11">
        <v>6</v>
      </c>
      <c r="D33" s="1" t="s">
        <v>164</v>
      </c>
      <c r="E33" s="1" t="s">
        <v>620</v>
      </c>
      <c r="F33" s="4">
        <v>1</v>
      </c>
      <c r="G33" s="4">
        <v>10.63</v>
      </c>
      <c r="H33" s="4">
        <v>0.05</v>
      </c>
    </row>
    <row r="34" spans="2:8">
      <c r="B34" s="2" t="s">
        <v>189</v>
      </c>
      <c r="C34" s="10"/>
      <c r="D34" s="2"/>
      <c r="E34" s="2"/>
      <c r="F34" s="7"/>
      <c r="G34" s="7">
        <f>SUM(G18:G33)</f>
        <v>17566.170000000002</v>
      </c>
      <c r="H34" s="7">
        <f>SUM(H18:H33)</f>
        <v>77.06</v>
      </c>
    </row>
    <row r="35" spans="2:8">
      <c r="B35" s="2" t="s">
        <v>69</v>
      </c>
    </row>
    <row r="36" spans="2:8">
      <c r="B36" s="1" t="s">
        <v>977</v>
      </c>
      <c r="C36" s="11">
        <v>5.66</v>
      </c>
      <c r="D36" s="1" t="s">
        <v>72</v>
      </c>
      <c r="E36" s="1" t="s">
        <v>532</v>
      </c>
      <c r="F36" s="4">
        <v>300</v>
      </c>
      <c r="G36" s="4">
        <v>1432.74</v>
      </c>
      <c r="H36" s="4">
        <v>6.28</v>
      </c>
    </row>
    <row r="37" spans="2:8">
      <c r="B37" s="2" t="s">
        <v>142</v>
      </c>
      <c r="C37" s="10"/>
      <c r="D37" s="2"/>
      <c r="E37" s="2"/>
      <c r="F37" s="7"/>
      <c r="G37" s="7">
        <f>SUM(G35:G36)</f>
        <v>1432.74</v>
      </c>
      <c r="H37" s="7">
        <f>SUM(H35:H36)</f>
        <v>6.28</v>
      </c>
    </row>
    <row r="38" spans="2:8">
      <c r="B38" s="2" t="s">
        <v>143</v>
      </c>
      <c r="C38" s="10"/>
      <c r="D38" s="2"/>
      <c r="E38" s="2"/>
      <c r="F38" s="7"/>
      <c r="G38" s="7">
        <v>574.76</v>
      </c>
      <c r="H38" s="7">
        <v>2.52</v>
      </c>
    </row>
    <row r="39" spans="2:8">
      <c r="B39" s="2" t="s">
        <v>144</v>
      </c>
      <c r="C39" s="10"/>
      <c r="D39" s="2"/>
      <c r="E39" s="2"/>
      <c r="F39" s="7"/>
      <c r="G39" s="7">
        <v>22216.37</v>
      </c>
      <c r="H39" s="7">
        <v>97.45</v>
      </c>
    </row>
    <row r="40" spans="2:8">
      <c r="B40" s="2" t="s">
        <v>191</v>
      </c>
      <c r="C40" s="10"/>
      <c r="D40" s="2"/>
      <c r="E40" s="2"/>
      <c r="F40" s="7"/>
      <c r="G40" s="7">
        <v>581.82384201000082</v>
      </c>
      <c r="H40" s="7">
        <v>2.5499999999999972</v>
      </c>
    </row>
    <row r="41" spans="2:8">
      <c r="B41" s="2" t="s">
        <v>146</v>
      </c>
      <c r="C41" s="10"/>
      <c r="D41" s="2"/>
      <c r="E41" s="2"/>
      <c r="F41" s="7"/>
      <c r="G41" s="7">
        <v>22798.193842010001</v>
      </c>
      <c r="H41" s="7">
        <v>100</v>
      </c>
    </row>
    <row r="42" spans="2:8">
      <c r="B42" s="1" t="s">
        <v>147</v>
      </c>
    </row>
    <row r="43" spans="2:8">
      <c r="B43" s="1" t="s">
        <v>148</v>
      </c>
    </row>
    <row r="44" spans="2:8">
      <c r="B44" s="2"/>
    </row>
    <row r="45" spans="2:8" ht="25.5">
      <c r="B45" s="8" t="s">
        <v>149</v>
      </c>
      <c r="C45" s="11" t="s">
        <v>150</v>
      </c>
    </row>
    <row r="46" spans="2:8">
      <c r="B46" s="2"/>
    </row>
    <row r="47" spans="2:8">
      <c r="B47" s="2" t="s">
        <v>151</v>
      </c>
    </row>
    <row r="48" spans="2:8">
      <c r="B48" s="2" t="s">
        <v>152</v>
      </c>
    </row>
    <row r="49" spans="2:3">
      <c r="B49" s="2" t="s">
        <v>850</v>
      </c>
      <c r="C49" s="10"/>
    </row>
    <row r="50" spans="2:3">
      <c r="B50" s="2" t="s">
        <v>851</v>
      </c>
      <c r="C50" s="10"/>
    </row>
    <row r="51" spans="2:3">
      <c r="B51" s="2" t="s">
        <v>852</v>
      </c>
      <c r="C51" s="10"/>
    </row>
    <row r="52" spans="2:3">
      <c r="B52" s="2" t="s">
        <v>853</v>
      </c>
      <c r="C52" s="10"/>
    </row>
    <row r="53" spans="2:3">
      <c r="B53" s="2" t="s">
        <v>854</v>
      </c>
      <c r="C53" s="10"/>
    </row>
    <row r="54" spans="2:3">
      <c r="B54" s="2" t="s">
        <v>855</v>
      </c>
      <c r="C54" s="10"/>
    </row>
    <row r="55" spans="2:3">
      <c r="B55" s="2" t="s">
        <v>856</v>
      </c>
      <c r="C55" s="10"/>
    </row>
    <row r="56" spans="2:3">
      <c r="B56" s="2" t="s">
        <v>1275</v>
      </c>
      <c r="C56" s="10"/>
    </row>
    <row r="57" spans="2:3">
      <c r="B57" s="2" t="s">
        <v>161</v>
      </c>
      <c r="C57" s="10"/>
    </row>
    <row r="58" spans="2:3">
      <c r="B58" s="9" t="s">
        <v>1236</v>
      </c>
    </row>
  </sheetData>
  <mergeCells count="2">
    <mergeCell ref="B1:E1"/>
    <mergeCell ref="C3:C7"/>
  </mergeCells>
  <hyperlinks>
    <hyperlink ref="A1" location="Index!A1" display="Index" xr:uid="{00000000-0004-0000-0C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I92"/>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4.1406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65" t="s">
        <v>37</v>
      </c>
      <c r="C1" s="265"/>
      <c r="D1" s="265"/>
      <c r="E1" s="265"/>
    </row>
    <row r="2" spans="1:9" ht="13.5" thickBot="1"/>
    <row r="3" spans="1:9" ht="15">
      <c r="B3" s="96" t="s">
        <v>2420</v>
      </c>
      <c r="C3" s="287"/>
    </row>
    <row r="4" spans="1:9" ht="30">
      <c r="B4" s="98" t="s">
        <v>2421</v>
      </c>
      <c r="C4" s="288"/>
    </row>
    <row r="5" spans="1:9" ht="15">
      <c r="B5" s="98" t="s">
        <v>2359</v>
      </c>
      <c r="C5" s="288"/>
    </row>
    <row r="6" spans="1:9" ht="45.75" thickBot="1">
      <c r="B6" s="99" t="s">
        <v>2422</v>
      </c>
      <c r="C6" s="289"/>
    </row>
    <row r="8" spans="1:9">
      <c r="B8" s="1" t="s">
        <v>48</v>
      </c>
    </row>
    <row r="10" spans="1:9">
      <c r="B10" s="5" t="s">
        <v>49</v>
      </c>
      <c r="C10" s="42" t="s">
        <v>50</v>
      </c>
      <c r="D10" s="5" t="s">
        <v>646</v>
      </c>
      <c r="E10" s="5" t="s">
        <v>52</v>
      </c>
      <c r="F10" s="6" t="s">
        <v>53</v>
      </c>
      <c r="G10" s="6" t="s">
        <v>54</v>
      </c>
      <c r="H10" s="6" t="s">
        <v>55</v>
      </c>
      <c r="I10" s="2" t="s">
        <v>647</v>
      </c>
    </row>
    <row r="11" spans="1:9">
      <c r="B11" s="2" t="s">
        <v>648</v>
      </c>
    </row>
    <row r="12" spans="1:9">
      <c r="B12" s="2" t="s">
        <v>57</v>
      </c>
    </row>
    <row r="13" spans="1:9">
      <c r="B13" s="1" t="s">
        <v>1123</v>
      </c>
      <c r="C13" s="11" t="s">
        <v>649</v>
      </c>
      <c r="D13" s="1" t="s">
        <v>650</v>
      </c>
      <c r="E13" s="1" t="s">
        <v>651</v>
      </c>
      <c r="F13" s="4">
        <v>68600</v>
      </c>
      <c r="G13" s="4">
        <v>411.94</v>
      </c>
      <c r="H13" s="4">
        <v>2.46</v>
      </c>
    </row>
    <row r="14" spans="1:9">
      <c r="B14" s="1" t="s">
        <v>1124</v>
      </c>
      <c r="C14" s="11" t="s">
        <v>649</v>
      </c>
      <c r="D14" s="1" t="s">
        <v>652</v>
      </c>
      <c r="E14" s="1" t="s">
        <v>653</v>
      </c>
      <c r="F14" s="4">
        <v>18900</v>
      </c>
      <c r="G14" s="4">
        <v>376.96</v>
      </c>
      <c r="H14" s="4">
        <v>2.25</v>
      </c>
    </row>
    <row r="15" spans="1:9">
      <c r="B15" s="1" t="s">
        <v>1125</v>
      </c>
      <c r="C15" s="11" t="s">
        <v>649</v>
      </c>
      <c r="D15" s="1" t="s">
        <v>650</v>
      </c>
      <c r="E15" s="1" t="s">
        <v>654</v>
      </c>
      <c r="F15" s="4">
        <v>25500</v>
      </c>
      <c r="G15" s="4">
        <v>360.14</v>
      </c>
      <c r="H15" s="4">
        <v>2.15</v>
      </c>
    </row>
    <row r="16" spans="1:9">
      <c r="B16" s="1" t="s">
        <v>1126</v>
      </c>
      <c r="C16" s="11" t="s">
        <v>649</v>
      </c>
      <c r="D16" s="1" t="s">
        <v>655</v>
      </c>
      <c r="E16" s="1" t="s">
        <v>656</v>
      </c>
      <c r="F16" s="4">
        <v>15500</v>
      </c>
      <c r="G16" s="4">
        <v>209.92</v>
      </c>
      <c r="H16" s="4">
        <v>1.25</v>
      </c>
    </row>
    <row r="17" spans="2:8">
      <c r="B17" s="1" t="s">
        <v>1127</v>
      </c>
      <c r="C17" s="11" t="s">
        <v>649</v>
      </c>
      <c r="D17" s="1" t="s">
        <v>655</v>
      </c>
      <c r="E17" s="1" t="s">
        <v>657</v>
      </c>
      <c r="F17" s="4">
        <v>6450</v>
      </c>
      <c r="G17" s="4">
        <v>195.8</v>
      </c>
      <c r="H17" s="4">
        <v>1.17</v>
      </c>
    </row>
    <row r="18" spans="2:8">
      <c r="B18" s="1" t="s">
        <v>1128</v>
      </c>
      <c r="C18" s="11" t="s">
        <v>649</v>
      </c>
      <c r="D18" s="1" t="s">
        <v>650</v>
      </c>
      <c r="E18" s="1" t="s">
        <v>658</v>
      </c>
      <c r="F18" s="4">
        <v>9900</v>
      </c>
      <c r="G18" s="4">
        <v>173.13</v>
      </c>
      <c r="H18" s="4">
        <v>1.03</v>
      </c>
    </row>
    <row r="19" spans="2:8">
      <c r="B19" s="1" t="s">
        <v>1129</v>
      </c>
      <c r="C19" s="11" t="s">
        <v>649</v>
      </c>
      <c r="D19" s="1" t="s">
        <v>659</v>
      </c>
      <c r="E19" s="1" t="s">
        <v>660</v>
      </c>
      <c r="F19" s="4">
        <v>79000</v>
      </c>
      <c r="G19" s="4">
        <v>160.05000000000001</v>
      </c>
      <c r="H19" s="4">
        <v>0.95</v>
      </c>
    </row>
    <row r="20" spans="2:8">
      <c r="B20" s="1" t="s">
        <v>1130</v>
      </c>
      <c r="C20" s="11" t="s">
        <v>649</v>
      </c>
      <c r="D20" s="1" t="s">
        <v>650</v>
      </c>
      <c r="E20" s="1" t="s">
        <v>661</v>
      </c>
      <c r="F20" s="4">
        <v>21900</v>
      </c>
      <c r="G20" s="4">
        <v>156.56</v>
      </c>
      <c r="H20" s="4">
        <v>0.93</v>
      </c>
    </row>
    <row r="21" spans="2:8">
      <c r="B21" s="1" t="s">
        <v>1131</v>
      </c>
      <c r="C21" s="11" t="s">
        <v>649</v>
      </c>
      <c r="D21" s="1" t="s">
        <v>662</v>
      </c>
      <c r="E21" s="1" t="s">
        <v>663</v>
      </c>
      <c r="F21" s="4">
        <v>15800</v>
      </c>
      <c r="G21" s="4">
        <v>155.5</v>
      </c>
      <c r="H21" s="4">
        <v>0.93</v>
      </c>
    </row>
    <row r="22" spans="2:8">
      <c r="B22" s="1" t="s">
        <v>1132</v>
      </c>
      <c r="C22" s="11" t="s">
        <v>649</v>
      </c>
      <c r="D22" s="1" t="s">
        <v>655</v>
      </c>
      <c r="E22" s="1" t="s">
        <v>664</v>
      </c>
      <c r="F22" s="4">
        <v>15000</v>
      </c>
      <c r="G22" s="4">
        <v>134.84</v>
      </c>
      <c r="H22" s="4">
        <v>0.8</v>
      </c>
    </row>
    <row r="23" spans="2:8">
      <c r="B23" s="1" t="s">
        <v>1133</v>
      </c>
      <c r="C23" s="11" t="s">
        <v>649</v>
      </c>
      <c r="D23" s="1" t="s">
        <v>665</v>
      </c>
      <c r="E23" s="1" t="s">
        <v>666</v>
      </c>
      <c r="F23" s="4">
        <v>3100</v>
      </c>
      <c r="G23" s="4">
        <v>130.26</v>
      </c>
      <c r="H23" s="4">
        <v>0.78</v>
      </c>
    </row>
    <row r="24" spans="2:8">
      <c r="B24" s="1" t="s">
        <v>1134</v>
      </c>
      <c r="C24" s="11" t="s">
        <v>649</v>
      </c>
      <c r="D24" s="1" t="s">
        <v>667</v>
      </c>
      <c r="E24" s="1" t="s">
        <v>668</v>
      </c>
      <c r="F24" s="4">
        <v>59000</v>
      </c>
      <c r="G24" s="4">
        <v>129.83000000000001</v>
      </c>
      <c r="H24" s="4">
        <v>0.77</v>
      </c>
    </row>
    <row r="25" spans="2:8">
      <c r="B25" s="1" t="s">
        <v>1135</v>
      </c>
      <c r="C25" s="11" t="s">
        <v>649</v>
      </c>
      <c r="D25" s="1" t="s">
        <v>669</v>
      </c>
      <c r="E25" s="1" t="s">
        <v>670</v>
      </c>
      <c r="F25" s="4">
        <v>2500</v>
      </c>
      <c r="G25" s="4">
        <v>129.08000000000001</v>
      </c>
      <c r="H25" s="4">
        <v>0.77</v>
      </c>
    </row>
    <row r="26" spans="2:8">
      <c r="B26" s="1" t="s">
        <v>1136</v>
      </c>
      <c r="C26" s="11" t="s">
        <v>649</v>
      </c>
      <c r="D26" s="1" t="s">
        <v>659</v>
      </c>
      <c r="E26" s="1" t="s">
        <v>671</v>
      </c>
      <c r="F26" s="4">
        <v>15800</v>
      </c>
      <c r="G26" s="4">
        <v>105.78</v>
      </c>
      <c r="H26" s="4">
        <v>0.63</v>
      </c>
    </row>
    <row r="27" spans="2:8">
      <c r="B27" s="1" t="s">
        <v>1137</v>
      </c>
      <c r="C27" s="11" t="s">
        <v>649</v>
      </c>
      <c r="D27" s="1" t="s">
        <v>659</v>
      </c>
      <c r="E27" s="1" t="s">
        <v>672</v>
      </c>
      <c r="F27" s="4">
        <v>400</v>
      </c>
      <c r="G27" s="4">
        <v>102.15</v>
      </c>
      <c r="H27" s="4">
        <v>0.61</v>
      </c>
    </row>
    <row r="28" spans="2:8">
      <c r="B28" s="1" t="s">
        <v>1138</v>
      </c>
      <c r="C28" s="11" t="s">
        <v>649</v>
      </c>
      <c r="D28" s="1" t="s">
        <v>673</v>
      </c>
      <c r="E28" s="1" t="s">
        <v>674</v>
      </c>
      <c r="F28" s="4">
        <v>3400</v>
      </c>
      <c r="G28" s="4">
        <v>98.32</v>
      </c>
      <c r="H28" s="4">
        <v>0.59</v>
      </c>
    </row>
    <row r="29" spans="2:8">
      <c r="B29" s="1" t="s">
        <v>1139</v>
      </c>
      <c r="C29" s="11" t="s">
        <v>649</v>
      </c>
      <c r="D29" s="1" t="s">
        <v>675</v>
      </c>
      <c r="E29" s="1" t="s">
        <v>676</v>
      </c>
      <c r="F29" s="4">
        <v>6510</v>
      </c>
      <c r="G29" s="4">
        <v>95.5</v>
      </c>
      <c r="H29" s="4">
        <v>0.56999999999999995</v>
      </c>
    </row>
    <row r="30" spans="2:8">
      <c r="B30" s="1" t="s">
        <v>1140</v>
      </c>
      <c r="C30" s="11" t="s">
        <v>649</v>
      </c>
      <c r="D30" s="1" t="s">
        <v>655</v>
      </c>
      <c r="E30" s="1" t="s">
        <v>677</v>
      </c>
      <c r="F30" s="4">
        <v>2675</v>
      </c>
      <c r="G30" s="4">
        <v>93.05</v>
      </c>
      <c r="H30" s="4">
        <v>0.55000000000000004</v>
      </c>
    </row>
    <row r="31" spans="2:8">
      <c r="B31" s="1" t="s">
        <v>1141</v>
      </c>
      <c r="C31" s="11" t="s">
        <v>649</v>
      </c>
      <c r="D31" s="1" t="s">
        <v>678</v>
      </c>
      <c r="E31" s="1" t="s">
        <v>679</v>
      </c>
      <c r="F31" s="4">
        <v>1850</v>
      </c>
      <c r="G31" s="4">
        <v>90.92</v>
      </c>
      <c r="H31" s="4">
        <v>0.54</v>
      </c>
    </row>
    <row r="32" spans="2:8">
      <c r="B32" s="1" t="s">
        <v>1142</v>
      </c>
      <c r="C32" s="11" t="s">
        <v>649</v>
      </c>
      <c r="D32" s="1" t="s">
        <v>680</v>
      </c>
      <c r="E32" s="1" t="s">
        <v>681</v>
      </c>
      <c r="F32" s="4">
        <v>13600</v>
      </c>
      <c r="G32" s="4">
        <v>90.45</v>
      </c>
      <c r="H32" s="4">
        <v>0.54</v>
      </c>
    </row>
    <row r="33" spans="2:8">
      <c r="B33" s="1" t="s">
        <v>1143</v>
      </c>
      <c r="C33" s="11" t="s">
        <v>649</v>
      </c>
      <c r="D33" s="1" t="s">
        <v>665</v>
      </c>
      <c r="E33" s="1" t="s">
        <v>682</v>
      </c>
      <c r="F33" s="4">
        <v>5700</v>
      </c>
      <c r="G33" s="4">
        <v>85.02</v>
      </c>
      <c r="H33" s="4">
        <v>0.51</v>
      </c>
    </row>
    <row r="34" spans="2:8">
      <c r="B34" s="1" t="s">
        <v>1144</v>
      </c>
      <c r="C34" s="11" t="s">
        <v>649</v>
      </c>
      <c r="D34" s="1" t="s">
        <v>665</v>
      </c>
      <c r="E34" s="1" t="s">
        <v>683</v>
      </c>
      <c r="F34" s="4">
        <v>8700</v>
      </c>
      <c r="G34" s="4">
        <v>83.27</v>
      </c>
      <c r="H34" s="4">
        <v>0.5</v>
      </c>
    </row>
    <row r="35" spans="2:8">
      <c r="B35" s="1" t="s">
        <v>1145</v>
      </c>
      <c r="C35" s="11" t="s">
        <v>649</v>
      </c>
      <c r="D35" s="1" t="s">
        <v>659</v>
      </c>
      <c r="E35" s="1" t="s">
        <v>684</v>
      </c>
      <c r="F35" s="4">
        <v>14000</v>
      </c>
      <c r="G35" s="4">
        <v>79.430000000000007</v>
      </c>
      <c r="H35" s="4">
        <v>0.47</v>
      </c>
    </row>
    <row r="36" spans="2:8">
      <c r="B36" s="1" t="s">
        <v>1146</v>
      </c>
      <c r="C36" s="11" t="s">
        <v>649</v>
      </c>
      <c r="D36" s="1" t="s">
        <v>685</v>
      </c>
      <c r="E36" s="1" t="s">
        <v>686</v>
      </c>
      <c r="F36" s="4">
        <v>25500</v>
      </c>
      <c r="G36" s="4">
        <v>78.81</v>
      </c>
      <c r="H36" s="4">
        <v>0.47</v>
      </c>
    </row>
    <row r="37" spans="2:8">
      <c r="B37" s="1" t="s">
        <v>1147</v>
      </c>
      <c r="C37" s="11" t="s">
        <v>649</v>
      </c>
      <c r="D37" s="1" t="s">
        <v>680</v>
      </c>
      <c r="E37" s="1" t="s">
        <v>687</v>
      </c>
      <c r="F37" s="4">
        <v>14600</v>
      </c>
      <c r="G37" s="4">
        <v>76.2</v>
      </c>
      <c r="H37" s="4">
        <v>0.45</v>
      </c>
    </row>
    <row r="38" spans="2:8">
      <c r="B38" s="1" t="s">
        <v>688</v>
      </c>
      <c r="C38" s="11" t="s">
        <v>649</v>
      </c>
      <c r="D38" s="1" t="s">
        <v>650</v>
      </c>
      <c r="E38" s="1" t="s">
        <v>689</v>
      </c>
      <c r="F38" s="4">
        <v>19300</v>
      </c>
      <c r="G38" s="4">
        <v>68.23</v>
      </c>
      <c r="H38" s="4">
        <v>0.41</v>
      </c>
    </row>
    <row r="39" spans="2:8">
      <c r="B39" s="1" t="s">
        <v>1148</v>
      </c>
      <c r="C39" s="11" t="s">
        <v>649</v>
      </c>
      <c r="D39" s="1" t="s">
        <v>690</v>
      </c>
      <c r="E39" s="1" t="s">
        <v>691</v>
      </c>
      <c r="F39" s="4">
        <v>2800</v>
      </c>
      <c r="G39" s="4">
        <v>67.81</v>
      </c>
      <c r="H39" s="4">
        <v>0.4</v>
      </c>
    </row>
    <row r="40" spans="2:8">
      <c r="B40" s="1" t="s">
        <v>1149</v>
      </c>
      <c r="C40" s="11" t="s">
        <v>649</v>
      </c>
      <c r="D40" s="1" t="s">
        <v>669</v>
      </c>
      <c r="E40" s="1" t="s">
        <v>692</v>
      </c>
      <c r="F40" s="4">
        <v>1650</v>
      </c>
      <c r="G40" s="4">
        <v>67.03</v>
      </c>
      <c r="H40" s="4">
        <v>0.4</v>
      </c>
    </row>
    <row r="41" spans="2:8">
      <c r="B41" s="1" t="s">
        <v>1150</v>
      </c>
      <c r="C41" s="11" t="s">
        <v>649</v>
      </c>
      <c r="D41" s="1" t="s">
        <v>659</v>
      </c>
      <c r="E41" s="1" t="s">
        <v>693</v>
      </c>
      <c r="F41" s="4">
        <v>12000</v>
      </c>
      <c r="G41" s="4">
        <v>66.69</v>
      </c>
      <c r="H41" s="4">
        <v>0.4</v>
      </c>
    </row>
    <row r="42" spans="2:8">
      <c r="B42" s="1" t="s">
        <v>1151</v>
      </c>
      <c r="C42" s="11" t="s">
        <v>649</v>
      </c>
      <c r="D42" s="1" t="s">
        <v>662</v>
      </c>
      <c r="E42" s="1" t="s">
        <v>694</v>
      </c>
      <c r="F42" s="4">
        <v>5500</v>
      </c>
      <c r="G42" s="4">
        <v>63.66</v>
      </c>
      <c r="H42" s="4">
        <v>0.38</v>
      </c>
    </row>
    <row r="43" spans="2:8">
      <c r="B43" s="1" t="s">
        <v>1152</v>
      </c>
      <c r="C43" s="11" t="s">
        <v>649</v>
      </c>
      <c r="D43" s="1" t="s">
        <v>680</v>
      </c>
      <c r="E43" s="1" t="s">
        <v>695</v>
      </c>
      <c r="F43" s="4">
        <v>4500</v>
      </c>
      <c r="G43" s="4">
        <v>63.63</v>
      </c>
      <c r="H43" s="4">
        <v>0.38</v>
      </c>
    </row>
    <row r="44" spans="2:8">
      <c r="B44" s="1" t="s">
        <v>1153</v>
      </c>
      <c r="C44" s="11" t="s">
        <v>649</v>
      </c>
      <c r="D44" s="1" t="s">
        <v>690</v>
      </c>
      <c r="E44" s="1" t="s">
        <v>696</v>
      </c>
      <c r="F44" s="4">
        <v>1650</v>
      </c>
      <c r="G44" s="4">
        <v>63.26</v>
      </c>
      <c r="H44" s="4">
        <v>0.38</v>
      </c>
    </row>
    <row r="45" spans="2:8">
      <c r="B45" s="1" t="s">
        <v>1154</v>
      </c>
      <c r="C45" s="11" t="s">
        <v>649</v>
      </c>
      <c r="D45" s="1" t="s">
        <v>697</v>
      </c>
      <c r="E45" s="1" t="s">
        <v>698</v>
      </c>
      <c r="F45" s="4">
        <v>1180</v>
      </c>
      <c r="G45" s="4">
        <v>63.09</v>
      </c>
      <c r="H45" s="4">
        <v>0.38</v>
      </c>
    </row>
    <row r="46" spans="2:8">
      <c r="B46" s="1" t="s">
        <v>1155</v>
      </c>
      <c r="C46" s="11" t="s">
        <v>649</v>
      </c>
      <c r="D46" s="1" t="s">
        <v>699</v>
      </c>
      <c r="E46" s="1" t="s">
        <v>700</v>
      </c>
      <c r="F46" s="4">
        <v>70</v>
      </c>
      <c r="G46" s="4">
        <v>56.5</v>
      </c>
      <c r="H46" s="4">
        <v>0.34</v>
      </c>
    </row>
    <row r="47" spans="2:8">
      <c r="B47" s="1" t="s">
        <v>1156</v>
      </c>
      <c r="C47" s="11" t="s">
        <v>649</v>
      </c>
      <c r="D47" s="1" t="s">
        <v>659</v>
      </c>
      <c r="E47" s="1" t="s">
        <v>701</v>
      </c>
      <c r="F47" s="4">
        <v>2400</v>
      </c>
      <c r="G47" s="4">
        <v>56.49</v>
      </c>
      <c r="H47" s="4">
        <v>0.34</v>
      </c>
    </row>
    <row r="48" spans="2:8">
      <c r="B48" s="1" t="s">
        <v>1157</v>
      </c>
      <c r="C48" s="11" t="s">
        <v>649</v>
      </c>
      <c r="D48" s="1" t="s">
        <v>669</v>
      </c>
      <c r="E48" s="1" t="s">
        <v>702</v>
      </c>
      <c r="F48" s="4">
        <v>6100</v>
      </c>
      <c r="G48" s="4">
        <v>55.53</v>
      </c>
      <c r="H48" s="4">
        <v>0.33</v>
      </c>
    </row>
    <row r="49" spans="2:8">
      <c r="B49" s="1" t="s">
        <v>1158</v>
      </c>
      <c r="C49" s="11" t="s">
        <v>649</v>
      </c>
      <c r="D49" s="1" t="s">
        <v>685</v>
      </c>
      <c r="E49" s="1" t="s">
        <v>703</v>
      </c>
      <c r="F49" s="4">
        <v>2800</v>
      </c>
      <c r="G49" s="4">
        <v>52.72</v>
      </c>
      <c r="H49" s="4">
        <v>0.31</v>
      </c>
    </row>
    <row r="50" spans="2:8">
      <c r="B50" s="1" t="s">
        <v>1159</v>
      </c>
      <c r="C50" s="11" t="s">
        <v>649</v>
      </c>
      <c r="D50" s="1" t="s">
        <v>697</v>
      </c>
      <c r="E50" s="1" t="s">
        <v>704</v>
      </c>
      <c r="F50" s="4">
        <v>4495</v>
      </c>
      <c r="G50" s="4">
        <v>51.99</v>
      </c>
      <c r="H50" s="4">
        <v>0.31</v>
      </c>
    </row>
    <row r="51" spans="2:8">
      <c r="B51" s="1" t="s">
        <v>1160</v>
      </c>
      <c r="C51" s="11" t="s">
        <v>649</v>
      </c>
      <c r="D51" s="1" t="s">
        <v>669</v>
      </c>
      <c r="E51" s="1" t="s">
        <v>705</v>
      </c>
      <c r="F51" s="4">
        <v>985</v>
      </c>
      <c r="G51" s="4">
        <v>51.94</v>
      </c>
      <c r="H51" s="4">
        <v>0.31</v>
      </c>
    </row>
    <row r="52" spans="2:8">
      <c r="B52" s="1" t="s">
        <v>1161</v>
      </c>
      <c r="C52" s="11" t="s">
        <v>649</v>
      </c>
      <c r="D52" s="1" t="s">
        <v>678</v>
      </c>
      <c r="E52" s="1" t="s">
        <v>706</v>
      </c>
      <c r="F52" s="4">
        <v>5363</v>
      </c>
      <c r="G52" s="4">
        <v>50.74</v>
      </c>
      <c r="H52" s="4">
        <v>0.3</v>
      </c>
    </row>
    <row r="53" spans="2:8">
      <c r="B53" s="1" t="s">
        <v>1162</v>
      </c>
      <c r="C53" s="11" t="s">
        <v>649</v>
      </c>
      <c r="D53" s="1" t="s">
        <v>655</v>
      </c>
      <c r="E53" s="1" t="s">
        <v>707</v>
      </c>
      <c r="F53" s="4">
        <v>2300</v>
      </c>
      <c r="G53" s="4">
        <v>48.44</v>
      </c>
      <c r="H53" s="4">
        <v>0.28999999999999998</v>
      </c>
    </row>
    <row r="54" spans="2:8">
      <c r="B54" s="1" t="s">
        <v>1163</v>
      </c>
      <c r="C54" s="11" t="s">
        <v>649</v>
      </c>
      <c r="D54" s="1" t="s">
        <v>690</v>
      </c>
      <c r="E54" s="1" t="s">
        <v>708</v>
      </c>
      <c r="F54" s="4">
        <v>700</v>
      </c>
      <c r="G54" s="4">
        <v>45.19</v>
      </c>
      <c r="H54" s="4">
        <v>0.27</v>
      </c>
    </row>
    <row r="55" spans="2:8">
      <c r="B55" s="1" t="s">
        <v>1164</v>
      </c>
      <c r="C55" s="11" t="s">
        <v>649</v>
      </c>
      <c r="D55" s="1" t="s">
        <v>665</v>
      </c>
      <c r="E55" s="1" t="s">
        <v>709</v>
      </c>
      <c r="F55" s="4">
        <v>1758</v>
      </c>
      <c r="G55" s="4">
        <v>41.06</v>
      </c>
      <c r="H55" s="4">
        <v>0.24</v>
      </c>
    </row>
    <row r="56" spans="2:8">
      <c r="B56" s="2" t="s">
        <v>710</v>
      </c>
      <c r="C56" s="10"/>
      <c r="D56" s="2"/>
      <c r="E56" s="2"/>
      <c r="F56" s="7"/>
      <c r="G56" s="7">
        <f>SUM(G10:G55)</f>
        <v>4836.91</v>
      </c>
      <c r="H56" s="7">
        <f>SUM(H10:H55)</f>
        <v>28.839999999999979</v>
      </c>
    </row>
    <row r="57" spans="2:8">
      <c r="B57" s="5" t="s">
        <v>49</v>
      </c>
      <c r="C57" s="42" t="s">
        <v>50</v>
      </c>
      <c r="D57" s="5" t="s">
        <v>51</v>
      </c>
      <c r="E57" s="5" t="s">
        <v>52</v>
      </c>
      <c r="F57" s="6" t="s">
        <v>53</v>
      </c>
      <c r="G57" s="6" t="s">
        <v>54</v>
      </c>
      <c r="H57" s="6" t="s">
        <v>55</v>
      </c>
    </row>
    <row r="58" spans="2:8">
      <c r="B58" s="2" t="s">
        <v>56</v>
      </c>
    </row>
    <row r="59" spans="2:8">
      <c r="B59" s="2" t="s">
        <v>57</v>
      </c>
    </row>
    <row r="60" spans="2:8">
      <c r="B60" s="2" t="s">
        <v>58</v>
      </c>
    </row>
    <row r="61" spans="2:8">
      <c r="B61" s="1" t="s">
        <v>549</v>
      </c>
      <c r="C61" s="11">
        <v>4.7699999999999996</v>
      </c>
      <c r="D61" s="1" t="s">
        <v>60</v>
      </c>
      <c r="E61" s="1" t="s">
        <v>550</v>
      </c>
      <c r="F61" s="4">
        <v>2500000</v>
      </c>
      <c r="G61" s="4">
        <v>2661.56</v>
      </c>
      <c r="H61" s="4">
        <v>15.87</v>
      </c>
    </row>
    <row r="62" spans="2:8">
      <c r="B62" s="1" t="s">
        <v>565</v>
      </c>
      <c r="C62" s="11">
        <v>5.78</v>
      </c>
      <c r="D62" s="1" t="s">
        <v>60</v>
      </c>
      <c r="E62" s="1" t="s">
        <v>566</v>
      </c>
      <c r="F62" s="4">
        <v>1000000</v>
      </c>
      <c r="G62" s="4">
        <v>1062.96</v>
      </c>
      <c r="H62" s="4">
        <v>6.34</v>
      </c>
    </row>
    <row r="63" spans="2:8">
      <c r="B63" s="1" t="s">
        <v>573</v>
      </c>
      <c r="C63" s="11">
        <v>4.17</v>
      </c>
      <c r="D63" s="1" t="s">
        <v>60</v>
      </c>
      <c r="E63" s="1" t="s">
        <v>574</v>
      </c>
      <c r="F63" s="4">
        <v>916800</v>
      </c>
      <c r="G63" s="4">
        <v>955.01</v>
      </c>
      <c r="H63" s="4">
        <v>5.69</v>
      </c>
    </row>
    <row r="64" spans="2:8">
      <c r="B64" s="1" t="s">
        <v>711</v>
      </c>
      <c r="C64" s="11">
        <v>6.08</v>
      </c>
      <c r="D64" s="1" t="s">
        <v>60</v>
      </c>
      <c r="E64" s="1" t="s">
        <v>712</v>
      </c>
      <c r="F64" s="4">
        <v>550000</v>
      </c>
      <c r="G64" s="4">
        <v>607.25</v>
      </c>
      <c r="H64" s="4">
        <v>3.62</v>
      </c>
    </row>
    <row r="65" spans="2:8">
      <c r="B65" s="1" t="s">
        <v>713</v>
      </c>
      <c r="C65" s="11">
        <v>5.66</v>
      </c>
      <c r="D65" s="1" t="s">
        <v>60</v>
      </c>
      <c r="E65" s="1" t="s">
        <v>714</v>
      </c>
      <c r="F65" s="4">
        <v>500000</v>
      </c>
      <c r="G65" s="4">
        <v>548.72</v>
      </c>
      <c r="H65" s="4">
        <v>3.27</v>
      </c>
    </row>
    <row r="66" spans="2:8">
      <c r="B66" s="1" t="s">
        <v>715</v>
      </c>
      <c r="C66" s="11">
        <v>6.7</v>
      </c>
      <c r="D66" s="1" t="s">
        <v>60</v>
      </c>
      <c r="E66" s="1" t="s">
        <v>716</v>
      </c>
      <c r="F66" s="4">
        <v>500000</v>
      </c>
      <c r="G66" s="4">
        <v>545.51</v>
      </c>
      <c r="H66" s="4">
        <v>3.25</v>
      </c>
    </row>
    <row r="67" spans="2:8">
      <c r="B67" s="1" t="s">
        <v>717</v>
      </c>
      <c r="C67" s="11">
        <v>5.46</v>
      </c>
      <c r="D67" s="1" t="s">
        <v>60</v>
      </c>
      <c r="E67" s="1" t="s">
        <v>718</v>
      </c>
      <c r="F67" s="4">
        <v>350000</v>
      </c>
      <c r="G67" s="4">
        <v>383.39</v>
      </c>
      <c r="H67" s="4">
        <v>2.29</v>
      </c>
    </row>
    <row r="68" spans="2:8">
      <c r="B68" s="2" t="s">
        <v>68</v>
      </c>
      <c r="C68" s="10"/>
      <c r="D68" s="2"/>
      <c r="E68" s="2"/>
      <c r="F68" s="7"/>
      <c r="G68" s="7">
        <f>SUM(G57:G67)</f>
        <v>6764.4000000000005</v>
      </c>
      <c r="H68" s="7">
        <f>SUM(H57:H67)</f>
        <v>40.330000000000005</v>
      </c>
    </row>
    <row r="69" spans="2:8">
      <c r="B69" s="2" t="s">
        <v>282</v>
      </c>
    </row>
    <row r="70" spans="2:8">
      <c r="B70" s="1" t="s">
        <v>719</v>
      </c>
      <c r="C70" s="11">
        <v>5.59</v>
      </c>
      <c r="D70" s="1" t="s">
        <v>164</v>
      </c>
      <c r="E70" s="1" t="s">
        <v>720</v>
      </c>
      <c r="F70" s="4">
        <v>100</v>
      </c>
      <c r="G70" s="4">
        <v>1057</v>
      </c>
      <c r="H70" s="4">
        <v>6.3</v>
      </c>
    </row>
    <row r="71" spans="2:8">
      <c r="B71" s="1" t="s">
        <v>1165</v>
      </c>
      <c r="C71" s="11">
        <v>3.88</v>
      </c>
      <c r="D71" s="1" t="s">
        <v>721</v>
      </c>
      <c r="E71" s="1" t="s">
        <v>722</v>
      </c>
      <c r="F71" s="4">
        <v>50</v>
      </c>
      <c r="G71" s="4">
        <v>524.72</v>
      </c>
      <c r="H71" s="4">
        <v>3.13</v>
      </c>
    </row>
    <row r="72" spans="2:8">
      <c r="B72" s="1" t="s">
        <v>240</v>
      </c>
      <c r="C72" s="11">
        <v>3.5</v>
      </c>
      <c r="D72" s="1" t="s">
        <v>164</v>
      </c>
      <c r="E72" s="1" t="s">
        <v>241</v>
      </c>
      <c r="F72" s="4">
        <v>18</v>
      </c>
      <c r="G72" s="4">
        <v>182.14</v>
      </c>
      <c r="H72" s="4">
        <v>1.0900000000000001</v>
      </c>
    </row>
    <row r="73" spans="2:8">
      <c r="B73" s="1" t="s">
        <v>1166</v>
      </c>
      <c r="C73" s="11">
        <v>4.18</v>
      </c>
      <c r="D73" s="1" t="s">
        <v>167</v>
      </c>
      <c r="E73" s="1" t="s">
        <v>208</v>
      </c>
      <c r="F73" s="4">
        <v>3</v>
      </c>
      <c r="G73" s="4">
        <v>38.479999999999997</v>
      </c>
      <c r="H73" s="4">
        <v>0.23</v>
      </c>
    </row>
    <row r="74" spans="2:8">
      <c r="B74" s="2" t="s">
        <v>937</v>
      </c>
      <c r="C74" s="10"/>
      <c r="D74" s="2"/>
      <c r="E74" s="2"/>
      <c r="F74" s="7"/>
      <c r="G74" s="7">
        <f>SUM(G69:G73)</f>
        <v>1802.3400000000001</v>
      </c>
      <c r="H74" s="7">
        <f>SUM(H69:H73)</f>
        <v>10.75</v>
      </c>
    </row>
    <row r="75" spans="2:8">
      <c r="B75" s="2" t="s">
        <v>190</v>
      </c>
      <c r="C75" s="10"/>
      <c r="D75" s="2"/>
      <c r="E75" s="2"/>
      <c r="F75" s="7"/>
      <c r="G75" s="7">
        <v>3275.91</v>
      </c>
      <c r="H75" s="7">
        <v>19.53</v>
      </c>
    </row>
    <row r="76" spans="2:8">
      <c r="B76" s="2" t="s">
        <v>144</v>
      </c>
      <c r="C76" s="10"/>
      <c r="D76" s="2"/>
      <c r="E76" s="2"/>
      <c r="F76" s="7"/>
      <c r="G76" s="7">
        <v>16679.559999999998</v>
      </c>
      <c r="H76" s="7">
        <v>99.44</v>
      </c>
    </row>
    <row r="77" spans="2:8">
      <c r="B77" s="2" t="s">
        <v>191</v>
      </c>
      <c r="C77" s="10"/>
      <c r="D77" s="2"/>
      <c r="E77" s="2"/>
      <c r="F77" s="7"/>
      <c r="G77" s="7">
        <v>94.156666200002292</v>
      </c>
      <c r="H77" s="7">
        <v>0.56000000000000227</v>
      </c>
    </row>
    <row r="78" spans="2:8">
      <c r="B78" s="2" t="s">
        <v>146</v>
      </c>
      <c r="C78" s="10"/>
      <c r="D78" s="2"/>
      <c r="E78" s="2"/>
      <c r="F78" s="7"/>
      <c r="G78" s="7">
        <v>16773.716666200002</v>
      </c>
      <c r="H78" s="7">
        <v>100</v>
      </c>
    </row>
    <row r="79" spans="2:8">
      <c r="B79" s="1" t="s">
        <v>147</v>
      </c>
    </row>
    <row r="80" spans="2:8">
      <c r="B80" s="1" t="s">
        <v>148</v>
      </c>
    </row>
    <row r="81" spans="2:3">
      <c r="B81" s="2"/>
    </row>
    <row r="82" spans="2:3" ht="25.5">
      <c r="B82" s="8" t="s">
        <v>149</v>
      </c>
      <c r="C82" s="11" t="s">
        <v>150</v>
      </c>
    </row>
    <row r="83" spans="2:3">
      <c r="B83" s="2"/>
    </row>
    <row r="84" spans="2:3">
      <c r="B84" s="2" t="s">
        <v>151</v>
      </c>
    </row>
    <row r="85" spans="2:3">
      <c r="B85" s="2" t="s">
        <v>152</v>
      </c>
    </row>
    <row r="86" spans="2:3">
      <c r="B86" s="2" t="s">
        <v>723</v>
      </c>
      <c r="C86" s="10"/>
    </row>
    <row r="87" spans="2:3">
      <c r="B87" s="2" t="s">
        <v>724</v>
      </c>
      <c r="C87" s="10"/>
    </row>
    <row r="88" spans="2:3">
      <c r="B88" s="2" t="s">
        <v>725</v>
      </c>
      <c r="C88" s="10"/>
    </row>
    <row r="89" spans="2:3">
      <c r="B89" s="2" t="s">
        <v>726</v>
      </c>
      <c r="C89" s="10"/>
    </row>
    <row r="90" spans="2:3">
      <c r="B90" s="2" t="s">
        <v>161</v>
      </c>
      <c r="C90" s="10"/>
    </row>
    <row r="91" spans="2:3">
      <c r="B91" s="9" t="s">
        <v>1237</v>
      </c>
    </row>
    <row r="92" spans="2:3">
      <c r="B92" s="2" t="s">
        <v>162</v>
      </c>
    </row>
  </sheetData>
  <mergeCells count="2">
    <mergeCell ref="B1:E1"/>
    <mergeCell ref="C3:C6"/>
  </mergeCells>
  <hyperlinks>
    <hyperlink ref="A1" location="Index!A1" display="Index" xr:uid="{00000000-0004-0000-0D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52D9-5158-4049-A15C-F92943015970}">
  <sheetPr codeName="Sheet59"/>
  <dimension ref="A1:I73"/>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3.57031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5703125" style="1" bestFit="1" customWidth="1"/>
    <col min="16135" max="16135" width="18.140625" style="1" bestFit="1" customWidth="1"/>
    <col min="16136" max="16384" width="9.140625" style="1"/>
  </cols>
  <sheetData>
    <row r="1" spans="1:9">
      <c r="A1" s="3" t="s">
        <v>0</v>
      </c>
      <c r="B1" s="265" t="s">
        <v>1343</v>
      </c>
      <c r="C1" s="265"/>
      <c r="D1" s="265"/>
      <c r="E1" s="265"/>
    </row>
    <row r="2" spans="1:9" ht="13.5" thickBot="1"/>
    <row r="3" spans="1:9" ht="15">
      <c r="B3" s="96" t="s">
        <v>2420</v>
      </c>
      <c r="C3" s="287"/>
    </row>
    <row r="4" spans="1:9" ht="30">
      <c r="B4" s="98" t="s">
        <v>2421</v>
      </c>
      <c r="C4" s="288"/>
    </row>
    <row r="5" spans="1:9" ht="15">
      <c r="B5" s="98" t="s">
        <v>2359</v>
      </c>
      <c r="C5" s="288"/>
    </row>
    <row r="6" spans="1:9" ht="45.75" thickBot="1">
      <c r="B6" s="99" t="s">
        <v>2424</v>
      </c>
      <c r="C6" s="289"/>
    </row>
    <row r="8" spans="1:9">
      <c r="B8" s="1" t="s">
        <v>48</v>
      </c>
    </row>
    <row r="10" spans="1:9">
      <c r="B10" s="5" t="s">
        <v>49</v>
      </c>
      <c r="C10" s="42" t="s">
        <v>50</v>
      </c>
      <c r="D10" s="5" t="s">
        <v>646</v>
      </c>
      <c r="E10" s="5" t="s">
        <v>52</v>
      </c>
      <c r="F10" s="6" t="s">
        <v>53</v>
      </c>
      <c r="G10" s="6" t="s">
        <v>54</v>
      </c>
      <c r="H10" s="6" t="s">
        <v>55</v>
      </c>
      <c r="I10" s="2" t="s">
        <v>647</v>
      </c>
    </row>
    <row r="11" spans="1:9">
      <c r="B11" s="2" t="s">
        <v>648</v>
      </c>
    </row>
    <row r="12" spans="1:9">
      <c r="B12" s="2" t="s">
        <v>57</v>
      </c>
    </row>
    <row r="13" spans="1:9">
      <c r="B13" s="1" t="s">
        <v>1123</v>
      </c>
      <c r="C13" s="11" t="s">
        <v>649</v>
      </c>
      <c r="D13" s="1" t="s">
        <v>650</v>
      </c>
      <c r="E13" s="1" t="s">
        <v>651</v>
      </c>
      <c r="F13" s="4">
        <v>1355000</v>
      </c>
      <c r="G13" s="4">
        <v>8136.78</v>
      </c>
      <c r="H13" s="4">
        <v>8.08</v>
      </c>
    </row>
    <row r="14" spans="1:9">
      <c r="B14" s="1" t="s">
        <v>1125</v>
      </c>
      <c r="C14" s="11" t="s">
        <v>649</v>
      </c>
      <c r="D14" s="1" t="s">
        <v>650</v>
      </c>
      <c r="E14" s="1" t="s">
        <v>654</v>
      </c>
      <c r="F14" s="4">
        <v>533500</v>
      </c>
      <c r="G14" s="4">
        <v>7534.62</v>
      </c>
      <c r="H14" s="4">
        <v>7.48</v>
      </c>
    </row>
    <row r="15" spans="1:9">
      <c r="B15" s="1" t="s">
        <v>1124</v>
      </c>
      <c r="C15" s="11" t="s">
        <v>649</v>
      </c>
      <c r="D15" s="1" t="s">
        <v>652</v>
      </c>
      <c r="E15" s="1" t="s">
        <v>653</v>
      </c>
      <c r="F15" s="4">
        <v>363000</v>
      </c>
      <c r="G15" s="4">
        <v>7240.04</v>
      </c>
      <c r="H15" s="4">
        <v>7.19</v>
      </c>
    </row>
    <row r="16" spans="1:9">
      <c r="B16" s="1" t="s">
        <v>1126</v>
      </c>
      <c r="C16" s="11" t="s">
        <v>649</v>
      </c>
      <c r="D16" s="1" t="s">
        <v>655</v>
      </c>
      <c r="E16" s="1" t="s">
        <v>656</v>
      </c>
      <c r="F16" s="4">
        <v>297000</v>
      </c>
      <c r="G16" s="4">
        <v>4022.42</v>
      </c>
      <c r="H16" s="4">
        <v>3.99</v>
      </c>
    </row>
    <row r="17" spans="2:8">
      <c r="B17" s="1" t="s">
        <v>1127</v>
      </c>
      <c r="C17" s="11" t="s">
        <v>649</v>
      </c>
      <c r="D17" s="1" t="s">
        <v>655</v>
      </c>
      <c r="E17" s="1" t="s">
        <v>657</v>
      </c>
      <c r="F17" s="4">
        <v>132000</v>
      </c>
      <c r="G17" s="4">
        <v>4007.06</v>
      </c>
      <c r="H17" s="4">
        <v>3.98</v>
      </c>
    </row>
    <row r="18" spans="2:8">
      <c r="B18" s="1" t="s">
        <v>1128</v>
      </c>
      <c r="C18" s="11" t="s">
        <v>649</v>
      </c>
      <c r="D18" s="1" t="s">
        <v>650</v>
      </c>
      <c r="E18" s="1" t="s">
        <v>658</v>
      </c>
      <c r="F18" s="4">
        <v>197000</v>
      </c>
      <c r="G18" s="4">
        <v>3445.14</v>
      </c>
      <c r="H18" s="4">
        <v>3.42</v>
      </c>
    </row>
    <row r="19" spans="2:8">
      <c r="B19" s="1" t="s">
        <v>1129</v>
      </c>
      <c r="C19" s="11" t="s">
        <v>649</v>
      </c>
      <c r="D19" s="1" t="s">
        <v>659</v>
      </c>
      <c r="E19" s="1" t="s">
        <v>660</v>
      </c>
      <c r="F19" s="4">
        <v>1613000</v>
      </c>
      <c r="G19" s="4">
        <v>3267.94</v>
      </c>
      <c r="H19" s="4">
        <v>3.25</v>
      </c>
    </row>
    <row r="20" spans="2:8">
      <c r="B20" s="1" t="s">
        <v>1130</v>
      </c>
      <c r="C20" s="11" t="s">
        <v>649</v>
      </c>
      <c r="D20" s="1" t="s">
        <v>650</v>
      </c>
      <c r="E20" s="1" t="s">
        <v>661</v>
      </c>
      <c r="F20" s="4">
        <v>452000</v>
      </c>
      <c r="G20" s="4">
        <v>3231.35</v>
      </c>
      <c r="H20" s="4">
        <v>3.21</v>
      </c>
    </row>
    <row r="21" spans="2:8">
      <c r="B21" s="1" t="s">
        <v>1131</v>
      </c>
      <c r="C21" s="11" t="s">
        <v>649</v>
      </c>
      <c r="D21" s="1" t="s">
        <v>662</v>
      </c>
      <c r="E21" s="1" t="s">
        <v>663</v>
      </c>
      <c r="F21" s="4">
        <v>315000</v>
      </c>
      <c r="G21" s="4">
        <v>3100.23</v>
      </c>
      <c r="H21" s="4">
        <v>3.08</v>
      </c>
    </row>
    <row r="22" spans="2:8">
      <c r="B22" s="1" t="s">
        <v>1132</v>
      </c>
      <c r="C22" s="11" t="s">
        <v>649</v>
      </c>
      <c r="D22" s="1" t="s">
        <v>655</v>
      </c>
      <c r="E22" s="1" t="s">
        <v>664</v>
      </c>
      <c r="F22" s="4">
        <v>304000</v>
      </c>
      <c r="G22" s="4">
        <v>2732.81</v>
      </c>
      <c r="H22" s="4">
        <v>2.71</v>
      </c>
    </row>
    <row r="23" spans="2:8">
      <c r="B23" s="1" t="s">
        <v>1135</v>
      </c>
      <c r="C23" s="11" t="s">
        <v>649</v>
      </c>
      <c r="D23" s="1" t="s">
        <v>669</v>
      </c>
      <c r="E23" s="1" t="s">
        <v>670</v>
      </c>
      <c r="F23" s="4">
        <v>51200</v>
      </c>
      <c r="G23" s="4">
        <v>2643.51</v>
      </c>
      <c r="H23" s="4">
        <v>2.63</v>
      </c>
    </row>
    <row r="24" spans="2:8">
      <c r="B24" s="1" t="s">
        <v>1133</v>
      </c>
      <c r="C24" s="11" t="s">
        <v>649</v>
      </c>
      <c r="D24" s="1" t="s">
        <v>665</v>
      </c>
      <c r="E24" s="1" t="s">
        <v>666</v>
      </c>
      <c r="F24" s="4">
        <v>61800</v>
      </c>
      <c r="G24" s="4">
        <v>2596.71</v>
      </c>
      <c r="H24" s="4">
        <v>2.58</v>
      </c>
    </row>
    <row r="25" spans="2:8">
      <c r="B25" s="1" t="s">
        <v>1134</v>
      </c>
      <c r="C25" s="11" t="s">
        <v>649</v>
      </c>
      <c r="D25" s="1" t="s">
        <v>667</v>
      </c>
      <c r="E25" s="1" t="s">
        <v>668</v>
      </c>
      <c r="F25" s="4">
        <v>1160000</v>
      </c>
      <c r="G25" s="4">
        <v>2552.58</v>
      </c>
      <c r="H25" s="4">
        <v>2.54</v>
      </c>
    </row>
    <row r="26" spans="2:8">
      <c r="B26" s="1" t="s">
        <v>1136</v>
      </c>
      <c r="C26" s="11" t="s">
        <v>649</v>
      </c>
      <c r="D26" s="1" t="s">
        <v>659</v>
      </c>
      <c r="E26" s="1" t="s">
        <v>671</v>
      </c>
      <c r="F26" s="4">
        <v>314000</v>
      </c>
      <c r="G26" s="4">
        <v>2102.23</v>
      </c>
      <c r="H26" s="4">
        <v>2.09</v>
      </c>
    </row>
    <row r="27" spans="2:8">
      <c r="B27" s="1" t="s">
        <v>1139</v>
      </c>
      <c r="C27" s="11" t="s">
        <v>649</v>
      </c>
      <c r="D27" s="1" t="s">
        <v>675</v>
      </c>
      <c r="E27" s="1" t="s">
        <v>676</v>
      </c>
      <c r="F27" s="4">
        <v>140800</v>
      </c>
      <c r="G27" s="4">
        <v>2065.61</v>
      </c>
      <c r="H27" s="4">
        <v>2.0499999999999998</v>
      </c>
    </row>
    <row r="28" spans="2:8">
      <c r="B28" s="1" t="s">
        <v>1138</v>
      </c>
      <c r="C28" s="11" t="s">
        <v>649</v>
      </c>
      <c r="D28" s="1" t="s">
        <v>673</v>
      </c>
      <c r="E28" s="1" t="s">
        <v>674</v>
      </c>
      <c r="F28" s="4">
        <v>66500</v>
      </c>
      <c r="G28" s="4">
        <v>1922.98</v>
      </c>
      <c r="H28" s="4">
        <v>1.91</v>
      </c>
    </row>
    <row r="29" spans="2:8">
      <c r="B29" s="1" t="s">
        <v>1142</v>
      </c>
      <c r="C29" s="11" t="s">
        <v>649</v>
      </c>
      <c r="D29" s="1" t="s">
        <v>680</v>
      </c>
      <c r="E29" s="1" t="s">
        <v>681</v>
      </c>
      <c r="F29" s="4">
        <v>282000</v>
      </c>
      <c r="G29" s="4">
        <v>1875.58</v>
      </c>
      <c r="H29" s="4">
        <v>1.86</v>
      </c>
    </row>
    <row r="30" spans="2:8">
      <c r="B30" s="1" t="s">
        <v>1141</v>
      </c>
      <c r="C30" s="11" t="s">
        <v>649</v>
      </c>
      <c r="D30" s="1" t="s">
        <v>678</v>
      </c>
      <c r="E30" s="1" t="s">
        <v>679</v>
      </c>
      <c r="F30" s="4">
        <v>37300</v>
      </c>
      <c r="G30" s="4">
        <v>1833.18</v>
      </c>
      <c r="H30" s="4">
        <v>1.82</v>
      </c>
    </row>
    <row r="31" spans="2:8">
      <c r="B31" s="1" t="s">
        <v>1137</v>
      </c>
      <c r="C31" s="11" t="s">
        <v>649</v>
      </c>
      <c r="D31" s="1" t="s">
        <v>659</v>
      </c>
      <c r="E31" s="1" t="s">
        <v>672</v>
      </c>
      <c r="F31" s="4">
        <v>7100</v>
      </c>
      <c r="G31" s="4">
        <v>1813.19</v>
      </c>
      <c r="H31" s="4">
        <v>1.8</v>
      </c>
    </row>
    <row r="32" spans="2:8">
      <c r="B32" s="1" t="s">
        <v>1140</v>
      </c>
      <c r="C32" s="11" t="s">
        <v>649</v>
      </c>
      <c r="D32" s="1" t="s">
        <v>655</v>
      </c>
      <c r="E32" s="1" t="s">
        <v>677</v>
      </c>
      <c r="F32" s="4">
        <v>49000</v>
      </c>
      <c r="G32" s="4">
        <v>1704.49</v>
      </c>
      <c r="H32" s="4">
        <v>1.69</v>
      </c>
    </row>
    <row r="33" spans="2:8">
      <c r="B33" s="1" t="s">
        <v>1143</v>
      </c>
      <c r="C33" s="11" t="s">
        <v>649</v>
      </c>
      <c r="D33" s="1" t="s">
        <v>665</v>
      </c>
      <c r="E33" s="1" t="s">
        <v>682</v>
      </c>
      <c r="F33" s="4">
        <v>113000</v>
      </c>
      <c r="G33" s="4">
        <v>1685.56</v>
      </c>
      <c r="H33" s="4">
        <v>1.67</v>
      </c>
    </row>
    <row r="34" spans="2:8">
      <c r="B34" s="1" t="s">
        <v>1146</v>
      </c>
      <c r="C34" s="11" t="s">
        <v>649</v>
      </c>
      <c r="D34" s="1" t="s">
        <v>685</v>
      </c>
      <c r="E34" s="1" t="s">
        <v>686</v>
      </c>
      <c r="F34" s="4">
        <v>535000</v>
      </c>
      <c r="G34" s="4">
        <v>1653.42</v>
      </c>
      <c r="H34" s="4">
        <v>1.64</v>
      </c>
    </row>
    <row r="35" spans="2:8">
      <c r="B35" s="1" t="s">
        <v>1145</v>
      </c>
      <c r="C35" s="11" t="s">
        <v>649</v>
      </c>
      <c r="D35" s="1" t="s">
        <v>659</v>
      </c>
      <c r="E35" s="1" t="s">
        <v>684</v>
      </c>
      <c r="F35" s="4">
        <v>289000</v>
      </c>
      <c r="G35" s="4">
        <v>1639.64</v>
      </c>
      <c r="H35" s="4">
        <v>1.63</v>
      </c>
    </row>
    <row r="36" spans="2:8">
      <c r="B36" s="1" t="s">
        <v>1147</v>
      </c>
      <c r="C36" s="11" t="s">
        <v>649</v>
      </c>
      <c r="D36" s="1" t="s">
        <v>680</v>
      </c>
      <c r="E36" s="1" t="s">
        <v>687</v>
      </c>
      <c r="F36" s="4">
        <v>289000</v>
      </c>
      <c r="G36" s="4">
        <v>1508.44</v>
      </c>
      <c r="H36" s="4">
        <v>1.5</v>
      </c>
    </row>
    <row r="37" spans="2:8">
      <c r="B37" s="1" t="s">
        <v>1144</v>
      </c>
      <c r="C37" s="11" t="s">
        <v>649</v>
      </c>
      <c r="D37" s="1" t="s">
        <v>665</v>
      </c>
      <c r="E37" s="1" t="s">
        <v>683</v>
      </c>
      <c r="F37" s="4">
        <v>155000</v>
      </c>
      <c r="G37" s="4">
        <v>1483.58</v>
      </c>
      <c r="H37" s="4">
        <v>1.47</v>
      </c>
    </row>
    <row r="38" spans="2:8">
      <c r="B38" s="1" t="s">
        <v>1149</v>
      </c>
      <c r="C38" s="11" t="s">
        <v>649</v>
      </c>
      <c r="D38" s="1" t="s">
        <v>669</v>
      </c>
      <c r="E38" s="1" t="s">
        <v>692</v>
      </c>
      <c r="F38" s="4">
        <v>35600</v>
      </c>
      <c r="G38" s="4">
        <v>1446.2</v>
      </c>
      <c r="H38" s="4">
        <v>1.44</v>
      </c>
    </row>
    <row r="39" spans="2:8">
      <c r="B39" s="1" t="s">
        <v>1148</v>
      </c>
      <c r="C39" s="11" t="s">
        <v>649</v>
      </c>
      <c r="D39" s="1" t="s">
        <v>690</v>
      </c>
      <c r="E39" s="1" t="s">
        <v>691</v>
      </c>
      <c r="F39" s="4">
        <v>55000</v>
      </c>
      <c r="G39" s="4">
        <v>1331.91</v>
      </c>
      <c r="H39" s="4">
        <v>1.32</v>
      </c>
    </row>
    <row r="40" spans="2:8">
      <c r="B40" s="1" t="s">
        <v>688</v>
      </c>
      <c r="C40" s="11" t="s">
        <v>649</v>
      </c>
      <c r="D40" s="1" t="s">
        <v>650</v>
      </c>
      <c r="E40" s="1" t="s">
        <v>689</v>
      </c>
      <c r="F40" s="4">
        <v>375000</v>
      </c>
      <c r="G40" s="4">
        <v>1325.63</v>
      </c>
      <c r="H40" s="4">
        <v>1.32</v>
      </c>
    </row>
    <row r="41" spans="2:8">
      <c r="B41" s="1" t="s">
        <v>1151</v>
      </c>
      <c r="C41" s="11" t="s">
        <v>649</v>
      </c>
      <c r="D41" s="1" t="s">
        <v>662</v>
      </c>
      <c r="E41" s="1" t="s">
        <v>694</v>
      </c>
      <c r="F41" s="4">
        <v>114000</v>
      </c>
      <c r="G41" s="4">
        <v>1319.44</v>
      </c>
      <c r="H41" s="4">
        <v>1.31</v>
      </c>
    </row>
    <row r="42" spans="2:8">
      <c r="B42" s="1" t="s">
        <v>1150</v>
      </c>
      <c r="C42" s="11" t="s">
        <v>649</v>
      </c>
      <c r="D42" s="1" t="s">
        <v>659</v>
      </c>
      <c r="E42" s="1" t="s">
        <v>693</v>
      </c>
      <c r="F42" s="4">
        <v>235000</v>
      </c>
      <c r="G42" s="4">
        <v>1306.01</v>
      </c>
      <c r="H42" s="4">
        <v>1.3</v>
      </c>
    </row>
    <row r="43" spans="2:8">
      <c r="B43" s="1" t="s">
        <v>1161</v>
      </c>
      <c r="C43" s="11" t="s">
        <v>649</v>
      </c>
      <c r="D43" s="1" t="s">
        <v>678</v>
      </c>
      <c r="E43" s="1" t="s">
        <v>706</v>
      </c>
      <c r="F43" s="4">
        <v>137969</v>
      </c>
      <c r="G43" s="4">
        <v>1305.32</v>
      </c>
      <c r="H43" s="4">
        <v>1.3</v>
      </c>
    </row>
    <row r="44" spans="2:8">
      <c r="B44" s="1" t="s">
        <v>1153</v>
      </c>
      <c r="C44" s="11" t="s">
        <v>649</v>
      </c>
      <c r="D44" s="1" t="s">
        <v>690</v>
      </c>
      <c r="E44" s="1" t="s">
        <v>696</v>
      </c>
      <c r="F44" s="4">
        <v>33250</v>
      </c>
      <c r="G44" s="4">
        <v>1274.72</v>
      </c>
      <c r="H44" s="4">
        <v>1.27</v>
      </c>
    </row>
    <row r="45" spans="2:8">
      <c r="B45" s="1" t="s">
        <v>1155</v>
      </c>
      <c r="C45" s="11" t="s">
        <v>649</v>
      </c>
      <c r="D45" s="1" t="s">
        <v>699</v>
      </c>
      <c r="E45" s="1" t="s">
        <v>700</v>
      </c>
      <c r="F45" s="4">
        <v>1540</v>
      </c>
      <c r="G45" s="4">
        <v>1243.0999999999999</v>
      </c>
      <c r="H45" s="4">
        <v>1.23</v>
      </c>
    </row>
    <row r="46" spans="2:8">
      <c r="B46" s="1" t="s">
        <v>1152</v>
      </c>
      <c r="C46" s="11" t="s">
        <v>649</v>
      </c>
      <c r="D46" s="1" t="s">
        <v>680</v>
      </c>
      <c r="E46" s="1" t="s">
        <v>695</v>
      </c>
      <c r="F46" s="4">
        <v>85000</v>
      </c>
      <c r="G46" s="4">
        <v>1201.9000000000001</v>
      </c>
      <c r="H46" s="4">
        <v>1.19</v>
      </c>
    </row>
    <row r="47" spans="2:8">
      <c r="B47" s="1" t="s">
        <v>1154</v>
      </c>
      <c r="C47" s="11" t="s">
        <v>649</v>
      </c>
      <c r="D47" s="1" t="s">
        <v>697</v>
      </c>
      <c r="E47" s="1" t="s">
        <v>698</v>
      </c>
      <c r="F47" s="4">
        <v>21960</v>
      </c>
      <c r="G47" s="4">
        <v>1174.17</v>
      </c>
      <c r="H47" s="4">
        <v>1.17</v>
      </c>
    </row>
    <row r="48" spans="2:8">
      <c r="B48" s="1" t="s">
        <v>1156</v>
      </c>
      <c r="C48" s="11" t="s">
        <v>649</v>
      </c>
      <c r="D48" s="1" t="s">
        <v>659</v>
      </c>
      <c r="E48" s="1" t="s">
        <v>701</v>
      </c>
      <c r="F48" s="4">
        <v>46000</v>
      </c>
      <c r="G48" s="4">
        <v>1082.73</v>
      </c>
      <c r="H48" s="4">
        <v>1.08</v>
      </c>
    </row>
    <row r="49" spans="2:8">
      <c r="B49" s="1" t="s">
        <v>1157</v>
      </c>
      <c r="C49" s="11" t="s">
        <v>649</v>
      </c>
      <c r="D49" s="1" t="s">
        <v>669</v>
      </c>
      <c r="E49" s="1" t="s">
        <v>702</v>
      </c>
      <c r="F49" s="4">
        <v>118000</v>
      </c>
      <c r="G49" s="4">
        <v>1074.21</v>
      </c>
      <c r="H49" s="4">
        <v>1.07</v>
      </c>
    </row>
    <row r="50" spans="2:8">
      <c r="B50" s="1" t="s">
        <v>1158</v>
      </c>
      <c r="C50" s="11" t="s">
        <v>649</v>
      </c>
      <c r="D50" s="1" t="s">
        <v>685</v>
      </c>
      <c r="E50" s="1" t="s">
        <v>703</v>
      </c>
      <c r="F50" s="4">
        <v>56000</v>
      </c>
      <c r="G50" s="4">
        <v>1054.3399999999999</v>
      </c>
      <c r="H50" s="4">
        <v>1.05</v>
      </c>
    </row>
    <row r="51" spans="2:8">
      <c r="B51" s="1" t="s">
        <v>1159</v>
      </c>
      <c r="C51" s="11" t="s">
        <v>649</v>
      </c>
      <c r="D51" s="1" t="s">
        <v>697</v>
      </c>
      <c r="E51" s="1" t="s">
        <v>704</v>
      </c>
      <c r="F51" s="4">
        <v>89910</v>
      </c>
      <c r="G51" s="4">
        <v>1039.94</v>
      </c>
      <c r="H51" s="4">
        <v>1.03</v>
      </c>
    </row>
    <row r="52" spans="2:8">
      <c r="B52" s="1" t="s">
        <v>1160</v>
      </c>
      <c r="C52" s="11" t="s">
        <v>649</v>
      </c>
      <c r="D52" s="1" t="s">
        <v>669</v>
      </c>
      <c r="E52" s="1" t="s">
        <v>705</v>
      </c>
      <c r="F52" s="4">
        <v>19200</v>
      </c>
      <c r="G52" s="4">
        <v>1012.51</v>
      </c>
      <c r="H52" s="4">
        <v>1.01</v>
      </c>
    </row>
    <row r="53" spans="2:8">
      <c r="B53" s="1" t="s">
        <v>1163</v>
      </c>
      <c r="C53" s="11" t="s">
        <v>649</v>
      </c>
      <c r="D53" s="1" t="s">
        <v>690</v>
      </c>
      <c r="E53" s="1" t="s">
        <v>708</v>
      </c>
      <c r="F53" s="4">
        <v>15000</v>
      </c>
      <c r="G53" s="4">
        <v>968.35</v>
      </c>
      <c r="H53" s="4">
        <v>0.96</v>
      </c>
    </row>
    <row r="54" spans="2:8">
      <c r="B54" s="1" t="s">
        <v>1162</v>
      </c>
      <c r="C54" s="11" t="s">
        <v>649</v>
      </c>
      <c r="D54" s="1" t="s">
        <v>655</v>
      </c>
      <c r="E54" s="1" t="s">
        <v>707</v>
      </c>
      <c r="F54" s="4">
        <v>45000</v>
      </c>
      <c r="G54" s="4">
        <v>947.7</v>
      </c>
      <c r="H54" s="4">
        <v>0.94</v>
      </c>
    </row>
    <row r="55" spans="2:8">
      <c r="B55" s="1" t="s">
        <v>1164</v>
      </c>
      <c r="C55" s="11" t="s">
        <v>649</v>
      </c>
      <c r="D55" s="1" t="s">
        <v>665</v>
      </c>
      <c r="E55" s="1" t="s">
        <v>709</v>
      </c>
      <c r="F55" s="4">
        <v>38510</v>
      </c>
      <c r="G55" s="4">
        <v>899.34</v>
      </c>
      <c r="H55" s="4">
        <v>0.89</v>
      </c>
    </row>
    <row r="56" spans="2:8">
      <c r="B56" s="2" t="s">
        <v>710</v>
      </c>
      <c r="C56" s="10"/>
      <c r="D56" s="2"/>
      <c r="E56" s="2"/>
      <c r="F56" s="7"/>
      <c r="G56" s="7">
        <f>SUM(G10:G55)</f>
        <v>96806.61000000003</v>
      </c>
      <c r="H56" s="7">
        <f>SUM(H10:H55)</f>
        <v>96.149999999999963</v>
      </c>
    </row>
    <row r="57" spans="2:8">
      <c r="B57" s="2" t="s">
        <v>1375</v>
      </c>
      <c r="C57" s="10"/>
      <c r="D57" s="2"/>
      <c r="E57" s="2"/>
      <c r="F57" s="7"/>
      <c r="G57" s="7">
        <v>4042.99</v>
      </c>
      <c r="H57" s="7">
        <v>4.0199999999999996</v>
      </c>
    </row>
    <row r="58" spans="2:8">
      <c r="B58" s="2" t="s">
        <v>144</v>
      </c>
      <c r="C58" s="10"/>
      <c r="D58" s="2"/>
      <c r="E58" s="2"/>
      <c r="F58" s="7"/>
      <c r="G58" s="7">
        <v>100849.60000000001</v>
      </c>
      <c r="H58" s="7">
        <v>100.16</v>
      </c>
    </row>
    <row r="59" spans="2:8">
      <c r="B59" s="2" t="s">
        <v>145</v>
      </c>
      <c r="C59" s="10"/>
      <c r="D59" s="2"/>
      <c r="E59" s="2"/>
      <c r="F59" s="7"/>
      <c r="G59" s="7">
        <v>-157.27564580000217</v>
      </c>
      <c r="H59" s="7">
        <v>-0.15999999999999659</v>
      </c>
    </row>
    <row r="60" spans="2:8">
      <c r="B60" s="2" t="s">
        <v>146</v>
      </c>
      <c r="C60" s="10"/>
      <c r="D60" s="2"/>
      <c r="E60" s="2"/>
      <c r="F60" s="7"/>
      <c r="G60" s="7">
        <v>100692.3243542</v>
      </c>
      <c r="H60" s="7">
        <v>100</v>
      </c>
    </row>
    <row r="61" spans="2:8">
      <c r="B61" s="2"/>
      <c r="C61" s="10"/>
      <c r="D61" s="2"/>
      <c r="E61" s="2"/>
      <c r="F61" s="7"/>
      <c r="G61" s="7"/>
      <c r="H61" s="7"/>
    </row>
    <row r="62" spans="2:8">
      <c r="B62" s="2" t="s">
        <v>147</v>
      </c>
    </row>
    <row r="63" spans="2:8">
      <c r="B63" s="2" t="s">
        <v>148</v>
      </c>
    </row>
    <row r="64" spans="2:8">
      <c r="B64" s="2" t="s">
        <v>151</v>
      </c>
    </row>
    <row r="65" spans="2:8">
      <c r="B65" s="2" t="s">
        <v>1376</v>
      </c>
    </row>
    <row r="66" spans="2:8">
      <c r="B66" s="2" t="s">
        <v>152</v>
      </c>
    </row>
    <row r="67" spans="2:8">
      <c r="B67" s="2" t="s">
        <v>1537</v>
      </c>
      <c r="C67" s="10"/>
    </row>
    <row r="68" spans="2:8">
      <c r="B68" s="2" t="s">
        <v>1536</v>
      </c>
      <c r="C68" s="10"/>
    </row>
    <row r="69" spans="2:8">
      <c r="B69" s="2" t="s">
        <v>1535</v>
      </c>
      <c r="C69" s="10"/>
    </row>
    <row r="70" spans="2:8">
      <c r="B70" s="2" t="s">
        <v>1534</v>
      </c>
      <c r="C70" s="10"/>
    </row>
    <row r="71" spans="2:8" s="91" customFormat="1">
      <c r="B71" s="92" t="s">
        <v>2519</v>
      </c>
      <c r="C71" s="93"/>
      <c r="F71" s="94"/>
      <c r="G71" s="94"/>
      <c r="H71" s="94"/>
    </row>
    <row r="72" spans="2:8" s="91" customFormat="1">
      <c r="B72" s="92" t="s">
        <v>161</v>
      </c>
      <c r="C72" s="95"/>
      <c r="F72" s="94"/>
      <c r="G72" s="94"/>
      <c r="H72" s="94"/>
    </row>
    <row r="73" spans="2:8" s="91" customFormat="1">
      <c r="B73" s="92" t="s">
        <v>162</v>
      </c>
      <c r="C73" s="95"/>
      <c r="F73" s="94"/>
      <c r="G73" s="94"/>
      <c r="H73" s="94"/>
    </row>
  </sheetData>
  <mergeCells count="2">
    <mergeCell ref="B1:E1"/>
    <mergeCell ref="C3:C6"/>
  </mergeCells>
  <hyperlinks>
    <hyperlink ref="A1" location="Index!A1" display="Index" xr:uid="{0D383340-4659-47D6-A5F3-F11B2DFB1A95}"/>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870C8-C607-491A-8133-DDA822D4934A}">
  <sheetPr codeName="Sheet58"/>
  <dimension ref="A1:K109"/>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1" customWidth="1"/>
    <col min="4" max="4" width="27.42578125" style="1" bestFit="1" customWidth="1"/>
    <col min="5" max="5" width="16.140625" style="1" bestFit="1" customWidth="1"/>
    <col min="6" max="6" width="10.5703125" style="4" bestFit="1" customWidth="1"/>
    <col min="7" max="7" width="18.140625" style="4" bestFit="1" customWidth="1"/>
    <col min="8" max="8" width="9.140625" style="4" bestFit="1" customWidth="1"/>
    <col min="9" max="9" width="9.140625" style="1"/>
    <col min="10" max="10" width="9.5703125" style="1" bestFit="1" customWidth="1"/>
    <col min="11" max="256" width="9.140625" style="1"/>
    <col min="257" max="257" width="5.42578125" style="1" bestFit="1" customWidth="1"/>
    <col min="258" max="258" width="73.7109375" style="1" bestFit="1" customWidth="1"/>
    <col min="259" max="259" width="13.140625" style="1" bestFit="1" customWidth="1"/>
    <col min="260" max="260" width="27.42578125" style="1" bestFit="1" customWidth="1"/>
    <col min="261" max="261" width="14.140625" style="1" bestFit="1" customWidth="1"/>
    <col min="262" max="262" width="10.5703125" style="1" bestFit="1" customWidth="1"/>
    <col min="263" max="263" width="18.140625" style="1" bestFit="1" customWidth="1"/>
    <col min="264" max="512" width="9.140625" style="1"/>
    <col min="513" max="513" width="5.42578125" style="1" bestFit="1" customWidth="1"/>
    <col min="514" max="514" width="73.7109375" style="1" bestFit="1" customWidth="1"/>
    <col min="515" max="515" width="13.140625" style="1" bestFit="1" customWidth="1"/>
    <col min="516" max="516" width="27.42578125" style="1" bestFit="1" customWidth="1"/>
    <col min="517" max="517" width="14.140625" style="1" bestFit="1" customWidth="1"/>
    <col min="518" max="518" width="10.5703125" style="1" bestFit="1" customWidth="1"/>
    <col min="519" max="519" width="18.140625" style="1" bestFit="1" customWidth="1"/>
    <col min="520" max="768" width="9.140625" style="1"/>
    <col min="769" max="769" width="5.42578125" style="1" bestFit="1" customWidth="1"/>
    <col min="770" max="770" width="73.7109375" style="1" bestFit="1" customWidth="1"/>
    <col min="771" max="771" width="13.140625" style="1" bestFit="1" customWidth="1"/>
    <col min="772" max="772" width="27.42578125" style="1" bestFit="1" customWidth="1"/>
    <col min="773" max="773" width="14.140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73.7109375" style="1" bestFit="1" customWidth="1"/>
    <col min="1027" max="1027" width="13.140625" style="1" bestFit="1" customWidth="1"/>
    <col min="1028" max="1028" width="27.42578125" style="1" bestFit="1" customWidth="1"/>
    <col min="1029" max="1029" width="14.140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73.7109375" style="1" bestFit="1" customWidth="1"/>
    <col min="1283" max="1283" width="13.140625" style="1" bestFit="1" customWidth="1"/>
    <col min="1284" max="1284" width="27.42578125" style="1" bestFit="1" customWidth="1"/>
    <col min="1285" max="1285" width="14.140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73.7109375" style="1" bestFit="1" customWidth="1"/>
    <col min="1539" max="1539" width="13.140625" style="1" bestFit="1" customWidth="1"/>
    <col min="1540" max="1540" width="27.42578125" style="1" bestFit="1" customWidth="1"/>
    <col min="1541" max="1541" width="14.140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73.7109375" style="1" bestFit="1" customWidth="1"/>
    <col min="1795" max="1795" width="13.140625" style="1" bestFit="1" customWidth="1"/>
    <col min="1796" max="1796" width="27.42578125" style="1" bestFit="1" customWidth="1"/>
    <col min="1797" max="1797" width="14.140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73.7109375" style="1" bestFit="1" customWidth="1"/>
    <col min="2051" max="2051" width="13.140625" style="1" bestFit="1" customWidth="1"/>
    <col min="2052" max="2052" width="27.42578125" style="1" bestFit="1" customWidth="1"/>
    <col min="2053" max="2053" width="14.140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73.7109375" style="1" bestFit="1" customWidth="1"/>
    <col min="2307" max="2307" width="13.140625" style="1" bestFit="1" customWidth="1"/>
    <col min="2308" max="2308" width="27.42578125" style="1" bestFit="1" customWidth="1"/>
    <col min="2309" max="2309" width="14.140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73.7109375" style="1" bestFit="1" customWidth="1"/>
    <col min="2563" max="2563" width="13.140625" style="1" bestFit="1" customWidth="1"/>
    <col min="2564" max="2564" width="27.42578125" style="1" bestFit="1" customWidth="1"/>
    <col min="2565" max="2565" width="14.140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73.7109375" style="1" bestFit="1" customWidth="1"/>
    <col min="2819" max="2819" width="13.140625" style="1" bestFit="1" customWidth="1"/>
    <col min="2820" max="2820" width="27.42578125" style="1" bestFit="1" customWidth="1"/>
    <col min="2821" max="2821" width="14.140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73.7109375" style="1" bestFit="1" customWidth="1"/>
    <col min="3075" max="3075" width="13.140625" style="1" bestFit="1" customWidth="1"/>
    <col min="3076" max="3076" width="27.42578125" style="1" bestFit="1" customWidth="1"/>
    <col min="3077" max="3077" width="14.140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73.7109375" style="1" bestFit="1" customWidth="1"/>
    <col min="3331" max="3331" width="13.140625" style="1" bestFit="1" customWidth="1"/>
    <col min="3332" max="3332" width="27.42578125" style="1" bestFit="1" customWidth="1"/>
    <col min="3333" max="3333" width="14.140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73.7109375" style="1" bestFit="1" customWidth="1"/>
    <col min="3587" max="3587" width="13.140625" style="1" bestFit="1" customWidth="1"/>
    <col min="3588" max="3588" width="27.42578125" style="1" bestFit="1" customWidth="1"/>
    <col min="3589" max="3589" width="14.140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73.7109375" style="1" bestFit="1" customWidth="1"/>
    <col min="3843" max="3843" width="13.140625" style="1" bestFit="1" customWidth="1"/>
    <col min="3844" max="3844" width="27.42578125" style="1" bestFit="1" customWidth="1"/>
    <col min="3845" max="3845" width="14.140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73.7109375" style="1" bestFit="1" customWidth="1"/>
    <col min="4099" max="4099" width="13.140625" style="1" bestFit="1" customWidth="1"/>
    <col min="4100" max="4100" width="27.42578125" style="1" bestFit="1" customWidth="1"/>
    <col min="4101" max="4101" width="14.140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73.7109375" style="1" bestFit="1" customWidth="1"/>
    <col min="4355" max="4355" width="13.140625" style="1" bestFit="1" customWidth="1"/>
    <col min="4356" max="4356" width="27.42578125" style="1" bestFit="1" customWidth="1"/>
    <col min="4357" max="4357" width="14.140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73.7109375" style="1" bestFit="1" customWidth="1"/>
    <col min="4611" max="4611" width="13.140625" style="1" bestFit="1" customWidth="1"/>
    <col min="4612" max="4612" width="27.42578125" style="1" bestFit="1" customWidth="1"/>
    <col min="4613" max="4613" width="14.140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73.7109375" style="1" bestFit="1" customWidth="1"/>
    <col min="4867" max="4867" width="13.140625" style="1" bestFit="1" customWidth="1"/>
    <col min="4868" max="4868" width="27.42578125" style="1" bestFit="1" customWidth="1"/>
    <col min="4869" max="4869" width="14.140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73.7109375" style="1" bestFit="1" customWidth="1"/>
    <col min="5123" max="5123" width="13.140625" style="1" bestFit="1" customWidth="1"/>
    <col min="5124" max="5124" width="27.42578125" style="1" bestFit="1" customWidth="1"/>
    <col min="5125" max="5125" width="14.140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73.7109375" style="1" bestFit="1" customWidth="1"/>
    <col min="5379" max="5379" width="13.140625" style="1" bestFit="1" customWidth="1"/>
    <col min="5380" max="5380" width="27.42578125" style="1" bestFit="1" customWidth="1"/>
    <col min="5381" max="5381" width="14.140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73.7109375" style="1" bestFit="1" customWidth="1"/>
    <col min="5635" max="5635" width="13.140625" style="1" bestFit="1" customWidth="1"/>
    <col min="5636" max="5636" width="27.42578125" style="1" bestFit="1" customWidth="1"/>
    <col min="5637" max="5637" width="14.140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73.7109375" style="1" bestFit="1" customWidth="1"/>
    <col min="5891" max="5891" width="13.140625" style="1" bestFit="1" customWidth="1"/>
    <col min="5892" max="5892" width="27.42578125" style="1" bestFit="1" customWidth="1"/>
    <col min="5893" max="5893" width="14.140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73.7109375" style="1" bestFit="1" customWidth="1"/>
    <col min="6147" max="6147" width="13.140625" style="1" bestFit="1" customWidth="1"/>
    <col min="6148" max="6148" width="27.42578125" style="1" bestFit="1" customWidth="1"/>
    <col min="6149" max="6149" width="14.140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73.7109375" style="1" bestFit="1" customWidth="1"/>
    <col min="6403" max="6403" width="13.140625" style="1" bestFit="1" customWidth="1"/>
    <col min="6404" max="6404" width="27.42578125" style="1" bestFit="1" customWidth="1"/>
    <col min="6405" max="6405" width="14.140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73.7109375" style="1" bestFit="1" customWidth="1"/>
    <col min="6659" max="6659" width="13.140625" style="1" bestFit="1" customWidth="1"/>
    <col min="6660" max="6660" width="27.42578125" style="1" bestFit="1" customWidth="1"/>
    <col min="6661" max="6661" width="14.140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73.7109375" style="1" bestFit="1" customWidth="1"/>
    <col min="6915" max="6915" width="13.140625" style="1" bestFit="1" customWidth="1"/>
    <col min="6916" max="6916" width="27.42578125" style="1" bestFit="1" customWidth="1"/>
    <col min="6917" max="6917" width="14.140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73.7109375" style="1" bestFit="1" customWidth="1"/>
    <col min="7171" max="7171" width="13.140625" style="1" bestFit="1" customWidth="1"/>
    <col min="7172" max="7172" width="27.42578125" style="1" bestFit="1" customWidth="1"/>
    <col min="7173" max="7173" width="14.140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73.7109375" style="1" bestFit="1" customWidth="1"/>
    <col min="7427" max="7427" width="13.140625" style="1" bestFit="1" customWidth="1"/>
    <col min="7428" max="7428" width="27.42578125" style="1" bestFit="1" customWidth="1"/>
    <col min="7429" max="7429" width="14.140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73.7109375" style="1" bestFit="1" customWidth="1"/>
    <col min="7683" max="7683" width="13.140625" style="1" bestFit="1" customWidth="1"/>
    <col min="7684" max="7684" width="27.42578125" style="1" bestFit="1" customWidth="1"/>
    <col min="7685" max="7685" width="14.140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73.7109375" style="1" bestFit="1" customWidth="1"/>
    <col min="7939" max="7939" width="13.140625" style="1" bestFit="1" customWidth="1"/>
    <col min="7940" max="7940" width="27.42578125" style="1" bestFit="1" customWidth="1"/>
    <col min="7941" max="7941" width="14.140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73.7109375" style="1" bestFit="1" customWidth="1"/>
    <col min="8195" max="8195" width="13.140625" style="1" bestFit="1" customWidth="1"/>
    <col min="8196" max="8196" width="27.42578125" style="1" bestFit="1" customWidth="1"/>
    <col min="8197" max="8197" width="14.140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73.7109375" style="1" bestFit="1" customWidth="1"/>
    <col min="8451" max="8451" width="13.140625" style="1" bestFit="1" customWidth="1"/>
    <col min="8452" max="8452" width="27.42578125" style="1" bestFit="1" customWidth="1"/>
    <col min="8453" max="8453" width="14.140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73.7109375" style="1" bestFit="1" customWidth="1"/>
    <col min="8707" max="8707" width="13.140625" style="1" bestFit="1" customWidth="1"/>
    <col min="8708" max="8708" width="27.42578125" style="1" bestFit="1" customWidth="1"/>
    <col min="8709" max="8709" width="14.140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73.7109375" style="1" bestFit="1" customWidth="1"/>
    <col min="8963" max="8963" width="13.140625" style="1" bestFit="1" customWidth="1"/>
    <col min="8964" max="8964" width="27.42578125" style="1" bestFit="1" customWidth="1"/>
    <col min="8965" max="8965" width="14.140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73.7109375" style="1" bestFit="1" customWidth="1"/>
    <col min="9219" max="9219" width="13.140625" style="1" bestFit="1" customWidth="1"/>
    <col min="9220" max="9220" width="27.42578125" style="1" bestFit="1" customWidth="1"/>
    <col min="9221" max="9221" width="14.140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73.7109375" style="1" bestFit="1" customWidth="1"/>
    <col min="9475" max="9475" width="13.140625" style="1" bestFit="1" customWidth="1"/>
    <col min="9476" max="9476" width="27.42578125" style="1" bestFit="1" customWidth="1"/>
    <col min="9477" max="9477" width="14.140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73.7109375" style="1" bestFit="1" customWidth="1"/>
    <col min="9731" max="9731" width="13.140625" style="1" bestFit="1" customWidth="1"/>
    <col min="9732" max="9732" width="27.42578125" style="1" bestFit="1" customWidth="1"/>
    <col min="9733" max="9733" width="14.140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73.7109375" style="1" bestFit="1" customWidth="1"/>
    <col min="9987" max="9987" width="13.140625" style="1" bestFit="1" customWidth="1"/>
    <col min="9988" max="9988" width="27.42578125" style="1" bestFit="1" customWidth="1"/>
    <col min="9989" max="9989" width="14.140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73.7109375" style="1" bestFit="1" customWidth="1"/>
    <col min="10243" max="10243" width="13.140625" style="1" bestFit="1" customWidth="1"/>
    <col min="10244" max="10244" width="27.42578125" style="1" bestFit="1" customWidth="1"/>
    <col min="10245" max="10245" width="14.140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73.7109375" style="1" bestFit="1" customWidth="1"/>
    <col min="10499" max="10499" width="13.140625" style="1" bestFit="1" customWidth="1"/>
    <col min="10500" max="10500" width="27.42578125" style="1" bestFit="1" customWidth="1"/>
    <col min="10501" max="10501" width="14.140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73.7109375" style="1" bestFit="1" customWidth="1"/>
    <col min="10755" max="10755" width="13.140625" style="1" bestFit="1" customWidth="1"/>
    <col min="10756" max="10756" width="27.42578125" style="1" bestFit="1" customWidth="1"/>
    <col min="10757" max="10757" width="14.140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73.7109375" style="1" bestFit="1" customWidth="1"/>
    <col min="11011" max="11011" width="13.140625" style="1" bestFit="1" customWidth="1"/>
    <col min="11012" max="11012" width="27.42578125" style="1" bestFit="1" customWidth="1"/>
    <col min="11013" max="11013" width="14.140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73.7109375" style="1" bestFit="1" customWidth="1"/>
    <col min="11267" max="11267" width="13.140625" style="1" bestFit="1" customWidth="1"/>
    <col min="11268" max="11268" width="27.42578125" style="1" bestFit="1" customWidth="1"/>
    <col min="11269" max="11269" width="14.140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73.7109375" style="1" bestFit="1" customWidth="1"/>
    <col min="11523" max="11523" width="13.140625" style="1" bestFit="1" customWidth="1"/>
    <col min="11524" max="11524" width="27.42578125" style="1" bestFit="1" customWidth="1"/>
    <col min="11525" max="11525" width="14.140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73.7109375" style="1" bestFit="1" customWidth="1"/>
    <col min="11779" max="11779" width="13.140625" style="1" bestFit="1" customWidth="1"/>
    <col min="11780" max="11780" width="27.42578125" style="1" bestFit="1" customWidth="1"/>
    <col min="11781" max="11781" width="14.140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73.7109375" style="1" bestFit="1" customWidth="1"/>
    <col min="12035" max="12035" width="13.140625" style="1" bestFit="1" customWidth="1"/>
    <col min="12036" max="12036" width="27.42578125" style="1" bestFit="1" customWidth="1"/>
    <col min="12037" max="12037" width="14.140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73.7109375" style="1" bestFit="1" customWidth="1"/>
    <col min="12291" max="12291" width="13.140625" style="1" bestFit="1" customWidth="1"/>
    <col min="12292" max="12292" width="27.42578125" style="1" bestFit="1" customWidth="1"/>
    <col min="12293" max="12293" width="14.140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73.7109375" style="1" bestFit="1" customWidth="1"/>
    <col min="12547" max="12547" width="13.140625" style="1" bestFit="1" customWidth="1"/>
    <col min="12548" max="12548" width="27.42578125" style="1" bestFit="1" customWidth="1"/>
    <col min="12549" max="12549" width="14.140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73.7109375" style="1" bestFit="1" customWidth="1"/>
    <col min="12803" max="12803" width="13.140625" style="1" bestFit="1" customWidth="1"/>
    <col min="12804" max="12804" width="27.42578125" style="1" bestFit="1" customWidth="1"/>
    <col min="12805" max="12805" width="14.140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73.7109375" style="1" bestFit="1" customWidth="1"/>
    <col min="13059" max="13059" width="13.140625" style="1" bestFit="1" customWidth="1"/>
    <col min="13060" max="13060" width="27.42578125" style="1" bestFit="1" customWidth="1"/>
    <col min="13061" max="13061" width="14.140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73.7109375" style="1" bestFit="1" customWidth="1"/>
    <col min="13315" max="13315" width="13.140625" style="1" bestFit="1" customWidth="1"/>
    <col min="13316" max="13316" width="27.42578125" style="1" bestFit="1" customWidth="1"/>
    <col min="13317" max="13317" width="14.140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73.7109375" style="1" bestFit="1" customWidth="1"/>
    <col min="13571" max="13571" width="13.140625" style="1" bestFit="1" customWidth="1"/>
    <col min="13572" max="13572" width="27.42578125" style="1" bestFit="1" customWidth="1"/>
    <col min="13573" max="13573" width="14.140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73.7109375" style="1" bestFit="1" customWidth="1"/>
    <col min="13827" max="13827" width="13.140625" style="1" bestFit="1" customWidth="1"/>
    <col min="13828" max="13828" width="27.42578125" style="1" bestFit="1" customWidth="1"/>
    <col min="13829" max="13829" width="14.140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73.7109375" style="1" bestFit="1" customWidth="1"/>
    <col min="14083" max="14083" width="13.140625" style="1" bestFit="1" customWidth="1"/>
    <col min="14084" max="14084" width="27.42578125" style="1" bestFit="1" customWidth="1"/>
    <col min="14085" max="14085" width="14.140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73.7109375" style="1" bestFit="1" customWidth="1"/>
    <col min="14339" max="14339" width="13.140625" style="1" bestFit="1" customWidth="1"/>
    <col min="14340" max="14340" width="27.42578125" style="1" bestFit="1" customWidth="1"/>
    <col min="14341" max="14341" width="14.140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73.7109375" style="1" bestFit="1" customWidth="1"/>
    <col min="14595" max="14595" width="13.140625" style="1" bestFit="1" customWidth="1"/>
    <col min="14596" max="14596" width="27.42578125" style="1" bestFit="1" customWidth="1"/>
    <col min="14597" max="14597" width="14.140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73.7109375" style="1" bestFit="1" customWidth="1"/>
    <col min="14851" max="14851" width="13.140625" style="1" bestFit="1" customWidth="1"/>
    <col min="14852" max="14852" width="27.42578125" style="1" bestFit="1" customWidth="1"/>
    <col min="14853" max="14853" width="14.140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73.7109375" style="1" bestFit="1" customWidth="1"/>
    <col min="15107" max="15107" width="13.140625" style="1" bestFit="1" customWidth="1"/>
    <col min="15108" max="15108" width="27.42578125" style="1" bestFit="1" customWidth="1"/>
    <col min="15109" max="15109" width="14.140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73.7109375" style="1" bestFit="1" customWidth="1"/>
    <col min="15363" max="15363" width="13.140625" style="1" bestFit="1" customWidth="1"/>
    <col min="15364" max="15364" width="27.42578125" style="1" bestFit="1" customWidth="1"/>
    <col min="15365" max="15365" width="14.140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73.7109375" style="1" bestFit="1" customWidth="1"/>
    <col min="15619" max="15619" width="13.140625" style="1" bestFit="1" customWidth="1"/>
    <col min="15620" max="15620" width="27.42578125" style="1" bestFit="1" customWidth="1"/>
    <col min="15621" max="15621" width="14.140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73.7109375" style="1" bestFit="1" customWidth="1"/>
    <col min="15875" max="15875" width="13.140625" style="1" bestFit="1" customWidth="1"/>
    <col min="15876" max="15876" width="27.42578125" style="1" bestFit="1" customWidth="1"/>
    <col min="15877" max="15877" width="14.140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73.7109375" style="1" bestFit="1" customWidth="1"/>
    <col min="16131" max="16131" width="13.140625" style="1" bestFit="1" customWidth="1"/>
    <col min="16132" max="16132" width="27.42578125" style="1" bestFit="1" customWidth="1"/>
    <col min="16133" max="16133" width="14.140625" style="1" bestFit="1" customWidth="1"/>
    <col min="16134" max="16134" width="10.5703125" style="1" bestFit="1" customWidth="1"/>
    <col min="16135" max="16135" width="18.140625" style="1" bestFit="1" customWidth="1"/>
    <col min="16136" max="16384" width="9.140625" style="1"/>
  </cols>
  <sheetData>
    <row r="1" spans="1:9">
      <c r="A1" s="3" t="s">
        <v>0</v>
      </c>
      <c r="B1" s="265" t="s">
        <v>1341</v>
      </c>
      <c r="C1" s="265"/>
      <c r="D1" s="265"/>
      <c r="E1" s="265"/>
    </row>
    <row r="2" spans="1:9" ht="13.5" thickBot="1"/>
    <row r="3" spans="1:9" ht="15">
      <c r="B3" s="102" t="s">
        <v>2420</v>
      </c>
      <c r="C3" s="290"/>
    </row>
    <row r="4" spans="1:9" ht="30">
      <c r="B4" s="103" t="s">
        <v>2421</v>
      </c>
      <c r="C4" s="291"/>
    </row>
    <row r="5" spans="1:9" ht="15">
      <c r="B5" s="103" t="s">
        <v>2359</v>
      </c>
      <c r="C5" s="291"/>
    </row>
    <row r="6" spans="1:9" ht="45.75" thickBot="1">
      <c r="B6" s="104" t="s">
        <v>2423</v>
      </c>
      <c r="C6" s="292"/>
    </row>
    <row r="8" spans="1:9">
      <c r="B8" s="1" t="s">
        <v>48</v>
      </c>
    </row>
    <row r="10" spans="1:9">
      <c r="B10" s="5" t="s">
        <v>49</v>
      </c>
      <c r="C10" s="42" t="s">
        <v>50</v>
      </c>
      <c r="D10" s="5" t="s">
        <v>646</v>
      </c>
      <c r="E10" s="5" t="s">
        <v>52</v>
      </c>
      <c r="F10" s="6" t="s">
        <v>53</v>
      </c>
      <c r="G10" s="6" t="s">
        <v>54</v>
      </c>
      <c r="H10" s="6" t="s">
        <v>55</v>
      </c>
      <c r="I10" s="2" t="s">
        <v>647</v>
      </c>
    </row>
    <row r="11" spans="1:9">
      <c r="B11" s="2" t="s">
        <v>648</v>
      </c>
    </row>
    <row r="12" spans="1:9">
      <c r="B12" s="2" t="s">
        <v>57</v>
      </c>
    </row>
    <row r="13" spans="1:9">
      <c r="B13" s="1" t="s">
        <v>1123</v>
      </c>
      <c r="C13" s="11" t="s">
        <v>649</v>
      </c>
      <c r="D13" s="1" t="s">
        <v>650</v>
      </c>
      <c r="E13" s="1" t="s">
        <v>651</v>
      </c>
      <c r="F13" s="4">
        <v>1575000</v>
      </c>
      <c r="G13" s="4">
        <v>9457.8799999999992</v>
      </c>
      <c r="H13" s="4">
        <v>6.9</v>
      </c>
    </row>
    <row r="14" spans="1:9">
      <c r="B14" s="1" t="s">
        <v>1125</v>
      </c>
      <c r="C14" s="11" t="s">
        <v>649</v>
      </c>
      <c r="D14" s="1" t="s">
        <v>650</v>
      </c>
      <c r="E14" s="1" t="s">
        <v>654</v>
      </c>
      <c r="F14" s="4">
        <v>617000</v>
      </c>
      <c r="G14" s="4">
        <v>8713.89</v>
      </c>
      <c r="H14" s="4">
        <v>6.36</v>
      </c>
    </row>
    <row r="15" spans="1:9">
      <c r="B15" s="1" t="s">
        <v>1124</v>
      </c>
      <c r="C15" s="11" t="s">
        <v>649</v>
      </c>
      <c r="D15" s="1" t="s">
        <v>652</v>
      </c>
      <c r="E15" s="1" t="s">
        <v>653</v>
      </c>
      <c r="F15" s="4">
        <v>432000</v>
      </c>
      <c r="G15" s="4">
        <v>8616.24</v>
      </c>
      <c r="H15" s="4">
        <v>6.28</v>
      </c>
    </row>
    <row r="16" spans="1:9">
      <c r="B16" s="1" t="s">
        <v>1126</v>
      </c>
      <c r="C16" s="11" t="s">
        <v>649</v>
      </c>
      <c r="D16" s="1" t="s">
        <v>655</v>
      </c>
      <c r="E16" s="1" t="s">
        <v>656</v>
      </c>
      <c r="F16" s="4">
        <v>345000</v>
      </c>
      <c r="G16" s="4">
        <v>4672.51</v>
      </c>
      <c r="H16" s="4">
        <v>3.41</v>
      </c>
    </row>
    <row r="17" spans="2:8">
      <c r="B17" s="1" t="s">
        <v>1127</v>
      </c>
      <c r="C17" s="11" t="s">
        <v>649</v>
      </c>
      <c r="D17" s="1" t="s">
        <v>655</v>
      </c>
      <c r="E17" s="1" t="s">
        <v>657</v>
      </c>
      <c r="F17" s="4">
        <v>153000</v>
      </c>
      <c r="G17" s="4">
        <v>4644.54</v>
      </c>
      <c r="H17" s="4">
        <v>3.39</v>
      </c>
    </row>
    <row r="18" spans="2:8">
      <c r="B18" s="1" t="s">
        <v>1128</v>
      </c>
      <c r="C18" s="11" t="s">
        <v>649</v>
      </c>
      <c r="D18" s="1" t="s">
        <v>650</v>
      </c>
      <c r="E18" s="1" t="s">
        <v>658</v>
      </c>
      <c r="F18" s="4">
        <v>229000</v>
      </c>
      <c r="G18" s="4">
        <v>4004.75</v>
      </c>
      <c r="H18" s="4">
        <v>2.92</v>
      </c>
    </row>
    <row r="19" spans="2:8">
      <c r="B19" s="1" t="s">
        <v>1129</v>
      </c>
      <c r="C19" s="11" t="s">
        <v>649</v>
      </c>
      <c r="D19" s="1" t="s">
        <v>659</v>
      </c>
      <c r="E19" s="1" t="s">
        <v>660</v>
      </c>
      <c r="F19" s="4">
        <v>1886000</v>
      </c>
      <c r="G19" s="4">
        <v>3821.04</v>
      </c>
      <c r="H19" s="4">
        <v>2.79</v>
      </c>
    </row>
    <row r="20" spans="2:8">
      <c r="B20" s="1" t="s">
        <v>1130</v>
      </c>
      <c r="C20" s="11" t="s">
        <v>649</v>
      </c>
      <c r="D20" s="1" t="s">
        <v>650</v>
      </c>
      <c r="E20" s="1" t="s">
        <v>661</v>
      </c>
      <c r="F20" s="4">
        <v>531000</v>
      </c>
      <c r="G20" s="4">
        <v>3796.12</v>
      </c>
      <c r="H20" s="4">
        <v>2.77</v>
      </c>
    </row>
    <row r="21" spans="2:8">
      <c r="B21" s="1" t="s">
        <v>1131</v>
      </c>
      <c r="C21" s="11" t="s">
        <v>649</v>
      </c>
      <c r="D21" s="1" t="s">
        <v>662</v>
      </c>
      <c r="E21" s="1" t="s">
        <v>663</v>
      </c>
      <c r="F21" s="4">
        <v>366000</v>
      </c>
      <c r="G21" s="4">
        <v>3602.17</v>
      </c>
      <c r="H21" s="4">
        <v>2.63</v>
      </c>
    </row>
    <row r="22" spans="2:8">
      <c r="B22" s="1" t="s">
        <v>1132</v>
      </c>
      <c r="C22" s="11" t="s">
        <v>649</v>
      </c>
      <c r="D22" s="1" t="s">
        <v>655</v>
      </c>
      <c r="E22" s="1" t="s">
        <v>664</v>
      </c>
      <c r="F22" s="4">
        <v>345000</v>
      </c>
      <c r="G22" s="4">
        <v>3101.38</v>
      </c>
      <c r="H22" s="4">
        <v>2.2599999999999998</v>
      </c>
    </row>
    <row r="23" spans="2:8">
      <c r="B23" s="1" t="s">
        <v>1135</v>
      </c>
      <c r="C23" s="11" t="s">
        <v>649</v>
      </c>
      <c r="D23" s="1" t="s">
        <v>669</v>
      </c>
      <c r="E23" s="1" t="s">
        <v>670</v>
      </c>
      <c r="F23" s="4">
        <v>59800</v>
      </c>
      <c r="G23" s="4">
        <v>3087.53</v>
      </c>
      <c r="H23" s="4">
        <v>2.25</v>
      </c>
    </row>
    <row r="24" spans="2:8">
      <c r="B24" s="1" t="s">
        <v>1133</v>
      </c>
      <c r="C24" s="11" t="s">
        <v>649</v>
      </c>
      <c r="D24" s="1" t="s">
        <v>665</v>
      </c>
      <c r="E24" s="1" t="s">
        <v>666</v>
      </c>
      <c r="F24" s="4">
        <v>71700</v>
      </c>
      <c r="G24" s="4">
        <v>3012.69</v>
      </c>
      <c r="H24" s="4">
        <v>2.2000000000000002</v>
      </c>
    </row>
    <row r="25" spans="2:8">
      <c r="B25" s="1" t="s">
        <v>1136</v>
      </c>
      <c r="C25" s="11" t="s">
        <v>649</v>
      </c>
      <c r="D25" s="1" t="s">
        <v>659</v>
      </c>
      <c r="E25" s="1" t="s">
        <v>671</v>
      </c>
      <c r="F25" s="4">
        <v>367000</v>
      </c>
      <c r="G25" s="4">
        <v>2457.0700000000002</v>
      </c>
      <c r="H25" s="4">
        <v>1.79</v>
      </c>
    </row>
    <row r="26" spans="2:8">
      <c r="B26" s="1" t="s">
        <v>1139</v>
      </c>
      <c r="C26" s="11" t="s">
        <v>649</v>
      </c>
      <c r="D26" s="1" t="s">
        <v>675</v>
      </c>
      <c r="E26" s="1" t="s">
        <v>676</v>
      </c>
      <c r="F26" s="4">
        <v>163000</v>
      </c>
      <c r="G26" s="4">
        <v>2391.29</v>
      </c>
      <c r="H26" s="4">
        <v>1.74</v>
      </c>
    </row>
    <row r="27" spans="2:8">
      <c r="B27" s="1" t="s">
        <v>1137</v>
      </c>
      <c r="C27" s="11" t="s">
        <v>649</v>
      </c>
      <c r="D27" s="1" t="s">
        <v>659</v>
      </c>
      <c r="E27" s="1" t="s">
        <v>672</v>
      </c>
      <c r="F27" s="4">
        <v>9200</v>
      </c>
      <c r="G27" s="4">
        <v>2349.4899999999998</v>
      </c>
      <c r="H27" s="4">
        <v>1.71</v>
      </c>
    </row>
    <row r="28" spans="2:8">
      <c r="B28" s="1" t="s">
        <v>1138</v>
      </c>
      <c r="C28" s="11" t="s">
        <v>649</v>
      </c>
      <c r="D28" s="1" t="s">
        <v>673</v>
      </c>
      <c r="E28" s="1" t="s">
        <v>674</v>
      </c>
      <c r="F28" s="4">
        <v>78500</v>
      </c>
      <c r="G28" s="4">
        <v>2269.98</v>
      </c>
      <c r="H28" s="4">
        <v>1.66</v>
      </c>
    </row>
    <row r="29" spans="2:8">
      <c r="B29" s="1" t="s">
        <v>1142</v>
      </c>
      <c r="C29" s="11" t="s">
        <v>649</v>
      </c>
      <c r="D29" s="1" t="s">
        <v>680</v>
      </c>
      <c r="E29" s="1" t="s">
        <v>681</v>
      </c>
      <c r="F29" s="4">
        <v>328000</v>
      </c>
      <c r="G29" s="4">
        <v>2181.5300000000002</v>
      </c>
      <c r="H29" s="4">
        <v>1.59</v>
      </c>
    </row>
    <row r="30" spans="2:8">
      <c r="B30" s="1" t="s">
        <v>1134</v>
      </c>
      <c r="C30" s="11" t="s">
        <v>649</v>
      </c>
      <c r="D30" s="1" t="s">
        <v>667</v>
      </c>
      <c r="E30" s="1" t="s">
        <v>668</v>
      </c>
      <c r="F30" s="4">
        <v>989000</v>
      </c>
      <c r="G30" s="4">
        <v>2176.29</v>
      </c>
      <c r="H30" s="4">
        <v>1.59</v>
      </c>
    </row>
    <row r="31" spans="2:8">
      <c r="B31" s="1" t="s">
        <v>1141</v>
      </c>
      <c r="C31" s="11" t="s">
        <v>649</v>
      </c>
      <c r="D31" s="1" t="s">
        <v>678</v>
      </c>
      <c r="E31" s="1" t="s">
        <v>679</v>
      </c>
      <c r="F31" s="4">
        <v>43300</v>
      </c>
      <c r="G31" s="4">
        <v>2128.0700000000002</v>
      </c>
      <c r="H31" s="4">
        <v>1.55</v>
      </c>
    </row>
    <row r="32" spans="2:8">
      <c r="B32" s="1" t="s">
        <v>1140</v>
      </c>
      <c r="C32" s="11" t="s">
        <v>649</v>
      </c>
      <c r="D32" s="1" t="s">
        <v>655</v>
      </c>
      <c r="E32" s="1" t="s">
        <v>677</v>
      </c>
      <c r="F32" s="4">
        <v>60050</v>
      </c>
      <c r="G32" s="4">
        <v>2088.87</v>
      </c>
      <c r="H32" s="4">
        <v>1.52</v>
      </c>
    </row>
    <row r="33" spans="2:8">
      <c r="B33" s="1" t="s">
        <v>1144</v>
      </c>
      <c r="C33" s="11" t="s">
        <v>649</v>
      </c>
      <c r="D33" s="1" t="s">
        <v>665</v>
      </c>
      <c r="E33" s="1" t="s">
        <v>683</v>
      </c>
      <c r="F33" s="4">
        <v>210000</v>
      </c>
      <c r="G33" s="4">
        <v>2010.02</v>
      </c>
      <c r="H33" s="4">
        <v>1.47</v>
      </c>
    </row>
    <row r="34" spans="2:8">
      <c r="B34" s="1" t="s">
        <v>1143</v>
      </c>
      <c r="C34" s="11" t="s">
        <v>649</v>
      </c>
      <c r="D34" s="1" t="s">
        <v>665</v>
      </c>
      <c r="E34" s="1" t="s">
        <v>682</v>
      </c>
      <c r="F34" s="4">
        <v>132000</v>
      </c>
      <c r="G34" s="4">
        <v>1968.98</v>
      </c>
      <c r="H34" s="4">
        <v>1.44</v>
      </c>
    </row>
    <row r="35" spans="2:8">
      <c r="B35" s="1" t="s">
        <v>1145</v>
      </c>
      <c r="C35" s="11" t="s">
        <v>649</v>
      </c>
      <c r="D35" s="1" t="s">
        <v>659</v>
      </c>
      <c r="E35" s="1" t="s">
        <v>684</v>
      </c>
      <c r="F35" s="4">
        <v>338300</v>
      </c>
      <c r="G35" s="4">
        <v>1919.35</v>
      </c>
      <c r="H35" s="4">
        <v>1.4</v>
      </c>
    </row>
    <row r="36" spans="2:8">
      <c r="B36" s="1" t="s">
        <v>1146</v>
      </c>
      <c r="C36" s="11" t="s">
        <v>649</v>
      </c>
      <c r="D36" s="1" t="s">
        <v>685</v>
      </c>
      <c r="E36" s="1" t="s">
        <v>686</v>
      </c>
      <c r="F36" s="4">
        <v>615000</v>
      </c>
      <c r="G36" s="4">
        <v>1900.66</v>
      </c>
      <c r="H36" s="4">
        <v>1.39</v>
      </c>
    </row>
    <row r="37" spans="2:8">
      <c r="B37" s="1" t="s">
        <v>1147</v>
      </c>
      <c r="C37" s="11" t="s">
        <v>649</v>
      </c>
      <c r="D37" s="1" t="s">
        <v>680</v>
      </c>
      <c r="E37" s="1" t="s">
        <v>687</v>
      </c>
      <c r="F37" s="4">
        <v>334000</v>
      </c>
      <c r="G37" s="4">
        <v>1743.31</v>
      </c>
      <c r="H37" s="4">
        <v>1.27</v>
      </c>
    </row>
    <row r="38" spans="2:8">
      <c r="B38" s="1" t="s">
        <v>1150</v>
      </c>
      <c r="C38" s="11" t="s">
        <v>649</v>
      </c>
      <c r="D38" s="1" t="s">
        <v>659</v>
      </c>
      <c r="E38" s="1" t="s">
        <v>693</v>
      </c>
      <c r="F38" s="4">
        <v>304000</v>
      </c>
      <c r="G38" s="4">
        <v>1689.48</v>
      </c>
      <c r="H38" s="4">
        <v>1.23</v>
      </c>
    </row>
    <row r="39" spans="2:8">
      <c r="B39" s="1" t="s">
        <v>1149</v>
      </c>
      <c r="C39" s="11" t="s">
        <v>649</v>
      </c>
      <c r="D39" s="1" t="s">
        <v>669</v>
      </c>
      <c r="E39" s="1" t="s">
        <v>692</v>
      </c>
      <c r="F39" s="4">
        <v>41100</v>
      </c>
      <c r="G39" s="4">
        <v>1669.63</v>
      </c>
      <c r="H39" s="4">
        <v>1.22</v>
      </c>
    </row>
    <row r="40" spans="2:8">
      <c r="B40" s="1" t="s">
        <v>1152</v>
      </c>
      <c r="C40" s="11" t="s">
        <v>649</v>
      </c>
      <c r="D40" s="1" t="s">
        <v>680</v>
      </c>
      <c r="E40" s="1" t="s">
        <v>695</v>
      </c>
      <c r="F40" s="4">
        <v>110000</v>
      </c>
      <c r="G40" s="4">
        <v>1555.4</v>
      </c>
      <c r="H40" s="4">
        <v>1.1299999999999999</v>
      </c>
    </row>
    <row r="41" spans="2:8">
      <c r="B41" s="1" t="s">
        <v>1148</v>
      </c>
      <c r="C41" s="11" t="s">
        <v>649</v>
      </c>
      <c r="D41" s="1" t="s">
        <v>690</v>
      </c>
      <c r="E41" s="1" t="s">
        <v>691</v>
      </c>
      <c r="F41" s="4">
        <v>64000</v>
      </c>
      <c r="G41" s="4">
        <v>1549.86</v>
      </c>
      <c r="H41" s="4">
        <v>1.1299999999999999</v>
      </c>
    </row>
    <row r="42" spans="2:8">
      <c r="B42" s="1" t="s">
        <v>1151</v>
      </c>
      <c r="C42" s="11" t="s">
        <v>649</v>
      </c>
      <c r="D42" s="1" t="s">
        <v>662</v>
      </c>
      <c r="E42" s="1" t="s">
        <v>694</v>
      </c>
      <c r="F42" s="4">
        <v>132700</v>
      </c>
      <c r="G42" s="4">
        <v>1535.87</v>
      </c>
      <c r="H42" s="4">
        <v>1.1200000000000001</v>
      </c>
    </row>
    <row r="43" spans="2:8">
      <c r="B43" s="1" t="s">
        <v>1154</v>
      </c>
      <c r="C43" s="11" t="s">
        <v>649</v>
      </c>
      <c r="D43" s="1" t="s">
        <v>697</v>
      </c>
      <c r="E43" s="1" t="s">
        <v>698</v>
      </c>
      <c r="F43" s="4">
        <v>28460</v>
      </c>
      <c r="G43" s="4">
        <v>1521.71</v>
      </c>
      <c r="H43" s="4">
        <v>1.1100000000000001</v>
      </c>
    </row>
    <row r="44" spans="2:8">
      <c r="B44" s="1" t="s">
        <v>1153</v>
      </c>
      <c r="C44" s="11" t="s">
        <v>649</v>
      </c>
      <c r="D44" s="1" t="s">
        <v>690</v>
      </c>
      <c r="E44" s="1" t="s">
        <v>696</v>
      </c>
      <c r="F44" s="4">
        <v>38500</v>
      </c>
      <c r="G44" s="4">
        <v>1475.99</v>
      </c>
      <c r="H44" s="4">
        <v>1.08</v>
      </c>
    </row>
    <row r="45" spans="2:8">
      <c r="B45" s="1" t="s">
        <v>688</v>
      </c>
      <c r="C45" s="11" t="s">
        <v>649</v>
      </c>
      <c r="D45" s="1" t="s">
        <v>650</v>
      </c>
      <c r="E45" s="1" t="s">
        <v>689</v>
      </c>
      <c r="F45" s="4">
        <v>415000</v>
      </c>
      <c r="G45" s="4">
        <v>1467.03</v>
      </c>
      <c r="H45" s="4">
        <v>1.07</v>
      </c>
    </row>
    <row r="46" spans="2:8">
      <c r="B46" s="1" t="s">
        <v>1161</v>
      </c>
      <c r="C46" s="11" t="s">
        <v>649</v>
      </c>
      <c r="D46" s="1" t="s">
        <v>678</v>
      </c>
      <c r="E46" s="1" t="s">
        <v>706</v>
      </c>
      <c r="F46" s="4">
        <v>150438</v>
      </c>
      <c r="G46" s="4">
        <v>1423.29</v>
      </c>
      <c r="H46" s="4">
        <v>1.04</v>
      </c>
    </row>
    <row r="47" spans="2:8">
      <c r="B47" s="1" t="s">
        <v>1155</v>
      </c>
      <c r="C47" s="11" t="s">
        <v>649</v>
      </c>
      <c r="D47" s="1" t="s">
        <v>699</v>
      </c>
      <c r="E47" s="1" t="s">
        <v>700</v>
      </c>
      <c r="F47" s="4">
        <v>1750</v>
      </c>
      <c r="G47" s="4">
        <v>1412.61</v>
      </c>
      <c r="H47" s="4">
        <v>1.03</v>
      </c>
    </row>
    <row r="48" spans="2:8">
      <c r="B48" s="1" t="s">
        <v>1157</v>
      </c>
      <c r="C48" s="11" t="s">
        <v>649</v>
      </c>
      <c r="D48" s="1" t="s">
        <v>669</v>
      </c>
      <c r="E48" s="1" t="s">
        <v>702</v>
      </c>
      <c r="F48" s="4">
        <v>138000</v>
      </c>
      <c r="G48" s="4">
        <v>1256.28</v>
      </c>
      <c r="H48" s="4">
        <v>0.92</v>
      </c>
    </row>
    <row r="49" spans="2:8">
      <c r="B49" s="1" t="s">
        <v>1156</v>
      </c>
      <c r="C49" s="11" t="s">
        <v>649</v>
      </c>
      <c r="D49" s="1" t="s">
        <v>659</v>
      </c>
      <c r="E49" s="1" t="s">
        <v>701</v>
      </c>
      <c r="F49" s="4">
        <v>53000</v>
      </c>
      <c r="G49" s="4">
        <v>1247.49</v>
      </c>
      <c r="H49" s="4">
        <v>0.91</v>
      </c>
    </row>
    <row r="50" spans="2:8">
      <c r="B50" s="1" t="s">
        <v>1158</v>
      </c>
      <c r="C50" s="11" t="s">
        <v>649</v>
      </c>
      <c r="D50" s="1" t="s">
        <v>685</v>
      </c>
      <c r="E50" s="1" t="s">
        <v>703</v>
      </c>
      <c r="F50" s="4">
        <v>65000</v>
      </c>
      <c r="G50" s="4">
        <v>1223.79</v>
      </c>
      <c r="H50" s="4">
        <v>0.89</v>
      </c>
    </row>
    <row r="51" spans="2:8">
      <c r="B51" s="1" t="s">
        <v>1160</v>
      </c>
      <c r="C51" s="11" t="s">
        <v>649</v>
      </c>
      <c r="D51" s="1" t="s">
        <v>669</v>
      </c>
      <c r="E51" s="1" t="s">
        <v>705</v>
      </c>
      <c r="F51" s="4">
        <v>22875</v>
      </c>
      <c r="G51" s="4">
        <v>1206.31</v>
      </c>
      <c r="H51" s="4">
        <v>0.88</v>
      </c>
    </row>
    <row r="52" spans="2:8">
      <c r="B52" s="1" t="s">
        <v>1159</v>
      </c>
      <c r="C52" s="11" t="s">
        <v>649</v>
      </c>
      <c r="D52" s="1" t="s">
        <v>697</v>
      </c>
      <c r="E52" s="1" t="s">
        <v>704</v>
      </c>
      <c r="F52" s="4">
        <v>103550</v>
      </c>
      <c r="G52" s="4">
        <v>1197.71</v>
      </c>
      <c r="H52" s="4">
        <v>0.87</v>
      </c>
    </row>
    <row r="53" spans="2:8">
      <c r="B53" s="1" t="s">
        <v>1164</v>
      </c>
      <c r="C53" s="11" t="s">
        <v>649</v>
      </c>
      <c r="D53" s="1" t="s">
        <v>665</v>
      </c>
      <c r="E53" s="1" t="s">
        <v>709</v>
      </c>
      <c r="F53" s="4">
        <v>50513</v>
      </c>
      <c r="G53" s="4">
        <v>1179.6600000000001</v>
      </c>
      <c r="H53" s="4">
        <v>0.86</v>
      </c>
    </row>
    <row r="54" spans="2:8">
      <c r="B54" s="1" t="s">
        <v>1162</v>
      </c>
      <c r="C54" s="11" t="s">
        <v>649</v>
      </c>
      <c r="D54" s="1" t="s">
        <v>655</v>
      </c>
      <c r="E54" s="1" t="s">
        <v>707</v>
      </c>
      <c r="F54" s="4">
        <v>52500</v>
      </c>
      <c r="G54" s="4">
        <v>1105.6500000000001</v>
      </c>
      <c r="H54" s="4">
        <v>0.81</v>
      </c>
    </row>
    <row r="55" spans="2:8">
      <c r="B55" s="1" t="s">
        <v>1163</v>
      </c>
      <c r="C55" s="11" t="s">
        <v>649</v>
      </c>
      <c r="D55" s="1" t="s">
        <v>690</v>
      </c>
      <c r="E55" s="1" t="s">
        <v>708</v>
      </c>
      <c r="F55" s="4">
        <v>17000</v>
      </c>
      <c r="G55" s="4">
        <v>1097.46</v>
      </c>
      <c r="H55" s="4">
        <v>0.8</v>
      </c>
    </row>
    <row r="56" spans="2:8">
      <c r="B56" s="92" t="s">
        <v>2920</v>
      </c>
      <c r="G56" s="7">
        <f>SUM(G13:G55)</f>
        <v>112930.87</v>
      </c>
      <c r="H56" s="7">
        <f>SUM(H13:H55)</f>
        <v>82.38000000000001</v>
      </c>
    </row>
    <row r="57" spans="2:8">
      <c r="B57" s="151" t="s">
        <v>3006</v>
      </c>
    </row>
    <row r="58" spans="2:8">
      <c r="B58" s="151" t="s">
        <v>1525</v>
      </c>
    </row>
    <row r="59" spans="2:8">
      <c r="B59" s="151" t="s">
        <v>2922</v>
      </c>
    </row>
    <row r="60" spans="2:8" s="87" customFormat="1">
      <c r="B60" s="87" t="s">
        <v>1526</v>
      </c>
      <c r="C60" s="88" t="s">
        <v>649</v>
      </c>
      <c r="D60" s="87" t="s">
        <v>667</v>
      </c>
      <c r="E60" s="164" t="s">
        <v>3007</v>
      </c>
      <c r="F60" s="89">
        <v>850300</v>
      </c>
      <c r="G60" s="89">
        <v>850.3</v>
      </c>
      <c r="H60" s="89">
        <v>0.62</v>
      </c>
    </row>
    <row r="61" spans="2:8">
      <c r="B61" s="151" t="s">
        <v>2923</v>
      </c>
      <c r="G61" s="7">
        <f>+G60</f>
        <v>850.3</v>
      </c>
      <c r="H61" s="7">
        <f>+H60</f>
        <v>0.62</v>
      </c>
    </row>
    <row r="62" spans="2:8">
      <c r="B62" s="2" t="s">
        <v>3008</v>
      </c>
      <c r="G62" s="7">
        <f>+G56+G61</f>
        <v>113781.17</v>
      </c>
      <c r="H62" s="7">
        <f>+H56+H61</f>
        <v>83.000000000000014</v>
      </c>
    </row>
    <row r="63" spans="2:8">
      <c r="B63" s="5" t="s">
        <v>49</v>
      </c>
      <c r="C63" s="42" t="s">
        <v>50</v>
      </c>
      <c r="D63" s="5" t="s">
        <v>51</v>
      </c>
      <c r="E63" s="5" t="s">
        <v>52</v>
      </c>
      <c r="F63" s="6" t="s">
        <v>53</v>
      </c>
      <c r="G63" s="6" t="s">
        <v>54</v>
      </c>
      <c r="H63" s="6" t="s">
        <v>55</v>
      </c>
    </row>
    <row r="64" spans="2:8">
      <c r="B64" s="2" t="s">
        <v>56</v>
      </c>
    </row>
    <row r="65" spans="2:8">
      <c r="B65" s="2" t="s">
        <v>57</v>
      </c>
    </row>
    <row r="66" spans="2:8">
      <c r="B66" s="2" t="s">
        <v>58</v>
      </c>
    </row>
    <row r="67" spans="2:8">
      <c r="B67" s="1" t="s">
        <v>565</v>
      </c>
      <c r="C67" s="11">
        <v>5.78</v>
      </c>
      <c r="D67" s="1" t="s">
        <v>60</v>
      </c>
      <c r="E67" s="1" t="s">
        <v>566</v>
      </c>
      <c r="F67" s="4">
        <v>4000000</v>
      </c>
      <c r="G67" s="4">
        <v>4251.84</v>
      </c>
      <c r="H67" s="4">
        <v>3.1</v>
      </c>
    </row>
    <row r="68" spans="2:8">
      <c r="B68" s="1" t="s">
        <v>1527</v>
      </c>
      <c r="C68" s="11">
        <v>6.42</v>
      </c>
      <c r="D68" s="1" t="s">
        <v>60</v>
      </c>
      <c r="E68" s="1" t="s">
        <v>1528</v>
      </c>
      <c r="F68" s="4">
        <v>2000000</v>
      </c>
      <c r="G68" s="4">
        <v>2048.65</v>
      </c>
      <c r="H68" s="4">
        <v>1.49</v>
      </c>
    </row>
    <row r="69" spans="2:8">
      <c r="B69" s="1" t="s">
        <v>563</v>
      </c>
      <c r="C69" s="11">
        <v>6.34</v>
      </c>
      <c r="D69" s="1" t="s">
        <v>60</v>
      </c>
      <c r="E69" s="1" t="s">
        <v>564</v>
      </c>
      <c r="F69" s="4">
        <v>200000</v>
      </c>
      <c r="G69" s="4">
        <v>211.11</v>
      </c>
      <c r="H69" s="4">
        <v>0.15</v>
      </c>
    </row>
    <row r="70" spans="2:8">
      <c r="B70" s="2" t="s">
        <v>68</v>
      </c>
      <c r="C70" s="10"/>
      <c r="D70" s="2"/>
      <c r="E70" s="2"/>
      <c r="F70" s="7"/>
      <c r="G70" s="7">
        <f>SUM(G63:G69)</f>
        <v>6511.5999999999995</v>
      </c>
      <c r="H70" s="7">
        <f>SUM(H63:H69)</f>
        <v>4.74</v>
      </c>
    </row>
    <row r="71" spans="2:8">
      <c r="B71" s="2" t="s">
        <v>375</v>
      </c>
    </row>
    <row r="72" spans="2:8">
      <c r="B72" s="1" t="s">
        <v>719</v>
      </c>
      <c r="C72" s="11">
        <v>5.59</v>
      </c>
      <c r="D72" s="1" t="s">
        <v>164</v>
      </c>
      <c r="E72" s="1" t="s">
        <v>720</v>
      </c>
      <c r="F72" s="4">
        <v>150</v>
      </c>
      <c r="G72" s="4">
        <v>1585.5</v>
      </c>
      <c r="H72" s="4">
        <v>1.1599999999999999</v>
      </c>
    </row>
    <row r="73" spans="2:8">
      <c r="B73" s="1" t="s">
        <v>1002</v>
      </c>
      <c r="C73" s="11">
        <v>4.71</v>
      </c>
      <c r="D73" s="1" t="s">
        <v>167</v>
      </c>
      <c r="E73" s="1" t="s">
        <v>614</v>
      </c>
      <c r="F73" s="4">
        <v>150</v>
      </c>
      <c r="G73" s="4">
        <v>1541.21</v>
      </c>
      <c r="H73" s="4">
        <v>1.1200000000000001</v>
      </c>
    </row>
    <row r="74" spans="2:8">
      <c r="B74" s="1" t="s">
        <v>1004</v>
      </c>
      <c r="C74" s="11">
        <v>5.94</v>
      </c>
      <c r="D74" s="1" t="s">
        <v>167</v>
      </c>
      <c r="E74" s="1" t="s">
        <v>616</v>
      </c>
      <c r="F74" s="4">
        <v>250</v>
      </c>
      <c r="G74" s="4">
        <v>523.99</v>
      </c>
      <c r="H74" s="4">
        <v>0.38</v>
      </c>
    </row>
    <row r="75" spans="2:8">
      <c r="B75" s="1" t="s">
        <v>1005</v>
      </c>
      <c r="C75" s="11">
        <v>6.32</v>
      </c>
      <c r="D75" s="1" t="s">
        <v>167</v>
      </c>
      <c r="E75" s="1" t="s">
        <v>617</v>
      </c>
      <c r="F75" s="4">
        <v>250</v>
      </c>
      <c r="G75" s="4">
        <v>519.03</v>
      </c>
      <c r="H75" s="4">
        <v>0.38</v>
      </c>
    </row>
    <row r="76" spans="2:8">
      <c r="B76" s="1" t="s">
        <v>2235</v>
      </c>
      <c r="C76" s="11">
        <v>6.65</v>
      </c>
      <c r="D76" s="1" t="s">
        <v>167</v>
      </c>
      <c r="E76" s="1" t="s">
        <v>1529</v>
      </c>
      <c r="F76" s="4">
        <v>250</v>
      </c>
      <c r="G76" s="4">
        <v>514.17999999999995</v>
      </c>
      <c r="H76" s="4">
        <v>0.38</v>
      </c>
    </row>
    <row r="77" spans="2:8">
      <c r="B77" s="1" t="s">
        <v>1192</v>
      </c>
      <c r="C77" s="11">
        <v>5.76</v>
      </c>
      <c r="D77" s="1" t="s">
        <v>250</v>
      </c>
      <c r="E77" s="1" t="s">
        <v>251</v>
      </c>
      <c r="F77" s="4">
        <v>6000</v>
      </c>
      <c r="G77" s="4">
        <v>60.34</v>
      </c>
      <c r="H77" s="4">
        <v>0.04</v>
      </c>
    </row>
    <row r="78" spans="2:8">
      <c r="B78" s="1" t="s">
        <v>1223</v>
      </c>
      <c r="C78" s="11">
        <v>3.71</v>
      </c>
      <c r="D78" s="1" t="s">
        <v>164</v>
      </c>
      <c r="E78" s="1" t="s">
        <v>376</v>
      </c>
      <c r="F78" s="4">
        <v>10</v>
      </c>
      <c r="G78" s="4">
        <v>50.16</v>
      </c>
      <c r="H78" s="4">
        <v>0.04</v>
      </c>
    </row>
    <row r="79" spans="2:8">
      <c r="B79" s="1" t="s">
        <v>1171</v>
      </c>
      <c r="C79" s="11">
        <v>3.81</v>
      </c>
      <c r="D79" s="1" t="s">
        <v>164</v>
      </c>
      <c r="E79" s="1" t="s">
        <v>174</v>
      </c>
      <c r="F79" s="4">
        <v>4</v>
      </c>
      <c r="G79" s="4">
        <v>41.22</v>
      </c>
      <c r="H79" s="4">
        <v>0.03</v>
      </c>
    </row>
    <row r="80" spans="2:8">
      <c r="B80" s="1" t="s">
        <v>170</v>
      </c>
      <c r="C80" s="11">
        <v>3.84</v>
      </c>
      <c r="D80" s="1" t="s">
        <v>167</v>
      </c>
      <c r="E80" s="1" t="s">
        <v>171</v>
      </c>
      <c r="F80" s="4">
        <v>2</v>
      </c>
      <c r="G80" s="4">
        <v>20.7</v>
      </c>
      <c r="H80" s="4">
        <v>0.02</v>
      </c>
    </row>
    <row r="81" spans="2:11">
      <c r="B81" s="2" t="s">
        <v>189</v>
      </c>
      <c r="C81" s="10"/>
      <c r="D81" s="2"/>
      <c r="E81" s="2"/>
      <c r="F81" s="7"/>
      <c r="G81" s="7">
        <f>SUM(G71:G80)</f>
        <v>4856.33</v>
      </c>
      <c r="H81" s="7">
        <f>SUM(H71:H80)</f>
        <v>3.55</v>
      </c>
    </row>
    <row r="82" spans="2:11">
      <c r="B82" s="2" t="s">
        <v>628</v>
      </c>
    </row>
    <row r="83" spans="2:11">
      <c r="B83" s="1" t="s">
        <v>1016</v>
      </c>
      <c r="C83" s="11">
        <v>5.65</v>
      </c>
      <c r="D83" s="1" t="s">
        <v>164</v>
      </c>
      <c r="E83" s="1" t="s">
        <v>630</v>
      </c>
      <c r="F83" s="4">
        <v>40</v>
      </c>
      <c r="G83" s="4">
        <v>421.74</v>
      </c>
      <c r="H83" s="4">
        <v>0.31</v>
      </c>
    </row>
    <row r="84" spans="2:11">
      <c r="B84" s="2" t="s">
        <v>631</v>
      </c>
      <c r="C84" s="10"/>
      <c r="D84" s="2"/>
      <c r="E84" s="2"/>
      <c r="F84" s="7"/>
      <c r="G84" s="7">
        <f>SUM(G82:G83)</f>
        <v>421.74</v>
      </c>
      <c r="H84" s="7">
        <f>SUM(H82:H83)</f>
        <v>0.31</v>
      </c>
    </row>
    <row r="85" spans="2:11">
      <c r="B85" s="2" t="s">
        <v>190</v>
      </c>
      <c r="C85" s="10"/>
      <c r="D85" s="2"/>
      <c r="E85" s="2"/>
      <c r="F85" s="7"/>
      <c r="G85" s="7">
        <v>10623.74</v>
      </c>
      <c r="H85" s="7">
        <v>7.75</v>
      </c>
    </row>
    <row r="86" spans="2:11">
      <c r="B86" s="2" t="s">
        <v>144</v>
      </c>
      <c r="C86" s="10"/>
      <c r="D86" s="2"/>
      <c r="E86" s="2"/>
      <c r="F86" s="7"/>
      <c r="G86" s="7">
        <f>+G62+G70+G81+G84+G85</f>
        <v>136194.58000000002</v>
      </c>
      <c r="H86" s="7">
        <f>+H62+H70+H81+H84+H85</f>
        <v>99.350000000000009</v>
      </c>
      <c r="J86" s="7"/>
      <c r="K86" s="7"/>
    </row>
    <row r="87" spans="2:11">
      <c r="B87" s="2" t="s">
        <v>191</v>
      </c>
      <c r="C87" s="10"/>
      <c r="D87" s="2"/>
      <c r="E87" s="2"/>
      <c r="F87" s="7"/>
      <c r="G87" s="7">
        <v>916.2798485000003</v>
      </c>
      <c r="H87" s="7">
        <v>0.65</v>
      </c>
    </row>
    <row r="88" spans="2:11">
      <c r="B88" s="2" t="s">
        <v>146</v>
      </c>
      <c r="C88" s="10"/>
      <c r="D88" s="2"/>
      <c r="E88" s="2"/>
      <c r="F88" s="7"/>
      <c r="G88" s="7">
        <v>137110.8598485</v>
      </c>
      <c r="H88" s="7">
        <v>100</v>
      </c>
    </row>
    <row r="89" spans="2:11">
      <c r="B89" s="2"/>
      <c r="C89" s="10"/>
      <c r="D89" s="2"/>
      <c r="E89" s="2"/>
      <c r="F89" s="7"/>
      <c r="G89" s="7"/>
      <c r="H89" s="7"/>
    </row>
    <row r="90" spans="2:11">
      <c r="B90" s="2" t="s">
        <v>147</v>
      </c>
    </row>
    <row r="91" spans="2:11">
      <c r="B91" s="2" t="s">
        <v>148</v>
      </c>
    </row>
    <row r="92" spans="2:11">
      <c r="B92" s="9" t="s">
        <v>897</v>
      </c>
    </row>
    <row r="93" spans="2:11">
      <c r="B93" s="2" t="s">
        <v>1376</v>
      </c>
    </row>
    <row r="94" spans="2:11">
      <c r="B94" s="2" t="s">
        <v>152</v>
      </c>
    </row>
    <row r="95" spans="2:11">
      <c r="B95" s="2" t="s">
        <v>1530</v>
      </c>
      <c r="C95" s="10"/>
    </row>
    <row r="96" spans="2:11">
      <c r="B96" s="2" t="s">
        <v>1531</v>
      </c>
      <c r="C96" s="10"/>
    </row>
    <row r="97" spans="2:8">
      <c r="B97" s="2" t="s">
        <v>1532</v>
      </c>
      <c r="C97" s="10"/>
    </row>
    <row r="98" spans="2:8">
      <c r="B98" s="2" t="s">
        <v>1533</v>
      </c>
      <c r="C98" s="10"/>
    </row>
    <row r="99" spans="2:8">
      <c r="B99" s="2" t="s">
        <v>2908</v>
      </c>
      <c r="C99" s="10"/>
    </row>
    <row r="100" spans="2:8">
      <c r="B100" s="2" t="s">
        <v>2521</v>
      </c>
    </row>
    <row r="101" spans="2:8">
      <c r="B101" s="2" t="s">
        <v>161</v>
      </c>
    </row>
    <row r="102" spans="2:8">
      <c r="B102" s="2" t="s">
        <v>162</v>
      </c>
    </row>
    <row r="104" spans="2:8">
      <c r="B104" s="9" t="s">
        <v>899</v>
      </c>
      <c r="C104" s="13"/>
      <c r="D104" s="13"/>
      <c r="E104" s="13"/>
      <c r="F104" s="14"/>
      <c r="G104" s="14"/>
      <c r="H104" s="1"/>
    </row>
    <row r="105" spans="2:8" ht="128.25">
      <c r="B105" s="15" t="s">
        <v>900</v>
      </c>
      <c r="C105" s="15" t="s">
        <v>901</v>
      </c>
      <c r="D105" s="17" t="s">
        <v>902</v>
      </c>
      <c r="E105" s="17" t="s">
        <v>903</v>
      </c>
      <c r="F105" s="18" t="s">
        <v>923</v>
      </c>
      <c r="G105" s="14"/>
      <c r="H105" s="1"/>
    </row>
    <row r="106" spans="2:8" ht="15">
      <c r="B106" s="24" t="s">
        <v>924</v>
      </c>
      <c r="C106" s="24" t="s">
        <v>2344</v>
      </c>
      <c r="D106" s="23">
        <v>577.79999999999995</v>
      </c>
      <c r="E106" s="90">
        <v>0.45</v>
      </c>
      <c r="F106" s="22">
        <v>2943.68055</v>
      </c>
      <c r="G106" s="14" t="s">
        <v>909</v>
      </c>
      <c r="H106" s="1"/>
    </row>
    <row r="107" spans="2:8">
      <c r="B107" s="13"/>
      <c r="C107" s="13"/>
      <c r="D107" s="13"/>
      <c r="E107" s="13"/>
      <c r="F107" s="14"/>
      <c r="G107" s="14"/>
      <c r="H107" s="1"/>
    </row>
    <row r="108" spans="2:8">
      <c r="B108" s="13" t="s">
        <v>2345</v>
      </c>
      <c r="C108" s="13"/>
      <c r="D108" s="13"/>
      <c r="E108" s="13"/>
      <c r="F108" s="14"/>
      <c r="G108" s="14"/>
      <c r="H108" s="1"/>
    </row>
    <row r="109" spans="2:8">
      <c r="B109" s="13"/>
      <c r="C109" s="13"/>
      <c r="D109" s="13"/>
      <c r="E109" s="13"/>
      <c r="F109" s="14"/>
      <c r="G109" s="14"/>
      <c r="H109" s="1"/>
    </row>
  </sheetData>
  <mergeCells count="2">
    <mergeCell ref="B1:E1"/>
    <mergeCell ref="C3:C6"/>
  </mergeCells>
  <hyperlinks>
    <hyperlink ref="A1" location="Index!A1" display="Index" xr:uid="{FA867B0D-B85E-466F-96B3-3A90E5D9D2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3C957-E106-4C34-815A-543B326A5EF2}">
  <dimension ref="A1:K78"/>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7109375" style="1" bestFit="1" customWidth="1"/>
    <col min="5" max="5" width="16.1406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9">
      <c r="A1" s="3" t="s">
        <v>0</v>
      </c>
      <c r="B1" s="265" t="s">
        <v>1327</v>
      </c>
      <c r="C1" s="265"/>
      <c r="D1" s="265"/>
      <c r="E1" s="265"/>
    </row>
    <row r="2" spans="1:9" ht="13.5" thickBot="1">
      <c r="B2" s="108"/>
    </row>
    <row r="3" spans="1:9" ht="15">
      <c r="B3" s="102" t="s">
        <v>2425</v>
      </c>
      <c r="C3" s="293"/>
    </row>
    <row r="4" spans="1:9" ht="30">
      <c r="B4" s="103" t="s">
        <v>2426</v>
      </c>
      <c r="C4" s="294"/>
    </row>
    <row r="5" spans="1:9" ht="15">
      <c r="B5" s="105"/>
      <c r="C5" s="294"/>
    </row>
    <row r="6" spans="1:9" ht="15">
      <c r="B6" s="105" t="s">
        <v>2359</v>
      </c>
      <c r="C6" s="294"/>
    </row>
    <row r="7" spans="1:9" ht="15">
      <c r="B7" s="105" t="s">
        <v>2372</v>
      </c>
      <c r="C7" s="294"/>
    </row>
    <row r="8" spans="1:9" ht="30.75" thickBot="1">
      <c r="B8" s="104" t="s">
        <v>2427</v>
      </c>
      <c r="C8" s="295"/>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1123</v>
      </c>
      <c r="C15" s="11" t="s">
        <v>649</v>
      </c>
      <c r="D15" s="1" t="s">
        <v>650</v>
      </c>
      <c r="E15" s="1" t="s">
        <v>651</v>
      </c>
      <c r="F15" s="4">
        <v>1420000</v>
      </c>
      <c r="G15" s="4">
        <v>8527.1</v>
      </c>
      <c r="H15" s="4">
        <v>9.52</v>
      </c>
    </row>
    <row r="16" spans="1:9">
      <c r="B16" s="1" t="s">
        <v>1125</v>
      </c>
      <c r="C16" s="11" t="s">
        <v>649</v>
      </c>
      <c r="D16" s="1" t="s">
        <v>650</v>
      </c>
      <c r="E16" s="1" t="s">
        <v>654</v>
      </c>
      <c r="F16" s="4">
        <v>520000</v>
      </c>
      <c r="G16" s="4">
        <v>7343.96</v>
      </c>
      <c r="H16" s="4">
        <v>8.1999999999999993</v>
      </c>
    </row>
    <row r="17" spans="2:8">
      <c r="B17" s="1" t="s">
        <v>1124</v>
      </c>
      <c r="C17" s="11" t="s">
        <v>649</v>
      </c>
      <c r="D17" s="1" t="s">
        <v>652</v>
      </c>
      <c r="E17" s="1" t="s">
        <v>653</v>
      </c>
      <c r="F17" s="4">
        <v>350000</v>
      </c>
      <c r="G17" s="4">
        <v>6980.75</v>
      </c>
      <c r="H17" s="4">
        <v>7.79</v>
      </c>
    </row>
    <row r="18" spans="2:8">
      <c r="B18" s="1" t="s">
        <v>688</v>
      </c>
      <c r="C18" s="11" t="s">
        <v>649</v>
      </c>
      <c r="D18" s="1" t="s">
        <v>650</v>
      </c>
      <c r="E18" s="1" t="s">
        <v>689</v>
      </c>
      <c r="F18" s="4">
        <v>1905000</v>
      </c>
      <c r="G18" s="4">
        <v>6734.18</v>
      </c>
      <c r="H18" s="4">
        <v>7.52</v>
      </c>
    </row>
    <row r="19" spans="2:8">
      <c r="B19" s="1" t="s">
        <v>1126</v>
      </c>
      <c r="C19" s="11" t="s">
        <v>649</v>
      </c>
      <c r="D19" s="1" t="s">
        <v>655</v>
      </c>
      <c r="E19" s="1" t="s">
        <v>656</v>
      </c>
      <c r="F19" s="4">
        <v>462000</v>
      </c>
      <c r="G19" s="4">
        <v>6257.1</v>
      </c>
      <c r="H19" s="4">
        <v>6.98</v>
      </c>
    </row>
    <row r="20" spans="2:8">
      <c r="B20" s="1" t="s">
        <v>1997</v>
      </c>
      <c r="C20" s="11" t="s">
        <v>649</v>
      </c>
      <c r="D20" s="1" t="s">
        <v>1421</v>
      </c>
      <c r="E20" s="1" t="s">
        <v>1560</v>
      </c>
      <c r="F20" s="4">
        <v>800000</v>
      </c>
      <c r="G20" s="4">
        <v>4294</v>
      </c>
      <c r="H20" s="4">
        <v>4.79</v>
      </c>
    </row>
    <row r="21" spans="2:8">
      <c r="B21" s="1" t="s">
        <v>1130</v>
      </c>
      <c r="C21" s="11" t="s">
        <v>649</v>
      </c>
      <c r="D21" s="1" t="s">
        <v>650</v>
      </c>
      <c r="E21" s="1" t="s">
        <v>661</v>
      </c>
      <c r="F21" s="4">
        <v>570000</v>
      </c>
      <c r="G21" s="4">
        <v>4074.93</v>
      </c>
      <c r="H21" s="4">
        <v>4.55</v>
      </c>
    </row>
    <row r="22" spans="2:8">
      <c r="B22" s="1" t="s">
        <v>1992</v>
      </c>
      <c r="C22" s="11" t="s">
        <v>649</v>
      </c>
      <c r="D22" s="1" t="s">
        <v>1489</v>
      </c>
      <c r="E22" s="1" t="s">
        <v>1490</v>
      </c>
      <c r="F22" s="4">
        <v>350000</v>
      </c>
      <c r="G22" s="4">
        <v>3619</v>
      </c>
      <c r="H22" s="4">
        <v>4.04</v>
      </c>
    </row>
    <row r="23" spans="2:8">
      <c r="B23" s="1" t="s">
        <v>1996</v>
      </c>
      <c r="C23" s="11" t="s">
        <v>649</v>
      </c>
      <c r="D23" s="1" t="s">
        <v>1411</v>
      </c>
      <c r="E23" s="1" t="s">
        <v>1568</v>
      </c>
      <c r="F23" s="4">
        <v>199000</v>
      </c>
      <c r="G23" s="4">
        <v>2667.5</v>
      </c>
      <c r="H23" s="4">
        <v>2.98</v>
      </c>
    </row>
    <row r="24" spans="2:8">
      <c r="B24" s="1" t="s">
        <v>1127</v>
      </c>
      <c r="C24" s="11" t="s">
        <v>649</v>
      </c>
      <c r="D24" s="1" t="s">
        <v>655</v>
      </c>
      <c r="E24" s="1" t="s">
        <v>657</v>
      </c>
      <c r="F24" s="4">
        <v>85000</v>
      </c>
      <c r="G24" s="4">
        <v>2580.3000000000002</v>
      </c>
      <c r="H24" s="4">
        <v>2.88</v>
      </c>
    </row>
    <row r="25" spans="2:8">
      <c r="B25" s="1" t="s">
        <v>1993</v>
      </c>
      <c r="C25" s="11" t="s">
        <v>649</v>
      </c>
      <c r="D25" s="1" t="s">
        <v>662</v>
      </c>
      <c r="E25" s="1" t="s">
        <v>1395</v>
      </c>
      <c r="F25" s="4">
        <v>90000</v>
      </c>
      <c r="G25" s="4">
        <v>2178.09</v>
      </c>
      <c r="H25" s="4">
        <v>2.4300000000000002</v>
      </c>
    </row>
    <row r="26" spans="2:8">
      <c r="B26" s="1" t="s">
        <v>1157</v>
      </c>
      <c r="C26" s="11" t="s">
        <v>649</v>
      </c>
      <c r="D26" s="1" t="s">
        <v>669</v>
      </c>
      <c r="E26" s="1" t="s">
        <v>702</v>
      </c>
      <c r="F26" s="4">
        <v>235000</v>
      </c>
      <c r="G26" s="4">
        <v>2139.3200000000002</v>
      </c>
      <c r="H26" s="4">
        <v>2.39</v>
      </c>
    </row>
    <row r="27" spans="2:8">
      <c r="B27" s="1" t="s">
        <v>1128</v>
      </c>
      <c r="C27" s="11" t="s">
        <v>649</v>
      </c>
      <c r="D27" s="1" t="s">
        <v>650</v>
      </c>
      <c r="E27" s="1" t="s">
        <v>658</v>
      </c>
      <c r="F27" s="4">
        <v>120000</v>
      </c>
      <c r="G27" s="4">
        <v>2098.56</v>
      </c>
      <c r="H27" s="4">
        <v>2.34</v>
      </c>
    </row>
    <row r="28" spans="2:8">
      <c r="B28" s="1" t="s">
        <v>2012</v>
      </c>
      <c r="C28" s="11" t="s">
        <v>649</v>
      </c>
      <c r="D28" s="1" t="s">
        <v>667</v>
      </c>
      <c r="E28" s="1" t="s">
        <v>1513</v>
      </c>
      <c r="F28" s="4">
        <v>2015000</v>
      </c>
      <c r="G28" s="4">
        <v>1991.83</v>
      </c>
      <c r="H28" s="4">
        <v>2.2200000000000002</v>
      </c>
    </row>
    <row r="29" spans="2:8">
      <c r="B29" s="1" t="s">
        <v>2205</v>
      </c>
      <c r="C29" s="11" t="s">
        <v>649</v>
      </c>
      <c r="D29" s="1" t="s">
        <v>655</v>
      </c>
      <c r="E29" s="1" t="s">
        <v>1408</v>
      </c>
      <c r="F29" s="4">
        <v>400000</v>
      </c>
      <c r="G29" s="4">
        <v>1971</v>
      </c>
      <c r="H29" s="4">
        <v>2.2000000000000002</v>
      </c>
    </row>
    <row r="30" spans="2:8">
      <c r="B30" s="1" t="s">
        <v>2013</v>
      </c>
      <c r="C30" s="11" t="s">
        <v>649</v>
      </c>
      <c r="D30" s="1" t="s">
        <v>685</v>
      </c>
      <c r="E30" s="1" t="s">
        <v>1496</v>
      </c>
      <c r="F30" s="4">
        <v>140000</v>
      </c>
      <c r="G30" s="4">
        <v>1962.45</v>
      </c>
      <c r="H30" s="4">
        <v>2.19</v>
      </c>
    </row>
    <row r="31" spans="2:8">
      <c r="B31" s="1" t="s">
        <v>2261</v>
      </c>
      <c r="C31" s="11" t="s">
        <v>649</v>
      </c>
      <c r="D31" s="1" t="s">
        <v>1424</v>
      </c>
      <c r="E31" s="1" t="s">
        <v>1425</v>
      </c>
      <c r="F31" s="4">
        <v>4500</v>
      </c>
      <c r="G31" s="4">
        <v>1940.17</v>
      </c>
      <c r="H31" s="4">
        <v>2.17</v>
      </c>
    </row>
    <row r="32" spans="2:8">
      <c r="B32" s="1" t="s">
        <v>2215</v>
      </c>
      <c r="C32" s="11" t="s">
        <v>649</v>
      </c>
      <c r="D32" s="1" t="s">
        <v>659</v>
      </c>
      <c r="E32" s="1" t="s">
        <v>1447</v>
      </c>
      <c r="F32" s="4">
        <v>340000</v>
      </c>
      <c r="G32" s="4">
        <v>1829.37</v>
      </c>
      <c r="H32" s="4">
        <v>2.04</v>
      </c>
    </row>
    <row r="33" spans="2:8">
      <c r="B33" s="1" t="s">
        <v>1156</v>
      </c>
      <c r="C33" s="11" t="s">
        <v>649</v>
      </c>
      <c r="D33" s="1" t="s">
        <v>659</v>
      </c>
      <c r="E33" s="1" t="s">
        <v>701</v>
      </c>
      <c r="F33" s="4">
        <v>70000</v>
      </c>
      <c r="G33" s="4">
        <v>1647.63</v>
      </c>
      <c r="H33" s="4">
        <v>1.84</v>
      </c>
    </row>
    <row r="34" spans="2:8">
      <c r="B34" s="1" t="s">
        <v>1999</v>
      </c>
      <c r="C34" s="11" t="s">
        <v>649</v>
      </c>
      <c r="D34" s="1" t="s">
        <v>669</v>
      </c>
      <c r="E34" s="1" t="s">
        <v>1463</v>
      </c>
      <c r="F34" s="4">
        <v>250000</v>
      </c>
      <c r="G34" s="4">
        <v>1636.13</v>
      </c>
      <c r="H34" s="4">
        <v>1.83</v>
      </c>
    </row>
    <row r="35" spans="2:8">
      <c r="B35" s="1" t="s">
        <v>1995</v>
      </c>
      <c r="C35" s="11" t="s">
        <v>649</v>
      </c>
      <c r="D35" s="1" t="s">
        <v>685</v>
      </c>
      <c r="E35" s="1" t="s">
        <v>1492</v>
      </c>
      <c r="F35" s="4">
        <v>24000</v>
      </c>
      <c r="G35" s="4">
        <v>1506.95</v>
      </c>
      <c r="H35" s="4">
        <v>1.68</v>
      </c>
    </row>
    <row r="36" spans="2:8">
      <c r="B36" s="1" t="s">
        <v>2030</v>
      </c>
      <c r="C36" s="11" t="s">
        <v>649</v>
      </c>
      <c r="D36" s="1" t="s">
        <v>690</v>
      </c>
      <c r="E36" s="1" t="s">
        <v>1570</v>
      </c>
      <c r="F36" s="4">
        <v>166000</v>
      </c>
      <c r="G36" s="4">
        <v>1249.23</v>
      </c>
      <c r="H36" s="4">
        <v>1.39</v>
      </c>
    </row>
    <row r="37" spans="2:8">
      <c r="B37" s="1" t="s">
        <v>1135</v>
      </c>
      <c r="C37" s="11" t="s">
        <v>649</v>
      </c>
      <c r="D37" s="1" t="s">
        <v>669</v>
      </c>
      <c r="E37" s="1" t="s">
        <v>670</v>
      </c>
      <c r="F37" s="4">
        <v>22000</v>
      </c>
      <c r="G37" s="4">
        <v>1135.8800000000001</v>
      </c>
      <c r="H37" s="4">
        <v>1.27</v>
      </c>
    </row>
    <row r="38" spans="2:8">
      <c r="B38" s="1" t="s">
        <v>1152</v>
      </c>
      <c r="C38" s="11" t="s">
        <v>649</v>
      </c>
      <c r="D38" s="1" t="s">
        <v>680</v>
      </c>
      <c r="E38" s="1" t="s">
        <v>695</v>
      </c>
      <c r="F38" s="4">
        <v>80000</v>
      </c>
      <c r="G38" s="4">
        <v>1131.2</v>
      </c>
      <c r="H38" s="4">
        <v>1.26</v>
      </c>
    </row>
    <row r="39" spans="2:8">
      <c r="B39" s="1" t="s">
        <v>2010</v>
      </c>
      <c r="C39" s="11" t="s">
        <v>649</v>
      </c>
      <c r="D39" s="1" t="s">
        <v>680</v>
      </c>
      <c r="E39" s="1" t="s">
        <v>1396</v>
      </c>
      <c r="F39" s="4">
        <v>120000</v>
      </c>
      <c r="G39" s="4">
        <v>1114.44</v>
      </c>
      <c r="H39" s="4">
        <v>1.24</v>
      </c>
    </row>
    <row r="40" spans="2:8">
      <c r="B40" s="1" t="s">
        <v>2262</v>
      </c>
      <c r="C40" s="11" t="s">
        <v>649</v>
      </c>
      <c r="D40" s="1" t="s">
        <v>669</v>
      </c>
      <c r="E40" s="1" t="s">
        <v>1469</v>
      </c>
      <c r="F40" s="4">
        <v>74000</v>
      </c>
      <c r="G40" s="4">
        <v>1032.56</v>
      </c>
      <c r="H40" s="4">
        <v>1.1499999999999999</v>
      </c>
    </row>
    <row r="41" spans="2:8">
      <c r="B41" s="1" t="s">
        <v>2263</v>
      </c>
      <c r="C41" s="11" t="s">
        <v>649</v>
      </c>
      <c r="D41" s="1" t="s">
        <v>669</v>
      </c>
      <c r="E41" s="1" t="s">
        <v>1466</v>
      </c>
      <c r="F41" s="4">
        <v>48000</v>
      </c>
      <c r="G41" s="4">
        <v>1010.54</v>
      </c>
      <c r="H41" s="4">
        <v>1.1299999999999999</v>
      </c>
    </row>
    <row r="42" spans="2:8">
      <c r="B42" s="1" t="s">
        <v>2264</v>
      </c>
      <c r="C42" s="11" t="s">
        <v>649</v>
      </c>
      <c r="D42" s="1" t="s">
        <v>655</v>
      </c>
      <c r="E42" s="1" t="s">
        <v>1409</v>
      </c>
      <c r="F42" s="4">
        <v>135000</v>
      </c>
      <c r="G42" s="4">
        <v>995.02</v>
      </c>
      <c r="H42" s="4">
        <v>1.1100000000000001</v>
      </c>
    </row>
    <row r="43" spans="2:8">
      <c r="B43" s="1" t="s">
        <v>1139</v>
      </c>
      <c r="C43" s="11" t="s">
        <v>649</v>
      </c>
      <c r="D43" s="1" t="s">
        <v>675</v>
      </c>
      <c r="E43" s="1" t="s">
        <v>676</v>
      </c>
      <c r="F43" s="4">
        <v>65000</v>
      </c>
      <c r="G43" s="4">
        <v>953.58</v>
      </c>
      <c r="H43" s="4">
        <v>1.06</v>
      </c>
    </row>
    <row r="44" spans="2:8">
      <c r="B44" s="1" t="s">
        <v>2032</v>
      </c>
      <c r="C44" s="11" t="s">
        <v>649</v>
      </c>
      <c r="D44" s="1" t="s">
        <v>652</v>
      </c>
      <c r="E44" s="1" t="s">
        <v>1501</v>
      </c>
      <c r="F44" s="4">
        <v>225000</v>
      </c>
      <c r="G44" s="4">
        <v>949.05</v>
      </c>
      <c r="H44" s="4">
        <v>1.06</v>
      </c>
    </row>
    <row r="45" spans="2:8">
      <c r="B45" s="1" t="s">
        <v>2256</v>
      </c>
      <c r="C45" s="11" t="s">
        <v>649</v>
      </c>
      <c r="D45" s="1" t="s">
        <v>699</v>
      </c>
      <c r="E45" s="1" t="s">
        <v>1641</v>
      </c>
      <c r="F45" s="4">
        <v>73000</v>
      </c>
      <c r="G45" s="4">
        <v>943.49</v>
      </c>
      <c r="H45" s="4">
        <v>1.05</v>
      </c>
    </row>
    <row r="46" spans="2:8">
      <c r="B46" s="1" t="s">
        <v>1129</v>
      </c>
      <c r="C46" s="11" t="s">
        <v>649</v>
      </c>
      <c r="D46" s="1" t="s">
        <v>659</v>
      </c>
      <c r="E46" s="1" t="s">
        <v>660</v>
      </c>
      <c r="F46" s="4">
        <v>450000</v>
      </c>
      <c r="G46" s="4">
        <v>911.7</v>
      </c>
      <c r="H46" s="4">
        <v>1.02</v>
      </c>
    </row>
    <row r="47" spans="2:8">
      <c r="B47" s="1" t="s">
        <v>2037</v>
      </c>
      <c r="C47" s="11" t="s">
        <v>649</v>
      </c>
      <c r="D47" s="1" t="s">
        <v>655</v>
      </c>
      <c r="E47" s="1" t="s">
        <v>1407</v>
      </c>
      <c r="F47" s="4">
        <v>90000</v>
      </c>
      <c r="G47" s="4">
        <v>864.36</v>
      </c>
      <c r="H47" s="4">
        <v>0.96</v>
      </c>
    </row>
    <row r="48" spans="2:8">
      <c r="B48" s="1" t="s">
        <v>2198</v>
      </c>
      <c r="C48" s="11" t="s">
        <v>649</v>
      </c>
      <c r="D48" s="1" t="s">
        <v>675</v>
      </c>
      <c r="E48" s="1" t="s">
        <v>1555</v>
      </c>
      <c r="F48" s="4">
        <v>100000</v>
      </c>
      <c r="G48" s="4">
        <v>837.6</v>
      </c>
      <c r="H48" s="4">
        <v>0.93</v>
      </c>
    </row>
    <row r="49" spans="2:11">
      <c r="B49" s="1" t="s">
        <v>1132</v>
      </c>
      <c r="C49" s="11" t="s">
        <v>649</v>
      </c>
      <c r="D49" s="1" t="s">
        <v>655</v>
      </c>
      <c r="E49" s="1" t="s">
        <v>664</v>
      </c>
      <c r="F49" s="4">
        <v>90000</v>
      </c>
      <c r="G49" s="4">
        <v>809.06</v>
      </c>
      <c r="H49" s="4">
        <v>0.9</v>
      </c>
    </row>
    <row r="50" spans="2:11" s="87" customFormat="1">
      <c r="B50" s="87" t="s">
        <v>2265</v>
      </c>
      <c r="C50" s="88" t="s">
        <v>649</v>
      </c>
      <c r="D50" s="87" t="s">
        <v>1366</v>
      </c>
      <c r="E50" s="87" t="s">
        <v>1671</v>
      </c>
      <c r="F50" s="89">
        <v>945000</v>
      </c>
      <c r="G50" s="89">
        <v>18.43</v>
      </c>
      <c r="H50" s="89">
        <v>0.02</v>
      </c>
    </row>
    <row r="51" spans="2:11" s="87" customFormat="1">
      <c r="B51" s="92" t="s">
        <v>2920</v>
      </c>
      <c r="C51" s="88"/>
      <c r="F51" s="89"/>
      <c r="G51" s="153">
        <f>SUM(G15:G50)</f>
        <v>87936.46</v>
      </c>
      <c r="H51" s="153">
        <f>SUM(H15:H50)</f>
        <v>98.13000000000001</v>
      </c>
    </row>
    <row r="52" spans="2:11" s="87" customFormat="1">
      <c r="B52" s="151" t="s">
        <v>3006</v>
      </c>
      <c r="C52" s="88"/>
      <c r="F52" s="89"/>
      <c r="G52" s="89"/>
      <c r="H52" s="89"/>
    </row>
    <row r="53" spans="2:11" s="87" customFormat="1">
      <c r="B53" s="151" t="s">
        <v>1525</v>
      </c>
      <c r="C53" s="88"/>
      <c r="F53" s="89"/>
      <c r="G53" s="89"/>
      <c r="H53" s="89"/>
    </row>
    <row r="54" spans="2:11" s="87" customFormat="1">
      <c r="B54" s="151" t="s">
        <v>2922</v>
      </c>
      <c r="C54" s="88"/>
      <c r="F54" s="89"/>
      <c r="G54" s="89"/>
      <c r="H54" s="89"/>
    </row>
    <row r="55" spans="2:11" s="87" customFormat="1">
      <c r="B55" s="87" t="s">
        <v>1526</v>
      </c>
      <c r="C55" s="88" t="s">
        <v>649</v>
      </c>
      <c r="D55" s="87" t="s">
        <v>667</v>
      </c>
      <c r="E55" s="164" t="s">
        <v>3007</v>
      </c>
      <c r="F55" s="89">
        <v>599500</v>
      </c>
      <c r="G55" s="89">
        <v>599.5</v>
      </c>
      <c r="H55" s="89">
        <v>0.67</v>
      </c>
    </row>
    <row r="56" spans="2:11" s="87" customFormat="1">
      <c r="B56" s="151" t="s">
        <v>2923</v>
      </c>
      <c r="C56" s="88"/>
      <c r="F56" s="89"/>
      <c r="G56" s="153">
        <f>SUM(G55)</f>
        <v>599.5</v>
      </c>
      <c r="H56" s="153">
        <f>SUM(H55)</f>
        <v>0.67</v>
      </c>
    </row>
    <row r="57" spans="2:11" s="87" customFormat="1">
      <c r="B57" s="2" t="s">
        <v>3008</v>
      </c>
      <c r="C57" s="88"/>
      <c r="F57" s="89"/>
      <c r="G57" s="89"/>
      <c r="H57" s="89"/>
    </row>
    <row r="58" spans="2:11">
      <c r="B58" s="151" t="s">
        <v>1375</v>
      </c>
      <c r="C58" s="152"/>
      <c r="D58" s="151"/>
      <c r="E58" s="151"/>
      <c r="F58" s="153"/>
      <c r="G58" s="153">
        <v>1453.29</v>
      </c>
      <c r="H58" s="153">
        <v>1.62</v>
      </c>
      <c r="I58" s="87"/>
    </row>
    <row r="59" spans="2:11">
      <c r="B59" s="151" t="s">
        <v>144</v>
      </c>
      <c r="C59" s="152"/>
      <c r="D59" s="151"/>
      <c r="E59" s="151"/>
      <c r="F59" s="153"/>
      <c r="G59" s="153">
        <v>89989.25</v>
      </c>
      <c r="H59" s="153">
        <v>100.44</v>
      </c>
      <c r="I59" s="87"/>
      <c r="J59" s="153"/>
      <c r="K59" s="153"/>
    </row>
    <row r="60" spans="2:11">
      <c r="B60" s="151" t="s">
        <v>145</v>
      </c>
      <c r="C60" s="152"/>
      <c r="D60" s="151"/>
      <c r="E60" s="151"/>
      <c r="F60" s="153"/>
      <c r="G60" s="153">
        <v>-392.50941549000618</v>
      </c>
      <c r="H60" s="153">
        <v>-0.43999999999999773</v>
      </c>
      <c r="I60" s="87"/>
    </row>
    <row r="61" spans="2:11">
      <c r="B61" s="151" t="s">
        <v>146</v>
      </c>
      <c r="C61" s="152"/>
      <c r="D61" s="151"/>
      <c r="E61" s="151"/>
      <c r="F61" s="153"/>
      <c r="G61" s="153">
        <v>89596.74058451</v>
      </c>
      <c r="H61" s="153">
        <v>100</v>
      </c>
      <c r="I61" s="87"/>
    </row>
    <row r="62" spans="2:11">
      <c r="B62" s="151"/>
      <c r="C62" s="152"/>
      <c r="D62" s="151"/>
      <c r="E62" s="151"/>
      <c r="F62" s="153"/>
      <c r="G62" s="153"/>
      <c r="H62" s="153"/>
      <c r="I62" s="87"/>
    </row>
    <row r="63" spans="2:11">
      <c r="B63" s="2" t="s">
        <v>147</v>
      </c>
    </row>
    <row r="64" spans="2:11">
      <c r="B64" s="2" t="s">
        <v>148</v>
      </c>
    </row>
    <row r="65" spans="2:8">
      <c r="B65" s="2" t="s">
        <v>151</v>
      </c>
    </row>
    <row r="66" spans="2:8">
      <c r="B66" s="2" t="s">
        <v>1376</v>
      </c>
    </row>
    <row r="67" spans="2:8">
      <c r="B67" s="2" t="s">
        <v>152</v>
      </c>
    </row>
    <row r="68" spans="2:8">
      <c r="B68" s="2" t="s">
        <v>1670</v>
      </c>
      <c r="C68" s="10"/>
    </row>
    <row r="69" spans="2:8">
      <c r="B69" s="2" t="s">
        <v>1669</v>
      </c>
      <c r="C69" s="10"/>
    </row>
    <row r="70" spans="2:8">
      <c r="B70" s="2" t="s">
        <v>1668</v>
      </c>
      <c r="C70" s="10"/>
    </row>
    <row r="71" spans="2:8">
      <c r="B71" s="2" t="s">
        <v>1667</v>
      </c>
      <c r="C71" s="10"/>
    </row>
    <row r="72" spans="2:8">
      <c r="B72" s="2" t="s">
        <v>1666</v>
      </c>
      <c r="C72" s="10"/>
    </row>
    <row r="73" spans="2:8">
      <c r="B73" s="2" t="s">
        <v>1665</v>
      </c>
      <c r="C73" s="10"/>
    </row>
    <row r="74" spans="2:8">
      <c r="B74" s="2" t="s">
        <v>1664</v>
      </c>
      <c r="C74" s="10"/>
    </row>
    <row r="75" spans="2:8">
      <c r="B75" s="2" t="s">
        <v>1663</v>
      </c>
      <c r="C75" s="10"/>
    </row>
    <row r="76" spans="2:8" s="91" customFormat="1">
      <c r="B76" s="92" t="s">
        <v>2910</v>
      </c>
      <c r="C76" s="93"/>
      <c r="F76" s="94"/>
      <c r="G76" s="94"/>
      <c r="H76" s="94"/>
    </row>
    <row r="77" spans="2:8" s="91" customFormat="1">
      <c r="B77" s="92" t="s">
        <v>161</v>
      </c>
      <c r="C77" s="95"/>
      <c r="F77" s="94"/>
      <c r="G77" s="94"/>
      <c r="H77" s="94"/>
    </row>
    <row r="78" spans="2:8" s="91" customFormat="1">
      <c r="B78" s="92" t="s">
        <v>162</v>
      </c>
      <c r="C78" s="95"/>
      <c r="F78" s="94"/>
      <c r="G78" s="94"/>
      <c r="H78" s="94"/>
    </row>
  </sheetData>
  <mergeCells count="2">
    <mergeCell ref="B1:E1"/>
    <mergeCell ref="C3:C8"/>
  </mergeCells>
  <hyperlinks>
    <hyperlink ref="A1" location="Index!A1" display="Index" xr:uid="{A2C26984-EBA3-4846-B1D4-C00995FD4F03}"/>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00722-6B56-48EE-BC79-A9B8092D3AA6}">
  <dimension ref="A1:I83"/>
  <sheetViews>
    <sheetView topLeftCell="A46"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6.1406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5703125" style="1" bestFit="1" customWidth="1"/>
    <col min="16135" max="16135" width="18.140625" style="1" bestFit="1" customWidth="1"/>
    <col min="16136" max="16384" width="9.140625" style="1"/>
  </cols>
  <sheetData>
    <row r="1" spans="1:9">
      <c r="A1" s="3" t="s">
        <v>0</v>
      </c>
      <c r="B1" s="265" t="s">
        <v>1308</v>
      </c>
      <c r="C1" s="265"/>
      <c r="D1" s="265"/>
      <c r="E1" s="265"/>
    </row>
    <row r="2" spans="1:9" ht="13.5" thickBot="1"/>
    <row r="3" spans="1:9" ht="15">
      <c r="B3" s="96" t="s">
        <v>2441</v>
      </c>
      <c r="C3" s="266"/>
    </row>
    <row r="4" spans="1:9" ht="30">
      <c r="B4" s="97" t="s">
        <v>2442</v>
      </c>
      <c r="C4" s="267"/>
    </row>
    <row r="5" spans="1:9" ht="15">
      <c r="B5" s="100"/>
      <c r="C5" s="267"/>
    </row>
    <row r="6" spans="1:9" ht="15">
      <c r="B6" s="97" t="s">
        <v>2359</v>
      </c>
      <c r="C6" s="267"/>
    </row>
    <row r="7" spans="1:9" ht="15">
      <c r="B7" s="98" t="s">
        <v>2443</v>
      </c>
      <c r="C7" s="267"/>
    </row>
    <row r="8" spans="1:9" ht="30.75" thickBot="1">
      <c r="B8" s="99" t="s">
        <v>2444</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1123</v>
      </c>
      <c r="C15" s="11" t="s">
        <v>649</v>
      </c>
      <c r="D15" s="1" t="s">
        <v>650</v>
      </c>
      <c r="E15" s="1" t="s">
        <v>651</v>
      </c>
      <c r="F15" s="4">
        <v>2435000</v>
      </c>
      <c r="G15" s="4">
        <v>14622.18</v>
      </c>
      <c r="H15" s="4">
        <v>8.02</v>
      </c>
    </row>
    <row r="16" spans="1:9">
      <c r="B16" s="1" t="s">
        <v>1125</v>
      </c>
      <c r="C16" s="11" t="s">
        <v>649</v>
      </c>
      <c r="D16" s="1" t="s">
        <v>650</v>
      </c>
      <c r="E16" s="1" t="s">
        <v>654</v>
      </c>
      <c r="F16" s="4">
        <v>981000</v>
      </c>
      <c r="G16" s="4">
        <v>13854.66</v>
      </c>
      <c r="H16" s="4">
        <v>7.6</v>
      </c>
    </row>
    <row r="17" spans="2:8">
      <c r="B17" s="1" t="s">
        <v>1124</v>
      </c>
      <c r="C17" s="11" t="s">
        <v>649</v>
      </c>
      <c r="D17" s="1" t="s">
        <v>652</v>
      </c>
      <c r="E17" s="1" t="s">
        <v>653</v>
      </c>
      <c r="F17" s="4">
        <v>677000</v>
      </c>
      <c r="G17" s="4">
        <v>13502.77</v>
      </c>
      <c r="H17" s="4">
        <v>7.41</v>
      </c>
    </row>
    <row r="18" spans="2:8">
      <c r="B18" s="1" t="s">
        <v>1126</v>
      </c>
      <c r="C18" s="11" t="s">
        <v>649</v>
      </c>
      <c r="D18" s="1" t="s">
        <v>655</v>
      </c>
      <c r="E18" s="1" t="s">
        <v>656</v>
      </c>
      <c r="F18" s="4">
        <v>556000</v>
      </c>
      <c r="G18" s="4">
        <v>7530.19</v>
      </c>
      <c r="H18" s="4">
        <v>4.13</v>
      </c>
    </row>
    <row r="19" spans="2:8">
      <c r="B19" s="1" t="s">
        <v>1127</v>
      </c>
      <c r="C19" s="11" t="s">
        <v>649</v>
      </c>
      <c r="D19" s="1" t="s">
        <v>655</v>
      </c>
      <c r="E19" s="1" t="s">
        <v>657</v>
      </c>
      <c r="F19" s="4">
        <v>243000</v>
      </c>
      <c r="G19" s="4">
        <v>7376.63</v>
      </c>
      <c r="H19" s="4">
        <v>4.05</v>
      </c>
    </row>
    <row r="20" spans="2:8">
      <c r="B20" s="1" t="s">
        <v>1128</v>
      </c>
      <c r="C20" s="11" t="s">
        <v>649</v>
      </c>
      <c r="D20" s="1" t="s">
        <v>650</v>
      </c>
      <c r="E20" s="1" t="s">
        <v>658</v>
      </c>
      <c r="F20" s="4">
        <v>361000</v>
      </c>
      <c r="G20" s="4">
        <v>6313.17</v>
      </c>
      <c r="H20" s="4">
        <v>3.46</v>
      </c>
    </row>
    <row r="21" spans="2:8">
      <c r="B21" s="1" t="s">
        <v>1129</v>
      </c>
      <c r="C21" s="11" t="s">
        <v>649</v>
      </c>
      <c r="D21" s="1" t="s">
        <v>659</v>
      </c>
      <c r="E21" s="1" t="s">
        <v>660</v>
      </c>
      <c r="F21" s="4">
        <v>3060000</v>
      </c>
      <c r="G21" s="4">
        <v>6199.56</v>
      </c>
      <c r="H21" s="4">
        <v>3.4</v>
      </c>
    </row>
    <row r="22" spans="2:8">
      <c r="B22" s="1" t="s">
        <v>1130</v>
      </c>
      <c r="C22" s="11" t="s">
        <v>649</v>
      </c>
      <c r="D22" s="1" t="s">
        <v>650</v>
      </c>
      <c r="E22" s="1" t="s">
        <v>661</v>
      </c>
      <c r="F22" s="4">
        <v>845000</v>
      </c>
      <c r="G22" s="4">
        <v>6040.91</v>
      </c>
      <c r="H22" s="4">
        <v>3.31</v>
      </c>
    </row>
    <row r="23" spans="2:8">
      <c r="B23" s="1" t="s">
        <v>1131</v>
      </c>
      <c r="C23" s="11" t="s">
        <v>649</v>
      </c>
      <c r="D23" s="1" t="s">
        <v>662</v>
      </c>
      <c r="E23" s="1" t="s">
        <v>663</v>
      </c>
      <c r="F23" s="4">
        <v>577500</v>
      </c>
      <c r="G23" s="4">
        <v>5683.76</v>
      </c>
      <c r="H23" s="4">
        <v>3.12</v>
      </c>
    </row>
    <row r="24" spans="2:8">
      <c r="B24" s="1" t="s">
        <v>1146</v>
      </c>
      <c r="C24" s="11" t="s">
        <v>649</v>
      </c>
      <c r="D24" s="1" t="s">
        <v>685</v>
      </c>
      <c r="E24" s="1" t="s">
        <v>686</v>
      </c>
      <c r="F24" s="4">
        <v>1720000</v>
      </c>
      <c r="G24" s="4">
        <v>5315.66</v>
      </c>
      <c r="H24" s="4">
        <v>2.92</v>
      </c>
    </row>
    <row r="25" spans="2:8">
      <c r="B25" s="1" t="s">
        <v>1132</v>
      </c>
      <c r="C25" s="11" t="s">
        <v>649</v>
      </c>
      <c r="D25" s="1" t="s">
        <v>655</v>
      </c>
      <c r="E25" s="1" t="s">
        <v>664</v>
      </c>
      <c r="F25" s="4">
        <v>557000</v>
      </c>
      <c r="G25" s="4">
        <v>5007.1499999999996</v>
      </c>
      <c r="H25" s="4">
        <v>2.75</v>
      </c>
    </row>
    <row r="26" spans="2:8">
      <c r="B26" s="1" t="s">
        <v>1135</v>
      </c>
      <c r="C26" s="11" t="s">
        <v>649</v>
      </c>
      <c r="D26" s="1" t="s">
        <v>669</v>
      </c>
      <c r="E26" s="1" t="s">
        <v>670</v>
      </c>
      <c r="F26" s="4">
        <v>96000</v>
      </c>
      <c r="G26" s="4">
        <v>4956.58</v>
      </c>
      <c r="H26" s="4">
        <v>2.72</v>
      </c>
    </row>
    <row r="27" spans="2:8">
      <c r="B27" s="1" t="s">
        <v>1133</v>
      </c>
      <c r="C27" s="11" t="s">
        <v>649</v>
      </c>
      <c r="D27" s="1" t="s">
        <v>665</v>
      </c>
      <c r="E27" s="1" t="s">
        <v>666</v>
      </c>
      <c r="F27" s="4">
        <v>113300</v>
      </c>
      <c r="G27" s="4">
        <v>4760.6400000000003</v>
      </c>
      <c r="H27" s="4">
        <v>2.61</v>
      </c>
    </row>
    <row r="28" spans="2:8">
      <c r="B28" s="1" t="s">
        <v>1137</v>
      </c>
      <c r="C28" s="11" t="s">
        <v>649</v>
      </c>
      <c r="D28" s="1" t="s">
        <v>659</v>
      </c>
      <c r="E28" s="1" t="s">
        <v>672</v>
      </c>
      <c r="F28" s="4">
        <v>18340</v>
      </c>
      <c r="G28" s="4">
        <v>4683.66</v>
      </c>
      <c r="H28" s="4">
        <v>2.57</v>
      </c>
    </row>
    <row r="29" spans="2:8">
      <c r="B29" s="1" t="s">
        <v>1139</v>
      </c>
      <c r="C29" s="11" t="s">
        <v>649</v>
      </c>
      <c r="D29" s="1" t="s">
        <v>675</v>
      </c>
      <c r="E29" s="1" t="s">
        <v>676</v>
      </c>
      <c r="F29" s="4">
        <v>299000</v>
      </c>
      <c r="G29" s="4">
        <v>4386.4799999999996</v>
      </c>
      <c r="H29" s="4">
        <v>2.41</v>
      </c>
    </row>
    <row r="30" spans="2:8">
      <c r="B30" s="1" t="s">
        <v>1136</v>
      </c>
      <c r="C30" s="11" t="s">
        <v>649</v>
      </c>
      <c r="D30" s="1" t="s">
        <v>659</v>
      </c>
      <c r="E30" s="1" t="s">
        <v>671</v>
      </c>
      <c r="F30" s="4">
        <v>599000</v>
      </c>
      <c r="G30" s="4">
        <v>4010.31</v>
      </c>
      <c r="H30" s="4">
        <v>2.2000000000000002</v>
      </c>
    </row>
    <row r="31" spans="2:8">
      <c r="B31" s="1" t="s">
        <v>1155</v>
      </c>
      <c r="C31" s="11" t="s">
        <v>649</v>
      </c>
      <c r="D31" s="1" t="s">
        <v>699</v>
      </c>
      <c r="E31" s="1" t="s">
        <v>700</v>
      </c>
      <c r="F31" s="4">
        <v>4750</v>
      </c>
      <c r="G31" s="4">
        <v>3834.23</v>
      </c>
      <c r="H31" s="4">
        <v>2.1</v>
      </c>
    </row>
    <row r="32" spans="2:8">
      <c r="B32" s="1" t="s">
        <v>1138</v>
      </c>
      <c r="C32" s="11" t="s">
        <v>649</v>
      </c>
      <c r="D32" s="1" t="s">
        <v>673</v>
      </c>
      <c r="E32" s="1" t="s">
        <v>674</v>
      </c>
      <c r="F32" s="4">
        <v>124000</v>
      </c>
      <c r="G32" s="4">
        <v>3585.71</v>
      </c>
      <c r="H32" s="4">
        <v>1.97</v>
      </c>
    </row>
    <row r="33" spans="2:8">
      <c r="B33" s="1" t="s">
        <v>1134</v>
      </c>
      <c r="C33" s="11" t="s">
        <v>649</v>
      </c>
      <c r="D33" s="1" t="s">
        <v>667</v>
      </c>
      <c r="E33" s="1" t="s">
        <v>668</v>
      </c>
      <c r="F33" s="4">
        <v>1580000</v>
      </c>
      <c r="G33" s="4">
        <v>3476.79</v>
      </c>
      <c r="H33" s="4">
        <v>1.91</v>
      </c>
    </row>
    <row r="34" spans="2:8">
      <c r="B34" s="1" t="s">
        <v>1142</v>
      </c>
      <c r="C34" s="11" t="s">
        <v>649</v>
      </c>
      <c r="D34" s="1" t="s">
        <v>680</v>
      </c>
      <c r="E34" s="1" t="s">
        <v>681</v>
      </c>
      <c r="F34" s="4">
        <v>521000</v>
      </c>
      <c r="G34" s="4">
        <v>3465.17</v>
      </c>
      <c r="H34" s="4">
        <v>1.9</v>
      </c>
    </row>
    <row r="35" spans="2:8">
      <c r="B35" s="1" t="s">
        <v>1141</v>
      </c>
      <c r="C35" s="11" t="s">
        <v>649</v>
      </c>
      <c r="D35" s="1" t="s">
        <v>678</v>
      </c>
      <c r="E35" s="1" t="s">
        <v>679</v>
      </c>
      <c r="F35" s="4">
        <v>69300</v>
      </c>
      <c r="G35" s="4">
        <v>3405.89</v>
      </c>
      <c r="H35" s="4">
        <v>1.87</v>
      </c>
    </row>
    <row r="36" spans="2:8">
      <c r="B36" s="1" t="s">
        <v>2258</v>
      </c>
      <c r="C36" s="11" t="s">
        <v>649</v>
      </c>
      <c r="D36" s="1" t="s">
        <v>669</v>
      </c>
      <c r="E36" s="1" t="s">
        <v>1394</v>
      </c>
      <c r="F36" s="4">
        <v>49400</v>
      </c>
      <c r="G36" s="4">
        <v>3148.43</v>
      </c>
      <c r="H36" s="4">
        <v>1.73</v>
      </c>
    </row>
    <row r="37" spans="2:8">
      <c r="B37" s="1" t="s">
        <v>1143</v>
      </c>
      <c r="C37" s="11" t="s">
        <v>649</v>
      </c>
      <c r="D37" s="1" t="s">
        <v>665</v>
      </c>
      <c r="E37" s="1" t="s">
        <v>682</v>
      </c>
      <c r="F37" s="4">
        <v>207000</v>
      </c>
      <c r="G37" s="4">
        <v>3087.72</v>
      </c>
      <c r="H37" s="4">
        <v>1.69</v>
      </c>
    </row>
    <row r="38" spans="2:8">
      <c r="B38" s="1" t="s">
        <v>1144</v>
      </c>
      <c r="C38" s="11" t="s">
        <v>649</v>
      </c>
      <c r="D38" s="1" t="s">
        <v>665</v>
      </c>
      <c r="E38" s="1" t="s">
        <v>683</v>
      </c>
      <c r="F38" s="4">
        <v>312000</v>
      </c>
      <c r="G38" s="4">
        <v>2986.31</v>
      </c>
      <c r="H38" s="4">
        <v>1.64</v>
      </c>
    </row>
    <row r="39" spans="2:8">
      <c r="B39" s="1" t="s">
        <v>1147</v>
      </c>
      <c r="C39" s="11" t="s">
        <v>649</v>
      </c>
      <c r="D39" s="1" t="s">
        <v>680</v>
      </c>
      <c r="E39" s="1" t="s">
        <v>687</v>
      </c>
      <c r="F39" s="4">
        <v>525000</v>
      </c>
      <c r="G39" s="4">
        <v>2740.24</v>
      </c>
      <c r="H39" s="4">
        <v>1.5</v>
      </c>
    </row>
    <row r="40" spans="2:8">
      <c r="B40" s="1" t="s">
        <v>1150</v>
      </c>
      <c r="C40" s="11" t="s">
        <v>649</v>
      </c>
      <c r="D40" s="1" t="s">
        <v>659</v>
      </c>
      <c r="E40" s="1" t="s">
        <v>693</v>
      </c>
      <c r="F40" s="4">
        <v>485000</v>
      </c>
      <c r="G40" s="4">
        <v>2695.39</v>
      </c>
      <c r="H40" s="4">
        <v>1.48</v>
      </c>
    </row>
    <row r="41" spans="2:8">
      <c r="B41" s="1" t="s">
        <v>1140</v>
      </c>
      <c r="C41" s="11" t="s">
        <v>649</v>
      </c>
      <c r="D41" s="1" t="s">
        <v>655</v>
      </c>
      <c r="E41" s="1" t="s">
        <v>677</v>
      </c>
      <c r="F41" s="4">
        <v>73200</v>
      </c>
      <c r="G41" s="4">
        <v>2546.3000000000002</v>
      </c>
      <c r="H41" s="4">
        <v>1.4</v>
      </c>
    </row>
    <row r="42" spans="2:8">
      <c r="B42" s="1" t="s">
        <v>688</v>
      </c>
      <c r="C42" s="11" t="s">
        <v>649</v>
      </c>
      <c r="D42" s="1" t="s">
        <v>650</v>
      </c>
      <c r="E42" s="1" t="s">
        <v>689</v>
      </c>
      <c r="F42" s="4">
        <v>700000</v>
      </c>
      <c r="G42" s="4">
        <v>2474.5</v>
      </c>
      <c r="H42" s="4">
        <v>1.36</v>
      </c>
    </row>
    <row r="43" spans="2:8">
      <c r="B43" s="1" t="s">
        <v>1148</v>
      </c>
      <c r="C43" s="11" t="s">
        <v>649</v>
      </c>
      <c r="D43" s="1" t="s">
        <v>690</v>
      </c>
      <c r="E43" s="1" t="s">
        <v>691</v>
      </c>
      <c r="F43" s="4">
        <v>102000</v>
      </c>
      <c r="G43" s="4">
        <v>2470.08</v>
      </c>
      <c r="H43" s="4">
        <v>1.36</v>
      </c>
    </row>
    <row r="44" spans="2:8">
      <c r="B44" s="1" t="s">
        <v>1161</v>
      </c>
      <c r="C44" s="11" t="s">
        <v>649</v>
      </c>
      <c r="D44" s="1" t="s">
        <v>678</v>
      </c>
      <c r="E44" s="1" t="s">
        <v>706</v>
      </c>
      <c r="F44" s="4">
        <v>239921</v>
      </c>
      <c r="G44" s="4">
        <v>2269.89</v>
      </c>
      <c r="H44" s="4">
        <v>1.25</v>
      </c>
    </row>
    <row r="45" spans="2:8">
      <c r="B45" s="1" t="s">
        <v>1152</v>
      </c>
      <c r="C45" s="11" t="s">
        <v>649</v>
      </c>
      <c r="D45" s="1" t="s">
        <v>680</v>
      </c>
      <c r="E45" s="1" t="s">
        <v>695</v>
      </c>
      <c r="F45" s="4">
        <v>160000</v>
      </c>
      <c r="G45" s="4">
        <v>2262.4</v>
      </c>
      <c r="H45" s="4">
        <v>1.24</v>
      </c>
    </row>
    <row r="46" spans="2:8">
      <c r="B46" s="1" t="s">
        <v>1154</v>
      </c>
      <c r="C46" s="11" t="s">
        <v>649</v>
      </c>
      <c r="D46" s="1" t="s">
        <v>697</v>
      </c>
      <c r="E46" s="1" t="s">
        <v>698</v>
      </c>
      <c r="F46" s="4">
        <v>42000</v>
      </c>
      <c r="G46" s="4">
        <v>2245.6799999999998</v>
      </c>
      <c r="H46" s="4">
        <v>1.23</v>
      </c>
    </row>
    <row r="47" spans="2:8">
      <c r="B47" s="1" t="s">
        <v>2259</v>
      </c>
      <c r="C47" s="11" t="s">
        <v>649</v>
      </c>
      <c r="D47" s="1" t="s">
        <v>675</v>
      </c>
      <c r="E47" s="1" t="s">
        <v>1564</v>
      </c>
      <c r="F47" s="4">
        <v>243100</v>
      </c>
      <c r="G47" s="4">
        <v>2226.5500000000002</v>
      </c>
      <c r="H47" s="4">
        <v>1.22</v>
      </c>
    </row>
    <row r="48" spans="2:8">
      <c r="B48" s="1" t="s">
        <v>1157</v>
      </c>
      <c r="C48" s="11" t="s">
        <v>649</v>
      </c>
      <c r="D48" s="1" t="s">
        <v>669</v>
      </c>
      <c r="E48" s="1" t="s">
        <v>702</v>
      </c>
      <c r="F48" s="4">
        <v>225000</v>
      </c>
      <c r="G48" s="4">
        <v>2048.29</v>
      </c>
      <c r="H48" s="4">
        <v>1.1200000000000001</v>
      </c>
    </row>
    <row r="49" spans="2:8">
      <c r="B49" s="1" t="s">
        <v>1159</v>
      </c>
      <c r="C49" s="11" t="s">
        <v>649</v>
      </c>
      <c r="D49" s="1" t="s">
        <v>697</v>
      </c>
      <c r="E49" s="1" t="s">
        <v>704</v>
      </c>
      <c r="F49" s="4">
        <v>173000</v>
      </c>
      <c r="G49" s="4">
        <v>2001</v>
      </c>
      <c r="H49" s="4">
        <v>1.1000000000000001</v>
      </c>
    </row>
    <row r="50" spans="2:8">
      <c r="B50" s="1" t="s">
        <v>1156</v>
      </c>
      <c r="C50" s="11" t="s">
        <v>649</v>
      </c>
      <c r="D50" s="1" t="s">
        <v>659</v>
      </c>
      <c r="E50" s="1" t="s">
        <v>701</v>
      </c>
      <c r="F50" s="4">
        <v>83800</v>
      </c>
      <c r="G50" s="4">
        <v>1972.44</v>
      </c>
      <c r="H50" s="4">
        <v>1.08</v>
      </c>
    </row>
    <row r="51" spans="2:8">
      <c r="B51" s="1" t="s">
        <v>1355</v>
      </c>
      <c r="C51" s="11" t="s">
        <v>649</v>
      </c>
      <c r="D51" s="1" t="s">
        <v>659</v>
      </c>
      <c r="E51" s="1" t="s">
        <v>1356</v>
      </c>
      <c r="F51" s="4">
        <v>370000</v>
      </c>
      <c r="G51" s="4">
        <v>1886.82</v>
      </c>
      <c r="H51" s="4">
        <v>1.04</v>
      </c>
    </row>
    <row r="52" spans="2:8">
      <c r="B52" s="1" t="s">
        <v>1162</v>
      </c>
      <c r="C52" s="11" t="s">
        <v>649</v>
      </c>
      <c r="D52" s="1" t="s">
        <v>655</v>
      </c>
      <c r="E52" s="1" t="s">
        <v>707</v>
      </c>
      <c r="F52" s="4">
        <v>83000</v>
      </c>
      <c r="G52" s="4">
        <v>1747.98</v>
      </c>
      <c r="H52" s="4">
        <v>0.96</v>
      </c>
    </row>
    <row r="53" spans="2:8">
      <c r="B53" s="1" t="s">
        <v>1163</v>
      </c>
      <c r="C53" s="11" t="s">
        <v>649</v>
      </c>
      <c r="D53" s="1" t="s">
        <v>690</v>
      </c>
      <c r="E53" s="1" t="s">
        <v>708</v>
      </c>
      <c r="F53" s="4">
        <v>27000</v>
      </c>
      <c r="G53" s="4">
        <v>1743.03</v>
      </c>
      <c r="H53" s="4">
        <v>0.96</v>
      </c>
    </row>
    <row r="54" spans="2:8">
      <c r="B54" s="1" t="s">
        <v>2260</v>
      </c>
      <c r="C54" s="11" t="s">
        <v>649</v>
      </c>
      <c r="D54" s="1" t="s">
        <v>673</v>
      </c>
      <c r="E54" s="1" t="s">
        <v>1654</v>
      </c>
      <c r="F54" s="4">
        <v>909040</v>
      </c>
      <c r="G54" s="4">
        <v>1703.54</v>
      </c>
      <c r="H54" s="4">
        <v>0.93</v>
      </c>
    </row>
    <row r="55" spans="2:8">
      <c r="B55" s="1" t="s">
        <v>1164</v>
      </c>
      <c r="C55" s="11" t="s">
        <v>649</v>
      </c>
      <c r="D55" s="1" t="s">
        <v>665</v>
      </c>
      <c r="E55" s="1" t="s">
        <v>709</v>
      </c>
      <c r="F55" s="4">
        <v>61000</v>
      </c>
      <c r="G55" s="4">
        <v>1424.56</v>
      </c>
      <c r="H55" s="4">
        <v>0.78</v>
      </c>
    </row>
    <row r="56" spans="2:8">
      <c r="B56" s="92" t="s">
        <v>2920</v>
      </c>
      <c r="G56" s="7">
        <f>SUM(G15:G55)</f>
        <v>177693.25</v>
      </c>
      <c r="H56" s="7">
        <f>SUM(H15:H55)</f>
        <v>97.500000000000014</v>
      </c>
    </row>
    <row r="57" spans="2:8">
      <c r="B57" s="151" t="s">
        <v>3006</v>
      </c>
    </row>
    <row r="58" spans="2:8">
      <c r="B58" s="151" t="s">
        <v>1525</v>
      </c>
    </row>
    <row r="59" spans="2:8">
      <c r="B59" s="151" t="s">
        <v>2922</v>
      </c>
    </row>
    <row r="60" spans="2:8" s="87" customFormat="1">
      <c r="B60" s="87" t="s">
        <v>1526</v>
      </c>
      <c r="C60" s="88" t="s">
        <v>649</v>
      </c>
      <c r="D60" s="87" t="s">
        <v>667</v>
      </c>
      <c r="E60" s="164" t="s">
        <v>3007</v>
      </c>
      <c r="F60" s="89">
        <v>850300</v>
      </c>
      <c r="G60" s="89">
        <v>850.3</v>
      </c>
      <c r="H60" s="89">
        <v>0.47</v>
      </c>
    </row>
    <row r="61" spans="2:8">
      <c r="B61" s="151" t="s">
        <v>2923</v>
      </c>
      <c r="G61" s="7">
        <f>SUM(G60)</f>
        <v>850.3</v>
      </c>
      <c r="H61" s="7">
        <f>SUM(H60)</f>
        <v>0.47</v>
      </c>
    </row>
    <row r="62" spans="2:8">
      <c r="B62" s="2" t="s">
        <v>3008</v>
      </c>
    </row>
    <row r="63" spans="2:8">
      <c r="B63" s="2" t="s">
        <v>1375</v>
      </c>
      <c r="C63" s="10"/>
      <c r="D63" s="2"/>
      <c r="E63" s="2"/>
      <c r="F63" s="7"/>
      <c r="G63" s="153">
        <v>4163.1899999999996</v>
      </c>
      <c r="H63" s="153">
        <v>2.2799999999999998</v>
      </c>
    </row>
    <row r="64" spans="2:8">
      <c r="B64" s="2" t="s">
        <v>144</v>
      </c>
      <c r="C64" s="10"/>
      <c r="D64" s="2"/>
      <c r="E64" s="2"/>
      <c r="F64" s="7"/>
      <c r="G64" s="153">
        <v>182706.74</v>
      </c>
      <c r="H64" s="153">
        <v>100.23</v>
      </c>
    </row>
    <row r="65" spans="2:8">
      <c r="B65" s="2" t="s">
        <v>145</v>
      </c>
      <c r="C65" s="10"/>
      <c r="D65" s="2"/>
      <c r="E65" s="2"/>
      <c r="F65" s="7"/>
      <c r="G65" s="153">
        <v>-428.30860440997367</v>
      </c>
      <c r="H65" s="153">
        <v>-0.23000000000000398</v>
      </c>
    </row>
    <row r="66" spans="2:8">
      <c r="B66" s="2" t="s">
        <v>146</v>
      </c>
      <c r="C66" s="10"/>
      <c r="D66" s="2"/>
      <c r="E66" s="2"/>
      <c r="F66" s="7"/>
      <c r="G66" s="153">
        <v>182278.43139559001</v>
      </c>
      <c r="H66" s="153">
        <v>100</v>
      </c>
    </row>
    <row r="67" spans="2:8">
      <c r="B67" s="2"/>
      <c r="C67" s="10"/>
      <c r="D67" s="2"/>
      <c r="E67" s="2"/>
      <c r="F67" s="7"/>
      <c r="G67" s="153"/>
      <c r="H67" s="153"/>
    </row>
    <row r="68" spans="2:8" s="2" customFormat="1">
      <c r="B68" s="2" t="s">
        <v>147</v>
      </c>
      <c r="C68" s="10"/>
      <c r="F68" s="7"/>
      <c r="G68" s="7"/>
      <c r="H68" s="7"/>
    </row>
    <row r="69" spans="2:8" s="2" customFormat="1">
      <c r="B69" s="2" t="s">
        <v>148</v>
      </c>
      <c r="C69" s="10"/>
      <c r="F69" s="7"/>
      <c r="G69" s="7"/>
      <c r="H69" s="7"/>
    </row>
    <row r="70" spans="2:8">
      <c r="B70" s="2" t="s">
        <v>151</v>
      </c>
    </row>
    <row r="71" spans="2:8">
      <c r="B71" s="2" t="s">
        <v>1376</v>
      </c>
    </row>
    <row r="72" spans="2:8">
      <c r="B72" s="2" t="s">
        <v>152</v>
      </c>
    </row>
    <row r="73" spans="2:8">
      <c r="B73" s="2" t="s">
        <v>1653</v>
      </c>
      <c r="C73" s="10"/>
    </row>
    <row r="74" spans="2:8">
      <c r="B74" s="2" t="s">
        <v>1652</v>
      </c>
      <c r="C74" s="10"/>
    </row>
    <row r="75" spans="2:8">
      <c r="B75" s="2" t="s">
        <v>1651</v>
      </c>
      <c r="C75" s="10"/>
    </row>
    <row r="76" spans="2:8">
      <c r="B76" s="2" t="s">
        <v>1650</v>
      </c>
      <c r="C76" s="10"/>
    </row>
    <row r="77" spans="2:8">
      <c r="B77" s="2" t="s">
        <v>1649</v>
      </c>
      <c r="C77" s="10"/>
    </row>
    <row r="78" spans="2:8">
      <c r="B78" s="2" t="s">
        <v>1648</v>
      </c>
      <c r="C78" s="10"/>
    </row>
    <row r="79" spans="2:8">
      <c r="B79" s="2" t="s">
        <v>1647</v>
      </c>
      <c r="C79" s="10"/>
    </row>
    <row r="80" spans="2:8">
      <c r="B80" s="2" t="s">
        <v>1646</v>
      </c>
      <c r="C80" s="10"/>
    </row>
    <row r="81" spans="2:8" s="91" customFormat="1">
      <c r="B81" s="92" t="s">
        <v>2356</v>
      </c>
      <c r="C81" s="93"/>
      <c r="F81" s="94"/>
      <c r="G81" s="94"/>
      <c r="H81" s="94"/>
    </row>
    <row r="82" spans="2:8" s="91" customFormat="1">
      <c r="B82" s="92" t="s">
        <v>161</v>
      </c>
      <c r="C82" s="95"/>
      <c r="F82" s="94"/>
      <c r="G82" s="94"/>
      <c r="H82" s="94"/>
    </row>
    <row r="83" spans="2:8" s="91" customFormat="1">
      <c r="B83" s="92" t="s">
        <v>162</v>
      </c>
      <c r="C83" s="95"/>
      <c r="F83" s="94"/>
      <c r="G83" s="94"/>
      <c r="H83" s="94"/>
    </row>
  </sheetData>
  <mergeCells count="2">
    <mergeCell ref="B1:E1"/>
    <mergeCell ref="C3:C8"/>
  </mergeCells>
  <hyperlinks>
    <hyperlink ref="A1" location="Index!A1" display="Index" xr:uid="{E5B24A9D-7975-490E-A7E6-1CD2A5421125}"/>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296EA-B12A-4DA9-97ED-7D11FAF13B01}">
  <dimension ref="A1:I76"/>
  <sheetViews>
    <sheetView workbookViewId="0">
      <selection activeCell="B1" sqref="B1:E1"/>
    </sheetView>
  </sheetViews>
  <sheetFormatPr defaultRowHeight="12.75"/>
  <cols>
    <col min="1" max="1" width="5.42578125" style="1" bestFit="1" customWidth="1"/>
    <col min="2" max="2" width="72.5703125" style="1" bestFit="1" customWidth="1"/>
    <col min="3" max="3" width="25.7109375" style="11" customWidth="1"/>
    <col min="4" max="4" width="27.42578125" style="1" bestFit="1" customWidth="1"/>
    <col min="5" max="5" width="13.710937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72.5703125" style="1" bestFit="1" customWidth="1"/>
    <col min="259" max="259" width="13.140625" style="1" bestFit="1" customWidth="1"/>
    <col min="260" max="260" width="27.42578125" style="1" bestFit="1" customWidth="1"/>
    <col min="261" max="261" width="13.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72.5703125" style="1" bestFit="1" customWidth="1"/>
    <col min="515" max="515" width="13.140625" style="1" bestFit="1" customWidth="1"/>
    <col min="516" max="516" width="27.42578125" style="1" bestFit="1" customWidth="1"/>
    <col min="517" max="517" width="13.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72.5703125" style="1" bestFit="1" customWidth="1"/>
    <col min="771" max="771" width="13.140625" style="1" bestFit="1" customWidth="1"/>
    <col min="772" max="772" width="27.42578125" style="1" bestFit="1" customWidth="1"/>
    <col min="773" max="773" width="13.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72.5703125" style="1" bestFit="1" customWidth="1"/>
    <col min="1027" max="1027" width="13.140625" style="1" bestFit="1" customWidth="1"/>
    <col min="1028" max="1028" width="27.42578125" style="1" bestFit="1" customWidth="1"/>
    <col min="1029" max="1029" width="13.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72.5703125" style="1" bestFit="1" customWidth="1"/>
    <col min="1283" max="1283" width="13.140625" style="1" bestFit="1" customWidth="1"/>
    <col min="1284" max="1284" width="27.42578125" style="1" bestFit="1" customWidth="1"/>
    <col min="1285" max="1285" width="13.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72.5703125" style="1" bestFit="1" customWidth="1"/>
    <col min="1539" max="1539" width="13.140625" style="1" bestFit="1" customWidth="1"/>
    <col min="1540" max="1540" width="27.42578125" style="1" bestFit="1" customWidth="1"/>
    <col min="1541" max="1541" width="13.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72.5703125" style="1" bestFit="1" customWidth="1"/>
    <col min="1795" max="1795" width="13.140625" style="1" bestFit="1" customWidth="1"/>
    <col min="1796" max="1796" width="27.42578125" style="1" bestFit="1" customWidth="1"/>
    <col min="1797" max="1797" width="13.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72.5703125" style="1" bestFit="1" customWidth="1"/>
    <col min="2051" max="2051" width="13.140625" style="1" bestFit="1" customWidth="1"/>
    <col min="2052" max="2052" width="27.42578125" style="1" bestFit="1" customWidth="1"/>
    <col min="2053" max="2053" width="13.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72.5703125" style="1" bestFit="1" customWidth="1"/>
    <col min="2307" max="2307" width="13.140625" style="1" bestFit="1" customWidth="1"/>
    <col min="2308" max="2308" width="27.42578125" style="1" bestFit="1" customWidth="1"/>
    <col min="2309" max="2309" width="13.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72.5703125" style="1" bestFit="1" customWidth="1"/>
    <col min="2563" max="2563" width="13.140625" style="1" bestFit="1" customWidth="1"/>
    <col min="2564" max="2564" width="27.42578125" style="1" bestFit="1" customWidth="1"/>
    <col min="2565" max="2565" width="13.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72.5703125" style="1" bestFit="1" customWidth="1"/>
    <col min="2819" max="2819" width="13.140625" style="1" bestFit="1" customWidth="1"/>
    <col min="2820" max="2820" width="27.42578125" style="1" bestFit="1" customWidth="1"/>
    <col min="2821" max="2821" width="13.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72.5703125" style="1" bestFit="1" customWidth="1"/>
    <col min="3075" max="3075" width="13.140625" style="1" bestFit="1" customWidth="1"/>
    <col min="3076" max="3076" width="27.42578125" style="1" bestFit="1" customWidth="1"/>
    <col min="3077" max="3077" width="13.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72.5703125" style="1" bestFit="1" customWidth="1"/>
    <col min="3331" max="3331" width="13.140625" style="1" bestFit="1" customWidth="1"/>
    <col min="3332" max="3332" width="27.42578125" style="1" bestFit="1" customWidth="1"/>
    <col min="3333" max="3333" width="13.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72.5703125" style="1" bestFit="1" customWidth="1"/>
    <col min="3587" max="3587" width="13.140625" style="1" bestFit="1" customWidth="1"/>
    <col min="3588" max="3588" width="27.42578125" style="1" bestFit="1" customWidth="1"/>
    <col min="3589" max="3589" width="13.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72.5703125" style="1" bestFit="1" customWidth="1"/>
    <col min="3843" max="3843" width="13.140625" style="1" bestFit="1" customWidth="1"/>
    <col min="3844" max="3844" width="27.42578125" style="1" bestFit="1" customWidth="1"/>
    <col min="3845" max="3845" width="13.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72.5703125" style="1" bestFit="1" customWidth="1"/>
    <col min="4099" max="4099" width="13.140625" style="1" bestFit="1" customWidth="1"/>
    <col min="4100" max="4100" width="27.42578125" style="1" bestFit="1" customWidth="1"/>
    <col min="4101" max="4101" width="13.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72.5703125" style="1" bestFit="1" customWidth="1"/>
    <col min="4355" max="4355" width="13.140625" style="1" bestFit="1" customWidth="1"/>
    <col min="4356" max="4356" width="27.42578125" style="1" bestFit="1" customWidth="1"/>
    <col min="4357" max="4357" width="13.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72.5703125" style="1" bestFit="1" customWidth="1"/>
    <col min="4611" max="4611" width="13.140625" style="1" bestFit="1" customWidth="1"/>
    <col min="4612" max="4612" width="27.42578125" style="1" bestFit="1" customWidth="1"/>
    <col min="4613" max="4613" width="13.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72.5703125" style="1" bestFit="1" customWidth="1"/>
    <col min="4867" max="4867" width="13.140625" style="1" bestFit="1" customWidth="1"/>
    <col min="4868" max="4868" width="27.42578125" style="1" bestFit="1" customWidth="1"/>
    <col min="4869" max="4869" width="13.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72.5703125" style="1" bestFit="1" customWidth="1"/>
    <col min="5123" max="5123" width="13.140625" style="1" bestFit="1" customWidth="1"/>
    <col min="5124" max="5124" width="27.42578125" style="1" bestFit="1" customWidth="1"/>
    <col min="5125" max="5125" width="13.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72.5703125" style="1" bestFit="1" customWidth="1"/>
    <col min="5379" max="5379" width="13.140625" style="1" bestFit="1" customWidth="1"/>
    <col min="5380" max="5380" width="27.42578125" style="1" bestFit="1" customWidth="1"/>
    <col min="5381" max="5381" width="13.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72.5703125" style="1" bestFit="1" customWidth="1"/>
    <col min="5635" max="5635" width="13.140625" style="1" bestFit="1" customWidth="1"/>
    <col min="5636" max="5636" width="27.42578125" style="1" bestFit="1" customWidth="1"/>
    <col min="5637" max="5637" width="13.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72.5703125" style="1" bestFit="1" customWidth="1"/>
    <col min="5891" max="5891" width="13.140625" style="1" bestFit="1" customWidth="1"/>
    <col min="5892" max="5892" width="27.42578125" style="1" bestFit="1" customWidth="1"/>
    <col min="5893" max="5893" width="13.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72.5703125" style="1" bestFit="1" customWidth="1"/>
    <col min="6147" max="6147" width="13.140625" style="1" bestFit="1" customWidth="1"/>
    <col min="6148" max="6148" width="27.42578125" style="1" bestFit="1" customWidth="1"/>
    <col min="6149" max="6149" width="13.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72.5703125" style="1" bestFit="1" customWidth="1"/>
    <col min="6403" max="6403" width="13.140625" style="1" bestFit="1" customWidth="1"/>
    <col min="6404" max="6404" width="27.42578125" style="1" bestFit="1" customWidth="1"/>
    <col min="6405" max="6405" width="13.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72.5703125" style="1" bestFit="1" customWidth="1"/>
    <col min="6659" max="6659" width="13.140625" style="1" bestFit="1" customWidth="1"/>
    <col min="6660" max="6660" width="27.42578125" style="1" bestFit="1" customWidth="1"/>
    <col min="6661" max="6661" width="13.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72.5703125" style="1" bestFit="1" customWidth="1"/>
    <col min="6915" max="6915" width="13.140625" style="1" bestFit="1" customWidth="1"/>
    <col min="6916" max="6916" width="27.42578125" style="1" bestFit="1" customWidth="1"/>
    <col min="6917" max="6917" width="13.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72.5703125" style="1" bestFit="1" customWidth="1"/>
    <col min="7171" max="7171" width="13.140625" style="1" bestFit="1" customWidth="1"/>
    <col min="7172" max="7172" width="27.42578125" style="1" bestFit="1" customWidth="1"/>
    <col min="7173" max="7173" width="13.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72.5703125" style="1" bestFit="1" customWidth="1"/>
    <col min="7427" max="7427" width="13.140625" style="1" bestFit="1" customWidth="1"/>
    <col min="7428" max="7428" width="27.42578125" style="1" bestFit="1" customWidth="1"/>
    <col min="7429" max="7429" width="13.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72.5703125" style="1" bestFit="1" customWidth="1"/>
    <col min="7683" max="7683" width="13.140625" style="1" bestFit="1" customWidth="1"/>
    <col min="7684" max="7684" width="27.42578125" style="1" bestFit="1" customWidth="1"/>
    <col min="7685" max="7685" width="13.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72.5703125" style="1" bestFit="1" customWidth="1"/>
    <col min="7939" max="7939" width="13.140625" style="1" bestFit="1" customWidth="1"/>
    <col min="7940" max="7940" width="27.42578125" style="1" bestFit="1" customWidth="1"/>
    <col min="7941" max="7941" width="13.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72.5703125" style="1" bestFit="1" customWidth="1"/>
    <col min="8195" max="8195" width="13.140625" style="1" bestFit="1" customWidth="1"/>
    <col min="8196" max="8196" width="27.42578125" style="1" bestFit="1" customWidth="1"/>
    <col min="8197" max="8197" width="13.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72.5703125" style="1" bestFit="1" customWidth="1"/>
    <col min="8451" max="8451" width="13.140625" style="1" bestFit="1" customWidth="1"/>
    <col min="8452" max="8452" width="27.42578125" style="1" bestFit="1" customWidth="1"/>
    <col min="8453" max="8453" width="13.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72.5703125" style="1" bestFit="1" customWidth="1"/>
    <col min="8707" max="8707" width="13.140625" style="1" bestFit="1" customWidth="1"/>
    <col min="8708" max="8708" width="27.42578125" style="1" bestFit="1" customWidth="1"/>
    <col min="8709" max="8709" width="13.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72.5703125" style="1" bestFit="1" customWidth="1"/>
    <col min="8963" max="8963" width="13.140625" style="1" bestFit="1" customWidth="1"/>
    <col min="8964" max="8964" width="27.42578125" style="1" bestFit="1" customWidth="1"/>
    <col min="8965" max="8965" width="13.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72.5703125" style="1" bestFit="1" customWidth="1"/>
    <col min="9219" max="9219" width="13.140625" style="1" bestFit="1" customWidth="1"/>
    <col min="9220" max="9220" width="27.42578125" style="1" bestFit="1" customWidth="1"/>
    <col min="9221" max="9221" width="13.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72.5703125" style="1" bestFit="1" customWidth="1"/>
    <col min="9475" max="9475" width="13.140625" style="1" bestFit="1" customWidth="1"/>
    <col min="9476" max="9476" width="27.42578125" style="1" bestFit="1" customWidth="1"/>
    <col min="9477" max="9477" width="13.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72.5703125" style="1" bestFit="1" customWidth="1"/>
    <col min="9731" max="9731" width="13.140625" style="1" bestFit="1" customWidth="1"/>
    <col min="9732" max="9732" width="27.42578125" style="1" bestFit="1" customWidth="1"/>
    <col min="9733" max="9733" width="13.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72.5703125" style="1" bestFit="1" customWidth="1"/>
    <col min="9987" max="9987" width="13.140625" style="1" bestFit="1" customWidth="1"/>
    <col min="9988" max="9988" width="27.42578125" style="1" bestFit="1" customWidth="1"/>
    <col min="9989" max="9989" width="13.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72.5703125" style="1" bestFit="1" customWidth="1"/>
    <col min="10243" max="10243" width="13.140625" style="1" bestFit="1" customWidth="1"/>
    <col min="10244" max="10244" width="27.42578125" style="1" bestFit="1" customWidth="1"/>
    <col min="10245" max="10245" width="13.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72.5703125" style="1" bestFit="1" customWidth="1"/>
    <col min="10499" max="10499" width="13.140625" style="1" bestFit="1" customWidth="1"/>
    <col min="10500" max="10500" width="27.42578125" style="1" bestFit="1" customWidth="1"/>
    <col min="10501" max="10501" width="13.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72.5703125" style="1" bestFit="1" customWidth="1"/>
    <col min="10755" max="10755" width="13.140625" style="1" bestFit="1" customWidth="1"/>
    <col min="10756" max="10756" width="27.42578125" style="1" bestFit="1" customWidth="1"/>
    <col min="10757" max="10757" width="13.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72.5703125" style="1" bestFit="1" customWidth="1"/>
    <col min="11011" max="11011" width="13.140625" style="1" bestFit="1" customWidth="1"/>
    <col min="11012" max="11012" width="27.42578125" style="1" bestFit="1" customWidth="1"/>
    <col min="11013" max="11013" width="13.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72.5703125" style="1" bestFit="1" customWidth="1"/>
    <col min="11267" max="11267" width="13.140625" style="1" bestFit="1" customWidth="1"/>
    <col min="11268" max="11268" width="27.42578125" style="1" bestFit="1" customWidth="1"/>
    <col min="11269" max="11269" width="13.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72.5703125" style="1" bestFit="1" customWidth="1"/>
    <col min="11523" max="11523" width="13.140625" style="1" bestFit="1" customWidth="1"/>
    <col min="11524" max="11524" width="27.42578125" style="1" bestFit="1" customWidth="1"/>
    <col min="11525" max="11525" width="13.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72.5703125" style="1" bestFit="1" customWidth="1"/>
    <col min="11779" max="11779" width="13.140625" style="1" bestFit="1" customWidth="1"/>
    <col min="11780" max="11780" width="27.42578125" style="1" bestFit="1" customWidth="1"/>
    <col min="11781" max="11781" width="13.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72.5703125" style="1" bestFit="1" customWidth="1"/>
    <col min="12035" max="12035" width="13.140625" style="1" bestFit="1" customWidth="1"/>
    <col min="12036" max="12036" width="27.42578125" style="1" bestFit="1" customWidth="1"/>
    <col min="12037" max="12037" width="13.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72.5703125" style="1" bestFit="1" customWidth="1"/>
    <col min="12291" max="12291" width="13.140625" style="1" bestFit="1" customWidth="1"/>
    <col min="12292" max="12292" width="27.42578125" style="1" bestFit="1" customWidth="1"/>
    <col min="12293" max="12293" width="13.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72.5703125" style="1" bestFit="1" customWidth="1"/>
    <col min="12547" max="12547" width="13.140625" style="1" bestFit="1" customWidth="1"/>
    <col min="12548" max="12548" width="27.42578125" style="1" bestFit="1" customWidth="1"/>
    <col min="12549" max="12549" width="13.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72.5703125" style="1" bestFit="1" customWidth="1"/>
    <col min="12803" max="12803" width="13.140625" style="1" bestFit="1" customWidth="1"/>
    <col min="12804" max="12804" width="27.42578125" style="1" bestFit="1" customWidth="1"/>
    <col min="12805" max="12805" width="13.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72.5703125" style="1" bestFit="1" customWidth="1"/>
    <col min="13059" max="13059" width="13.140625" style="1" bestFit="1" customWidth="1"/>
    <col min="13060" max="13060" width="27.42578125" style="1" bestFit="1" customWidth="1"/>
    <col min="13061" max="13061" width="13.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72.5703125" style="1" bestFit="1" customWidth="1"/>
    <col min="13315" max="13315" width="13.140625" style="1" bestFit="1" customWidth="1"/>
    <col min="13316" max="13316" width="27.42578125" style="1" bestFit="1" customWidth="1"/>
    <col min="13317" max="13317" width="13.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72.5703125" style="1" bestFit="1" customWidth="1"/>
    <col min="13571" max="13571" width="13.140625" style="1" bestFit="1" customWidth="1"/>
    <col min="13572" max="13572" width="27.42578125" style="1" bestFit="1" customWidth="1"/>
    <col min="13573" max="13573" width="13.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72.5703125" style="1" bestFit="1" customWidth="1"/>
    <col min="13827" max="13827" width="13.140625" style="1" bestFit="1" customWidth="1"/>
    <col min="13828" max="13828" width="27.42578125" style="1" bestFit="1" customWidth="1"/>
    <col min="13829" max="13829" width="13.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72.5703125" style="1" bestFit="1" customWidth="1"/>
    <col min="14083" max="14083" width="13.140625" style="1" bestFit="1" customWidth="1"/>
    <col min="14084" max="14084" width="27.42578125" style="1" bestFit="1" customWidth="1"/>
    <col min="14085" max="14085" width="13.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72.5703125" style="1" bestFit="1" customWidth="1"/>
    <col min="14339" max="14339" width="13.140625" style="1" bestFit="1" customWidth="1"/>
    <col min="14340" max="14340" width="27.42578125" style="1" bestFit="1" customWidth="1"/>
    <col min="14341" max="14341" width="13.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72.5703125" style="1" bestFit="1" customWidth="1"/>
    <col min="14595" max="14595" width="13.140625" style="1" bestFit="1" customWidth="1"/>
    <col min="14596" max="14596" width="27.42578125" style="1" bestFit="1" customWidth="1"/>
    <col min="14597" max="14597" width="13.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72.5703125" style="1" bestFit="1" customWidth="1"/>
    <col min="14851" max="14851" width="13.140625" style="1" bestFit="1" customWidth="1"/>
    <col min="14852" max="14852" width="27.42578125" style="1" bestFit="1" customWidth="1"/>
    <col min="14853" max="14853" width="13.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72.5703125" style="1" bestFit="1" customWidth="1"/>
    <col min="15107" max="15107" width="13.140625" style="1" bestFit="1" customWidth="1"/>
    <col min="15108" max="15108" width="27.42578125" style="1" bestFit="1" customWidth="1"/>
    <col min="15109" max="15109" width="13.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72.5703125" style="1" bestFit="1" customWidth="1"/>
    <col min="15363" max="15363" width="13.140625" style="1" bestFit="1" customWidth="1"/>
    <col min="15364" max="15364" width="27.42578125" style="1" bestFit="1" customWidth="1"/>
    <col min="15365" max="15365" width="13.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72.5703125" style="1" bestFit="1" customWidth="1"/>
    <col min="15619" max="15619" width="13.140625" style="1" bestFit="1" customWidth="1"/>
    <col min="15620" max="15620" width="27.42578125" style="1" bestFit="1" customWidth="1"/>
    <col min="15621" max="15621" width="13.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72.5703125" style="1" bestFit="1" customWidth="1"/>
    <col min="15875" max="15875" width="13.140625" style="1" bestFit="1" customWidth="1"/>
    <col min="15876" max="15876" width="27.42578125" style="1" bestFit="1" customWidth="1"/>
    <col min="15877" max="15877" width="13.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72.5703125" style="1" bestFit="1" customWidth="1"/>
    <col min="16131" max="16131" width="13.140625" style="1" bestFit="1" customWidth="1"/>
    <col min="16132" max="16132" width="27.42578125" style="1" bestFit="1" customWidth="1"/>
    <col min="16133" max="16133" width="13.7109375" style="1" bestFit="1" customWidth="1"/>
    <col min="16134" max="16134" width="11.5703125" style="1" bestFit="1" customWidth="1"/>
    <col min="16135" max="16135" width="18.140625" style="1" bestFit="1" customWidth="1"/>
    <col min="16136" max="16384" width="9.140625" style="1"/>
  </cols>
  <sheetData>
    <row r="1" spans="1:9">
      <c r="A1" s="3" t="s">
        <v>0</v>
      </c>
      <c r="B1" s="265" t="s">
        <v>1302</v>
      </c>
      <c r="C1" s="265"/>
      <c r="D1" s="265"/>
      <c r="E1" s="265"/>
    </row>
    <row r="2" spans="1:9" ht="13.5" thickBot="1"/>
    <row r="3" spans="1:9" ht="15">
      <c r="B3" s="96" t="s">
        <v>2438</v>
      </c>
      <c r="C3" s="266"/>
    </row>
    <row r="4" spans="1:9" ht="15">
      <c r="B4" s="98" t="s">
        <v>2439</v>
      </c>
      <c r="C4" s="267"/>
    </row>
    <row r="5" spans="1:9" ht="15">
      <c r="B5" s="98"/>
      <c r="C5" s="267"/>
    </row>
    <row r="6" spans="1:9" ht="15">
      <c r="B6" s="97" t="s">
        <v>2359</v>
      </c>
      <c r="C6" s="267"/>
    </row>
    <row r="7" spans="1:9" ht="15">
      <c r="B7" s="97" t="s">
        <v>2376</v>
      </c>
      <c r="C7" s="267"/>
    </row>
    <row r="8" spans="1:9" ht="30.75" thickBot="1">
      <c r="B8" s="99" t="s">
        <v>2440</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1123</v>
      </c>
      <c r="C15" s="11" t="s">
        <v>649</v>
      </c>
      <c r="D15" s="1" t="s">
        <v>650</v>
      </c>
      <c r="E15" s="1" t="s">
        <v>651</v>
      </c>
      <c r="F15" s="4">
        <v>6380000</v>
      </c>
      <c r="G15" s="4">
        <v>38311.9</v>
      </c>
      <c r="H15" s="4">
        <v>8.51</v>
      </c>
    </row>
    <row r="16" spans="1:9">
      <c r="B16" s="1" t="s">
        <v>1125</v>
      </c>
      <c r="C16" s="11" t="s">
        <v>649</v>
      </c>
      <c r="D16" s="1" t="s">
        <v>650</v>
      </c>
      <c r="E16" s="1" t="s">
        <v>654</v>
      </c>
      <c r="F16" s="4">
        <v>2484000</v>
      </c>
      <c r="G16" s="4">
        <v>35081.53</v>
      </c>
      <c r="H16" s="4">
        <v>7.79</v>
      </c>
    </row>
    <row r="17" spans="2:8">
      <c r="B17" s="1" t="s">
        <v>1124</v>
      </c>
      <c r="C17" s="11" t="s">
        <v>649</v>
      </c>
      <c r="D17" s="1" t="s">
        <v>652</v>
      </c>
      <c r="E17" s="1" t="s">
        <v>653</v>
      </c>
      <c r="F17" s="4">
        <v>1715000</v>
      </c>
      <c r="G17" s="4">
        <v>34205.68</v>
      </c>
      <c r="H17" s="4">
        <v>7.6</v>
      </c>
    </row>
    <row r="18" spans="2:8">
      <c r="B18" s="1" t="s">
        <v>1126</v>
      </c>
      <c r="C18" s="11" t="s">
        <v>649</v>
      </c>
      <c r="D18" s="1" t="s">
        <v>655</v>
      </c>
      <c r="E18" s="1" t="s">
        <v>656</v>
      </c>
      <c r="F18" s="4">
        <v>2295000</v>
      </c>
      <c r="G18" s="4">
        <v>31082.33</v>
      </c>
      <c r="H18" s="4">
        <v>6.9</v>
      </c>
    </row>
    <row r="19" spans="2:8">
      <c r="B19" s="1" t="s">
        <v>1129</v>
      </c>
      <c r="C19" s="11" t="s">
        <v>649</v>
      </c>
      <c r="D19" s="1" t="s">
        <v>659</v>
      </c>
      <c r="E19" s="1" t="s">
        <v>660</v>
      </c>
      <c r="F19" s="4">
        <v>12450000</v>
      </c>
      <c r="G19" s="4">
        <v>25223.7</v>
      </c>
      <c r="H19" s="4">
        <v>5.6</v>
      </c>
    </row>
    <row r="20" spans="2:8">
      <c r="B20" s="1" t="s">
        <v>1993</v>
      </c>
      <c r="C20" s="11" t="s">
        <v>649</v>
      </c>
      <c r="D20" s="1" t="s">
        <v>662</v>
      </c>
      <c r="E20" s="1" t="s">
        <v>1395</v>
      </c>
      <c r="F20" s="4">
        <v>986000</v>
      </c>
      <c r="G20" s="4">
        <v>23862.19</v>
      </c>
      <c r="H20" s="4">
        <v>5.3</v>
      </c>
    </row>
    <row r="21" spans="2:8">
      <c r="B21" s="1" t="s">
        <v>1130</v>
      </c>
      <c r="C21" s="11" t="s">
        <v>649</v>
      </c>
      <c r="D21" s="1" t="s">
        <v>650</v>
      </c>
      <c r="E21" s="1" t="s">
        <v>661</v>
      </c>
      <c r="F21" s="4">
        <v>2510000</v>
      </c>
      <c r="G21" s="4">
        <v>17943.990000000002</v>
      </c>
      <c r="H21" s="4">
        <v>3.99</v>
      </c>
    </row>
    <row r="22" spans="2:8">
      <c r="B22" s="1" t="s">
        <v>1134</v>
      </c>
      <c r="C22" s="11" t="s">
        <v>649</v>
      </c>
      <c r="D22" s="1" t="s">
        <v>667</v>
      </c>
      <c r="E22" s="1" t="s">
        <v>668</v>
      </c>
      <c r="F22" s="4">
        <v>8120000</v>
      </c>
      <c r="G22" s="4">
        <v>17868.060000000001</v>
      </c>
      <c r="H22" s="4">
        <v>3.97</v>
      </c>
    </row>
    <row r="23" spans="2:8">
      <c r="B23" s="1" t="s">
        <v>1132</v>
      </c>
      <c r="C23" s="11" t="s">
        <v>649</v>
      </c>
      <c r="D23" s="1" t="s">
        <v>655</v>
      </c>
      <c r="E23" s="1" t="s">
        <v>664</v>
      </c>
      <c r="F23" s="4">
        <v>1955000</v>
      </c>
      <c r="G23" s="4">
        <v>17574.47</v>
      </c>
      <c r="H23" s="4">
        <v>3.9</v>
      </c>
    </row>
    <row r="24" spans="2:8">
      <c r="B24" s="1" t="s">
        <v>1158</v>
      </c>
      <c r="C24" s="11" t="s">
        <v>649</v>
      </c>
      <c r="D24" s="1" t="s">
        <v>685</v>
      </c>
      <c r="E24" s="1" t="s">
        <v>703</v>
      </c>
      <c r="F24" s="4">
        <v>778000</v>
      </c>
      <c r="G24" s="4">
        <v>14647.8</v>
      </c>
      <c r="H24" s="4">
        <v>3.25</v>
      </c>
    </row>
    <row r="25" spans="2:8">
      <c r="B25" s="1" t="s">
        <v>1140</v>
      </c>
      <c r="C25" s="11" t="s">
        <v>649</v>
      </c>
      <c r="D25" s="1" t="s">
        <v>655</v>
      </c>
      <c r="E25" s="1" t="s">
        <v>677</v>
      </c>
      <c r="F25" s="4">
        <v>304000</v>
      </c>
      <c r="G25" s="4">
        <v>10574.79</v>
      </c>
      <c r="H25" s="4">
        <v>2.35</v>
      </c>
    </row>
    <row r="26" spans="2:8">
      <c r="B26" s="1" t="s">
        <v>2029</v>
      </c>
      <c r="C26" s="11" t="s">
        <v>649</v>
      </c>
      <c r="D26" s="1" t="s">
        <v>1372</v>
      </c>
      <c r="E26" s="1" t="s">
        <v>1416</v>
      </c>
      <c r="F26" s="4">
        <v>580000</v>
      </c>
      <c r="G26" s="4">
        <v>10390.120000000001</v>
      </c>
      <c r="H26" s="4">
        <v>2.31</v>
      </c>
    </row>
    <row r="27" spans="2:8">
      <c r="B27" s="1" t="s">
        <v>1135</v>
      </c>
      <c r="C27" s="11" t="s">
        <v>649</v>
      </c>
      <c r="D27" s="1" t="s">
        <v>669</v>
      </c>
      <c r="E27" s="1" t="s">
        <v>670</v>
      </c>
      <c r="F27" s="4">
        <v>196800</v>
      </c>
      <c r="G27" s="4">
        <v>10160.98</v>
      </c>
      <c r="H27" s="4">
        <v>2.2599999999999998</v>
      </c>
    </row>
    <row r="28" spans="2:8">
      <c r="B28" s="1" t="s">
        <v>2248</v>
      </c>
      <c r="C28" s="11" t="s">
        <v>649</v>
      </c>
      <c r="D28" s="1" t="s">
        <v>669</v>
      </c>
      <c r="E28" s="1" t="s">
        <v>1631</v>
      </c>
      <c r="F28" s="4">
        <v>1005000</v>
      </c>
      <c r="G28" s="4">
        <v>9906.2900000000009</v>
      </c>
      <c r="H28" s="4">
        <v>2.2000000000000002</v>
      </c>
    </row>
    <row r="29" spans="2:8">
      <c r="B29" s="1" t="s">
        <v>688</v>
      </c>
      <c r="C29" s="11" t="s">
        <v>649</v>
      </c>
      <c r="D29" s="1" t="s">
        <v>650</v>
      </c>
      <c r="E29" s="1" t="s">
        <v>689</v>
      </c>
      <c r="F29" s="4">
        <v>2800000</v>
      </c>
      <c r="G29" s="4">
        <v>9898</v>
      </c>
      <c r="H29" s="4">
        <v>2.2000000000000002</v>
      </c>
    </row>
    <row r="30" spans="2:8">
      <c r="B30" s="1" t="s">
        <v>2026</v>
      </c>
      <c r="C30" s="11" t="s">
        <v>649</v>
      </c>
      <c r="D30" s="1" t="s">
        <v>1366</v>
      </c>
      <c r="E30" s="1" t="s">
        <v>1367</v>
      </c>
      <c r="F30" s="4">
        <v>1820000</v>
      </c>
      <c r="G30" s="4">
        <v>9888.9699999999993</v>
      </c>
      <c r="H30" s="4">
        <v>2.2000000000000002</v>
      </c>
    </row>
    <row r="31" spans="2:8">
      <c r="B31" s="1" t="s">
        <v>1153</v>
      </c>
      <c r="C31" s="11" t="s">
        <v>649</v>
      </c>
      <c r="D31" s="1" t="s">
        <v>690</v>
      </c>
      <c r="E31" s="1" t="s">
        <v>696</v>
      </c>
      <c r="F31" s="4">
        <v>250800</v>
      </c>
      <c r="G31" s="4">
        <v>9615.0499999999993</v>
      </c>
      <c r="H31" s="4">
        <v>2.14</v>
      </c>
    </row>
    <row r="32" spans="2:8">
      <c r="B32" s="1" t="s">
        <v>1145</v>
      </c>
      <c r="C32" s="11" t="s">
        <v>649</v>
      </c>
      <c r="D32" s="1" t="s">
        <v>659</v>
      </c>
      <c r="E32" s="1" t="s">
        <v>684</v>
      </c>
      <c r="F32" s="4">
        <v>1679287</v>
      </c>
      <c r="G32" s="4">
        <v>9527.43</v>
      </c>
      <c r="H32" s="4">
        <v>2.12</v>
      </c>
    </row>
    <row r="33" spans="2:8">
      <c r="B33" s="1" t="s">
        <v>2023</v>
      </c>
      <c r="C33" s="11" t="s">
        <v>649</v>
      </c>
      <c r="D33" s="1" t="s">
        <v>1503</v>
      </c>
      <c r="E33" s="1" t="s">
        <v>1505</v>
      </c>
      <c r="F33" s="4">
        <v>3960000</v>
      </c>
      <c r="G33" s="4">
        <v>9502.02</v>
      </c>
      <c r="H33" s="4">
        <v>2.11</v>
      </c>
    </row>
    <row r="34" spans="2:8">
      <c r="B34" s="1" t="s">
        <v>1155</v>
      </c>
      <c r="C34" s="11" t="s">
        <v>649</v>
      </c>
      <c r="D34" s="1" t="s">
        <v>699</v>
      </c>
      <c r="E34" s="1" t="s">
        <v>700</v>
      </c>
      <c r="F34" s="4">
        <v>10600</v>
      </c>
      <c r="G34" s="4">
        <v>8556.3799999999992</v>
      </c>
      <c r="H34" s="4">
        <v>1.9</v>
      </c>
    </row>
    <row r="35" spans="2:8">
      <c r="B35" s="1" t="s">
        <v>1137</v>
      </c>
      <c r="C35" s="11" t="s">
        <v>649</v>
      </c>
      <c r="D35" s="1" t="s">
        <v>659</v>
      </c>
      <c r="E35" s="1" t="s">
        <v>672</v>
      </c>
      <c r="F35" s="4">
        <v>30660</v>
      </c>
      <c r="G35" s="4">
        <v>7829.94</v>
      </c>
      <c r="H35" s="4">
        <v>1.74</v>
      </c>
    </row>
    <row r="36" spans="2:8">
      <c r="B36" s="1" t="s">
        <v>1157</v>
      </c>
      <c r="C36" s="11" t="s">
        <v>649</v>
      </c>
      <c r="D36" s="1" t="s">
        <v>669</v>
      </c>
      <c r="E36" s="1" t="s">
        <v>702</v>
      </c>
      <c r="F36" s="4">
        <v>850000</v>
      </c>
      <c r="G36" s="4">
        <v>7737.98</v>
      </c>
      <c r="H36" s="4">
        <v>1.72</v>
      </c>
    </row>
    <row r="37" spans="2:8">
      <c r="B37" s="1" t="s">
        <v>2249</v>
      </c>
      <c r="C37" s="11" t="s">
        <v>649</v>
      </c>
      <c r="D37" s="1" t="s">
        <v>697</v>
      </c>
      <c r="E37" s="1" t="s">
        <v>1630</v>
      </c>
      <c r="F37" s="4">
        <v>2750000</v>
      </c>
      <c r="G37" s="4">
        <v>7723.38</v>
      </c>
      <c r="H37" s="4">
        <v>1.72</v>
      </c>
    </row>
    <row r="38" spans="2:8">
      <c r="B38" s="1" t="s">
        <v>2051</v>
      </c>
      <c r="C38" s="11" t="s">
        <v>649</v>
      </c>
      <c r="D38" s="1" t="s">
        <v>690</v>
      </c>
      <c r="E38" s="1" t="s">
        <v>1454</v>
      </c>
      <c r="F38" s="4">
        <v>680000</v>
      </c>
      <c r="G38" s="4">
        <v>7606.48</v>
      </c>
      <c r="H38" s="4">
        <v>1.69</v>
      </c>
    </row>
    <row r="39" spans="2:8">
      <c r="B39" s="1" t="s">
        <v>1127</v>
      </c>
      <c r="C39" s="11" t="s">
        <v>649</v>
      </c>
      <c r="D39" s="1" t="s">
        <v>655</v>
      </c>
      <c r="E39" s="1" t="s">
        <v>657</v>
      </c>
      <c r="F39" s="4">
        <v>230000</v>
      </c>
      <c r="G39" s="4">
        <v>6982</v>
      </c>
      <c r="H39" s="4">
        <v>1.55</v>
      </c>
    </row>
    <row r="40" spans="2:8">
      <c r="B40" s="1" t="s">
        <v>2250</v>
      </c>
      <c r="C40" s="11" t="s">
        <v>649</v>
      </c>
      <c r="D40" s="1" t="s">
        <v>665</v>
      </c>
      <c r="E40" s="1" t="s">
        <v>1353</v>
      </c>
      <c r="F40" s="4">
        <v>2800000</v>
      </c>
      <c r="G40" s="4">
        <v>6507.2</v>
      </c>
      <c r="H40" s="4">
        <v>1.45</v>
      </c>
    </row>
    <row r="41" spans="2:8">
      <c r="B41" s="1" t="s">
        <v>1151</v>
      </c>
      <c r="C41" s="11" t="s">
        <v>649</v>
      </c>
      <c r="D41" s="1" t="s">
        <v>662</v>
      </c>
      <c r="E41" s="1" t="s">
        <v>694</v>
      </c>
      <c r="F41" s="4">
        <v>500000</v>
      </c>
      <c r="G41" s="4">
        <v>5787</v>
      </c>
      <c r="H41" s="4">
        <v>1.29</v>
      </c>
    </row>
    <row r="42" spans="2:8">
      <c r="B42" s="1" t="s">
        <v>1136</v>
      </c>
      <c r="C42" s="11" t="s">
        <v>649</v>
      </c>
      <c r="D42" s="1" t="s">
        <v>659</v>
      </c>
      <c r="E42" s="1" t="s">
        <v>671</v>
      </c>
      <c r="F42" s="4">
        <v>810000</v>
      </c>
      <c r="G42" s="4">
        <v>5422.95</v>
      </c>
      <c r="H42" s="4">
        <v>1.2</v>
      </c>
    </row>
    <row r="43" spans="2:8">
      <c r="B43" s="1" t="s">
        <v>1142</v>
      </c>
      <c r="C43" s="11" t="s">
        <v>649</v>
      </c>
      <c r="D43" s="1" t="s">
        <v>680</v>
      </c>
      <c r="E43" s="1" t="s">
        <v>681</v>
      </c>
      <c r="F43" s="4">
        <v>800000</v>
      </c>
      <c r="G43" s="4">
        <v>5320.8</v>
      </c>
      <c r="H43" s="4">
        <v>1.18</v>
      </c>
    </row>
    <row r="44" spans="2:8">
      <c r="B44" s="1" t="s">
        <v>1144</v>
      </c>
      <c r="C44" s="11" t="s">
        <v>649</v>
      </c>
      <c r="D44" s="1" t="s">
        <v>665</v>
      </c>
      <c r="E44" s="1" t="s">
        <v>683</v>
      </c>
      <c r="F44" s="4">
        <v>513000</v>
      </c>
      <c r="G44" s="4">
        <v>4910.18</v>
      </c>
      <c r="H44" s="4">
        <v>1.0900000000000001</v>
      </c>
    </row>
    <row r="45" spans="2:8">
      <c r="B45" s="1" t="s">
        <v>1138</v>
      </c>
      <c r="C45" s="11" t="s">
        <v>649</v>
      </c>
      <c r="D45" s="1" t="s">
        <v>673</v>
      </c>
      <c r="E45" s="1" t="s">
        <v>674</v>
      </c>
      <c r="F45" s="4">
        <v>167000</v>
      </c>
      <c r="G45" s="4">
        <v>4829.1400000000003</v>
      </c>
      <c r="H45" s="4">
        <v>1.07</v>
      </c>
    </row>
    <row r="46" spans="2:8">
      <c r="B46" s="1" t="s">
        <v>1152</v>
      </c>
      <c r="C46" s="11" t="s">
        <v>649</v>
      </c>
      <c r="D46" s="1" t="s">
        <v>680</v>
      </c>
      <c r="E46" s="1" t="s">
        <v>695</v>
      </c>
      <c r="F46" s="4">
        <v>319000</v>
      </c>
      <c r="G46" s="4">
        <v>4510.66</v>
      </c>
      <c r="H46" s="4">
        <v>1</v>
      </c>
    </row>
    <row r="47" spans="2:8">
      <c r="B47" s="1" t="s">
        <v>2007</v>
      </c>
      <c r="C47" s="11" t="s">
        <v>649</v>
      </c>
      <c r="D47" s="1" t="s">
        <v>690</v>
      </c>
      <c r="E47" s="1" t="s">
        <v>1629</v>
      </c>
      <c r="F47" s="4">
        <v>1500000</v>
      </c>
      <c r="G47" s="4">
        <v>4407.75</v>
      </c>
      <c r="H47" s="4">
        <v>0.98</v>
      </c>
    </row>
    <row r="48" spans="2:8">
      <c r="B48" s="1" t="s">
        <v>1162</v>
      </c>
      <c r="C48" s="11" t="s">
        <v>649</v>
      </c>
      <c r="D48" s="1" t="s">
        <v>655</v>
      </c>
      <c r="E48" s="1" t="s">
        <v>707</v>
      </c>
      <c r="F48" s="4">
        <v>206000</v>
      </c>
      <c r="G48" s="4">
        <v>4338.3599999999997</v>
      </c>
      <c r="H48" s="4">
        <v>0.96</v>
      </c>
    </row>
    <row r="49" spans="2:8">
      <c r="B49" s="1" t="s">
        <v>2251</v>
      </c>
      <c r="C49" s="11" t="s">
        <v>649</v>
      </c>
      <c r="D49" s="1" t="s">
        <v>699</v>
      </c>
      <c r="E49" s="1" t="s">
        <v>1628</v>
      </c>
      <c r="F49" s="4">
        <v>308700</v>
      </c>
      <c r="G49" s="4">
        <v>4278.58</v>
      </c>
      <c r="H49" s="4">
        <v>0.95</v>
      </c>
    </row>
    <row r="50" spans="2:8">
      <c r="B50" s="1" t="s">
        <v>1994</v>
      </c>
      <c r="C50" s="11" t="s">
        <v>649</v>
      </c>
      <c r="D50" s="1" t="s">
        <v>1372</v>
      </c>
      <c r="E50" s="1" t="s">
        <v>1556</v>
      </c>
      <c r="F50" s="4">
        <v>325000</v>
      </c>
      <c r="G50" s="4">
        <v>2372.66</v>
      </c>
      <c r="H50" s="4">
        <v>0.53</v>
      </c>
    </row>
    <row r="51" spans="2:8">
      <c r="B51" s="2" t="s">
        <v>710</v>
      </c>
      <c r="C51" s="10"/>
      <c r="D51" s="2"/>
      <c r="E51" s="2"/>
      <c r="F51" s="7"/>
      <c r="G51" s="7">
        <f>SUM(G12:G50)</f>
        <v>444386.73999999987</v>
      </c>
      <c r="H51" s="7">
        <f>SUM(H12:H50)</f>
        <v>98.720000000000013</v>
      </c>
    </row>
    <row r="52" spans="2:8">
      <c r="B52" s="2" t="s">
        <v>1375</v>
      </c>
      <c r="C52" s="10"/>
      <c r="D52" s="2"/>
      <c r="E52" s="2"/>
      <c r="F52" s="7"/>
      <c r="G52" s="7">
        <v>8984.18</v>
      </c>
      <c r="H52" s="7">
        <v>2</v>
      </c>
    </row>
    <row r="53" spans="2:8">
      <c r="B53" s="2" t="s">
        <v>144</v>
      </c>
      <c r="C53" s="10"/>
      <c r="D53" s="2"/>
      <c r="E53" s="2"/>
      <c r="F53" s="7"/>
      <c r="G53" s="7">
        <v>453370.92</v>
      </c>
      <c r="H53" s="7">
        <v>100.69</v>
      </c>
    </row>
    <row r="54" spans="2:8">
      <c r="B54" s="2" t="s">
        <v>145</v>
      </c>
      <c r="C54" s="10"/>
      <c r="D54" s="2"/>
      <c r="E54" s="2"/>
      <c r="F54" s="7"/>
      <c r="G54" s="7">
        <v>-3099.0828957400008</v>
      </c>
      <c r="H54" s="7">
        <v>-0.68999999999999773</v>
      </c>
    </row>
    <row r="55" spans="2:8">
      <c r="B55" s="2" t="s">
        <v>146</v>
      </c>
      <c r="C55" s="10"/>
      <c r="D55" s="2"/>
      <c r="E55" s="2"/>
      <c r="F55" s="7"/>
      <c r="G55" s="7">
        <v>450271.83710425999</v>
      </c>
      <c r="H55" s="7">
        <v>100</v>
      </c>
    </row>
    <row r="56" spans="2:8">
      <c r="B56" s="2"/>
      <c r="C56" s="10"/>
      <c r="D56" s="2"/>
      <c r="E56" s="2"/>
      <c r="F56" s="7"/>
      <c r="G56" s="7"/>
      <c r="H56" s="7"/>
    </row>
    <row r="57" spans="2:8">
      <c r="B57" s="2" t="s">
        <v>147</v>
      </c>
    </row>
    <row r="58" spans="2:8">
      <c r="B58" s="2" t="s">
        <v>148</v>
      </c>
    </row>
    <row r="59" spans="2:8">
      <c r="B59" s="2" t="s">
        <v>151</v>
      </c>
    </row>
    <row r="60" spans="2:8">
      <c r="B60" s="2" t="s">
        <v>1376</v>
      </c>
    </row>
    <row r="61" spans="2:8">
      <c r="B61" s="2" t="s">
        <v>152</v>
      </c>
    </row>
    <row r="62" spans="2:8">
      <c r="B62" s="2" t="s">
        <v>1627</v>
      </c>
      <c r="C62" s="10"/>
    </row>
    <row r="63" spans="2:8">
      <c r="B63" s="2" t="s">
        <v>1626</v>
      </c>
      <c r="C63" s="10"/>
    </row>
    <row r="64" spans="2:8">
      <c r="B64" s="2" t="s">
        <v>1625</v>
      </c>
      <c r="C64" s="10"/>
    </row>
    <row r="65" spans="2:8">
      <c r="B65" s="2" t="s">
        <v>1624</v>
      </c>
      <c r="C65" s="10"/>
    </row>
    <row r="66" spans="2:8">
      <c r="B66" s="2" t="s">
        <v>1623</v>
      </c>
      <c r="C66" s="10"/>
    </row>
    <row r="67" spans="2:8">
      <c r="B67" s="2" t="s">
        <v>1622</v>
      </c>
      <c r="C67" s="10"/>
    </row>
    <row r="68" spans="2:8">
      <c r="B68" s="2" t="s">
        <v>1621</v>
      </c>
      <c r="C68" s="10"/>
    </row>
    <row r="69" spans="2:8">
      <c r="B69" s="2" t="s">
        <v>1620</v>
      </c>
      <c r="C69" s="10"/>
    </row>
    <row r="70" spans="2:8">
      <c r="B70" s="2" t="s">
        <v>1619</v>
      </c>
      <c r="C70" s="10"/>
    </row>
    <row r="71" spans="2:8">
      <c r="B71" s="2" t="s">
        <v>1618</v>
      </c>
      <c r="C71" s="10"/>
    </row>
    <row r="72" spans="2:8">
      <c r="B72" s="2" t="s">
        <v>1617</v>
      </c>
      <c r="C72" s="10"/>
    </row>
    <row r="73" spans="2:8">
      <c r="B73" s="2" t="s">
        <v>1616</v>
      </c>
      <c r="C73" s="10"/>
    </row>
    <row r="74" spans="2:8" s="91" customFormat="1">
      <c r="B74" s="92" t="s">
        <v>2349</v>
      </c>
      <c r="C74" s="93"/>
      <c r="F74" s="94"/>
      <c r="G74" s="94"/>
      <c r="H74" s="94"/>
    </row>
    <row r="75" spans="2:8" s="91" customFormat="1">
      <c r="B75" s="9" t="s">
        <v>898</v>
      </c>
      <c r="C75" s="95"/>
      <c r="F75" s="94"/>
      <c r="G75" s="94"/>
      <c r="H75" s="94"/>
    </row>
    <row r="76" spans="2:8" s="91" customFormat="1">
      <c r="B76" s="2" t="s">
        <v>162</v>
      </c>
      <c r="C76" s="95"/>
      <c r="F76" s="94"/>
      <c r="G76" s="94"/>
      <c r="H76" s="94"/>
    </row>
  </sheetData>
  <mergeCells count="2">
    <mergeCell ref="B1:E1"/>
    <mergeCell ref="C3:C8"/>
  </mergeCells>
  <hyperlinks>
    <hyperlink ref="A1" location="Index!A1" display="Index" xr:uid="{649AAE23-B527-4F22-91CA-BAF8ED4A3FDA}"/>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5D184-A1F3-4BD1-8813-54F49D76259D}">
  <dimension ref="A1:I73"/>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9">
      <c r="A1" s="3" t="s">
        <v>0</v>
      </c>
      <c r="B1" s="265" t="s">
        <v>1321</v>
      </c>
      <c r="C1" s="265"/>
      <c r="D1" s="265"/>
      <c r="E1" s="265"/>
    </row>
    <row r="2" spans="1:9" ht="13.5" thickBot="1"/>
    <row r="3" spans="1:9" ht="15">
      <c r="B3" s="96" t="s">
        <v>2448</v>
      </c>
      <c r="C3" s="266"/>
    </row>
    <row r="4" spans="1:9" ht="30">
      <c r="B4" s="98" t="s">
        <v>2449</v>
      </c>
      <c r="C4" s="267"/>
    </row>
    <row r="5" spans="1:9" ht="15">
      <c r="B5" s="97"/>
      <c r="C5" s="267"/>
    </row>
    <row r="6" spans="1:9" ht="15">
      <c r="B6" s="98" t="s">
        <v>2359</v>
      </c>
      <c r="C6" s="267"/>
    </row>
    <row r="7" spans="1:9" ht="15">
      <c r="B7" s="98" t="s">
        <v>2372</v>
      </c>
      <c r="C7" s="267"/>
    </row>
    <row r="8" spans="1:9" ht="30.75" thickBot="1">
      <c r="B8" s="99" t="s">
        <v>2450</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1123</v>
      </c>
      <c r="C15" s="11" t="s">
        <v>649</v>
      </c>
      <c r="D15" s="1" t="s">
        <v>650</v>
      </c>
      <c r="E15" s="1" t="s">
        <v>651</v>
      </c>
      <c r="F15" s="4">
        <v>4100000</v>
      </c>
      <c r="G15" s="4">
        <v>24620.5</v>
      </c>
      <c r="H15" s="4">
        <v>9.6199999999999992</v>
      </c>
    </row>
    <row r="16" spans="1:9">
      <c r="B16" s="1" t="s">
        <v>1126</v>
      </c>
      <c r="C16" s="11" t="s">
        <v>649</v>
      </c>
      <c r="D16" s="1" t="s">
        <v>655</v>
      </c>
      <c r="E16" s="1" t="s">
        <v>656</v>
      </c>
      <c r="F16" s="4">
        <v>1750000</v>
      </c>
      <c r="G16" s="4">
        <v>23701.13</v>
      </c>
      <c r="H16" s="4">
        <v>9.26</v>
      </c>
    </row>
    <row r="17" spans="2:8">
      <c r="B17" s="1" t="s">
        <v>1125</v>
      </c>
      <c r="C17" s="11" t="s">
        <v>649</v>
      </c>
      <c r="D17" s="1" t="s">
        <v>650</v>
      </c>
      <c r="E17" s="1" t="s">
        <v>654</v>
      </c>
      <c r="F17" s="4">
        <v>1500000</v>
      </c>
      <c r="G17" s="4">
        <v>21184.5</v>
      </c>
      <c r="H17" s="4">
        <v>8.27</v>
      </c>
    </row>
    <row r="18" spans="2:8">
      <c r="B18" s="1" t="s">
        <v>1124</v>
      </c>
      <c r="C18" s="11" t="s">
        <v>649</v>
      </c>
      <c r="D18" s="1" t="s">
        <v>652</v>
      </c>
      <c r="E18" s="1" t="s">
        <v>653</v>
      </c>
      <c r="F18" s="4">
        <v>870000</v>
      </c>
      <c r="G18" s="4">
        <v>17352.150000000001</v>
      </c>
      <c r="H18" s="4">
        <v>6.78</v>
      </c>
    </row>
    <row r="19" spans="2:8">
      <c r="B19" s="1" t="s">
        <v>688</v>
      </c>
      <c r="C19" s="11" t="s">
        <v>649</v>
      </c>
      <c r="D19" s="1" t="s">
        <v>650</v>
      </c>
      <c r="E19" s="1" t="s">
        <v>689</v>
      </c>
      <c r="F19" s="4">
        <v>4400000</v>
      </c>
      <c r="G19" s="4">
        <v>15554</v>
      </c>
      <c r="H19" s="4">
        <v>6.07</v>
      </c>
    </row>
    <row r="20" spans="2:8">
      <c r="B20" s="1" t="s">
        <v>1993</v>
      </c>
      <c r="C20" s="11" t="s">
        <v>649</v>
      </c>
      <c r="D20" s="1" t="s">
        <v>662</v>
      </c>
      <c r="E20" s="1" t="s">
        <v>1395</v>
      </c>
      <c r="F20" s="4">
        <v>470000</v>
      </c>
      <c r="G20" s="4">
        <v>11374.47</v>
      </c>
      <c r="H20" s="4">
        <v>4.4400000000000004</v>
      </c>
    </row>
    <row r="21" spans="2:8">
      <c r="B21" s="1" t="s">
        <v>1130</v>
      </c>
      <c r="C21" s="11" t="s">
        <v>649</v>
      </c>
      <c r="D21" s="1" t="s">
        <v>650</v>
      </c>
      <c r="E21" s="1" t="s">
        <v>661</v>
      </c>
      <c r="F21" s="4">
        <v>1550000</v>
      </c>
      <c r="G21" s="4">
        <v>11080.95</v>
      </c>
      <c r="H21" s="4">
        <v>4.33</v>
      </c>
    </row>
    <row r="22" spans="2:8">
      <c r="B22" s="1" t="s">
        <v>1997</v>
      </c>
      <c r="C22" s="11" t="s">
        <v>649</v>
      </c>
      <c r="D22" s="1" t="s">
        <v>1421</v>
      </c>
      <c r="E22" s="1" t="s">
        <v>1560</v>
      </c>
      <c r="F22" s="4">
        <v>1750000</v>
      </c>
      <c r="G22" s="4">
        <v>9393.1299999999992</v>
      </c>
      <c r="H22" s="4">
        <v>3.67</v>
      </c>
    </row>
    <row r="23" spans="2:8">
      <c r="B23" s="1" t="s">
        <v>1995</v>
      </c>
      <c r="C23" s="11" t="s">
        <v>649</v>
      </c>
      <c r="D23" s="1" t="s">
        <v>685</v>
      </c>
      <c r="E23" s="1" t="s">
        <v>1492</v>
      </c>
      <c r="F23" s="4">
        <v>115000</v>
      </c>
      <c r="G23" s="4">
        <v>7220.79</v>
      </c>
      <c r="H23" s="4">
        <v>2.82</v>
      </c>
    </row>
    <row r="24" spans="2:8">
      <c r="B24" s="1" t="s">
        <v>1157</v>
      </c>
      <c r="C24" s="11" t="s">
        <v>649</v>
      </c>
      <c r="D24" s="1" t="s">
        <v>669</v>
      </c>
      <c r="E24" s="1" t="s">
        <v>702</v>
      </c>
      <c r="F24" s="4">
        <v>700000</v>
      </c>
      <c r="G24" s="4">
        <v>6372.45</v>
      </c>
      <c r="H24" s="4">
        <v>2.4900000000000002</v>
      </c>
    </row>
    <row r="25" spans="2:8">
      <c r="B25" s="1" t="s">
        <v>2202</v>
      </c>
      <c r="C25" s="11" t="s">
        <v>649</v>
      </c>
      <c r="D25" s="1" t="s">
        <v>665</v>
      </c>
      <c r="E25" s="1" t="s">
        <v>1370</v>
      </c>
      <c r="F25" s="4">
        <v>202500</v>
      </c>
      <c r="G25" s="4">
        <v>6276.08</v>
      </c>
      <c r="H25" s="4">
        <v>2.4500000000000002</v>
      </c>
    </row>
    <row r="26" spans="2:8">
      <c r="B26" s="1" t="s">
        <v>2252</v>
      </c>
      <c r="C26" s="11" t="s">
        <v>649</v>
      </c>
      <c r="D26" s="1" t="s">
        <v>675</v>
      </c>
      <c r="E26" s="1" t="s">
        <v>1645</v>
      </c>
      <c r="F26" s="4">
        <v>850000</v>
      </c>
      <c r="G26" s="4">
        <v>6225.4</v>
      </c>
      <c r="H26" s="4">
        <v>2.4300000000000002</v>
      </c>
    </row>
    <row r="27" spans="2:8">
      <c r="B27" s="1" t="s">
        <v>1128</v>
      </c>
      <c r="C27" s="11" t="s">
        <v>649</v>
      </c>
      <c r="D27" s="1" t="s">
        <v>650</v>
      </c>
      <c r="E27" s="1" t="s">
        <v>658</v>
      </c>
      <c r="F27" s="4">
        <v>340000</v>
      </c>
      <c r="G27" s="4">
        <v>5945.92</v>
      </c>
      <c r="H27" s="4">
        <v>2.3199999999999998</v>
      </c>
    </row>
    <row r="28" spans="2:8">
      <c r="B28" s="1" t="s">
        <v>1144</v>
      </c>
      <c r="C28" s="11" t="s">
        <v>649</v>
      </c>
      <c r="D28" s="1" t="s">
        <v>665</v>
      </c>
      <c r="E28" s="1" t="s">
        <v>683</v>
      </c>
      <c r="F28" s="4">
        <v>590000</v>
      </c>
      <c r="G28" s="4">
        <v>5647.19</v>
      </c>
      <c r="H28" s="4">
        <v>2.21</v>
      </c>
    </row>
    <row r="29" spans="2:8">
      <c r="B29" s="1" t="s">
        <v>1138</v>
      </c>
      <c r="C29" s="11" t="s">
        <v>649</v>
      </c>
      <c r="D29" s="1" t="s">
        <v>673</v>
      </c>
      <c r="E29" s="1" t="s">
        <v>674</v>
      </c>
      <c r="F29" s="4">
        <v>185000</v>
      </c>
      <c r="G29" s="4">
        <v>5349.65</v>
      </c>
      <c r="H29" s="4">
        <v>2.09</v>
      </c>
    </row>
    <row r="30" spans="2:8">
      <c r="B30" s="1" t="s">
        <v>2253</v>
      </c>
      <c r="C30" s="11" t="s">
        <v>649</v>
      </c>
      <c r="D30" s="1" t="s">
        <v>669</v>
      </c>
      <c r="E30" s="1" t="s">
        <v>1644</v>
      </c>
      <c r="F30" s="4">
        <v>880000</v>
      </c>
      <c r="G30" s="4">
        <v>5297.16</v>
      </c>
      <c r="H30" s="4">
        <v>2.0699999999999998</v>
      </c>
    </row>
    <row r="31" spans="2:8">
      <c r="B31" s="1" t="s">
        <v>1996</v>
      </c>
      <c r="C31" s="11" t="s">
        <v>649</v>
      </c>
      <c r="D31" s="1" t="s">
        <v>1411</v>
      </c>
      <c r="E31" s="1" t="s">
        <v>1568</v>
      </c>
      <c r="F31" s="4">
        <v>390000</v>
      </c>
      <c r="G31" s="4">
        <v>5227.76</v>
      </c>
      <c r="H31" s="4">
        <v>2.04</v>
      </c>
    </row>
    <row r="32" spans="2:8">
      <c r="B32" s="1" t="s">
        <v>1127</v>
      </c>
      <c r="C32" s="11" t="s">
        <v>649</v>
      </c>
      <c r="D32" s="1" t="s">
        <v>655</v>
      </c>
      <c r="E32" s="1" t="s">
        <v>657</v>
      </c>
      <c r="F32" s="4">
        <v>170000</v>
      </c>
      <c r="G32" s="4">
        <v>5160.6099999999997</v>
      </c>
      <c r="H32" s="4">
        <v>2.02</v>
      </c>
    </row>
    <row r="33" spans="2:8">
      <c r="B33" s="1" t="s">
        <v>2200</v>
      </c>
      <c r="C33" s="11" t="s">
        <v>649</v>
      </c>
      <c r="D33" s="1" t="s">
        <v>697</v>
      </c>
      <c r="E33" s="1" t="s">
        <v>1365</v>
      </c>
      <c r="F33" s="4">
        <v>200000</v>
      </c>
      <c r="G33" s="4">
        <v>5023.3</v>
      </c>
      <c r="H33" s="4">
        <v>1.96</v>
      </c>
    </row>
    <row r="34" spans="2:8">
      <c r="B34" s="1" t="s">
        <v>2071</v>
      </c>
      <c r="C34" s="11" t="s">
        <v>649</v>
      </c>
      <c r="D34" s="1" t="s">
        <v>690</v>
      </c>
      <c r="E34" s="1" t="s">
        <v>1643</v>
      </c>
      <c r="F34" s="4">
        <v>4400000</v>
      </c>
      <c r="G34" s="4">
        <v>4958.8</v>
      </c>
      <c r="H34" s="4">
        <v>1.94</v>
      </c>
    </row>
    <row r="35" spans="2:8">
      <c r="B35" s="1" t="s">
        <v>1999</v>
      </c>
      <c r="C35" s="11" t="s">
        <v>649</v>
      </c>
      <c r="D35" s="1" t="s">
        <v>669</v>
      </c>
      <c r="E35" s="1" t="s">
        <v>1463</v>
      </c>
      <c r="F35" s="4">
        <v>700000</v>
      </c>
      <c r="G35" s="4">
        <v>4581.1499999999996</v>
      </c>
      <c r="H35" s="4">
        <v>1.79</v>
      </c>
    </row>
    <row r="36" spans="2:8">
      <c r="B36" s="1" t="s">
        <v>2006</v>
      </c>
      <c r="C36" s="11" t="s">
        <v>649</v>
      </c>
      <c r="D36" s="1" t="s">
        <v>669</v>
      </c>
      <c r="E36" s="1" t="s">
        <v>1472</v>
      </c>
      <c r="F36" s="4">
        <v>800000</v>
      </c>
      <c r="G36" s="4">
        <v>4569.2</v>
      </c>
      <c r="H36" s="4">
        <v>1.78</v>
      </c>
    </row>
    <row r="37" spans="2:8">
      <c r="B37" s="1" t="s">
        <v>2032</v>
      </c>
      <c r="C37" s="11" t="s">
        <v>649</v>
      </c>
      <c r="D37" s="1" t="s">
        <v>652</v>
      </c>
      <c r="E37" s="1" t="s">
        <v>1501</v>
      </c>
      <c r="F37" s="4">
        <v>1000000</v>
      </c>
      <c r="G37" s="4">
        <v>4218</v>
      </c>
      <c r="H37" s="4">
        <v>1.65</v>
      </c>
    </row>
    <row r="38" spans="2:8">
      <c r="B38" s="1" t="s">
        <v>2030</v>
      </c>
      <c r="C38" s="11" t="s">
        <v>649</v>
      </c>
      <c r="D38" s="1" t="s">
        <v>690</v>
      </c>
      <c r="E38" s="1" t="s">
        <v>1570</v>
      </c>
      <c r="F38" s="4">
        <v>500000</v>
      </c>
      <c r="G38" s="4">
        <v>3762.75</v>
      </c>
      <c r="H38" s="4">
        <v>1.47</v>
      </c>
    </row>
    <row r="39" spans="2:8">
      <c r="B39" s="1" t="s">
        <v>2240</v>
      </c>
      <c r="C39" s="11" t="s">
        <v>649</v>
      </c>
      <c r="D39" s="1" t="s">
        <v>699</v>
      </c>
      <c r="E39" s="1" t="s">
        <v>1576</v>
      </c>
      <c r="F39" s="4">
        <v>300000</v>
      </c>
      <c r="G39" s="4">
        <v>3704.1</v>
      </c>
      <c r="H39" s="4">
        <v>1.45</v>
      </c>
    </row>
    <row r="40" spans="2:8">
      <c r="B40" s="1" t="s">
        <v>2207</v>
      </c>
      <c r="C40" s="11" t="s">
        <v>649</v>
      </c>
      <c r="D40" s="1" t="s">
        <v>659</v>
      </c>
      <c r="E40" s="1" t="s">
        <v>1642</v>
      </c>
      <c r="F40" s="4">
        <v>160100</v>
      </c>
      <c r="G40" s="4">
        <v>3591.28</v>
      </c>
      <c r="H40" s="4">
        <v>1.4</v>
      </c>
    </row>
    <row r="41" spans="2:8">
      <c r="B41" s="1" t="s">
        <v>2074</v>
      </c>
      <c r="C41" s="11" t="s">
        <v>649</v>
      </c>
      <c r="D41" s="1" t="s">
        <v>685</v>
      </c>
      <c r="E41" s="1" t="s">
        <v>1553</v>
      </c>
      <c r="F41" s="4">
        <v>11000</v>
      </c>
      <c r="G41" s="4">
        <v>3070.16</v>
      </c>
      <c r="H41" s="4">
        <v>1.2</v>
      </c>
    </row>
    <row r="42" spans="2:8">
      <c r="B42" s="1" t="s">
        <v>1139</v>
      </c>
      <c r="C42" s="11" t="s">
        <v>649</v>
      </c>
      <c r="D42" s="1" t="s">
        <v>675</v>
      </c>
      <c r="E42" s="1" t="s">
        <v>676</v>
      </c>
      <c r="F42" s="4">
        <v>197300</v>
      </c>
      <c r="G42" s="4">
        <v>2894.49</v>
      </c>
      <c r="H42" s="4">
        <v>1.1299999999999999</v>
      </c>
    </row>
    <row r="43" spans="2:8">
      <c r="B43" s="1" t="s">
        <v>2010</v>
      </c>
      <c r="C43" s="11" t="s">
        <v>649</v>
      </c>
      <c r="D43" s="1" t="s">
        <v>680</v>
      </c>
      <c r="E43" s="1" t="s">
        <v>1396</v>
      </c>
      <c r="F43" s="4">
        <v>300000</v>
      </c>
      <c r="G43" s="4">
        <v>2786.1</v>
      </c>
      <c r="H43" s="4">
        <v>1.0900000000000001</v>
      </c>
    </row>
    <row r="44" spans="2:8">
      <c r="B44" s="1" t="s">
        <v>2011</v>
      </c>
      <c r="C44" s="11" t="s">
        <v>649</v>
      </c>
      <c r="D44" s="1" t="s">
        <v>665</v>
      </c>
      <c r="E44" s="1" t="s">
        <v>1451</v>
      </c>
      <c r="F44" s="4">
        <v>260000</v>
      </c>
      <c r="G44" s="4">
        <v>2574.65</v>
      </c>
      <c r="H44" s="4">
        <v>1.01</v>
      </c>
    </row>
    <row r="45" spans="2:8">
      <c r="B45" s="1" t="s">
        <v>2213</v>
      </c>
      <c r="C45" s="11" t="s">
        <v>649</v>
      </c>
      <c r="D45" s="1" t="s">
        <v>1548</v>
      </c>
      <c r="E45" s="1" t="s">
        <v>1567</v>
      </c>
      <c r="F45" s="4">
        <v>1200000</v>
      </c>
      <c r="G45" s="4">
        <v>2400.6</v>
      </c>
      <c r="H45" s="4">
        <v>0.94</v>
      </c>
    </row>
    <row r="46" spans="2:8">
      <c r="B46" s="1" t="s">
        <v>1132</v>
      </c>
      <c r="C46" s="11" t="s">
        <v>649</v>
      </c>
      <c r="D46" s="1" t="s">
        <v>655</v>
      </c>
      <c r="E46" s="1" t="s">
        <v>664</v>
      </c>
      <c r="F46" s="4">
        <v>255000</v>
      </c>
      <c r="G46" s="4">
        <v>2292.3200000000002</v>
      </c>
      <c r="H46" s="4">
        <v>0.9</v>
      </c>
    </row>
    <row r="47" spans="2:8">
      <c r="B47" s="1" t="s">
        <v>2254</v>
      </c>
      <c r="C47" s="11" t="s">
        <v>649</v>
      </c>
      <c r="D47" s="1" t="s">
        <v>1548</v>
      </c>
      <c r="E47" s="1" t="s">
        <v>1547</v>
      </c>
      <c r="F47" s="4">
        <v>730000</v>
      </c>
      <c r="G47" s="4">
        <v>1827.92</v>
      </c>
      <c r="H47" s="4">
        <v>0.71</v>
      </c>
    </row>
    <row r="48" spans="2:8">
      <c r="B48" s="1" t="s">
        <v>2198</v>
      </c>
      <c r="C48" s="11" t="s">
        <v>649</v>
      </c>
      <c r="D48" s="1" t="s">
        <v>675</v>
      </c>
      <c r="E48" s="1" t="s">
        <v>1555</v>
      </c>
      <c r="F48" s="4">
        <v>200000</v>
      </c>
      <c r="G48" s="4">
        <v>1675.2</v>
      </c>
      <c r="H48" s="4">
        <v>0.65</v>
      </c>
    </row>
    <row r="49" spans="2:8">
      <c r="B49" s="1" t="s">
        <v>2255</v>
      </c>
      <c r="C49" s="11" t="s">
        <v>649</v>
      </c>
      <c r="D49" s="1" t="s">
        <v>675</v>
      </c>
      <c r="E49" s="1" t="s">
        <v>1562</v>
      </c>
      <c r="F49" s="4">
        <v>87757</v>
      </c>
      <c r="G49" s="4">
        <v>1634.69</v>
      </c>
      <c r="H49" s="4">
        <v>0.64</v>
      </c>
    </row>
    <row r="50" spans="2:8">
      <c r="B50" s="1" t="s">
        <v>2256</v>
      </c>
      <c r="C50" s="11" t="s">
        <v>649</v>
      </c>
      <c r="D50" s="1" t="s">
        <v>699</v>
      </c>
      <c r="E50" s="1" t="s">
        <v>1641</v>
      </c>
      <c r="F50" s="4">
        <v>120000</v>
      </c>
      <c r="G50" s="4">
        <v>1550.94</v>
      </c>
      <c r="H50" s="4">
        <v>0.61</v>
      </c>
    </row>
    <row r="51" spans="2:8">
      <c r="B51" s="1" t="s">
        <v>2257</v>
      </c>
      <c r="C51" s="11" t="s">
        <v>649</v>
      </c>
      <c r="D51" s="1" t="s">
        <v>699</v>
      </c>
      <c r="E51" s="1" t="s">
        <v>1640</v>
      </c>
      <c r="F51" s="4">
        <v>270000</v>
      </c>
      <c r="G51" s="4">
        <v>1417.37</v>
      </c>
      <c r="H51" s="4">
        <v>0.55000000000000004</v>
      </c>
    </row>
    <row r="52" spans="2:8">
      <c r="B52" s="2" t="s">
        <v>710</v>
      </c>
      <c r="C52" s="10"/>
      <c r="D52" s="2"/>
      <c r="E52" s="2"/>
      <c r="F52" s="7"/>
      <c r="G52" s="7">
        <f>SUM(G12:G51)</f>
        <v>251516.86000000002</v>
      </c>
      <c r="H52" s="7">
        <f>SUM(H12:H51)</f>
        <v>98.250000000000014</v>
      </c>
    </row>
    <row r="53" spans="2:8">
      <c r="B53" s="2" t="s">
        <v>1375</v>
      </c>
      <c r="C53" s="10"/>
      <c r="D53" s="2"/>
      <c r="E53" s="2"/>
      <c r="F53" s="7"/>
      <c r="G53" s="7">
        <v>5627.41</v>
      </c>
      <c r="H53" s="7">
        <v>2.2000000000000002</v>
      </c>
    </row>
    <row r="54" spans="2:8">
      <c r="B54" s="2" t="s">
        <v>144</v>
      </c>
      <c r="C54" s="10"/>
      <c r="D54" s="2"/>
      <c r="E54" s="2"/>
      <c r="F54" s="7"/>
      <c r="G54" s="7">
        <v>257144.27</v>
      </c>
      <c r="H54" s="7">
        <v>100.43</v>
      </c>
    </row>
    <row r="55" spans="2:8">
      <c r="B55" s="2" t="s">
        <v>145</v>
      </c>
      <c r="C55" s="10"/>
      <c r="D55" s="2"/>
      <c r="E55" s="2"/>
      <c r="F55" s="7"/>
      <c r="G55" s="7">
        <v>-1100.5782164699885</v>
      </c>
      <c r="H55" s="7">
        <v>-0.43000000000000682</v>
      </c>
    </row>
    <row r="56" spans="2:8">
      <c r="B56" s="2" t="s">
        <v>146</v>
      </c>
      <c r="C56" s="10"/>
      <c r="D56" s="2"/>
      <c r="E56" s="2"/>
      <c r="F56" s="7"/>
      <c r="G56" s="7">
        <v>256043.69178353</v>
      </c>
      <c r="H56" s="7">
        <v>100</v>
      </c>
    </row>
    <row r="57" spans="2:8">
      <c r="B57" s="2"/>
      <c r="C57" s="10"/>
      <c r="D57" s="2"/>
      <c r="E57" s="2"/>
      <c r="F57" s="7"/>
      <c r="G57" s="7"/>
      <c r="H57" s="7"/>
    </row>
    <row r="58" spans="2:8">
      <c r="B58" s="2" t="s">
        <v>147</v>
      </c>
    </row>
    <row r="59" spans="2:8">
      <c r="B59" s="2" t="s">
        <v>148</v>
      </c>
    </row>
    <row r="60" spans="2:8">
      <c r="B60" s="2" t="s">
        <v>151</v>
      </c>
    </row>
    <row r="61" spans="2:8">
      <c r="B61" s="2" t="s">
        <v>1376</v>
      </c>
    </row>
    <row r="62" spans="2:8">
      <c r="B62" s="2" t="s">
        <v>152</v>
      </c>
    </row>
    <row r="63" spans="2:8">
      <c r="B63" s="2" t="s">
        <v>1639</v>
      </c>
      <c r="C63" s="10"/>
    </row>
    <row r="64" spans="2:8">
      <c r="B64" s="2" t="s">
        <v>1638</v>
      </c>
      <c r="C64" s="10"/>
    </row>
    <row r="65" spans="2:8">
      <c r="B65" s="2" t="s">
        <v>1637</v>
      </c>
      <c r="C65" s="10"/>
    </row>
    <row r="66" spans="2:8">
      <c r="B66" s="2" t="s">
        <v>1636</v>
      </c>
      <c r="C66" s="10"/>
    </row>
    <row r="67" spans="2:8">
      <c r="B67" s="2" t="s">
        <v>1635</v>
      </c>
      <c r="C67" s="10"/>
    </row>
    <row r="68" spans="2:8">
      <c r="B68" s="2" t="s">
        <v>1634</v>
      </c>
      <c r="C68" s="10"/>
    </row>
    <row r="69" spans="2:8">
      <c r="B69" s="2" t="s">
        <v>1633</v>
      </c>
      <c r="C69" s="10"/>
    </row>
    <row r="70" spans="2:8">
      <c r="B70" s="2" t="s">
        <v>1632</v>
      </c>
      <c r="C70" s="10"/>
    </row>
    <row r="71" spans="2:8" s="91" customFormat="1">
      <c r="B71" s="92" t="s">
        <v>2349</v>
      </c>
      <c r="C71" s="93"/>
      <c r="F71" s="94"/>
      <c r="G71" s="94"/>
      <c r="H71" s="94"/>
    </row>
    <row r="72" spans="2:8" s="91" customFormat="1">
      <c r="B72" s="9" t="s">
        <v>898</v>
      </c>
      <c r="C72" s="95"/>
      <c r="F72" s="94"/>
      <c r="G72" s="94"/>
      <c r="H72" s="94"/>
    </row>
    <row r="73" spans="2:8" s="91" customFormat="1">
      <c r="B73" s="92" t="s">
        <v>162</v>
      </c>
      <c r="C73" s="95"/>
      <c r="F73" s="94"/>
      <c r="G73" s="94"/>
      <c r="H73" s="94"/>
    </row>
  </sheetData>
  <mergeCells count="2">
    <mergeCell ref="B1:E1"/>
    <mergeCell ref="C3:C8"/>
  </mergeCells>
  <hyperlinks>
    <hyperlink ref="A1" location="Index!A1" display="Index" xr:uid="{AC07458B-21F8-458D-805E-A3A321F3D6E6}"/>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37E44-6C7E-4A4E-AB65-526BC3FE7F5D}">
  <dimension ref="A1:I60"/>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9">
      <c r="A1" s="3" t="s">
        <v>0</v>
      </c>
      <c r="B1" s="265" t="s">
        <v>1310</v>
      </c>
      <c r="C1" s="265"/>
      <c r="D1" s="265"/>
      <c r="E1" s="265"/>
    </row>
    <row r="2" spans="1:9" ht="13.5" thickBot="1"/>
    <row r="3" spans="1:9" ht="15">
      <c r="B3" s="96" t="s">
        <v>2445</v>
      </c>
      <c r="C3" s="266"/>
    </row>
    <row r="4" spans="1:9" ht="30">
      <c r="B4" s="98" t="s">
        <v>2446</v>
      </c>
      <c r="C4" s="267"/>
    </row>
    <row r="5" spans="1:9" ht="15">
      <c r="B5" s="100"/>
      <c r="C5" s="267"/>
    </row>
    <row r="6" spans="1:9" ht="15">
      <c r="B6" s="97" t="s">
        <v>2359</v>
      </c>
      <c r="C6" s="267"/>
    </row>
    <row r="7" spans="1:9" ht="15">
      <c r="B7" s="98" t="s">
        <v>2372</v>
      </c>
      <c r="C7" s="267"/>
    </row>
    <row r="8" spans="1:9" ht="30.75" thickBot="1">
      <c r="B8" s="99" t="s">
        <v>2447</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1123</v>
      </c>
      <c r="C15" s="11" t="s">
        <v>649</v>
      </c>
      <c r="D15" s="1" t="s">
        <v>650</v>
      </c>
      <c r="E15" s="1" t="s">
        <v>651</v>
      </c>
      <c r="F15" s="4">
        <v>1800000</v>
      </c>
      <c r="G15" s="4">
        <v>10809</v>
      </c>
      <c r="H15" s="4">
        <v>9.5500000000000007</v>
      </c>
    </row>
    <row r="16" spans="1:9">
      <c r="B16" s="1" t="s">
        <v>1126</v>
      </c>
      <c r="C16" s="11" t="s">
        <v>649</v>
      </c>
      <c r="D16" s="1" t="s">
        <v>655</v>
      </c>
      <c r="E16" s="1" t="s">
        <v>656</v>
      </c>
      <c r="F16" s="4">
        <v>777000</v>
      </c>
      <c r="G16" s="4">
        <v>10523.3</v>
      </c>
      <c r="H16" s="4">
        <v>9.3000000000000007</v>
      </c>
    </row>
    <row r="17" spans="2:8">
      <c r="B17" s="1" t="s">
        <v>688</v>
      </c>
      <c r="C17" s="11" t="s">
        <v>649</v>
      </c>
      <c r="D17" s="1" t="s">
        <v>650</v>
      </c>
      <c r="E17" s="1" t="s">
        <v>689</v>
      </c>
      <c r="F17" s="4">
        <v>2620000</v>
      </c>
      <c r="G17" s="4">
        <v>9261.7000000000007</v>
      </c>
      <c r="H17" s="4">
        <v>8.18</v>
      </c>
    </row>
    <row r="18" spans="2:8">
      <c r="B18" s="1" t="s">
        <v>1125</v>
      </c>
      <c r="C18" s="11" t="s">
        <v>649</v>
      </c>
      <c r="D18" s="1" t="s">
        <v>650</v>
      </c>
      <c r="E18" s="1" t="s">
        <v>654</v>
      </c>
      <c r="F18" s="4">
        <v>560000</v>
      </c>
      <c r="G18" s="4">
        <v>7908.88</v>
      </c>
      <c r="H18" s="4">
        <v>6.99</v>
      </c>
    </row>
    <row r="19" spans="2:8">
      <c r="B19" s="1" t="s">
        <v>1124</v>
      </c>
      <c r="C19" s="11" t="s">
        <v>649</v>
      </c>
      <c r="D19" s="1" t="s">
        <v>652</v>
      </c>
      <c r="E19" s="1" t="s">
        <v>653</v>
      </c>
      <c r="F19" s="4">
        <v>390000</v>
      </c>
      <c r="G19" s="4">
        <v>7778.55</v>
      </c>
      <c r="H19" s="4">
        <v>6.87</v>
      </c>
    </row>
    <row r="20" spans="2:8">
      <c r="B20" s="1" t="s">
        <v>1993</v>
      </c>
      <c r="C20" s="11" t="s">
        <v>649</v>
      </c>
      <c r="D20" s="1" t="s">
        <v>662</v>
      </c>
      <c r="E20" s="1" t="s">
        <v>1395</v>
      </c>
      <c r="F20" s="4">
        <v>225000</v>
      </c>
      <c r="G20" s="4">
        <v>5445.23</v>
      </c>
      <c r="H20" s="4">
        <v>4.8099999999999996</v>
      </c>
    </row>
    <row r="21" spans="2:8">
      <c r="B21" s="1" t="s">
        <v>1997</v>
      </c>
      <c r="C21" s="11" t="s">
        <v>649</v>
      </c>
      <c r="D21" s="1" t="s">
        <v>1421</v>
      </c>
      <c r="E21" s="1" t="s">
        <v>1560</v>
      </c>
      <c r="F21" s="4">
        <v>933000</v>
      </c>
      <c r="G21" s="4">
        <v>5007.88</v>
      </c>
      <c r="H21" s="4">
        <v>4.42</v>
      </c>
    </row>
    <row r="22" spans="2:8">
      <c r="B22" s="1" t="s">
        <v>2076</v>
      </c>
      <c r="C22" s="11" t="s">
        <v>649</v>
      </c>
      <c r="D22" s="1" t="s">
        <v>1503</v>
      </c>
      <c r="E22" s="1" t="s">
        <v>1554</v>
      </c>
      <c r="F22" s="4">
        <v>850000</v>
      </c>
      <c r="G22" s="4">
        <v>4513.08</v>
      </c>
      <c r="H22" s="4">
        <v>3.99</v>
      </c>
    </row>
    <row r="23" spans="2:8">
      <c r="B23" s="1" t="s">
        <v>1995</v>
      </c>
      <c r="C23" s="11" t="s">
        <v>649</v>
      </c>
      <c r="D23" s="1" t="s">
        <v>685</v>
      </c>
      <c r="E23" s="1" t="s">
        <v>1492</v>
      </c>
      <c r="F23" s="4">
        <v>71000</v>
      </c>
      <c r="G23" s="4">
        <v>4458.05</v>
      </c>
      <c r="H23" s="4">
        <v>3.94</v>
      </c>
    </row>
    <row r="24" spans="2:8">
      <c r="B24" s="1" t="s">
        <v>1996</v>
      </c>
      <c r="C24" s="11" t="s">
        <v>649</v>
      </c>
      <c r="D24" s="1" t="s">
        <v>1411</v>
      </c>
      <c r="E24" s="1" t="s">
        <v>1568</v>
      </c>
      <c r="F24" s="4">
        <v>320000</v>
      </c>
      <c r="G24" s="4">
        <v>4289.4399999999996</v>
      </c>
      <c r="H24" s="4">
        <v>3.79</v>
      </c>
    </row>
    <row r="25" spans="2:8">
      <c r="B25" s="1" t="s">
        <v>2200</v>
      </c>
      <c r="C25" s="11" t="s">
        <v>649</v>
      </c>
      <c r="D25" s="1" t="s">
        <v>697</v>
      </c>
      <c r="E25" s="1" t="s">
        <v>1365</v>
      </c>
      <c r="F25" s="4">
        <v>170000</v>
      </c>
      <c r="G25" s="4">
        <v>4269.8100000000004</v>
      </c>
      <c r="H25" s="4">
        <v>3.77</v>
      </c>
    </row>
    <row r="26" spans="2:8">
      <c r="B26" s="1" t="s">
        <v>1992</v>
      </c>
      <c r="C26" s="11" t="s">
        <v>649</v>
      </c>
      <c r="D26" s="1" t="s">
        <v>1489</v>
      </c>
      <c r="E26" s="1" t="s">
        <v>1490</v>
      </c>
      <c r="F26" s="4">
        <v>379781</v>
      </c>
      <c r="G26" s="4">
        <v>3926.94</v>
      </c>
      <c r="H26" s="4">
        <v>3.47</v>
      </c>
    </row>
    <row r="27" spans="2:8">
      <c r="B27" s="1" t="s">
        <v>2032</v>
      </c>
      <c r="C27" s="11" t="s">
        <v>649</v>
      </c>
      <c r="D27" s="1" t="s">
        <v>652</v>
      </c>
      <c r="E27" s="1" t="s">
        <v>1501</v>
      </c>
      <c r="F27" s="4">
        <v>900000</v>
      </c>
      <c r="G27" s="4">
        <v>3796.2</v>
      </c>
      <c r="H27" s="4">
        <v>3.35</v>
      </c>
    </row>
    <row r="28" spans="2:8">
      <c r="B28" s="1" t="s">
        <v>1157</v>
      </c>
      <c r="C28" s="11" t="s">
        <v>649</v>
      </c>
      <c r="D28" s="1" t="s">
        <v>669</v>
      </c>
      <c r="E28" s="1" t="s">
        <v>702</v>
      </c>
      <c r="F28" s="4">
        <v>400000</v>
      </c>
      <c r="G28" s="4">
        <v>3641.4</v>
      </c>
      <c r="H28" s="4">
        <v>3.22</v>
      </c>
    </row>
    <row r="29" spans="2:8">
      <c r="B29" s="1" t="s">
        <v>1144</v>
      </c>
      <c r="C29" s="11" t="s">
        <v>649</v>
      </c>
      <c r="D29" s="1" t="s">
        <v>665</v>
      </c>
      <c r="E29" s="1" t="s">
        <v>683</v>
      </c>
      <c r="F29" s="4">
        <v>380000</v>
      </c>
      <c r="G29" s="4">
        <v>3637.17</v>
      </c>
      <c r="H29" s="4">
        <v>3.21</v>
      </c>
    </row>
    <row r="30" spans="2:8">
      <c r="B30" s="1" t="s">
        <v>1138</v>
      </c>
      <c r="C30" s="11" t="s">
        <v>649</v>
      </c>
      <c r="D30" s="1" t="s">
        <v>673</v>
      </c>
      <c r="E30" s="1" t="s">
        <v>674</v>
      </c>
      <c r="F30" s="4">
        <v>120000</v>
      </c>
      <c r="G30" s="4">
        <v>3470.04</v>
      </c>
      <c r="H30" s="4">
        <v>3.07</v>
      </c>
    </row>
    <row r="31" spans="2:8">
      <c r="B31" s="1" t="s">
        <v>1150</v>
      </c>
      <c r="C31" s="11" t="s">
        <v>649</v>
      </c>
      <c r="D31" s="1" t="s">
        <v>659</v>
      </c>
      <c r="E31" s="1" t="s">
        <v>693</v>
      </c>
      <c r="F31" s="4">
        <v>570000</v>
      </c>
      <c r="G31" s="4">
        <v>3167.78</v>
      </c>
      <c r="H31" s="4">
        <v>2.8</v>
      </c>
    </row>
    <row r="32" spans="2:8">
      <c r="B32" s="1" t="s">
        <v>1132</v>
      </c>
      <c r="C32" s="11" t="s">
        <v>649</v>
      </c>
      <c r="D32" s="1" t="s">
        <v>655</v>
      </c>
      <c r="E32" s="1" t="s">
        <v>664</v>
      </c>
      <c r="F32" s="4">
        <v>318000</v>
      </c>
      <c r="G32" s="4">
        <v>2858.66</v>
      </c>
      <c r="H32" s="4">
        <v>2.5299999999999998</v>
      </c>
    </row>
    <row r="33" spans="2:8">
      <c r="B33" s="1" t="s">
        <v>1149</v>
      </c>
      <c r="C33" s="11" t="s">
        <v>649</v>
      </c>
      <c r="D33" s="1" t="s">
        <v>669</v>
      </c>
      <c r="E33" s="1" t="s">
        <v>692</v>
      </c>
      <c r="F33" s="4">
        <v>64000</v>
      </c>
      <c r="G33" s="4">
        <v>2599.9</v>
      </c>
      <c r="H33" s="4">
        <v>2.2999999999999998</v>
      </c>
    </row>
    <row r="34" spans="2:8">
      <c r="B34" s="1" t="s">
        <v>2030</v>
      </c>
      <c r="C34" s="11" t="s">
        <v>649</v>
      </c>
      <c r="D34" s="1" t="s">
        <v>690</v>
      </c>
      <c r="E34" s="1" t="s">
        <v>1570</v>
      </c>
      <c r="F34" s="4">
        <v>306745</v>
      </c>
      <c r="G34" s="4">
        <v>2308.41</v>
      </c>
      <c r="H34" s="4">
        <v>2.04</v>
      </c>
    </row>
    <row r="35" spans="2:8">
      <c r="B35" s="1" t="s">
        <v>1999</v>
      </c>
      <c r="C35" s="11" t="s">
        <v>649</v>
      </c>
      <c r="D35" s="1" t="s">
        <v>669</v>
      </c>
      <c r="E35" s="1" t="s">
        <v>1463</v>
      </c>
      <c r="F35" s="4">
        <v>300000</v>
      </c>
      <c r="G35" s="4">
        <v>1963.35</v>
      </c>
      <c r="H35" s="4">
        <v>1.73</v>
      </c>
    </row>
    <row r="36" spans="2:8">
      <c r="B36" s="1" t="s">
        <v>2010</v>
      </c>
      <c r="C36" s="11" t="s">
        <v>649</v>
      </c>
      <c r="D36" s="1" t="s">
        <v>680</v>
      </c>
      <c r="E36" s="1" t="s">
        <v>1396</v>
      </c>
      <c r="F36" s="4">
        <v>190000</v>
      </c>
      <c r="G36" s="4">
        <v>1764.53</v>
      </c>
      <c r="H36" s="4">
        <v>1.56</v>
      </c>
    </row>
    <row r="37" spans="2:8">
      <c r="B37" s="1" t="s">
        <v>1139</v>
      </c>
      <c r="C37" s="11" t="s">
        <v>649</v>
      </c>
      <c r="D37" s="1" t="s">
        <v>675</v>
      </c>
      <c r="E37" s="1" t="s">
        <v>676</v>
      </c>
      <c r="F37" s="4">
        <v>110000</v>
      </c>
      <c r="G37" s="4">
        <v>1613.76</v>
      </c>
      <c r="H37" s="4">
        <v>1.43</v>
      </c>
    </row>
    <row r="38" spans="2:8">
      <c r="B38" s="1" t="s">
        <v>1158</v>
      </c>
      <c r="C38" s="11" t="s">
        <v>649</v>
      </c>
      <c r="D38" s="1" t="s">
        <v>685</v>
      </c>
      <c r="E38" s="1" t="s">
        <v>703</v>
      </c>
      <c r="F38" s="4">
        <v>60000</v>
      </c>
      <c r="G38" s="4">
        <v>1129.6500000000001</v>
      </c>
      <c r="H38" s="4">
        <v>1</v>
      </c>
    </row>
    <row r="39" spans="2:8">
      <c r="B39" s="2" t="s">
        <v>710</v>
      </c>
      <c r="C39" s="10"/>
      <c r="D39" s="2"/>
      <c r="E39" s="2"/>
      <c r="F39" s="7"/>
      <c r="G39" s="7">
        <f>SUM(G12:G38)</f>
        <v>110142.70999999998</v>
      </c>
      <c r="H39" s="7">
        <f>SUM(H12:H38)</f>
        <v>97.32</v>
      </c>
    </row>
    <row r="40" spans="2:8">
      <c r="B40" s="2" t="s">
        <v>1375</v>
      </c>
      <c r="C40" s="10"/>
      <c r="D40" s="2"/>
      <c r="E40" s="2"/>
      <c r="F40" s="7"/>
      <c r="G40" s="7">
        <v>3239.86</v>
      </c>
      <c r="H40" s="7">
        <v>2.86</v>
      </c>
    </row>
    <row r="41" spans="2:8">
      <c r="B41" s="2" t="s">
        <v>144</v>
      </c>
      <c r="C41" s="10"/>
      <c r="D41" s="2"/>
      <c r="E41" s="2"/>
      <c r="F41" s="7"/>
      <c r="G41" s="7">
        <v>113382.57</v>
      </c>
      <c r="H41" s="7">
        <v>100.16</v>
      </c>
    </row>
    <row r="42" spans="2:8">
      <c r="B42" s="2" t="s">
        <v>145</v>
      </c>
      <c r="C42" s="10"/>
      <c r="D42" s="2"/>
      <c r="E42" s="2"/>
      <c r="F42" s="7"/>
      <c r="G42" s="7">
        <v>-184.30915563000553</v>
      </c>
      <c r="H42" s="7">
        <v>-0.15999999999999659</v>
      </c>
    </row>
    <row r="43" spans="2:8">
      <c r="B43" s="2" t="s">
        <v>146</v>
      </c>
      <c r="C43" s="10"/>
      <c r="D43" s="2"/>
      <c r="E43" s="2"/>
      <c r="F43" s="7"/>
      <c r="G43" s="7">
        <v>113198.26084437</v>
      </c>
      <c r="H43" s="7">
        <v>100</v>
      </c>
    </row>
    <row r="44" spans="2:8">
      <c r="B44" s="2"/>
      <c r="C44" s="10"/>
      <c r="D44" s="2"/>
      <c r="E44" s="2"/>
      <c r="F44" s="7"/>
      <c r="G44" s="7"/>
      <c r="H44" s="7"/>
    </row>
    <row r="45" spans="2:8">
      <c r="B45" s="2" t="s">
        <v>147</v>
      </c>
    </row>
    <row r="46" spans="2:8">
      <c r="B46" s="2" t="s">
        <v>148</v>
      </c>
    </row>
    <row r="47" spans="2:8">
      <c r="B47" s="2" t="s">
        <v>151</v>
      </c>
    </row>
    <row r="48" spans="2:8">
      <c r="B48" s="2" t="s">
        <v>1376</v>
      </c>
    </row>
    <row r="49" spans="2:8">
      <c r="B49" s="2" t="s">
        <v>152</v>
      </c>
    </row>
    <row r="50" spans="2:8">
      <c r="B50" s="2" t="s">
        <v>1662</v>
      </c>
      <c r="C50" s="10"/>
    </row>
    <row r="51" spans="2:8">
      <c r="B51" s="2" t="s">
        <v>1661</v>
      </c>
      <c r="C51" s="10"/>
    </row>
    <row r="52" spans="2:8">
      <c r="B52" s="2" t="s">
        <v>1660</v>
      </c>
      <c r="C52" s="10"/>
    </row>
    <row r="53" spans="2:8">
      <c r="B53" s="2" t="s">
        <v>1659</v>
      </c>
      <c r="C53" s="10"/>
    </row>
    <row r="54" spans="2:8">
      <c r="B54" s="2" t="s">
        <v>1658</v>
      </c>
      <c r="C54" s="10"/>
    </row>
    <row r="55" spans="2:8">
      <c r="B55" s="2" t="s">
        <v>1657</v>
      </c>
      <c r="C55" s="10"/>
    </row>
    <row r="56" spans="2:8">
      <c r="B56" s="2" t="s">
        <v>1656</v>
      </c>
      <c r="C56" s="10"/>
    </row>
    <row r="57" spans="2:8">
      <c r="B57" s="2" t="s">
        <v>1655</v>
      </c>
      <c r="C57" s="10"/>
    </row>
    <row r="58" spans="2:8" s="91" customFormat="1">
      <c r="B58" s="92" t="s">
        <v>2909</v>
      </c>
      <c r="C58" s="93"/>
      <c r="F58" s="94"/>
      <c r="G58" s="94"/>
      <c r="H58" s="94"/>
    </row>
    <row r="59" spans="2:8" s="91" customFormat="1">
      <c r="B59" s="92" t="s">
        <v>161</v>
      </c>
      <c r="C59" s="95"/>
      <c r="F59" s="94"/>
      <c r="G59" s="94"/>
      <c r="H59" s="94"/>
    </row>
    <row r="60" spans="2:8" s="91" customFormat="1">
      <c r="B60" s="92" t="s">
        <v>162</v>
      </c>
      <c r="C60" s="95"/>
      <c r="F60" s="94"/>
      <c r="G60" s="94"/>
      <c r="H60" s="94"/>
    </row>
  </sheetData>
  <mergeCells count="2">
    <mergeCell ref="B1:E1"/>
    <mergeCell ref="C3:C8"/>
  </mergeCells>
  <hyperlinks>
    <hyperlink ref="A1" location="Index!A1" display="Index" xr:uid="{96D2D5E1-B8B4-4C1A-B7E1-34A046390E3B}"/>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265E4-005F-46BB-8C2B-11C6F7EB6925}">
  <dimension ref="A1:I72"/>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7109375" style="1" bestFit="1" customWidth="1"/>
    <col min="5" max="5" width="13.7109375" style="1" bestFit="1" customWidth="1"/>
    <col min="6" max="6" width="10.5703125" style="4" bestFit="1" customWidth="1"/>
    <col min="7" max="7" width="18.140625" style="4" bestFit="1" customWidth="1"/>
    <col min="8" max="8" width="9.140625" style="4" bestFit="1"/>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7109375" style="1" bestFit="1" customWidth="1"/>
    <col min="262" max="262" width="10.57031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7109375" style="1" bestFit="1" customWidth="1"/>
    <col min="518" max="518" width="10.57031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7109375" style="1" bestFit="1" customWidth="1"/>
    <col min="774" max="774" width="10.57031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7109375" style="1" bestFit="1" customWidth="1"/>
    <col min="1030" max="1030" width="10.57031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7109375" style="1" bestFit="1" customWidth="1"/>
    <col min="1286" max="1286" width="10.57031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7109375" style="1" bestFit="1" customWidth="1"/>
    <col min="1542" max="1542" width="10.57031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7109375" style="1" bestFit="1" customWidth="1"/>
    <col min="1798" max="1798" width="10.57031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7109375" style="1" bestFit="1" customWidth="1"/>
    <col min="2054" max="2054" width="10.57031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7109375" style="1" bestFit="1" customWidth="1"/>
    <col min="2310" max="2310" width="10.57031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7109375" style="1" bestFit="1" customWidth="1"/>
    <col min="2566" max="2566" width="10.57031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7109375" style="1" bestFit="1" customWidth="1"/>
    <col min="2822" max="2822" width="10.57031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7109375" style="1" bestFit="1" customWidth="1"/>
    <col min="3078" max="3078" width="10.57031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7109375" style="1" bestFit="1" customWidth="1"/>
    <col min="3334" max="3334" width="10.57031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7109375" style="1" bestFit="1" customWidth="1"/>
    <col min="3590" max="3590" width="10.57031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7109375" style="1" bestFit="1" customWidth="1"/>
    <col min="3846" max="3846" width="10.57031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7109375" style="1" bestFit="1" customWidth="1"/>
    <col min="4102" max="4102" width="10.57031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7109375" style="1" bestFit="1" customWidth="1"/>
    <col min="4358" max="4358" width="10.57031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7109375" style="1" bestFit="1" customWidth="1"/>
    <col min="4614" max="4614" width="10.57031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7109375" style="1" bestFit="1" customWidth="1"/>
    <col min="4870" max="4870" width="10.57031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7109375" style="1" bestFit="1" customWidth="1"/>
    <col min="5126" max="5126" width="10.57031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7109375" style="1" bestFit="1" customWidth="1"/>
    <col min="5382" max="5382" width="10.57031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7109375" style="1" bestFit="1" customWidth="1"/>
    <col min="5638" max="5638" width="10.57031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7109375" style="1" bestFit="1" customWidth="1"/>
    <col min="5894" max="5894" width="10.57031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7109375" style="1" bestFit="1" customWidth="1"/>
    <col min="6150" max="6150" width="10.57031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7109375" style="1" bestFit="1" customWidth="1"/>
    <col min="6406" max="6406" width="10.57031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7109375" style="1" bestFit="1" customWidth="1"/>
    <col min="6662" max="6662" width="10.57031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7109375" style="1" bestFit="1" customWidth="1"/>
    <col min="6918" max="6918" width="10.57031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7109375" style="1" bestFit="1" customWidth="1"/>
    <col min="7174" max="7174" width="10.57031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7109375" style="1" bestFit="1" customWidth="1"/>
    <col min="7430" max="7430" width="10.57031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7109375" style="1" bestFit="1" customWidth="1"/>
    <col min="7686" max="7686" width="10.57031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7109375" style="1" bestFit="1" customWidth="1"/>
    <col min="7942" max="7942" width="10.57031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7109375" style="1" bestFit="1" customWidth="1"/>
    <col min="8198" max="8198" width="10.57031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7109375" style="1" bestFit="1" customWidth="1"/>
    <col min="8454" max="8454" width="10.57031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7109375" style="1" bestFit="1" customWidth="1"/>
    <col min="8710" max="8710" width="10.57031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7109375" style="1" bestFit="1" customWidth="1"/>
    <col min="8966" max="8966" width="10.57031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7109375" style="1" bestFit="1" customWidth="1"/>
    <col min="9222" max="9222" width="10.57031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7109375" style="1" bestFit="1" customWidth="1"/>
    <col min="9478" max="9478" width="10.57031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7109375" style="1" bestFit="1" customWidth="1"/>
    <col min="9734" max="9734" width="10.57031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7109375" style="1" bestFit="1" customWidth="1"/>
    <col min="9990" max="9990" width="10.57031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7109375" style="1" bestFit="1" customWidth="1"/>
    <col min="10246" max="10246" width="10.57031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7109375" style="1" bestFit="1" customWidth="1"/>
    <col min="10502" max="10502" width="10.57031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7109375" style="1" bestFit="1" customWidth="1"/>
    <col min="10758" max="10758" width="10.57031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7109375" style="1" bestFit="1" customWidth="1"/>
    <col min="11014" max="11014" width="10.57031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7109375" style="1" bestFit="1" customWidth="1"/>
    <col min="11270" max="11270" width="10.57031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7109375" style="1" bestFit="1" customWidth="1"/>
    <col min="11526" max="11526" width="10.57031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7109375" style="1" bestFit="1" customWidth="1"/>
    <col min="11782" max="11782" width="10.57031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7109375" style="1" bestFit="1" customWidth="1"/>
    <col min="12038" max="12038" width="10.57031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7109375" style="1" bestFit="1" customWidth="1"/>
    <col min="12294" max="12294" width="10.57031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7109375" style="1" bestFit="1" customWidth="1"/>
    <col min="12550" max="12550" width="10.57031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7109375" style="1" bestFit="1" customWidth="1"/>
    <col min="12806" max="12806" width="10.57031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7109375" style="1" bestFit="1" customWidth="1"/>
    <col min="13062" max="13062" width="10.57031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7109375" style="1" bestFit="1" customWidth="1"/>
    <col min="13318" max="13318" width="10.57031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7109375" style="1" bestFit="1" customWidth="1"/>
    <col min="13574" max="13574" width="10.57031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7109375" style="1" bestFit="1" customWidth="1"/>
    <col min="13830" max="13830" width="10.57031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7109375" style="1" bestFit="1" customWidth="1"/>
    <col min="14086" max="14086" width="10.57031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7109375" style="1" bestFit="1" customWidth="1"/>
    <col min="14342" max="14342" width="10.57031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7109375" style="1" bestFit="1" customWidth="1"/>
    <col min="14598" max="14598" width="10.57031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7109375" style="1" bestFit="1" customWidth="1"/>
    <col min="14854" max="14854" width="10.57031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7109375" style="1" bestFit="1" customWidth="1"/>
    <col min="15110" max="15110" width="10.57031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7109375" style="1" bestFit="1" customWidth="1"/>
    <col min="15366" max="15366" width="10.57031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7109375" style="1" bestFit="1" customWidth="1"/>
    <col min="15622" max="15622" width="10.57031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7109375" style="1" bestFit="1" customWidth="1"/>
    <col min="15878" max="15878" width="10.57031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7109375" style="1" bestFit="1" customWidth="1"/>
    <col min="16134" max="16134" width="10.57031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265" t="s">
        <v>1325</v>
      </c>
      <c r="C1" s="265"/>
      <c r="D1" s="265"/>
      <c r="E1" s="265"/>
    </row>
    <row r="2" spans="1:9" ht="13.5" thickBot="1"/>
    <row r="3" spans="1:9" ht="15">
      <c r="B3" s="102" t="s">
        <v>2428</v>
      </c>
      <c r="C3" s="296"/>
    </row>
    <row r="4" spans="1:9" ht="30">
      <c r="B4" s="103" t="s">
        <v>2429</v>
      </c>
      <c r="C4" s="297"/>
    </row>
    <row r="5" spans="1:9" ht="15">
      <c r="B5" s="105" t="s">
        <v>2359</v>
      </c>
      <c r="C5" s="297"/>
    </row>
    <row r="6" spans="1:9" ht="15">
      <c r="B6" s="103" t="s">
        <v>2372</v>
      </c>
      <c r="C6" s="297"/>
    </row>
    <row r="7" spans="1:9" ht="30.75" thickBot="1">
      <c r="B7" s="104" t="s">
        <v>2430</v>
      </c>
      <c r="C7" s="298"/>
    </row>
    <row r="9" spans="1:9">
      <c r="B9" s="1" t="s">
        <v>48</v>
      </c>
    </row>
    <row r="11" spans="1:9">
      <c r="B11" s="5" t="s">
        <v>49</v>
      </c>
      <c r="C11" s="42" t="s">
        <v>50</v>
      </c>
      <c r="D11" s="5" t="s">
        <v>646</v>
      </c>
      <c r="E11" s="5" t="s">
        <v>52</v>
      </c>
      <c r="F11" s="6" t="s">
        <v>53</v>
      </c>
      <c r="G11" s="6" t="s">
        <v>54</v>
      </c>
      <c r="H11" s="6" t="s">
        <v>55</v>
      </c>
      <c r="I11" s="2" t="s">
        <v>647</v>
      </c>
    </row>
    <row r="12" spans="1:9">
      <c r="B12" s="2" t="s">
        <v>648</v>
      </c>
    </row>
    <row r="13" spans="1:9">
      <c r="B13" s="2" t="s">
        <v>57</v>
      </c>
    </row>
    <row r="14" spans="1:9">
      <c r="B14" s="1" t="s">
        <v>1123</v>
      </c>
      <c r="C14" s="11" t="s">
        <v>649</v>
      </c>
      <c r="D14" s="1" t="s">
        <v>650</v>
      </c>
      <c r="E14" s="1" t="s">
        <v>651</v>
      </c>
      <c r="F14" s="4">
        <v>2850000</v>
      </c>
      <c r="G14" s="4">
        <v>17114.25</v>
      </c>
      <c r="H14" s="4">
        <v>8.01</v>
      </c>
    </row>
    <row r="15" spans="1:9">
      <c r="B15" s="1" t="s">
        <v>1125</v>
      </c>
      <c r="C15" s="11" t="s">
        <v>649</v>
      </c>
      <c r="D15" s="1" t="s">
        <v>650</v>
      </c>
      <c r="E15" s="1" t="s">
        <v>654</v>
      </c>
      <c r="F15" s="4">
        <v>1075000</v>
      </c>
      <c r="G15" s="4">
        <v>15182.23</v>
      </c>
      <c r="H15" s="4">
        <v>7.1</v>
      </c>
    </row>
    <row r="16" spans="1:9">
      <c r="B16" s="1" t="s">
        <v>1124</v>
      </c>
      <c r="C16" s="11" t="s">
        <v>649</v>
      </c>
      <c r="D16" s="1" t="s">
        <v>652</v>
      </c>
      <c r="E16" s="1" t="s">
        <v>653</v>
      </c>
      <c r="F16" s="4">
        <v>760000</v>
      </c>
      <c r="G16" s="4">
        <v>15158.2</v>
      </c>
      <c r="H16" s="4">
        <v>7.09</v>
      </c>
    </row>
    <row r="17" spans="2:8">
      <c r="B17" s="1" t="s">
        <v>688</v>
      </c>
      <c r="C17" s="11" t="s">
        <v>649</v>
      </c>
      <c r="D17" s="1" t="s">
        <v>650</v>
      </c>
      <c r="E17" s="1" t="s">
        <v>689</v>
      </c>
      <c r="F17" s="4">
        <v>3100000</v>
      </c>
      <c r="G17" s="4">
        <v>10958.5</v>
      </c>
      <c r="H17" s="4">
        <v>5.13</v>
      </c>
    </row>
    <row r="18" spans="2:8">
      <c r="B18" s="1" t="s">
        <v>2212</v>
      </c>
      <c r="C18" s="11" t="s">
        <v>649</v>
      </c>
      <c r="D18" s="1" t="s">
        <v>659</v>
      </c>
      <c r="E18" s="1" t="s">
        <v>1453</v>
      </c>
      <c r="F18" s="4">
        <v>1149600</v>
      </c>
      <c r="G18" s="4">
        <v>10927.52</v>
      </c>
      <c r="H18" s="4">
        <v>5.1100000000000003</v>
      </c>
    </row>
    <row r="19" spans="2:8">
      <c r="B19" s="1" t="s">
        <v>2266</v>
      </c>
      <c r="C19" s="11" t="s">
        <v>649</v>
      </c>
      <c r="D19" s="1" t="s">
        <v>699</v>
      </c>
      <c r="E19" s="1" t="s">
        <v>1684</v>
      </c>
      <c r="F19" s="4">
        <v>1390074</v>
      </c>
      <c r="G19" s="4">
        <v>9711.06</v>
      </c>
      <c r="H19" s="4">
        <v>4.54</v>
      </c>
    </row>
    <row r="20" spans="2:8">
      <c r="B20" s="1" t="s">
        <v>2204</v>
      </c>
      <c r="C20" s="11" t="s">
        <v>649</v>
      </c>
      <c r="D20" s="1" t="s">
        <v>1503</v>
      </c>
      <c r="E20" s="1" t="s">
        <v>1569</v>
      </c>
      <c r="F20" s="4">
        <v>3522000</v>
      </c>
      <c r="G20" s="4">
        <v>9497.07</v>
      </c>
      <c r="H20" s="4">
        <v>4.4400000000000004</v>
      </c>
    </row>
    <row r="21" spans="2:8">
      <c r="B21" s="1" t="s">
        <v>1997</v>
      </c>
      <c r="C21" s="11" t="s">
        <v>649</v>
      </c>
      <c r="D21" s="1" t="s">
        <v>1421</v>
      </c>
      <c r="E21" s="1" t="s">
        <v>1560</v>
      </c>
      <c r="F21" s="4">
        <v>1450000</v>
      </c>
      <c r="G21" s="4">
        <v>7782.88</v>
      </c>
      <c r="H21" s="4">
        <v>3.64</v>
      </c>
    </row>
    <row r="22" spans="2:8">
      <c r="B22" s="1" t="s">
        <v>1127</v>
      </c>
      <c r="C22" s="11" t="s">
        <v>649</v>
      </c>
      <c r="D22" s="1" t="s">
        <v>655</v>
      </c>
      <c r="E22" s="1" t="s">
        <v>657</v>
      </c>
      <c r="F22" s="4">
        <v>255000</v>
      </c>
      <c r="G22" s="4">
        <v>7740.91</v>
      </c>
      <c r="H22" s="4">
        <v>3.62</v>
      </c>
    </row>
    <row r="23" spans="2:8">
      <c r="B23" s="1" t="s">
        <v>2240</v>
      </c>
      <c r="C23" s="11" t="s">
        <v>649</v>
      </c>
      <c r="D23" s="1" t="s">
        <v>699</v>
      </c>
      <c r="E23" s="1" t="s">
        <v>1576</v>
      </c>
      <c r="F23" s="4">
        <v>476950</v>
      </c>
      <c r="G23" s="4">
        <v>5888.9</v>
      </c>
      <c r="H23" s="4">
        <v>2.76</v>
      </c>
    </row>
    <row r="24" spans="2:8">
      <c r="B24" s="1" t="s">
        <v>2214</v>
      </c>
      <c r="C24" s="11" t="s">
        <v>649</v>
      </c>
      <c r="D24" s="1" t="s">
        <v>669</v>
      </c>
      <c r="E24" s="1" t="s">
        <v>1571</v>
      </c>
      <c r="F24" s="4">
        <v>609904</v>
      </c>
      <c r="G24" s="4">
        <v>5466.87</v>
      </c>
      <c r="H24" s="4">
        <v>2.56</v>
      </c>
    </row>
    <row r="25" spans="2:8">
      <c r="B25" s="1" t="s">
        <v>2200</v>
      </c>
      <c r="C25" s="11" t="s">
        <v>649</v>
      </c>
      <c r="D25" s="1" t="s">
        <v>697</v>
      </c>
      <c r="E25" s="1" t="s">
        <v>1365</v>
      </c>
      <c r="F25" s="4">
        <v>210000</v>
      </c>
      <c r="G25" s="4">
        <v>5274.47</v>
      </c>
      <c r="H25" s="4">
        <v>2.4700000000000002</v>
      </c>
    </row>
    <row r="26" spans="2:8">
      <c r="B26" s="1" t="s">
        <v>1128</v>
      </c>
      <c r="C26" s="11" t="s">
        <v>649</v>
      </c>
      <c r="D26" s="1" t="s">
        <v>650</v>
      </c>
      <c r="E26" s="1" t="s">
        <v>658</v>
      </c>
      <c r="F26" s="4">
        <v>290000</v>
      </c>
      <c r="G26" s="4">
        <v>5071.5200000000004</v>
      </c>
      <c r="H26" s="4">
        <v>2.37</v>
      </c>
    </row>
    <row r="27" spans="2:8">
      <c r="B27" s="1" t="s">
        <v>2255</v>
      </c>
      <c r="C27" s="11" t="s">
        <v>649</v>
      </c>
      <c r="D27" s="1" t="s">
        <v>675</v>
      </c>
      <c r="E27" s="1" t="s">
        <v>1562</v>
      </c>
      <c r="F27" s="4">
        <v>267834</v>
      </c>
      <c r="G27" s="4">
        <v>4989.08</v>
      </c>
      <c r="H27" s="4">
        <v>2.33</v>
      </c>
    </row>
    <row r="28" spans="2:8">
      <c r="B28" s="1" t="s">
        <v>1126</v>
      </c>
      <c r="C28" s="11" t="s">
        <v>649</v>
      </c>
      <c r="D28" s="1" t="s">
        <v>655</v>
      </c>
      <c r="E28" s="1" t="s">
        <v>656</v>
      </c>
      <c r="F28" s="4">
        <v>350000</v>
      </c>
      <c r="G28" s="4">
        <v>4740.2299999999996</v>
      </c>
      <c r="H28" s="4">
        <v>2.2200000000000002</v>
      </c>
    </row>
    <row r="29" spans="2:8">
      <c r="B29" s="1" t="s">
        <v>1129</v>
      </c>
      <c r="C29" s="11" t="s">
        <v>649</v>
      </c>
      <c r="D29" s="1" t="s">
        <v>659</v>
      </c>
      <c r="E29" s="1" t="s">
        <v>660</v>
      </c>
      <c r="F29" s="4">
        <v>2303000</v>
      </c>
      <c r="G29" s="4">
        <v>4665.88</v>
      </c>
      <c r="H29" s="4">
        <v>2.1800000000000002</v>
      </c>
    </row>
    <row r="30" spans="2:8">
      <c r="B30" s="1" t="s">
        <v>1993</v>
      </c>
      <c r="C30" s="11" t="s">
        <v>649</v>
      </c>
      <c r="D30" s="1" t="s">
        <v>662</v>
      </c>
      <c r="E30" s="1" t="s">
        <v>1395</v>
      </c>
      <c r="F30" s="4">
        <v>190300</v>
      </c>
      <c r="G30" s="4">
        <v>4605.45</v>
      </c>
      <c r="H30" s="4">
        <v>2.16</v>
      </c>
    </row>
    <row r="31" spans="2:8">
      <c r="B31" s="1" t="s">
        <v>2267</v>
      </c>
      <c r="C31" s="11" t="s">
        <v>649</v>
      </c>
      <c r="D31" s="1" t="s">
        <v>1362</v>
      </c>
      <c r="E31" s="1" t="s">
        <v>1468</v>
      </c>
      <c r="F31" s="4">
        <v>800000</v>
      </c>
      <c r="G31" s="4">
        <v>4430</v>
      </c>
      <c r="H31" s="4">
        <v>2.0699999999999998</v>
      </c>
    </row>
    <row r="32" spans="2:8">
      <c r="B32" s="1" t="s">
        <v>2236</v>
      </c>
      <c r="C32" s="11" t="s">
        <v>649</v>
      </c>
      <c r="D32" s="1" t="s">
        <v>1497</v>
      </c>
      <c r="E32" s="1" t="s">
        <v>1514</v>
      </c>
      <c r="F32" s="4">
        <v>192016</v>
      </c>
      <c r="G32" s="4">
        <v>4279.5600000000004</v>
      </c>
      <c r="H32" s="4">
        <v>2</v>
      </c>
    </row>
    <row r="33" spans="2:8">
      <c r="B33" s="1" t="s">
        <v>2207</v>
      </c>
      <c r="C33" s="11" t="s">
        <v>649</v>
      </c>
      <c r="D33" s="1" t="s">
        <v>659</v>
      </c>
      <c r="E33" s="1" t="s">
        <v>1642</v>
      </c>
      <c r="F33" s="4">
        <v>181800</v>
      </c>
      <c r="G33" s="4">
        <v>4078.05</v>
      </c>
      <c r="H33" s="4">
        <v>1.91</v>
      </c>
    </row>
    <row r="34" spans="2:8">
      <c r="B34" s="1" t="s">
        <v>2268</v>
      </c>
      <c r="C34" s="11" t="s">
        <v>649</v>
      </c>
      <c r="D34" s="1" t="s">
        <v>650</v>
      </c>
      <c r="E34" s="1" t="s">
        <v>1683</v>
      </c>
      <c r="F34" s="4">
        <v>7001660</v>
      </c>
      <c r="G34" s="4">
        <v>3829.91</v>
      </c>
      <c r="H34" s="4">
        <v>1.79</v>
      </c>
    </row>
    <row r="35" spans="2:8">
      <c r="B35" s="1" t="s">
        <v>1140</v>
      </c>
      <c r="C35" s="11" t="s">
        <v>649</v>
      </c>
      <c r="D35" s="1" t="s">
        <v>655</v>
      </c>
      <c r="E35" s="1" t="s">
        <v>677</v>
      </c>
      <c r="F35" s="4">
        <v>102112</v>
      </c>
      <c r="G35" s="4">
        <v>3552.02</v>
      </c>
      <c r="H35" s="4">
        <v>1.66</v>
      </c>
    </row>
    <row r="36" spans="2:8">
      <c r="B36" s="1" t="s">
        <v>1995</v>
      </c>
      <c r="C36" s="11" t="s">
        <v>649</v>
      </c>
      <c r="D36" s="1" t="s">
        <v>685</v>
      </c>
      <c r="E36" s="1" t="s">
        <v>1492</v>
      </c>
      <c r="F36" s="4">
        <v>56000</v>
      </c>
      <c r="G36" s="4">
        <v>3516.21</v>
      </c>
      <c r="H36" s="4">
        <v>1.65</v>
      </c>
    </row>
    <row r="37" spans="2:8">
      <c r="B37" s="1" t="s">
        <v>2198</v>
      </c>
      <c r="C37" s="11" t="s">
        <v>649</v>
      </c>
      <c r="D37" s="1" t="s">
        <v>675</v>
      </c>
      <c r="E37" s="1" t="s">
        <v>1555</v>
      </c>
      <c r="F37" s="4">
        <v>418500</v>
      </c>
      <c r="G37" s="4">
        <v>3505.36</v>
      </c>
      <c r="H37" s="4">
        <v>1.64</v>
      </c>
    </row>
    <row r="38" spans="2:8">
      <c r="B38" s="1" t="s">
        <v>1158</v>
      </c>
      <c r="C38" s="11" t="s">
        <v>649</v>
      </c>
      <c r="D38" s="1" t="s">
        <v>685</v>
      </c>
      <c r="E38" s="1" t="s">
        <v>703</v>
      </c>
      <c r="F38" s="4">
        <v>180000</v>
      </c>
      <c r="G38" s="4">
        <v>3388.95</v>
      </c>
      <c r="H38" s="4">
        <v>1.59</v>
      </c>
    </row>
    <row r="39" spans="2:8">
      <c r="B39" s="1" t="s">
        <v>2269</v>
      </c>
      <c r="C39" s="11" t="s">
        <v>649</v>
      </c>
      <c r="D39" s="1" t="s">
        <v>662</v>
      </c>
      <c r="E39" s="1" t="s">
        <v>1682</v>
      </c>
      <c r="F39" s="4">
        <v>134901</v>
      </c>
      <c r="G39" s="4">
        <v>3347.03</v>
      </c>
      <c r="H39" s="4">
        <v>1.57</v>
      </c>
    </row>
    <row r="40" spans="2:8">
      <c r="B40" s="1" t="s">
        <v>1996</v>
      </c>
      <c r="C40" s="11" t="s">
        <v>649</v>
      </c>
      <c r="D40" s="1" t="s">
        <v>1411</v>
      </c>
      <c r="E40" s="1" t="s">
        <v>1568</v>
      </c>
      <c r="F40" s="4">
        <v>235832</v>
      </c>
      <c r="G40" s="4">
        <v>3161.21</v>
      </c>
      <c r="H40" s="4">
        <v>1.48</v>
      </c>
    </row>
    <row r="41" spans="2:8">
      <c r="B41" s="1" t="s">
        <v>2239</v>
      </c>
      <c r="C41" s="11" t="s">
        <v>649</v>
      </c>
      <c r="D41" s="1" t="s">
        <v>1574</v>
      </c>
      <c r="E41" s="1" t="s">
        <v>1575</v>
      </c>
      <c r="F41" s="4">
        <v>489385</v>
      </c>
      <c r="G41" s="4">
        <v>3074.81</v>
      </c>
      <c r="H41" s="4">
        <v>1.44</v>
      </c>
    </row>
    <row r="42" spans="2:8">
      <c r="B42" s="1" t="s">
        <v>2030</v>
      </c>
      <c r="C42" s="11" t="s">
        <v>649</v>
      </c>
      <c r="D42" s="1" t="s">
        <v>690</v>
      </c>
      <c r="E42" s="1" t="s">
        <v>1570</v>
      </c>
      <c r="F42" s="4">
        <v>375000</v>
      </c>
      <c r="G42" s="4">
        <v>2822.06</v>
      </c>
      <c r="H42" s="4">
        <v>1.32</v>
      </c>
    </row>
    <row r="43" spans="2:8">
      <c r="B43" s="1" t="s">
        <v>2270</v>
      </c>
      <c r="C43" s="11" t="s">
        <v>649</v>
      </c>
      <c r="D43" s="1" t="s">
        <v>675</v>
      </c>
      <c r="E43" s="1" t="s">
        <v>1681</v>
      </c>
      <c r="F43" s="4">
        <v>80568</v>
      </c>
      <c r="G43" s="4">
        <v>2806.71</v>
      </c>
      <c r="H43" s="4">
        <v>1.31</v>
      </c>
    </row>
    <row r="44" spans="2:8">
      <c r="B44" s="1" t="s">
        <v>1156</v>
      </c>
      <c r="C44" s="11" t="s">
        <v>649</v>
      </c>
      <c r="D44" s="1" t="s">
        <v>659</v>
      </c>
      <c r="E44" s="1" t="s">
        <v>701</v>
      </c>
      <c r="F44" s="4">
        <v>115000</v>
      </c>
      <c r="G44" s="4">
        <v>2706.81</v>
      </c>
      <c r="H44" s="4">
        <v>1.27</v>
      </c>
    </row>
    <row r="45" spans="2:8">
      <c r="B45" s="1" t="s">
        <v>2227</v>
      </c>
      <c r="C45" s="11" t="s">
        <v>649</v>
      </c>
      <c r="D45" s="1" t="s">
        <v>1424</v>
      </c>
      <c r="E45" s="1" t="s">
        <v>1549</v>
      </c>
      <c r="F45" s="4">
        <v>180000</v>
      </c>
      <c r="G45" s="4">
        <v>2660.13</v>
      </c>
      <c r="H45" s="4">
        <v>1.24</v>
      </c>
    </row>
    <row r="46" spans="2:8">
      <c r="B46" s="1" t="s">
        <v>2241</v>
      </c>
      <c r="C46" s="11" t="s">
        <v>649</v>
      </c>
      <c r="D46" s="1" t="s">
        <v>1497</v>
      </c>
      <c r="E46" s="1" t="s">
        <v>1577</v>
      </c>
      <c r="F46" s="4">
        <v>200000</v>
      </c>
      <c r="G46" s="4">
        <v>2444.1</v>
      </c>
      <c r="H46" s="4">
        <v>1.1399999999999999</v>
      </c>
    </row>
    <row r="47" spans="2:8">
      <c r="B47" s="1" t="s">
        <v>1163</v>
      </c>
      <c r="C47" s="11" t="s">
        <v>649</v>
      </c>
      <c r="D47" s="1" t="s">
        <v>690</v>
      </c>
      <c r="E47" s="1" t="s">
        <v>708</v>
      </c>
      <c r="F47" s="4">
        <v>30000</v>
      </c>
      <c r="G47" s="4">
        <v>1936.7</v>
      </c>
      <c r="H47" s="4">
        <v>0.91</v>
      </c>
    </row>
    <row r="48" spans="2:8">
      <c r="B48" s="1" t="s">
        <v>1149</v>
      </c>
      <c r="C48" s="11" t="s">
        <v>649</v>
      </c>
      <c r="D48" s="1" t="s">
        <v>669</v>
      </c>
      <c r="E48" s="1" t="s">
        <v>692</v>
      </c>
      <c r="F48" s="4">
        <v>40000</v>
      </c>
      <c r="G48" s="4">
        <v>1624.94</v>
      </c>
      <c r="H48" s="4">
        <v>0.76</v>
      </c>
    </row>
    <row r="49" spans="2:9">
      <c r="B49" s="1" t="s">
        <v>2271</v>
      </c>
      <c r="C49" s="11" t="s">
        <v>649</v>
      </c>
      <c r="D49" s="1" t="s">
        <v>678</v>
      </c>
      <c r="E49" s="1" t="s">
        <v>1680</v>
      </c>
      <c r="F49" s="4">
        <v>518847</v>
      </c>
      <c r="G49" s="4">
        <v>907.98</v>
      </c>
      <c r="H49" s="4">
        <v>0.42</v>
      </c>
    </row>
    <row r="50" spans="2:9">
      <c r="B50" s="1" t="s">
        <v>2265</v>
      </c>
      <c r="C50" s="11" t="s">
        <v>649</v>
      </c>
      <c r="D50" s="1" t="s">
        <v>1366</v>
      </c>
      <c r="E50" s="1" t="s">
        <v>1671</v>
      </c>
      <c r="F50" s="4">
        <v>210000</v>
      </c>
      <c r="G50" s="4">
        <v>4.0999999999999996</v>
      </c>
      <c r="H50" s="4">
        <v>0</v>
      </c>
      <c r="I50" s="1" t="s">
        <v>1225</v>
      </c>
    </row>
    <row r="51" spans="2:9">
      <c r="B51" s="2" t="s">
        <v>710</v>
      </c>
      <c r="C51" s="10"/>
      <c r="D51" s="2"/>
      <c r="E51" s="2"/>
      <c r="F51" s="7"/>
      <c r="G51" s="7">
        <f>SUM(G14:G50)</f>
        <v>202851.66</v>
      </c>
      <c r="H51" s="7">
        <f>SUM(H14:H50)</f>
        <v>94.899999999999977</v>
      </c>
    </row>
    <row r="52" spans="2:9">
      <c r="B52" s="2" t="s">
        <v>1375</v>
      </c>
      <c r="C52" s="10"/>
      <c r="D52" s="2"/>
      <c r="E52" s="2"/>
      <c r="F52" s="7"/>
      <c r="G52" s="7">
        <v>11627.93</v>
      </c>
      <c r="H52" s="7">
        <v>5.44</v>
      </c>
    </row>
    <row r="53" spans="2:9">
      <c r="B53" s="2" t="s">
        <v>144</v>
      </c>
      <c r="C53" s="10"/>
      <c r="D53" s="2"/>
      <c r="E53" s="2"/>
      <c r="F53" s="7"/>
      <c r="G53" s="7">
        <v>214479.59</v>
      </c>
      <c r="H53" s="7">
        <v>100.37</v>
      </c>
    </row>
    <row r="54" spans="2:9">
      <c r="B54" s="2" t="s">
        <v>145</v>
      </c>
      <c r="C54" s="10"/>
      <c r="D54" s="2"/>
      <c r="E54" s="2"/>
      <c r="F54" s="7"/>
      <c r="G54" s="7">
        <v>-794.56072849999327</v>
      </c>
      <c r="H54" s="7">
        <v>-0.37000000000000455</v>
      </c>
    </row>
    <row r="55" spans="2:9">
      <c r="B55" s="2" t="s">
        <v>146</v>
      </c>
      <c r="C55" s="10"/>
      <c r="D55" s="2"/>
      <c r="E55" s="2"/>
      <c r="F55" s="7"/>
      <c r="G55" s="7">
        <v>213685.02927150001</v>
      </c>
      <c r="H55" s="7">
        <v>100</v>
      </c>
    </row>
    <row r="56" spans="2:9">
      <c r="B56" s="2"/>
      <c r="C56" s="10"/>
      <c r="D56" s="2"/>
      <c r="E56" s="2"/>
      <c r="F56" s="7"/>
      <c r="G56" s="7"/>
      <c r="H56" s="7"/>
    </row>
    <row r="57" spans="2:9">
      <c r="B57" s="2" t="s">
        <v>147</v>
      </c>
    </row>
    <row r="58" spans="2:9">
      <c r="B58" s="2" t="s">
        <v>148</v>
      </c>
    </row>
    <row r="59" spans="2:9">
      <c r="B59" s="2" t="s">
        <v>151</v>
      </c>
    </row>
    <row r="60" spans="2:9">
      <c r="B60" s="2" t="s">
        <v>1376</v>
      </c>
    </row>
    <row r="61" spans="2:9">
      <c r="B61" s="2" t="s">
        <v>152</v>
      </c>
    </row>
    <row r="62" spans="2:9">
      <c r="B62" s="2" t="s">
        <v>1679</v>
      </c>
      <c r="C62" s="10"/>
    </row>
    <row r="63" spans="2:9">
      <c r="B63" s="2" t="s">
        <v>1678</v>
      </c>
      <c r="C63" s="10"/>
    </row>
    <row r="64" spans="2:9">
      <c r="B64" s="2" t="s">
        <v>1677</v>
      </c>
      <c r="C64" s="10"/>
    </row>
    <row r="65" spans="2:8">
      <c r="B65" s="2" t="s">
        <v>1676</v>
      </c>
      <c r="C65" s="10"/>
    </row>
    <row r="66" spans="2:8">
      <c r="B66" s="2" t="s">
        <v>1675</v>
      </c>
      <c r="C66" s="10"/>
    </row>
    <row r="67" spans="2:8">
      <c r="B67" s="2" t="s">
        <v>1674</v>
      </c>
      <c r="C67" s="10"/>
    </row>
    <row r="68" spans="2:8">
      <c r="B68" s="2" t="s">
        <v>1673</v>
      </c>
      <c r="C68" s="10"/>
    </row>
    <row r="69" spans="2:8">
      <c r="B69" s="2" t="s">
        <v>1672</v>
      </c>
      <c r="C69" s="10"/>
    </row>
    <row r="70" spans="2:8" s="91" customFormat="1">
      <c r="B70" s="92" t="s">
        <v>2911</v>
      </c>
      <c r="C70" s="93"/>
      <c r="F70" s="94"/>
      <c r="G70" s="94"/>
      <c r="H70" s="94"/>
    </row>
    <row r="71" spans="2:8" s="91" customFormat="1">
      <c r="B71" s="92" t="s">
        <v>161</v>
      </c>
      <c r="C71" s="95"/>
      <c r="F71" s="94"/>
      <c r="G71" s="94"/>
      <c r="H71" s="94"/>
    </row>
    <row r="72" spans="2:8" s="91" customFormat="1">
      <c r="B72" s="92" t="s">
        <v>162</v>
      </c>
      <c r="C72" s="95"/>
      <c r="F72" s="94"/>
      <c r="G72" s="94"/>
      <c r="H72" s="94"/>
    </row>
  </sheetData>
  <mergeCells count="2">
    <mergeCell ref="B1:E1"/>
    <mergeCell ref="C3:C7"/>
  </mergeCells>
  <hyperlinks>
    <hyperlink ref="A1" location="Index!A1" display="Index" xr:uid="{8BA1A87D-AB5C-4459-A267-96189728AC66}"/>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1EF18-8BD5-4711-B07D-8EB0B78CB0BA}">
  <dimension ref="A1:I85"/>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7109375" style="1" bestFit="1" customWidth="1"/>
    <col min="5" max="5" width="13.57031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5703125"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5703125"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57031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57031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57031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57031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57031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57031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57031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57031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57031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57031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57031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57031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57031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57031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57031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57031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57031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57031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57031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57031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57031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57031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57031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57031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57031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57031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57031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57031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57031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57031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57031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57031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57031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57031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57031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57031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57031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57031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57031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57031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57031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57031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57031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57031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57031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57031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57031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57031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57031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57031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57031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57031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57031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57031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57031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57031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57031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57031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57031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57031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5703125" style="1" bestFit="1" customWidth="1"/>
    <col min="16134" max="16134" width="10.5703125" style="1" bestFit="1" customWidth="1"/>
    <col min="16135" max="16135" width="18.140625" style="1" bestFit="1" customWidth="1"/>
    <col min="16136" max="16384" width="9.140625" style="1"/>
  </cols>
  <sheetData>
    <row r="1" spans="1:9">
      <c r="A1" s="3" t="s">
        <v>0</v>
      </c>
      <c r="B1" s="265" t="s">
        <v>1329</v>
      </c>
      <c r="C1" s="265"/>
      <c r="D1" s="265"/>
      <c r="E1" s="265"/>
    </row>
    <row r="2" spans="1:9" ht="13.5" thickBot="1"/>
    <row r="3" spans="1:9" ht="15">
      <c r="B3" s="102" t="s">
        <v>2431</v>
      </c>
      <c r="C3" s="296"/>
    </row>
    <row r="4" spans="1:9" ht="30">
      <c r="B4" s="103" t="s">
        <v>2432</v>
      </c>
      <c r="C4" s="297"/>
    </row>
    <row r="5" spans="1:9" ht="15">
      <c r="B5" s="105" t="s">
        <v>2359</v>
      </c>
      <c r="C5" s="297"/>
    </row>
    <row r="6" spans="1:9" ht="15">
      <c r="B6" s="105" t="s">
        <v>2433</v>
      </c>
      <c r="C6" s="297"/>
    </row>
    <row r="7" spans="1:9" ht="30.75" thickBot="1">
      <c r="B7" s="106" t="s">
        <v>2434</v>
      </c>
      <c r="C7" s="298"/>
    </row>
    <row r="9" spans="1:9">
      <c r="B9" s="1" t="s">
        <v>48</v>
      </c>
    </row>
    <row r="11" spans="1:9">
      <c r="B11" s="5" t="s">
        <v>49</v>
      </c>
      <c r="C11" s="42" t="s">
        <v>50</v>
      </c>
      <c r="D11" s="5" t="s">
        <v>646</v>
      </c>
      <c r="E11" s="5" t="s">
        <v>52</v>
      </c>
      <c r="F11" s="6" t="s">
        <v>53</v>
      </c>
      <c r="G11" s="6" t="s">
        <v>54</v>
      </c>
      <c r="H11" s="6" t="s">
        <v>55</v>
      </c>
      <c r="I11" s="2" t="s">
        <v>647</v>
      </c>
    </row>
    <row r="12" spans="1:9">
      <c r="B12" s="2" t="s">
        <v>648</v>
      </c>
    </row>
    <row r="13" spans="1:9">
      <c r="B13" s="2" t="s">
        <v>57</v>
      </c>
    </row>
    <row r="14" spans="1:9">
      <c r="B14" s="1" t="s">
        <v>1144</v>
      </c>
      <c r="C14" s="11" t="s">
        <v>649</v>
      </c>
      <c r="D14" s="1" t="s">
        <v>665</v>
      </c>
      <c r="E14" s="1" t="s">
        <v>683</v>
      </c>
      <c r="F14" s="4">
        <v>540000</v>
      </c>
      <c r="G14" s="4">
        <v>5168.6099999999997</v>
      </c>
      <c r="H14" s="4">
        <v>4.4800000000000004</v>
      </c>
    </row>
    <row r="15" spans="1:9">
      <c r="B15" s="1" t="s">
        <v>2225</v>
      </c>
      <c r="C15" s="11" t="s">
        <v>649</v>
      </c>
      <c r="D15" s="1" t="s">
        <v>1497</v>
      </c>
      <c r="E15" s="1" t="s">
        <v>1515</v>
      </c>
      <c r="F15" s="4">
        <v>133400</v>
      </c>
      <c r="G15" s="4">
        <v>4573.22</v>
      </c>
      <c r="H15" s="4">
        <v>3.97</v>
      </c>
    </row>
    <row r="16" spans="1:9">
      <c r="B16" s="1" t="s">
        <v>2272</v>
      </c>
      <c r="C16" s="11" t="s">
        <v>649</v>
      </c>
      <c r="D16" s="1" t="s">
        <v>662</v>
      </c>
      <c r="E16" s="1" t="s">
        <v>1707</v>
      </c>
      <c r="F16" s="4">
        <v>700000</v>
      </c>
      <c r="G16" s="4">
        <v>4002.25</v>
      </c>
      <c r="H16" s="4">
        <v>3.47</v>
      </c>
    </row>
    <row r="17" spans="2:8">
      <c r="B17" s="1" t="s">
        <v>2200</v>
      </c>
      <c r="C17" s="11" t="s">
        <v>649</v>
      </c>
      <c r="D17" s="1" t="s">
        <v>697</v>
      </c>
      <c r="E17" s="1" t="s">
        <v>1365</v>
      </c>
      <c r="F17" s="4">
        <v>150000</v>
      </c>
      <c r="G17" s="4">
        <v>3767.48</v>
      </c>
      <c r="H17" s="4">
        <v>3.27</v>
      </c>
    </row>
    <row r="18" spans="2:8">
      <c r="B18" s="1" t="s">
        <v>2012</v>
      </c>
      <c r="C18" s="11" t="s">
        <v>649</v>
      </c>
      <c r="D18" s="1" t="s">
        <v>667</v>
      </c>
      <c r="E18" s="1" t="s">
        <v>1513</v>
      </c>
      <c r="F18" s="4">
        <v>3700000</v>
      </c>
      <c r="G18" s="4">
        <v>3657.45</v>
      </c>
      <c r="H18" s="4">
        <v>3.17</v>
      </c>
    </row>
    <row r="19" spans="2:8">
      <c r="B19" s="1" t="s">
        <v>1138</v>
      </c>
      <c r="C19" s="11" t="s">
        <v>649</v>
      </c>
      <c r="D19" s="1" t="s">
        <v>673</v>
      </c>
      <c r="E19" s="1" t="s">
        <v>674</v>
      </c>
      <c r="F19" s="4">
        <v>120000</v>
      </c>
      <c r="G19" s="4">
        <v>3470.04</v>
      </c>
      <c r="H19" s="4">
        <v>3.01</v>
      </c>
    </row>
    <row r="20" spans="2:8">
      <c r="B20" s="1" t="s">
        <v>2041</v>
      </c>
      <c r="C20" s="11" t="s">
        <v>649</v>
      </c>
      <c r="D20" s="1" t="s">
        <v>1489</v>
      </c>
      <c r="E20" s="1" t="s">
        <v>1491</v>
      </c>
      <c r="F20" s="4">
        <v>750000</v>
      </c>
      <c r="G20" s="4">
        <v>3311.25</v>
      </c>
      <c r="H20" s="4">
        <v>2.87</v>
      </c>
    </row>
    <row r="21" spans="2:8">
      <c r="B21" s="1" t="s">
        <v>2076</v>
      </c>
      <c r="C21" s="11" t="s">
        <v>649</v>
      </c>
      <c r="D21" s="1" t="s">
        <v>1503</v>
      </c>
      <c r="E21" s="1" t="s">
        <v>1554</v>
      </c>
      <c r="F21" s="4">
        <v>577000</v>
      </c>
      <c r="G21" s="4">
        <v>3063.58</v>
      </c>
      <c r="H21" s="4">
        <v>2.66</v>
      </c>
    </row>
    <row r="22" spans="2:8">
      <c r="B22" s="1" t="s">
        <v>2059</v>
      </c>
      <c r="C22" s="11" t="s">
        <v>649</v>
      </c>
      <c r="D22" s="1" t="s">
        <v>1706</v>
      </c>
      <c r="E22" s="1" t="s">
        <v>1705</v>
      </c>
      <c r="F22" s="4">
        <v>10000</v>
      </c>
      <c r="G22" s="4">
        <v>2966.06</v>
      </c>
      <c r="H22" s="4">
        <v>2.57</v>
      </c>
    </row>
    <row r="23" spans="2:8">
      <c r="B23" s="1" t="s">
        <v>2273</v>
      </c>
      <c r="C23" s="11" t="s">
        <v>649</v>
      </c>
      <c r="D23" s="1" t="s">
        <v>675</v>
      </c>
      <c r="E23" s="1" t="s">
        <v>1704</v>
      </c>
      <c r="F23" s="4">
        <v>140000</v>
      </c>
      <c r="G23" s="4">
        <v>2869.37</v>
      </c>
      <c r="H23" s="4">
        <v>2.4900000000000002</v>
      </c>
    </row>
    <row r="24" spans="2:8">
      <c r="B24" s="1" t="s">
        <v>1123</v>
      </c>
      <c r="C24" s="11" t="s">
        <v>649</v>
      </c>
      <c r="D24" s="1" t="s">
        <v>650</v>
      </c>
      <c r="E24" s="1" t="s">
        <v>651</v>
      </c>
      <c r="F24" s="4">
        <v>470000</v>
      </c>
      <c r="G24" s="4">
        <v>2822.35</v>
      </c>
      <c r="H24" s="4">
        <v>2.4500000000000002</v>
      </c>
    </row>
    <row r="25" spans="2:8">
      <c r="B25" s="1" t="s">
        <v>2274</v>
      </c>
      <c r="C25" s="11" t="s">
        <v>649</v>
      </c>
      <c r="D25" s="1" t="s">
        <v>655</v>
      </c>
      <c r="E25" s="1" t="s">
        <v>1415</v>
      </c>
      <c r="F25" s="4">
        <v>80000</v>
      </c>
      <c r="G25" s="4">
        <v>2784.08</v>
      </c>
      <c r="H25" s="4">
        <v>2.42</v>
      </c>
    </row>
    <row r="26" spans="2:8">
      <c r="B26" s="1" t="s">
        <v>2275</v>
      </c>
      <c r="C26" s="11" t="s">
        <v>649</v>
      </c>
      <c r="D26" s="1" t="s">
        <v>669</v>
      </c>
      <c r="E26" s="1" t="s">
        <v>1480</v>
      </c>
      <c r="F26" s="4">
        <v>600000</v>
      </c>
      <c r="G26" s="4">
        <v>2716.5</v>
      </c>
      <c r="H26" s="4">
        <v>2.36</v>
      </c>
    </row>
    <row r="27" spans="2:8">
      <c r="B27" s="1" t="s">
        <v>1158</v>
      </c>
      <c r="C27" s="11" t="s">
        <v>649</v>
      </c>
      <c r="D27" s="1" t="s">
        <v>685</v>
      </c>
      <c r="E27" s="1" t="s">
        <v>703</v>
      </c>
      <c r="F27" s="4">
        <v>140000</v>
      </c>
      <c r="G27" s="4">
        <v>2635.85</v>
      </c>
      <c r="H27" s="4">
        <v>2.29</v>
      </c>
    </row>
    <row r="28" spans="2:8">
      <c r="B28" s="1" t="s">
        <v>2263</v>
      </c>
      <c r="C28" s="11" t="s">
        <v>649</v>
      </c>
      <c r="D28" s="1" t="s">
        <v>669</v>
      </c>
      <c r="E28" s="1" t="s">
        <v>1466</v>
      </c>
      <c r="F28" s="4">
        <v>120000</v>
      </c>
      <c r="G28" s="4">
        <v>2526.36</v>
      </c>
      <c r="H28" s="4">
        <v>2.19</v>
      </c>
    </row>
    <row r="29" spans="2:8">
      <c r="B29" s="1" t="s">
        <v>2213</v>
      </c>
      <c r="C29" s="11" t="s">
        <v>649</v>
      </c>
      <c r="D29" s="1" t="s">
        <v>1548</v>
      </c>
      <c r="E29" s="1" t="s">
        <v>1567</v>
      </c>
      <c r="F29" s="4">
        <v>1261000</v>
      </c>
      <c r="G29" s="4">
        <v>2522.63</v>
      </c>
      <c r="H29" s="4">
        <v>2.19</v>
      </c>
    </row>
    <row r="30" spans="2:8">
      <c r="B30" s="1" t="s">
        <v>2211</v>
      </c>
      <c r="C30" s="11" t="s">
        <v>649</v>
      </c>
      <c r="D30" s="1" t="s">
        <v>662</v>
      </c>
      <c r="E30" s="1" t="s">
        <v>1703</v>
      </c>
      <c r="F30" s="4">
        <v>1500000</v>
      </c>
      <c r="G30" s="4">
        <v>2427.75</v>
      </c>
      <c r="H30" s="4">
        <v>2.11</v>
      </c>
    </row>
    <row r="31" spans="2:8">
      <c r="B31" s="1" t="s">
        <v>2038</v>
      </c>
      <c r="C31" s="11" t="s">
        <v>649</v>
      </c>
      <c r="D31" s="1" t="s">
        <v>650</v>
      </c>
      <c r="E31" s="1" t="s">
        <v>1702</v>
      </c>
      <c r="F31" s="4">
        <v>3000000</v>
      </c>
      <c r="G31" s="4">
        <v>2403</v>
      </c>
      <c r="H31" s="4">
        <v>2.09</v>
      </c>
    </row>
    <row r="32" spans="2:8">
      <c r="B32" s="1" t="s">
        <v>1135</v>
      </c>
      <c r="C32" s="11" t="s">
        <v>649</v>
      </c>
      <c r="D32" s="1" t="s">
        <v>669</v>
      </c>
      <c r="E32" s="1" t="s">
        <v>670</v>
      </c>
      <c r="F32" s="4">
        <v>45000</v>
      </c>
      <c r="G32" s="4">
        <v>2323.4</v>
      </c>
      <c r="H32" s="4">
        <v>2.02</v>
      </c>
    </row>
    <row r="33" spans="2:8">
      <c r="B33" s="1" t="s">
        <v>2207</v>
      </c>
      <c r="C33" s="11" t="s">
        <v>649</v>
      </c>
      <c r="D33" s="1" t="s">
        <v>659</v>
      </c>
      <c r="E33" s="1" t="s">
        <v>1642</v>
      </c>
      <c r="F33" s="4">
        <v>102700</v>
      </c>
      <c r="G33" s="4">
        <v>2303.7199999999998</v>
      </c>
      <c r="H33" s="4">
        <v>2</v>
      </c>
    </row>
    <row r="34" spans="2:8">
      <c r="B34" s="1" t="s">
        <v>2231</v>
      </c>
      <c r="C34" s="11" t="s">
        <v>649</v>
      </c>
      <c r="D34" s="1" t="s">
        <v>678</v>
      </c>
      <c r="E34" s="1" t="s">
        <v>1701</v>
      </c>
      <c r="F34" s="4">
        <v>85000</v>
      </c>
      <c r="G34" s="4">
        <v>2254.71</v>
      </c>
      <c r="H34" s="4">
        <v>1.96</v>
      </c>
    </row>
    <row r="35" spans="2:8">
      <c r="B35" s="1" t="s">
        <v>2073</v>
      </c>
      <c r="C35" s="11" t="s">
        <v>649</v>
      </c>
      <c r="D35" s="1" t="s">
        <v>680</v>
      </c>
      <c r="E35" s="1" t="s">
        <v>1354</v>
      </c>
      <c r="F35" s="4">
        <v>250000</v>
      </c>
      <c r="G35" s="4">
        <v>2239.75</v>
      </c>
      <c r="H35" s="4">
        <v>1.94</v>
      </c>
    </row>
    <row r="36" spans="2:8">
      <c r="B36" s="1" t="s">
        <v>2052</v>
      </c>
      <c r="C36" s="11" t="s">
        <v>649</v>
      </c>
      <c r="D36" s="1" t="s">
        <v>1503</v>
      </c>
      <c r="E36" s="1" t="s">
        <v>1561</v>
      </c>
      <c r="F36" s="4">
        <v>430000</v>
      </c>
      <c r="G36" s="4">
        <v>2188.4899999999998</v>
      </c>
      <c r="H36" s="4">
        <v>1.9</v>
      </c>
    </row>
    <row r="37" spans="2:8">
      <c r="B37" s="1" t="s">
        <v>2201</v>
      </c>
      <c r="C37" s="11" t="s">
        <v>649</v>
      </c>
      <c r="D37" s="1" t="s">
        <v>655</v>
      </c>
      <c r="E37" s="1" t="s">
        <v>1359</v>
      </c>
      <c r="F37" s="4">
        <v>100000</v>
      </c>
      <c r="G37" s="4">
        <v>2038.3</v>
      </c>
      <c r="H37" s="4">
        <v>1.77</v>
      </c>
    </row>
    <row r="38" spans="2:8">
      <c r="B38" s="1" t="s">
        <v>2065</v>
      </c>
      <c r="C38" s="11" t="s">
        <v>649</v>
      </c>
      <c r="D38" s="1" t="s">
        <v>655</v>
      </c>
      <c r="E38" s="1" t="s">
        <v>1414</v>
      </c>
      <c r="F38" s="4">
        <v>115000</v>
      </c>
      <c r="G38" s="4">
        <v>2029.52</v>
      </c>
      <c r="H38" s="4">
        <v>1.76</v>
      </c>
    </row>
    <row r="39" spans="2:8">
      <c r="B39" s="1" t="s">
        <v>2049</v>
      </c>
      <c r="C39" s="11" t="s">
        <v>649</v>
      </c>
      <c r="D39" s="1" t="s">
        <v>650</v>
      </c>
      <c r="E39" s="1" t="s">
        <v>1700</v>
      </c>
      <c r="F39" s="4">
        <v>1177000</v>
      </c>
      <c r="G39" s="4">
        <v>1962.65</v>
      </c>
      <c r="H39" s="4">
        <v>1.7</v>
      </c>
    </row>
    <row r="40" spans="2:8">
      <c r="B40" s="1" t="s">
        <v>2255</v>
      </c>
      <c r="C40" s="11" t="s">
        <v>649</v>
      </c>
      <c r="D40" s="1" t="s">
        <v>675</v>
      </c>
      <c r="E40" s="1" t="s">
        <v>1562</v>
      </c>
      <c r="F40" s="4">
        <v>105000</v>
      </c>
      <c r="G40" s="4">
        <v>1955.89</v>
      </c>
      <c r="H40" s="4">
        <v>1.7</v>
      </c>
    </row>
    <row r="41" spans="2:8">
      <c r="B41" s="1" t="s">
        <v>2276</v>
      </c>
      <c r="C41" s="11" t="s">
        <v>649</v>
      </c>
      <c r="D41" s="1" t="s">
        <v>678</v>
      </c>
      <c r="E41" s="1" t="s">
        <v>1371</v>
      </c>
      <c r="F41" s="4">
        <v>250000</v>
      </c>
      <c r="G41" s="4">
        <v>1941.75</v>
      </c>
      <c r="H41" s="4">
        <v>1.68</v>
      </c>
    </row>
    <row r="42" spans="2:8">
      <c r="B42" s="1" t="s">
        <v>2056</v>
      </c>
      <c r="C42" s="11" t="s">
        <v>649</v>
      </c>
      <c r="D42" s="1" t="s">
        <v>669</v>
      </c>
      <c r="E42" s="1" t="s">
        <v>1465</v>
      </c>
      <c r="F42" s="4">
        <v>70000</v>
      </c>
      <c r="G42" s="4">
        <v>1931.34</v>
      </c>
      <c r="H42" s="4">
        <v>1.68</v>
      </c>
    </row>
    <row r="43" spans="2:8">
      <c r="B43" s="1" t="s">
        <v>2003</v>
      </c>
      <c r="C43" s="11" t="s">
        <v>649</v>
      </c>
      <c r="D43" s="1" t="s">
        <v>1362</v>
      </c>
      <c r="E43" s="1" t="s">
        <v>1363</v>
      </c>
      <c r="F43" s="4">
        <v>60000</v>
      </c>
      <c r="G43" s="4">
        <v>1918.5</v>
      </c>
      <c r="H43" s="4">
        <v>1.66</v>
      </c>
    </row>
    <row r="44" spans="2:8">
      <c r="B44" s="1" t="s">
        <v>2233</v>
      </c>
      <c r="C44" s="11" t="s">
        <v>649</v>
      </c>
      <c r="D44" s="1" t="s">
        <v>1360</v>
      </c>
      <c r="E44" s="1" t="s">
        <v>1398</v>
      </c>
      <c r="F44" s="4">
        <v>294200</v>
      </c>
      <c r="G44" s="4">
        <v>1880.38</v>
      </c>
      <c r="H44" s="4">
        <v>1.63</v>
      </c>
    </row>
    <row r="45" spans="2:8">
      <c r="B45" s="1" t="s">
        <v>2277</v>
      </c>
      <c r="C45" s="11" t="s">
        <v>649</v>
      </c>
      <c r="D45" s="1" t="s">
        <v>659</v>
      </c>
      <c r="E45" s="1" t="s">
        <v>1699</v>
      </c>
      <c r="F45" s="4">
        <v>150000</v>
      </c>
      <c r="G45" s="4">
        <v>1817.85</v>
      </c>
      <c r="H45" s="4">
        <v>1.58</v>
      </c>
    </row>
    <row r="46" spans="2:8">
      <c r="B46" s="1" t="s">
        <v>1132</v>
      </c>
      <c r="C46" s="11" t="s">
        <v>649</v>
      </c>
      <c r="D46" s="1" t="s">
        <v>655</v>
      </c>
      <c r="E46" s="1" t="s">
        <v>664</v>
      </c>
      <c r="F46" s="4">
        <v>200000</v>
      </c>
      <c r="G46" s="4">
        <v>1797.9</v>
      </c>
      <c r="H46" s="4">
        <v>1.56</v>
      </c>
    </row>
    <row r="47" spans="2:8">
      <c r="B47" s="1" t="s">
        <v>1137</v>
      </c>
      <c r="C47" s="11" t="s">
        <v>649</v>
      </c>
      <c r="D47" s="1" t="s">
        <v>659</v>
      </c>
      <c r="E47" s="1" t="s">
        <v>672</v>
      </c>
      <c r="F47" s="4">
        <v>7000</v>
      </c>
      <c r="G47" s="4">
        <v>1787.66</v>
      </c>
      <c r="H47" s="4">
        <v>1.55</v>
      </c>
    </row>
    <row r="48" spans="2:8">
      <c r="B48" s="1" t="s">
        <v>1130</v>
      </c>
      <c r="C48" s="11" t="s">
        <v>649</v>
      </c>
      <c r="D48" s="1" t="s">
        <v>650</v>
      </c>
      <c r="E48" s="1" t="s">
        <v>661</v>
      </c>
      <c r="F48" s="4">
        <v>250000</v>
      </c>
      <c r="G48" s="4">
        <v>1787.25</v>
      </c>
      <c r="H48" s="4">
        <v>1.55</v>
      </c>
    </row>
    <row r="49" spans="2:8">
      <c r="B49" s="1" t="s">
        <v>2278</v>
      </c>
      <c r="C49" s="11" t="s">
        <v>649</v>
      </c>
      <c r="D49" s="1" t="s">
        <v>1497</v>
      </c>
      <c r="E49" s="1" t="s">
        <v>1698</v>
      </c>
      <c r="F49" s="4">
        <v>100000</v>
      </c>
      <c r="G49" s="4">
        <v>1697.7</v>
      </c>
      <c r="H49" s="4">
        <v>1.47</v>
      </c>
    </row>
    <row r="50" spans="2:8">
      <c r="B50" s="1" t="s">
        <v>2256</v>
      </c>
      <c r="C50" s="11" t="s">
        <v>649</v>
      </c>
      <c r="D50" s="1" t="s">
        <v>699</v>
      </c>
      <c r="E50" s="1" t="s">
        <v>1641</v>
      </c>
      <c r="F50" s="4">
        <v>131000</v>
      </c>
      <c r="G50" s="4">
        <v>1693.11</v>
      </c>
      <c r="H50" s="4">
        <v>1.47</v>
      </c>
    </row>
    <row r="51" spans="2:8">
      <c r="B51" s="1" t="s">
        <v>2198</v>
      </c>
      <c r="C51" s="11" t="s">
        <v>649</v>
      </c>
      <c r="D51" s="1" t="s">
        <v>675</v>
      </c>
      <c r="E51" s="1" t="s">
        <v>1555</v>
      </c>
      <c r="F51" s="4">
        <v>200000</v>
      </c>
      <c r="G51" s="4">
        <v>1675.2</v>
      </c>
      <c r="H51" s="4">
        <v>1.45</v>
      </c>
    </row>
    <row r="52" spans="2:8">
      <c r="B52" s="1" t="s">
        <v>2279</v>
      </c>
      <c r="C52" s="11" t="s">
        <v>649</v>
      </c>
      <c r="D52" s="1" t="s">
        <v>662</v>
      </c>
      <c r="E52" s="1" t="s">
        <v>1697</v>
      </c>
      <c r="F52" s="4">
        <v>280000</v>
      </c>
      <c r="G52" s="4">
        <v>1628.06</v>
      </c>
      <c r="H52" s="4">
        <v>1.41</v>
      </c>
    </row>
    <row r="53" spans="2:8">
      <c r="B53" s="1" t="s">
        <v>2028</v>
      </c>
      <c r="C53" s="11" t="s">
        <v>649</v>
      </c>
      <c r="D53" s="1" t="s">
        <v>699</v>
      </c>
      <c r="E53" s="1" t="s">
        <v>1696</v>
      </c>
      <c r="F53" s="4">
        <v>200000</v>
      </c>
      <c r="G53" s="4">
        <v>1621.5</v>
      </c>
      <c r="H53" s="4">
        <v>1.41</v>
      </c>
    </row>
    <row r="54" spans="2:8">
      <c r="B54" s="1" t="s">
        <v>2077</v>
      </c>
      <c r="C54" s="11" t="s">
        <v>649</v>
      </c>
      <c r="D54" s="1" t="s">
        <v>667</v>
      </c>
      <c r="E54" s="1" t="s">
        <v>1695</v>
      </c>
      <c r="F54" s="4">
        <v>400000</v>
      </c>
      <c r="G54" s="4">
        <v>1585.2</v>
      </c>
      <c r="H54" s="4">
        <v>1.38</v>
      </c>
    </row>
    <row r="55" spans="2:8">
      <c r="B55" s="1" t="s">
        <v>2280</v>
      </c>
      <c r="C55" s="11" t="s">
        <v>649</v>
      </c>
      <c r="D55" s="1" t="s">
        <v>675</v>
      </c>
      <c r="E55" s="1" t="s">
        <v>1566</v>
      </c>
      <c r="F55" s="4">
        <v>97000</v>
      </c>
      <c r="G55" s="4">
        <v>1531.78</v>
      </c>
      <c r="H55" s="4">
        <v>1.33</v>
      </c>
    </row>
    <row r="56" spans="2:8">
      <c r="B56" s="1" t="s">
        <v>2254</v>
      </c>
      <c r="C56" s="11" t="s">
        <v>649</v>
      </c>
      <c r="D56" s="1" t="s">
        <v>1548</v>
      </c>
      <c r="E56" s="1" t="s">
        <v>1547</v>
      </c>
      <c r="F56" s="4">
        <v>601854</v>
      </c>
      <c r="G56" s="4">
        <v>1507.04</v>
      </c>
      <c r="H56" s="4">
        <v>1.31</v>
      </c>
    </row>
    <row r="57" spans="2:8">
      <c r="B57" s="1" t="s">
        <v>2228</v>
      </c>
      <c r="C57" s="11" t="s">
        <v>649</v>
      </c>
      <c r="D57" s="1" t="s">
        <v>1362</v>
      </c>
      <c r="E57" s="1" t="s">
        <v>1476</v>
      </c>
      <c r="F57" s="4">
        <v>50000</v>
      </c>
      <c r="G57" s="4">
        <v>1466.35</v>
      </c>
      <c r="H57" s="4">
        <v>1.27</v>
      </c>
    </row>
    <row r="58" spans="2:8">
      <c r="B58" s="1" t="s">
        <v>2234</v>
      </c>
      <c r="C58" s="11" t="s">
        <v>649</v>
      </c>
      <c r="D58" s="1" t="s">
        <v>650</v>
      </c>
      <c r="E58" s="1" t="s">
        <v>1694</v>
      </c>
      <c r="F58" s="4">
        <v>752350</v>
      </c>
      <c r="G58" s="4">
        <v>1397.49</v>
      </c>
      <c r="H58" s="4">
        <v>1.21</v>
      </c>
    </row>
    <row r="59" spans="2:8">
      <c r="B59" s="1" t="s">
        <v>2226</v>
      </c>
      <c r="C59" s="11" t="s">
        <v>649</v>
      </c>
      <c r="D59" s="1" t="s">
        <v>1506</v>
      </c>
      <c r="E59" s="1" t="s">
        <v>1507</v>
      </c>
      <c r="F59" s="4">
        <v>600000</v>
      </c>
      <c r="G59" s="4">
        <v>1304.0999999999999</v>
      </c>
      <c r="H59" s="4">
        <v>1.1299999999999999</v>
      </c>
    </row>
    <row r="60" spans="2:8">
      <c r="B60" s="1" t="s">
        <v>2257</v>
      </c>
      <c r="C60" s="11" t="s">
        <v>649</v>
      </c>
      <c r="D60" s="1" t="s">
        <v>699</v>
      </c>
      <c r="E60" s="1" t="s">
        <v>1640</v>
      </c>
      <c r="F60" s="4">
        <v>240002</v>
      </c>
      <c r="G60" s="4">
        <v>1259.8900000000001</v>
      </c>
      <c r="H60" s="4">
        <v>1.0900000000000001</v>
      </c>
    </row>
    <row r="61" spans="2:8">
      <c r="B61" s="1" t="s">
        <v>2031</v>
      </c>
      <c r="C61" s="11" t="s">
        <v>649</v>
      </c>
      <c r="D61" s="1" t="s">
        <v>699</v>
      </c>
      <c r="E61" s="1" t="s">
        <v>1693</v>
      </c>
      <c r="F61" s="4">
        <v>500000</v>
      </c>
      <c r="G61" s="4">
        <v>1081.75</v>
      </c>
      <c r="H61" s="4">
        <v>0.94</v>
      </c>
    </row>
    <row r="62" spans="2:8">
      <c r="B62" s="1" t="s">
        <v>1154</v>
      </c>
      <c r="C62" s="11" t="s">
        <v>649</v>
      </c>
      <c r="D62" s="1" t="s">
        <v>697</v>
      </c>
      <c r="E62" s="1" t="s">
        <v>698</v>
      </c>
      <c r="F62" s="4">
        <v>20000</v>
      </c>
      <c r="G62" s="4">
        <v>1069.3699999999999</v>
      </c>
      <c r="H62" s="4">
        <v>0.93</v>
      </c>
    </row>
    <row r="63" spans="2:8">
      <c r="B63" s="1" t="s">
        <v>2227</v>
      </c>
      <c r="C63" s="11" t="s">
        <v>649</v>
      </c>
      <c r="D63" s="1" t="s">
        <v>1424</v>
      </c>
      <c r="E63" s="1" t="s">
        <v>1549</v>
      </c>
      <c r="F63" s="4">
        <v>31300</v>
      </c>
      <c r="G63" s="4">
        <v>462.57</v>
      </c>
      <c r="H63" s="4">
        <v>0.4</v>
      </c>
    </row>
    <row r="64" spans="2:8">
      <c r="B64" s="2" t="s">
        <v>710</v>
      </c>
      <c r="C64" s="10"/>
      <c r="D64" s="2"/>
      <c r="E64" s="2"/>
      <c r="F64" s="7"/>
      <c r="G64" s="7">
        <f>SUM(G11:G63)</f>
        <v>112828.00000000001</v>
      </c>
      <c r="H64" s="7">
        <f>SUM(H11:H63)</f>
        <v>97.899999999999991</v>
      </c>
    </row>
    <row r="65" spans="2:8">
      <c r="B65" s="2" t="s">
        <v>1375</v>
      </c>
      <c r="C65" s="10"/>
      <c r="D65" s="2"/>
      <c r="E65" s="2"/>
      <c r="F65" s="7"/>
      <c r="G65" s="7">
        <v>1990.9</v>
      </c>
      <c r="H65" s="7">
        <v>1.73</v>
      </c>
    </row>
    <row r="66" spans="2:8">
      <c r="B66" s="2" t="s">
        <v>144</v>
      </c>
      <c r="C66" s="10"/>
      <c r="D66" s="2"/>
      <c r="E66" s="2"/>
      <c r="F66" s="7"/>
      <c r="G66" s="7">
        <v>114818.9</v>
      </c>
      <c r="H66" s="7">
        <v>99.63</v>
      </c>
    </row>
    <row r="67" spans="2:8">
      <c r="B67" s="2" t="s">
        <v>191</v>
      </c>
      <c r="C67" s="10"/>
      <c r="D67" s="2"/>
      <c r="E67" s="2"/>
      <c r="F67" s="7"/>
      <c r="G67" s="7">
        <v>429.77329537999458</v>
      </c>
      <c r="H67" s="7">
        <v>0.37000000000000455</v>
      </c>
    </row>
    <row r="68" spans="2:8">
      <c r="B68" s="2" t="s">
        <v>146</v>
      </c>
      <c r="C68" s="10"/>
      <c r="D68" s="2"/>
      <c r="E68" s="2"/>
      <c r="F68" s="7"/>
      <c r="G68" s="7">
        <v>115248.67329537999</v>
      </c>
      <c r="H68" s="7">
        <v>100</v>
      </c>
    </row>
    <row r="69" spans="2:8">
      <c r="B69" s="2"/>
      <c r="C69" s="10"/>
      <c r="D69" s="2"/>
      <c r="E69" s="2"/>
      <c r="F69" s="7"/>
      <c r="G69" s="7"/>
      <c r="H69" s="7"/>
    </row>
    <row r="70" spans="2:8">
      <c r="B70" s="2" t="s">
        <v>147</v>
      </c>
    </row>
    <row r="71" spans="2:8">
      <c r="B71" s="2" t="s">
        <v>148</v>
      </c>
    </row>
    <row r="72" spans="2:8">
      <c r="B72" s="2" t="s">
        <v>151</v>
      </c>
    </row>
    <row r="73" spans="2:8">
      <c r="B73" s="2" t="s">
        <v>1376</v>
      </c>
    </row>
    <row r="74" spans="2:8">
      <c r="B74" s="2" t="s">
        <v>152</v>
      </c>
    </row>
    <row r="75" spans="2:8">
      <c r="B75" s="2" t="s">
        <v>1692</v>
      </c>
      <c r="C75" s="10"/>
    </row>
    <row r="76" spans="2:8">
      <c r="B76" s="2" t="s">
        <v>1691</v>
      </c>
      <c r="C76" s="10"/>
    </row>
    <row r="77" spans="2:8">
      <c r="B77" s="2" t="s">
        <v>1690</v>
      </c>
      <c r="C77" s="10"/>
    </row>
    <row r="78" spans="2:8">
      <c r="B78" s="2" t="s">
        <v>1689</v>
      </c>
      <c r="C78" s="10"/>
    </row>
    <row r="79" spans="2:8">
      <c r="B79" s="2" t="s">
        <v>1688</v>
      </c>
      <c r="C79" s="10"/>
    </row>
    <row r="80" spans="2:8">
      <c r="B80" s="2" t="s">
        <v>1687</v>
      </c>
      <c r="C80" s="10"/>
    </row>
    <row r="81" spans="2:8">
      <c r="B81" s="2" t="s">
        <v>1686</v>
      </c>
      <c r="C81" s="10"/>
    </row>
    <row r="82" spans="2:8">
      <c r="B82" s="2" t="s">
        <v>1685</v>
      </c>
      <c r="C82" s="10"/>
    </row>
    <row r="83" spans="2:8" s="91" customFormat="1">
      <c r="B83" s="92" t="s">
        <v>2912</v>
      </c>
      <c r="C83" s="93"/>
      <c r="F83" s="94"/>
      <c r="G83" s="94"/>
      <c r="H83" s="94"/>
    </row>
    <row r="84" spans="2:8" s="91" customFormat="1">
      <c r="B84" s="92" t="s">
        <v>161</v>
      </c>
      <c r="C84" s="95"/>
      <c r="F84" s="94"/>
      <c r="G84" s="94"/>
      <c r="H84" s="94"/>
    </row>
    <row r="85" spans="2:8" s="91" customFormat="1">
      <c r="B85" s="92" t="s">
        <v>162</v>
      </c>
      <c r="C85" s="95"/>
      <c r="F85" s="94"/>
      <c r="G85" s="94"/>
      <c r="H85" s="94"/>
    </row>
  </sheetData>
  <mergeCells count="2">
    <mergeCell ref="B1:E1"/>
    <mergeCell ref="C3:C7"/>
  </mergeCells>
  <hyperlinks>
    <hyperlink ref="A1" location="Index!A1" display="Index" xr:uid="{695D6B62-57CB-4AC0-9CB7-447C589F1217}"/>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1BC54-A23D-4E66-9698-D871A5D663F3}">
  <dimension ref="A1:I62"/>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265" t="s">
        <v>1315</v>
      </c>
      <c r="C1" s="265"/>
      <c r="D1" s="265"/>
      <c r="E1" s="265"/>
    </row>
    <row r="2" spans="1:9" ht="13.5" thickBot="1"/>
    <row r="3" spans="1:9" ht="15">
      <c r="B3" s="96" t="s">
        <v>2451</v>
      </c>
      <c r="C3" s="266"/>
    </row>
    <row r="4" spans="1:9" ht="15">
      <c r="B4" s="97" t="s">
        <v>2452</v>
      </c>
      <c r="C4" s="267"/>
    </row>
    <row r="5" spans="1:9" ht="15">
      <c r="B5" s="100"/>
      <c r="C5" s="267"/>
    </row>
    <row r="6" spans="1:9" ht="15">
      <c r="B6" s="97" t="s">
        <v>2359</v>
      </c>
      <c r="C6" s="267"/>
    </row>
    <row r="7" spans="1:9" ht="15">
      <c r="B7" s="97" t="s">
        <v>2372</v>
      </c>
      <c r="C7" s="267"/>
    </row>
    <row r="8" spans="1:9" ht="30.75" thickBot="1">
      <c r="B8" s="99" t="s">
        <v>2453</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1124</v>
      </c>
      <c r="C15" s="11" t="s">
        <v>649</v>
      </c>
      <c r="D15" s="1" t="s">
        <v>652</v>
      </c>
      <c r="E15" s="1" t="s">
        <v>653</v>
      </c>
      <c r="F15" s="4">
        <v>41038</v>
      </c>
      <c r="G15" s="4">
        <v>818.48</v>
      </c>
      <c r="H15" s="4">
        <v>12.09</v>
      </c>
    </row>
    <row r="16" spans="1:9">
      <c r="B16" s="1" t="s">
        <v>1125</v>
      </c>
      <c r="C16" s="11" t="s">
        <v>649</v>
      </c>
      <c r="D16" s="1" t="s">
        <v>650</v>
      </c>
      <c r="E16" s="1" t="s">
        <v>654</v>
      </c>
      <c r="F16" s="4">
        <v>52111</v>
      </c>
      <c r="G16" s="4">
        <v>735.91</v>
      </c>
      <c r="H16" s="4">
        <v>10.87</v>
      </c>
    </row>
    <row r="17" spans="2:8">
      <c r="B17" s="1" t="s">
        <v>1126</v>
      </c>
      <c r="C17" s="11" t="s">
        <v>649</v>
      </c>
      <c r="D17" s="1" t="s">
        <v>655</v>
      </c>
      <c r="E17" s="1" t="s">
        <v>656</v>
      </c>
      <c r="F17" s="4">
        <v>47176</v>
      </c>
      <c r="G17" s="4">
        <v>638.72</v>
      </c>
      <c r="H17" s="4">
        <v>9.43</v>
      </c>
    </row>
    <row r="18" spans="2:8">
      <c r="B18" s="1" t="s">
        <v>1993</v>
      </c>
      <c r="C18" s="11" t="s">
        <v>649</v>
      </c>
      <c r="D18" s="1" t="s">
        <v>662</v>
      </c>
      <c r="E18" s="1" t="s">
        <v>1395</v>
      </c>
      <c r="F18" s="4">
        <v>22951</v>
      </c>
      <c r="G18" s="4">
        <v>555.45000000000005</v>
      </c>
      <c r="H18" s="4">
        <v>8.1999999999999993</v>
      </c>
    </row>
    <row r="19" spans="2:8">
      <c r="B19" s="1" t="s">
        <v>1123</v>
      </c>
      <c r="C19" s="11" t="s">
        <v>649</v>
      </c>
      <c r="D19" s="1" t="s">
        <v>650</v>
      </c>
      <c r="E19" s="1" t="s">
        <v>651</v>
      </c>
      <c r="F19" s="4">
        <v>87921</v>
      </c>
      <c r="G19" s="4">
        <v>527.88</v>
      </c>
      <c r="H19" s="4">
        <v>7.79</v>
      </c>
    </row>
    <row r="20" spans="2:8">
      <c r="B20" s="1" t="s">
        <v>1127</v>
      </c>
      <c r="C20" s="11" t="s">
        <v>649</v>
      </c>
      <c r="D20" s="1" t="s">
        <v>655</v>
      </c>
      <c r="E20" s="1" t="s">
        <v>657</v>
      </c>
      <c r="F20" s="4">
        <v>13290</v>
      </c>
      <c r="G20" s="4">
        <v>403.8</v>
      </c>
      <c r="H20" s="4">
        <v>5.96</v>
      </c>
    </row>
    <row r="21" spans="2:8">
      <c r="B21" s="1" t="s">
        <v>1128</v>
      </c>
      <c r="C21" s="11" t="s">
        <v>649</v>
      </c>
      <c r="D21" s="1" t="s">
        <v>650</v>
      </c>
      <c r="E21" s="1" t="s">
        <v>658</v>
      </c>
      <c r="F21" s="4">
        <v>16553</v>
      </c>
      <c r="G21" s="4">
        <v>289.45</v>
      </c>
      <c r="H21" s="4">
        <v>4.2699999999999996</v>
      </c>
    </row>
    <row r="22" spans="2:8">
      <c r="B22" s="1" t="s">
        <v>1156</v>
      </c>
      <c r="C22" s="11" t="s">
        <v>649</v>
      </c>
      <c r="D22" s="1" t="s">
        <v>659</v>
      </c>
      <c r="E22" s="1" t="s">
        <v>701</v>
      </c>
      <c r="F22" s="4">
        <v>11327</v>
      </c>
      <c r="G22" s="4">
        <v>266.62</v>
      </c>
      <c r="H22" s="4">
        <v>3.94</v>
      </c>
    </row>
    <row r="23" spans="2:8">
      <c r="B23" s="1" t="s">
        <v>1130</v>
      </c>
      <c r="C23" s="11" t="s">
        <v>649</v>
      </c>
      <c r="D23" s="1" t="s">
        <v>650</v>
      </c>
      <c r="E23" s="1" t="s">
        <v>661</v>
      </c>
      <c r="F23" s="4">
        <v>33594</v>
      </c>
      <c r="G23" s="4">
        <v>240.03</v>
      </c>
      <c r="H23" s="4">
        <v>3.54</v>
      </c>
    </row>
    <row r="24" spans="2:8">
      <c r="B24" s="1" t="s">
        <v>1129</v>
      </c>
      <c r="C24" s="11" t="s">
        <v>649</v>
      </c>
      <c r="D24" s="1" t="s">
        <v>659</v>
      </c>
      <c r="E24" s="1" t="s">
        <v>660</v>
      </c>
      <c r="F24" s="4">
        <v>110369</v>
      </c>
      <c r="G24" s="4">
        <v>223.72</v>
      </c>
      <c r="H24" s="4">
        <v>3.3</v>
      </c>
    </row>
    <row r="25" spans="2:8">
      <c r="B25" s="1" t="s">
        <v>1996</v>
      </c>
      <c r="C25" s="11" t="s">
        <v>649</v>
      </c>
      <c r="D25" s="1" t="s">
        <v>1411</v>
      </c>
      <c r="E25" s="1" t="s">
        <v>1568</v>
      </c>
      <c r="F25" s="4">
        <v>15346</v>
      </c>
      <c r="G25" s="4">
        <v>205.67</v>
      </c>
      <c r="H25" s="4">
        <v>3.04</v>
      </c>
    </row>
    <row r="26" spans="2:8">
      <c r="B26" s="1" t="s">
        <v>2301</v>
      </c>
      <c r="C26" s="11" t="s">
        <v>649</v>
      </c>
      <c r="D26" s="1" t="s">
        <v>662</v>
      </c>
      <c r="E26" s="1" t="s">
        <v>1743</v>
      </c>
      <c r="F26" s="4">
        <v>3310</v>
      </c>
      <c r="G26" s="4">
        <v>180.52</v>
      </c>
      <c r="H26" s="4">
        <v>2.67</v>
      </c>
    </row>
    <row r="27" spans="2:8">
      <c r="B27" s="1" t="s">
        <v>688</v>
      </c>
      <c r="C27" s="11" t="s">
        <v>649</v>
      </c>
      <c r="D27" s="1" t="s">
        <v>650</v>
      </c>
      <c r="E27" s="1" t="s">
        <v>689</v>
      </c>
      <c r="F27" s="4">
        <v>48027</v>
      </c>
      <c r="G27" s="4">
        <v>169.75</v>
      </c>
      <c r="H27" s="4">
        <v>2.5099999999999998</v>
      </c>
    </row>
    <row r="28" spans="2:8">
      <c r="B28" s="1" t="s">
        <v>1997</v>
      </c>
      <c r="C28" s="11" t="s">
        <v>649</v>
      </c>
      <c r="D28" s="1" t="s">
        <v>1421</v>
      </c>
      <c r="E28" s="1" t="s">
        <v>1560</v>
      </c>
      <c r="F28" s="4">
        <v>30395</v>
      </c>
      <c r="G28" s="4">
        <v>163.31</v>
      </c>
      <c r="H28" s="4">
        <v>2.41</v>
      </c>
    </row>
    <row r="29" spans="2:8">
      <c r="B29" s="1" t="s">
        <v>2040</v>
      </c>
      <c r="C29" s="11" t="s">
        <v>649</v>
      </c>
      <c r="D29" s="1" t="s">
        <v>659</v>
      </c>
      <c r="E29" s="1" t="s">
        <v>1448</v>
      </c>
      <c r="F29" s="4">
        <v>5686</v>
      </c>
      <c r="G29" s="4">
        <v>144.43</v>
      </c>
      <c r="H29" s="4">
        <v>2.13</v>
      </c>
    </row>
    <row r="30" spans="2:8">
      <c r="B30" s="1" t="s">
        <v>1132</v>
      </c>
      <c r="C30" s="11" t="s">
        <v>649</v>
      </c>
      <c r="D30" s="1" t="s">
        <v>655</v>
      </c>
      <c r="E30" s="1" t="s">
        <v>664</v>
      </c>
      <c r="F30" s="4">
        <v>13938</v>
      </c>
      <c r="G30" s="4">
        <v>125.37</v>
      </c>
      <c r="H30" s="4">
        <v>1.85</v>
      </c>
    </row>
    <row r="31" spans="2:8">
      <c r="B31" s="1" t="s">
        <v>1163</v>
      </c>
      <c r="C31" s="11" t="s">
        <v>649</v>
      </c>
      <c r="D31" s="1" t="s">
        <v>690</v>
      </c>
      <c r="E31" s="1" t="s">
        <v>708</v>
      </c>
      <c r="F31" s="4">
        <v>1651</v>
      </c>
      <c r="G31" s="4">
        <v>106.65</v>
      </c>
      <c r="H31" s="4">
        <v>1.57</v>
      </c>
    </row>
    <row r="32" spans="2:8">
      <c r="B32" s="1" t="s">
        <v>2030</v>
      </c>
      <c r="C32" s="11" t="s">
        <v>649</v>
      </c>
      <c r="D32" s="1" t="s">
        <v>690</v>
      </c>
      <c r="E32" s="1" t="s">
        <v>1570</v>
      </c>
      <c r="F32" s="4">
        <v>11995</v>
      </c>
      <c r="G32" s="4">
        <v>90.3</v>
      </c>
      <c r="H32" s="4">
        <v>1.33</v>
      </c>
    </row>
    <row r="33" spans="2:8">
      <c r="B33" s="1" t="s">
        <v>1999</v>
      </c>
      <c r="C33" s="11" t="s">
        <v>649</v>
      </c>
      <c r="D33" s="1" t="s">
        <v>669</v>
      </c>
      <c r="E33" s="1" t="s">
        <v>1463</v>
      </c>
      <c r="F33" s="4">
        <v>13631</v>
      </c>
      <c r="G33" s="4">
        <v>89.24</v>
      </c>
      <c r="H33" s="4">
        <v>1.32</v>
      </c>
    </row>
    <row r="34" spans="2:8">
      <c r="B34" s="1" t="s">
        <v>1995</v>
      </c>
      <c r="C34" s="11" t="s">
        <v>649</v>
      </c>
      <c r="D34" s="1" t="s">
        <v>685</v>
      </c>
      <c r="E34" s="1" t="s">
        <v>1492</v>
      </c>
      <c r="F34" s="4">
        <v>1411</v>
      </c>
      <c r="G34" s="4">
        <v>88.49</v>
      </c>
      <c r="H34" s="4">
        <v>1.31</v>
      </c>
    </row>
    <row r="35" spans="2:8">
      <c r="B35" s="1" t="s">
        <v>2016</v>
      </c>
      <c r="C35" s="11" t="s">
        <v>649</v>
      </c>
      <c r="D35" s="1" t="s">
        <v>680</v>
      </c>
      <c r="E35" s="1" t="s">
        <v>1742</v>
      </c>
      <c r="F35" s="4">
        <v>734</v>
      </c>
      <c r="G35" s="4">
        <v>81.03</v>
      </c>
      <c r="H35" s="4">
        <v>1.2</v>
      </c>
    </row>
    <row r="36" spans="2:8">
      <c r="B36" s="1" t="s">
        <v>1143</v>
      </c>
      <c r="C36" s="11" t="s">
        <v>649</v>
      </c>
      <c r="D36" s="1" t="s">
        <v>665</v>
      </c>
      <c r="E36" s="1" t="s">
        <v>682</v>
      </c>
      <c r="F36" s="4">
        <v>5269</v>
      </c>
      <c r="G36" s="4">
        <v>78.61</v>
      </c>
      <c r="H36" s="4">
        <v>1.1599999999999999</v>
      </c>
    </row>
    <row r="37" spans="2:8">
      <c r="B37" s="1" t="s">
        <v>1135</v>
      </c>
      <c r="C37" s="11" t="s">
        <v>649</v>
      </c>
      <c r="D37" s="1" t="s">
        <v>669</v>
      </c>
      <c r="E37" s="1" t="s">
        <v>670</v>
      </c>
      <c r="F37" s="4">
        <v>1478</v>
      </c>
      <c r="G37" s="4">
        <v>76.33</v>
      </c>
      <c r="H37" s="4">
        <v>1.1299999999999999</v>
      </c>
    </row>
    <row r="38" spans="2:8">
      <c r="B38" s="1" t="s">
        <v>2037</v>
      </c>
      <c r="C38" s="11" t="s">
        <v>649</v>
      </c>
      <c r="D38" s="1" t="s">
        <v>655</v>
      </c>
      <c r="E38" s="1" t="s">
        <v>1407</v>
      </c>
      <c r="F38" s="4">
        <v>7903</v>
      </c>
      <c r="G38" s="4">
        <v>76.010000000000005</v>
      </c>
      <c r="H38" s="4">
        <v>1.1200000000000001</v>
      </c>
    </row>
    <row r="39" spans="2:8">
      <c r="B39" s="1" t="s">
        <v>1134</v>
      </c>
      <c r="C39" s="11" t="s">
        <v>649</v>
      </c>
      <c r="D39" s="1" t="s">
        <v>667</v>
      </c>
      <c r="E39" s="1" t="s">
        <v>668</v>
      </c>
      <c r="F39" s="4">
        <v>31912</v>
      </c>
      <c r="G39" s="4">
        <v>70.209999999999994</v>
      </c>
      <c r="H39" s="4">
        <v>1.04</v>
      </c>
    </row>
    <row r="40" spans="2:8">
      <c r="B40" s="1" t="s">
        <v>2302</v>
      </c>
      <c r="C40" s="11" t="s">
        <v>649</v>
      </c>
      <c r="D40" s="1" t="s">
        <v>650</v>
      </c>
      <c r="E40" s="1" t="s">
        <v>1741</v>
      </c>
      <c r="F40" s="4">
        <v>7451</v>
      </c>
      <c r="G40" s="4">
        <v>69.66</v>
      </c>
      <c r="H40" s="4">
        <v>1.03</v>
      </c>
    </row>
    <row r="41" spans="2:8">
      <c r="B41" s="1" t="s">
        <v>2047</v>
      </c>
      <c r="C41" s="11" t="s">
        <v>649</v>
      </c>
      <c r="D41" s="1" t="s">
        <v>659</v>
      </c>
      <c r="E41" s="1" t="s">
        <v>1449</v>
      </c>
      <c r="F41" s="4">
        <v>426</v>
      </c>
      <c r="G41" s="4">
        <v>69.489999999999995</v>
      </c>
      <c r="H41" s="4">
        <v>1.03</v>
      </c>
    </row>
    <row r="42" spans="2:8">
      <c r="B42" s="1" t="s">
        <v>1153</v>
      </c>
      <c r="C42" s="11" t="s">
        <v>649</v>
      </c>
      <c r="D42" s="1" t="s">
        <v>690</v>
      </c>
      <c r="E42" s="1" t="s">
        <v>696</v>
      </c>
      <c r="F42" s="4">
        <v>1630</v>
      </c>
      <c r="G42" s="4">
        <v>62.45</v>
      </c>
      <c r="H42" s="4">
        <v>0.92</v>
      </c>
    </row>
    <row r="43" spans="2:8">
      <c r="B43" s="1" t="s">
        <v>2072</v>
      </c>
      <c r="C43" s="11" t="s">
        <v>649</v>
      </c>
      <c r="D43" s="1" t="s">
        <v>667</v>
      </c>
      <c r="E43" s="1" t="s">
        <v>1740</v>
      </c>
      <c r="F43" s="4">
        <v>59671</v>
      </c>
      <c r="G43" s="4">
        <v>61.22</v>
      </c>
      <c r="H43" s="4">
        <v>0.9</v>
      </c>
    </row>
    <row r="44" spans="2:8">
      <c r="B44" s="1" t="s">
        <v>1739</v>
      </c>
      <c r="C44" s="11" t="s">
        <v>649</v>
      </c>
      <c r="D44" s="1" t="s">
        <v>1738</v>
      </c>
      <c r="E44" s="1" t="s">
        <v>1737</v>
      </c>
      <c r="F44" s="4">
        <v>42531</v>
      </c>
      <c r="G44" s="4">
        <v>46.17</v>
      </c>
      <c r="H44" s="4">
        <v>0.68</v>
      </c>
    </row>
    <row r="45" spans="2:8">
      <c r="B45" s="2" t="s">
        <v>710</v>
      </c>
      <c r="C45" s="10"/>
      <c r="D45" s="2"/>
      <c r="E45" s="2"/>
      <c r="F45" s="7"/>
      <c r="G45" s="7">
        <f>SUM(G12:G44)</f>
        <v>6754.9699999999993</v>
      </c>
      <c r="H45" s="7">
        <f>SUM(H12:H44)</f>
        <v>99.740000000000009</v>
      </c>
    </row>
    <row r="46" spans="2:8">
      <c r="B46" s="2" t="s">
        <v>1375</v>
      </c>
      <c r="C46" s="10"/>
      <c r="D46" s="2"/>
      <c r="E46" s="2"/>
      <c r="F46" s="7"/>
      <c r="G46" s="7">
        <v>80.86</v>
      </c>
      <c r="H46" s="7">
        <v>1.19</v>
      </c>
    </row>
    <row r="47" spans="2:8">
      <c r="B47" s="2" t="s">
        <v>144</v>
      </c>
      <c r="C47" s="10"/>
      <c r="D47" s="2"/>
      <c r="E47" s="2"/>
      <c r="F47" s="7"/>
      <c r="G47" s="7">
        <v>6835.83</v>
      </c>
      <c r="H47" s="7">
        <v>100.93</v>
      </c>
    </row>
    <row r="48" spans="2:8">
      <c r="B48" s="2" t="s">
        <v>145</v>
      </c>
      <c r="C48" s="10"/>
      <c r="D48" s="2"/>
      <c r="E48" s="2"/>
      <c r="F48" s="7"/>
      <c r="G48" s="7">
        <v>-63.219518199999911</v>
      </c>
      <c r="H48" s="7">
        <v>-0.93000000000000682</v>
      </c>
    </row>
    <row r="49" spans="2:8">
      <c r="B49" s="2" t="s">
        <v>146</v>
      </c>
      <c r="C49" s="10"/>
      <c r="D49" s="2"/>
      <c r="E49" s="2"/>
      <c r="F49" s="7"/>
      <c r="G49" s="7">
        <v>6772.6104818000003</v>
      </c>
      <c r="H49" s="7">
        <v>100</v>
      </c>
    </row>
    <row r="50" spans="2:8">
      <c r="B50" s="2"/>
      <c r="C50" s="10"/>
      <c r="D50" s="2"/>
      <c r="E50" s="2"/>
      <c r="F50" s="7"/>
      <c r="G50" s="7"/>
      <c r="H50" s="7"/>
    </row>
    <row r="51" spans="2:8">
      <c r="B51" s="2" t="s">
        <v>147</v>
      </c>
    </row>
    <row r="52" spans="2:8">
      <c r="B52" s="2" t="s">
        <v>148</v>
      </c>
    </row>
    <row r="53" spans="2:8">
      <c r="B53" s="2" t="s">
        <v>151</v>
      </c>
    </row>
    <row r="54" spans="2:8">
      <c r="B54" s="2" t="s">
        <v>1376</v>
      </c>
    </row>
    <row r="55" spans="2:8">
      <c r="B55" s="2" t="s">
        <v>152</v>
      </c>
    </row>
    <row r="56" spans="2:8">
      <c r="B56" s="2" t="s">
        <v>1736</v>
      </c>
      <c r="C56" s="10"/>
    </row>
    <row r="57" spans="2:8">
      <c r="B57" s="2" t="s">
        <v>1735</v>
      </c>
      <c r="C57" s="10"/>
    </row>
    <row r="58" spans="2:8">
      <c r="B58" s="2" t="s">
        <v>1734</v>
      </c>
      <c r="C58" s="10"/>
    </row>
    <row r="59" spans="2:8">
      <c r="B59" s="2" t="s">
        <v>1733</v>
      </c>
      <c r="C59" s="10"/>
    </row>
    <row r="60" spans="2:8" s="91" customFormat="1">
      <c r="B60" s="92" t="s">
        <v>2353</v>
      </c>
      <c r="C60" s="93"/>
      <c r="F60" s="94"/>
      <c r="G60" s="94"/>
      <c r="H60" s="94"/>
    </row>
    <row r="61" spans="2:8" s="91" customFormat="1">
      <c r="B61" s="92" t="s">
        <v>161</v>
      </c>
      <c r="C61" s="95"/>
      <c r="F61" s="94"/>
      <c r="G61" s="94"/>
      <c r="H61" s="94"/>
    </row>
    <row r="62" spans="2:8" s="91" customFormat="1">
      <c r="B62" s="92" t="s">
        <v>162</v>
      </c>
      <c r="C62" s="95"/>
      <c r="F62" s="94"/>
      <c r="G62" s="94"/>
      <c r="H62" s="94"/>
    </row>
  </sheetData>
  <mergeCells count="2">
    <mergeCell ref="B1:E1"/>
    <mergeCell ref="C3:C8"/>
  </mergeCells>
  <hyperlinks>
    <hyperlink ref="A1" location="Index!A1" display="Index" xr:uid="{15BD65A6-A86D-4647-98C4-3ACC8B15E1D8}"/>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67386-A280-4E1A-8673-9D08DD92DDD8}">
  <dimension ref="A1:I92"/>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265" t="s">
        <v>1313</v>
      </c>
      <c r="C1" s="265"/>
      <c r="D1" s="265"/>
      <c r="E1" s="265"/>
    </row>
    <row r="2" spans="1:9" ht="13.5" thickBot="1"/>
    <row r="3" spans="1:9" ht="15">
      <c r="B3" s="96" t="s">
        <v>2454</v>
      </c>
      <c r="C3" s="266"/>
    </row>
    <row r="4" spans="1:9" ht="15">
      <c r="B4" s="97" t="s">
        <v>2455</v>
      </c>
      <c r="C4" s="267"/>
    </row>
    <row r="5" spans="1:9" ht="15">
      <c r="B5" s="100"/>
      <c r="C5" s="267"/>
    </row>
    <row r="6" spans="1:9" ht="15">
      <c r="B6" s="97" t="s">
        <v>2359</v>
      </c>
      <c r="C6" s="267"/>
    </row>
    <row r="7" spans="1:9" ht="15">
      <c r="B7" s="98" t="s">
        <v>2433</v>
      </c>
      <c r="C7" s="267"/>
    </row>
    <row r="8" spans="1:9" ht="30.75" thickBot="1">
      <c r="B8" s="99" t="s">
        <v>2456</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1124</v>
      </c>
      <c r="C15" s="11" t="s">
        <v>649</v>
      </c>
      <c r="D15" s="1" t="s">
        <v>652</v>
      </c>
      <c r="E15" s="1" t="s">
        <v>653</v>
      </c>
      <c r="F15" s="4">
        <v>67660</v>
      </c>
      <c r="G15" s="4">
        <v>1349.48</v>
      </c>
      <c r="H15" s="4">
        <v>10.19</v>
      </c>
    </row>
    <row r="16" spans="1:9">
      <c r="B16" s="1" t="s">
        <v>1125</v>
      </c>
      <c r="C16" s="11" t="s">
        <v>649</v>
      </c>
      <c r="D16" s="1" t="s">
        <v>650</v>
      </c>
      <c r="E16" s="1" t="s">
        <v>654</v>
      </c>
      <c r="F16" s="4">
        <v>91419</v>
      </c>
      <c r="G16" s="4">
        <v>1291.1099999999999</v>
      </c>
      <c r="H16" s="4">
        <v>9.75</v>
      </c>
    </row>
    <row r="17" spans="2:8">
      <c r="B17" s="1" t="s">
        <v>1126</v>
      </c>
      <c r="C17" s="11" t="s">
        <v>649</v>
      </c>
      <c r="D17" s="1" t="s">
        <v>655</v>
      </c>
      <c r="E17" s="1" t="s">
        <v>656</v>
      </c>
      <c r="F17" s="4">
        <v>77034</v>
      </c>
      <c r="G17" s="4">
        <v>1043.31</v>
      </c>
      <c r="H17" s="4">
        <v>7.88</v>
      </c>
    </row>
    <row r="18" spans="2:8">
      <c r="B18" s="1" t="s">
        <v>1993</v>
      </c>
      <c r="C18" s="11" t="s">
        <v>649</v>
      </c>
      <c r="D18" s="1" t="s">
        <v>662</v>
      </c>
      <c r="E18" s="1" t="s">
        <v>1395</v>
      </c>
      <c r="F18" s="4">
        <v>37469</v>
      </c>
      <c r="G18" s="4">
        <v>906.79</v>
      </c>
      <c r="H18" s="4">
        <v>6.85</v>
      </c>
    </row>
    <row r="19" spans="2:8">
      <c r="B19" s="1" t="s">
        <v>1123</v>
      </c>
      <c r="C19" s="11" t="s">
        <v>649</v>
      </c>
      <c r="D19" s="1" t="s">
        <v>650</v>
      </c>
      <c r="E19" s="1" t="s">
        <v>651</v>
      </c>
      <c r="F19" s="4">
        <v>143492</v>
      </c>
      <c r="G19" s="4">
        <v>861.67</v>
      </c>
      <c r="H19" s="4">
        <v>6.51</v>
      </c>
    </row>
    <row r="20" spans="2:8">
      <c r="B20" s="1" t="s">
        <v>1127</v>
      </c>
      <c r="C20" s="11" t="s">
        <v>649</v>
      </c>
      <c r="D20" s="1" t="s">
        <v>655</v>
      </c>
      <c r="E20" s="1" t="s">
        <v>657</v>
      </c>
      <c r="F20" s="4">
        <v>21784</v>
      </c>
      <c r="G20" s="4">
        <v>661.29</v>
      </c>
      <c r="H20" s="4">
        <v>4.99</v>
      </c>
    </row>
    <row r="21" spans="2:8">
      <c r="B21" s="1" t="s">
        <v>1128</v>
      </c>
      <c r="C21" s="11" t="s">
        <v>649</v>
      </c>
      <c r="D21" s="1" t="s">
        <v>650</v>
      </c>
      <c r="E21" s="1" t="s">
        <v>658</v>
      </c>
      <c r="F21" s="4">
        <v>30682</v>
      </c>
      <c r="G21" s="4">
        <v>536.57000000000005</v>
      </c>
      <c r="H21" s="4">
        <v>4.05</v>
      </c>
    </row>
    <row r="22" spans="2:8">
      <c r="B22" s="1" t="s">
        <v>1156</v>
      </c>
      <c r="C22" s="11" t="s">
        <v>649</v>
      </c>
      <c r="D22" s="1" t="s">
        <v>659</v>
      </c>
      <c r="E22" s="1" t="s">
        <v>701</v>
      </c>
      <c r="F22" s="4">
        <v>18698</v>
      </c>
      <c r="G22" s="4">
        <v>440.1</v>
      </c>
      <c r="H22" s="4">
        <v>3.32</v>
      </c>
    </row>
    <row r="23" spans="2:8">
      <c r="B23" s="1" t="s">
        <v>1129</v>
      </c>
      <c r="C23" s="11" t="s">
        <v>649</v>
      </c>
      <c r="D23" s="1" t="s">
        <v>659</v>
      </c>
      <c r="E23" s="1" t="s">
        <v>660</v>
      </c>
      <c r="F23" s="4">
        <v>181883</v>
      </c>
      <c r="G23" s="4">
        <v>368.49</v>
      </c>
      <c r="H23" s="4">
        <v>2.78</v>
      </c>
    </row>
    <row r="24" spans="2:8">
      <c r="B24" s="1" t="s">
        <v>1130</v>
      </c>
      <c r="C24" s="11" t="s">
        <v>649</v>
      </c>
      <c r="D24" s="1" t="s">
        <v>650</v>
      </c>
      <c r="E24" s="1" t="s">
        <v>661</v>
      </c>
      <c r="F24" s="4">
        <v>51027</v>
      </c>
      <c r="G24" s="4">
        <v>364.79</v>
      </c>
      <c r="H24" s="4">
        <v>2.75</v>
      </c>
    </row>
    <row r="25" spans="2:8">
      <c r="B25" s="1" t="s">
        <v>1996</v>
      </c>
      <c r="C25" s="11" t="s">
        <v>649</v>
      </c>
      <c r="D25" s="1" t="s">
        <v>1411</v>
      </c>
      <c r="E25" s="1" t="s">
        <v>1568</v>
      </c>
      <c r="F25" s="4">
        <v>25475</v>
      </c>
      <c r="G25" s="4">
        <v>341.48</v>
      </c>
      <c r="H25" s="4">
        <v>2.58</v>
      </c>
    </row>
    <row r="26" spans="2:8">
      <c r="B26" s="1" t="s">
        <v>2301</v>
      </c>
      <c r="C26" s="11" t="s">
        <v>649</v>
      </c>
      <c r="D26" s="1" t="s">
        <v>662</v>
      </c>
      <c r="E26" s="1" t="s">
        <v>1743</v>
      </c>
      <c r="F26" s="4">
        <v>5484</v>
      </c>
      <c r="G26" s="4">
        <v>298.98</v>
      </c>
      <c r="H26" s="4">
        <v>2.2599999999999998</v>
      </c>
    </row>
    <row r="27" spans="2:8">
      <c r="B27" s="1" t="s">
        <v>688</v>
      </c>
      <c r="C27" s="11" t="s">
        <v>649</v>
      </c>
      <c r="D27" s="1" t="s">
        <v>650</v>
      </c>
      <c r="E27" s="1" t="s">
        <v>689</v>
      </c>
      <c r="F27" s="4">
        <v>79766</v>
      </c>
      <c r="G27" s="4">
        <v>281.97000000000003</v>
      </c>
      <c r="H27" s="4">
        <v>2.13</v>
      </c>
    </row>
    <row r="28" spans="2:8">
      <c r="B28" s="1" t="s">
        <v>1997</v>
      </c>
      <c r="C28" s="11" t="s">
        <v>649</v>
      </c>
      <c r="D28" s="1" t="s">
        <v>1421</v>
      </c>
      <c r="E28" s="1" t="s">
        <v>1560</v>
      </c>
      <c r="F28" s="4">
        <v>50405</v>
      </c>
      <c r="G28" s="4">
        <v>270.55</v>
      </c>
      <c r="H28" s="4">
        <v>2.04</v>
      </c>
    </row>
    <row r="29" spans="2:8">
      <c r="B29" s="1" t="s">
        <v>2040</v>
      </c>
      <c r="C29" s="11" t="s">
        <v>649</v>
      </c>
      <c r="D29" s="1" t="s">
        <v>659</v>
      </c>
      <c r="E29" s="1" t="s">
        <v>1448</v>
      </c>
      <c r="F29" s="4">
        <v>9359</v>
      </c>
      <c r="G29" s="4">
        <v>237.38</v>
      </c>
      <c r="H29" s="4">
        <v>1.79</v>
      </c>
    </row>
    <row r="30" spans="2:8">
      <c r="B30" s="1" t="s">
        <v>1132</v>
      </c>
      <c r="C30" s="11" t="s">
        <v>649</v>
      </c>
      <c r="D30" s="1" t="s">
        <v>655</v>
      </c>
      <c r="E30" s="1" t="s">
        <v>664</v>
      </c>
      <c r="F30" s="4">
        <v>22659</v>
      </c>
      <c r="G30" s="4">
        <v>203.69</v>
      </c>
      <c r="H30" s="4">
        <v>1.54</v>
      </c>
    </row>
    <row r="31" spans="2:8">
      <c r="B31" s="1" t="s">
        <v>1163</v>
      </c>
      <c r="C31" s="11" t="s">
        <v>649</v>
      </c>
      <c r="D31" s="1" t="s">
        <v>690</v>
      </c>
      <c r="E31" s="1" t="s">
        <v>708</v>
      </c>
      <c r="F31" s="4">
        <v>2769</v>
      </c>
      <c r="G31" s="4">
        <v>178.76</v>
      </c>
      <c r="H31" s="4">
        <v>1.35</v>
      </c>
    </row>
    <row r="32" spans="2:8">
      <c r="B32" s="1" t="s">
        <v>1992</v>
      </c>
      <c r="C32" s="11" t="s">
        <v>649</v>
      </c>
      <c r="D32" s="1" t="s">
        <v>1489</v>
      </c>
      <c r="E32" s="1" t="s">
        <v>1490</v>
      </c>
      <c r="F32" s="4">
        <v>15692</v>
      </c>
      <c r="G32" s="4">
        <v>162.26</v>
      </c>
      <c r="H32" s="4">
        <v>1.23</v>
      </c>
    </row>
    <row r="33" spans="2:8">
      <c r="B33" s="1" t="s">
        <v>2205</v>
      </c>
      <c r="C33" s="11" t="s">
        <v>649</v>
      </c>
      <c r="D33" s="1" t="s">
        <v>655</v>
      </c>
      <c r="E33" s="1" t="s">
        <v>1408</v>
      </c>
      <c r="F33" s="4">
        <v>31125</v>
      </c>
      <c r="G33" s="4">
        <v>153.37</v>
      </c>
      <c r="H33" s="4">
        <v>1.1599999999999999</v>
      </c>
    </row>
    <row r="34" spans="2:8">
      <c r="B34" s="1" t="s">
        <v>2058</v>
      </c>
      <c r="C34" s="11" t="s">
        <v>649</v>
      </c>
      <c r="D34" s="1" t="s">
        <v>1489</v>
      </c>
      <c r="E34" s="1" t="s">
        <v>1754</v>
      </c>
      <c r="F34" s="4">
        <v>20904</v>
      </c>
      <c r="G34" s="4">
        <v>150.06</v>
      </c>
      <c r="H34" s="4">
        <v>1.1299999999999999</v>
      </c>
    </row>
    <row r="35" spans="2:8">
      <c r="B35" s="1" t="s">
        <v>1995</v>
      </c>
      <c r="C35" s="11" t="s">
        <v>649</v>
      </c>
      <c r="D35" s="1" t="s">
        <v>685</v>
      </c>
      <c r="E35" s="1" t="s">
        <v>1492</v>
      </c>
      <c r="F35" s="4">
        <v>2385</v>
      </c>
      <c r="G35" s="4">
        <v>149.75</v>
      </c>
      <c r="H35" s="4">
        <v>1.1299999999999999</v>
      </c>
    </row>
    <row r="36" spans="2:8">
      <c r="B36" s="1" t="s">
        <v>2030</v>
      </c>
      <c r="C36" s="11" t="s">
        <v>649</v>
      </c>
      <c r="D36" s="1" t="s">
        <v>690</v>
      </c>
      <c r="E36" s="1" t="s">
        <v>1570</v>
      </c>
      <c r="F36" s="4">
        <v>19785</v>
      </c>
      <c r="G36" s="4">
        <v>148.88999999999999</v>
      </c>
      <c r="H36" s="4">
        <v>1.1200000000000001</v>
      </c>
    </row>
    <row r="37" spans="2:8">
      <c r="B37" s="1" t="s">
        <v>1999</v>
      </c>
      <c r="C37" s="11" t="s">
        <v>649</v>
      </c>
      <c r="D37" s="1" t="s">
        <v>669</v>
      </c>
      <c r="E37" s="1" t="s">
        <v>1463</v>
      </c>
      <c r="F37" s="4">
        <v>22514</v>
      </c>
      <c r="G37" s="4">
        <v>147.34</v>
      </c>
      <c r="H37" s="4">
        <v>1.1100000000000001</v>
      </c>
    </row>
    <row r="38" spans="2:8">
      <c r="B38" s="1" t="s">
        <v>2016</v>
      </c>
      <c r="C38" s="11" t="s">
        <v>649</v>
      </c>
      <c r="D38" s="1" t="s">
        <v>680</v>
      </c>
      <c r="E38" s="1" t="s">
        <v>1742</v>
      </c>
      <c r="F38" s="4">
        <v>1258</v>
      </c>
      <c r="G38" s="4">
        <v>138.9</v>
      </c>
      <c r="H38" s="4">
        <v>1.05</v>
      </c>
    </row>
    <row r="39" spans="2:8">
      <c r="B39" s="1" t="s">
        <v>1135</v>
      </c>
      <c r="C39" s="11" t="s">
        <v>649</v>
      </c>
      <c r="D39" s="1" t="s">
        <v>669</v>
      </c>
      <c r="E39" s="1" t="s">
        <v>670</v>
      </c>
      <c r="F39" s="4">
        <v>2535</v>
      </c>
      <c r="G39" s="4">
        <v>130.88</v>
      </c>
      <c r="H39" s="4">
        <v>0.99</v>
      </c>
    </row>
    <row r="40" spans="2:8">
      <c r="B40" s="1" t="s">
        <v>1143</v>
      </c>
      <c r="C40" s="11" t="s">
        <v>649</v>
      </c>
      <c r="D40" s="1" t="s">
        <v>665</v>
      </c>
      <c r="E40" s="1" t="s">
        <v>682</v>
      </c>
      <c r="F40" s="4">
        <v>8640</v>
      </c>
      <c r="G40" s="4">
        <v>128.88</v>
      </c>
      <c r="H40" s="4">
        <v>0.97</v>
      </c>
    </row>
    <row r="41" spans="2:8">
      <c r="B41" s="1" t="s">
        <v>2037</v>
      </c>
      <c r="C41" s="11" t="s">
        <v>649</v>
      </c>
      <c r="D41" s="1" t="s">
        <v>655</v>
      </c>
      <c r="E41" s="1" t="s">
        <v>1407</v>
      </c>
      <c r="F41" s="4">
        <v>12877</v>
      </c>
      <c r="G41" s="4">
        <v>123.67</v>
      </c>
      <c r="H41" s="4">
        <v>0.93</v>
      </c>
    </row>
    <row r="42" spans="2:8">
      <c r="B42" s="1" t="s">
        <v>2047</v>
      </c>
      <c r="C42" s="11" t="s">
        <v>649</v>
      </c>
      <c r="D42" s="1" t="s">
        <v>659</v>
      </c>
      <c r="E42" s="1" t="s">
        <v>1449</v>
      </c>
      <c r="F42" s="4">
        <v>742</v>
      </c>
      <c r="G42" s="4">
        <v>121.01</v>
      </c>
      <c r="H42" s="4">
        <v>0.91</v>
      </c>
    </row>
    <row r="43" spans="2:8">
      <c r="B43" s="1" t="s">
        <v>1994</v>
      </c>
      <c r="C43" s="11" t="s">
        <v>649</v>
      </c>
      <c r="D43" s="1" t="s">
        <v>1372</v>
      </c>
      <c r="E43" s="1" t="s">
        <v>1556</v>
      </c>
      <c r="F43" s="4">
        <v>15806</v>
      </c>
      <c r="G43" s="4">
        <v>115.39</v>
      </c>
      <c r="H43" s="4">
        <v>0.87</v>
      </c>
    </row>
    <row r="44" spans="2:8">
      <c r="B44" s="1" t="s">
        <v>1134</v>
      </c>
      <c r="C44" s="11" t="s">
        <v>649</v>
      </c>
      <c r="D44" s="1" t="s">
        <v>667</v>
      </c>
      <c r="E44" s="1" t="s">
        <v>668</v>
      </c>
      <c r="F44" s="4">
        <v>52276</v>
      </c>
      <c r="G44" s="4">
        <v>115.03</v>
      </c>
      <c r="H44" s="4">
        <v>0.87</v>
      </c>
    </row>
    <row r="45" spans="2:8">
      <c r="B45" s="1" t="s">
        <v>2302</v>
      </c>
      <c r="C45" s="11" t="s">
        <v>649</v>
      </c>
      <c r="D45" s="1" t="s">
        <v>650</v>
      </c>
      <c r="E45" s="1" t="s">
        <v>1741</v>
      </c>
      <c r="F45" s="4">
        <v>12265</v>
      </c>
      <c r="G45" s="4">
        <v>114.67</v>
      </c>
      <c r="H45" s="4">
        <v>0.87</v>
      </c>
    </row>
    <row r="46" spans="2:8">
      <c r="B46" s="1" t="s">
        <v>2013</v>
      </c>
      <c r="C46" s="11" t="s">
        <v>649</v>
      </c>
      <c r="D46" s="1" t="s">
        <v>685</v>
      </c>
      <c r="E46" s="1" t="s">
        <v>1496</v>
      </c>
      <c r="F46" s="4">
        <v>8136</v>
      </c>
      <c r="G46" s="4">
        <v>114.05</v>
      </c>
      <c r="H46" s="4">
        <v>0.86</v>
      </c>
    </row>
    <row r="47" spans="2:8">
      <c r="B47" s="1" t="s">
        <v>2000</v>
      </c>
      <c r="C47" s="11" t="s">
        <v>649</v>
      </c>
      <c r="D47" s="1" t="s">
        <v>1493</v>
      </c>
      <c r="E47" s="1" t="s">
        <v>1494</v>
      </c>
      <c r="F47" s="4">
        <v>30325</v>
      </c>
      <c r="G47" s="4">
        <v>110.5</v>
      </c>
      <c r="H47" s="4">
        <v>0.83</v>
      </c>
    </row>
    <row r="48" spans="2:8">
      <c r="B48" s="1" t="s">
        <v>2007</v>
      </c>
      <c r="C48" s="11" t="s">
        <v>649</v>
      </c>
      <c r="D48" s="1" t="s">
        <v>690</v>
      </c>
      <c r="E48" s="1" t="s">
        <v>1629</v>
      </c>
      <c r="F48" s="4">
        <v>37499</v>
      </c>
      <c r="G48" s="4">
        <v>110.19</v>
      </c>
      <c r="H48" s="4">
        <v>0.83</v>
      </c>
    </row>
    <row r="49" spans="2:8">
      <c r="B49" s="1" t="s">
        <v>1142</v>
      </c>
      <c r="C49" s="11" t="s">
        <v>649</v>
      </c>
      <c r="D49" s="1" t="s">
        <v>680</v>
      </c>
      <c r="E49" s="1" t="s">
        <v>681</v>
      </c>
      <c r="F49" s="4">
        <v>15775</v>
      </c>
      <c r="G49" s="4">
        <v>104.92</v>
      </c>
      <c r="H49" s="4">
        <v>0.79</v>
      </c>
    </row>
    <row r="50" spans="2:8">
      <c r="B50" s="1" t="s">
        <v>1153</v>
      </c>
      <c r="C50" s="11" t="s">
        <v>649</v>
      </c>
      <c r="D50" s="1" t="s">
        <v>690</v>
      </c>
      <c r="E50" s="1" t="s">
        <v>696</v>
      </c>
      <c r="F50" s="4">
        <v>2725</v>
      </c>
      <c r="G50" s="4">
        <v>104.47</v>
      </c>
      <c r="H50" s="4">
        <v>0.79</v>
      </c>
    </row>
    <row r="51" spans="2:8">
      <c r="B51" s="1" t="s">
        <v>2072</v>
      </c>
      <c r="C51" s="11" t="s">
        <v>649</v>
      </c>
      <c r="D51" s="1" t="s">
        <v>667</v>
      </c>
      <c r="E51" s="1" t="s">
        <v>1740</v>
      </c>
      <c r="F51" s="4">
        <v>101882</v>
      </c>
      <c r="G51" s="4">
        <v>104.38</v>
      </c>
      <c r="H51" s="4">
        <v>0.79</v>
      </c>
    </row>
    <row r="52" spans="2:8">
      <c r="B52" s="1" t="s">
        <v>1149</v>
      </c>
      <c r="C52" s="11" t="s">
        <v>649</v>
      </c>
      <c r="D52" s="1" t="s">
        <v>669</v>
      </c>
      <c r="E52" s="1" t="s">
        <v>692</v>
      </c>
      <c r="F52" s="4">
        <v>2566</v>
      </c>
      <c r="G52" s="4">
        <v>104.24</v>
      </c>
      <c r="H52" s="4">
        <v>0.79</v>
      </c>
    </row>
    <row r="53" spans="2:8">
      <c r="B53" s="1" t="s">
        <v>1157</v>
      </c>
      <c r="C53" s="11" t="s">
        <v>649</v>
      </c>
      <c r="D53" s="1" t="s">
        <v>669</v>
      </c>
      <c r="E53" s="1" t="s">
        <v>702</v>
      </c>
      <c r="F53" s="4">
        <v>10535</v>
      </c>
      <c r="G53" s="4">
        <v>95.91</v>
      </c>
      <c r="H53" s="4">
        <v>0.72</v>
      </c>
    </row>
    <row r="54" spans="2:8">
      <c r="B54" s="1" t="s">
        <v>2303</v>
      </c>
      <c r="C54" s="11" t="s">
        <v>649</v>
      </c>
      <c r="D54" s="1" t="s">
        <v>659</v>
      </c>
      <c r="E54" s="1" t="s">
        <v>1753</v>
      </c>
      <c r="F54" s="4">
        <v>2454</v>
      </c>
      <c r="G54" s="4">
        <v>84.64</v>
      </c>
      <c r="H54" s="4">
        <v>0.64</v>
      </c>
    </row>
    <row r="55" spans="2:8">
      <c r="B55" s="1" t="s">
        <v>1739</v>
      </c>
      <c r="C55" s="11" t="s">
        <v>649</v>
      </c>
      <c r="D55" s="1" t="s">
        <v>1738</v>
      </c>
      <c r="E55" s="1" t="s">
        <v>1737</v>
      </c>
      <c r="F55" s="4">
        <v>74467</v>
      </c>
      <c r="G55" s="4">
        <v>80.540000000000006</v>
      </c>
      <c r="H55" s="4">
        <v>0.61</v>
      </c>
    </row>
    <row r="56" spans="2:8">
      <c r="B56" s="1" t="s">
        <v>1136</v>
      </c>
      <c r="C56" s="11" t="s">
        <v>649</v>
      </c>
      <c r="D56" s="1" t="s">
        <v>659</v>
      </c>
      <c r="E56" s="1" t="s">
        <v>671</v>
      </c>
      <c r="F56" s="4">
        <v>11777</v>
      </c>
      <c r="G56" s="4">
        <v>78.849999999999994</v>
      </c>
      <c r="H56" s="4">
        <v>0.6</v>
      </c>
    </row>
    <row r="57" spans="2:8">
      <c r="B57" s="1" t="s">
        <v>2074</v>
      </c>
      <c r="C57" s="11" t="s">
        <v>649</v>
      </c>
      <c r="D57" s="1" t="s">
        <v>685</v>
      </c>
      <c r="E57" s="1" t="s">
        <v>1553</v>
      </c>
      <c r="F57" s="4">
        <v>282</v>
      </c>
      <c r="G57" s="4">
        <v>78.709999999999994</v>
      </c>
      <c r="H57" s="4">
        <v>0.59</v>
      </c>
    </row>
    <row r="58" spans="2:8">
      <c r="B58" s="1" t="s">
        <v>2304</v>
      </c>
      <c r="C58" s="11" t="s">
        <v>649</v>
      </c>
      <c r="D58" s="1" t="s">
        <v>690</v>
      </c>
      <c r="E58" s="1" t="s">
        <v>1752</v>
      </c>
      <c r="F58" s="4">
        <v>2701</v>
      </c>
      <c r="G58" s="4">
        <v>76.150000000000006</v>
      </c>
      <c r="H58" s="4">
        <v>0.57999999999999996</v>
      </c>
    </row>
    <row r="59" spans="2:8">
      <c r="B59" s="1" t="s">
        <v>2010</v>
      </c>
      <c r="C59" s="11" t="s">
        <v>649</v>
      </c>
      <c r="D59" s="1" t="s">
        <v>680</v>
      </c>
      <c r="E59" s="1" t="s">
        <v>1396</v>
      </c>
      <c r="F59" s="4">
        <v>7916</v>
      </c>
      <c r="G59" s="4">
        <v>73.52</v>
      </c>
      <c r="H59" s="4">
        <v>0.56000000000000005</v>
      </c>
    </row>
    <row r="60" spans="2:8">
      <c r="B60" s="1" t="s">
        <v>1148</v>
      </c>
      <c r="C60" s="11" t="s">
        <v>649</v>
      </c>
      <c r="D60" s="1" t="s">
        <v>690</v>
      </c>
      <c r="E60" s="1" t="s">
        <v>691</v>
      </c>
      <c r="F60" s="4">
        <v>2964</v>
      </c>
      <c r="G60" s="4">
        <v>71.78</v>
      </c>
      <c r="H60" s="4">
        <v>0.54</v>
      </c>
    </row>
    <row r="61" spans="2:8">
      <c r="B61" s="1" t="s">
        <v>2032</v>
      </c>
      <c r="C61" s="11" t="s">
        <v>649</v>
      </c>
      <c r="D61" s="1" t="s">
        <v>652</v>
      </c>
      <c r="E61" s="1" t="s">
        <v>1501</v>
      </c>
      <c r="F61" s="4">
        <v>16788</v>
      </c>
      <c r="G61" s="4">
        <v>70.81</v>
      </c>
      <c r="H61" s="4">
        <v>0.53</v>
      </c>
    </row>
    <row r="62" spans="2:8">
      <c r="B62" s="1" t="s">
        <v>2002</v>
      </c>
      <c r="C62" s="11" t="s">
        <v>649</v>
      </c>
      <c r="D62" s="1" t="s">
        <v>697</v>
      </c>
      <c r="E62" s="1" t="s">
        <v>1502</v>
      </c>
      <c r="F62" s="4">
        <v>11385</v>
      </c>
      <c r="G62" s="4">
        <v>69.099999999999994</v>
      </c>
      <c r="H62" s="4">
        <v>0.52</v>
      </c>
    </row>
    <row r="63" spans="2:8">
      <c r="B63" s="1" t="s">
        <v>2057</v>
      </c>
      <c r="C63" s="11" t="s">
        <v>649</v>
      </c>
      <c r="D63" s="1" t="s">
        <v>1751</v>
      </c>
      <c r="E63" s="1" t="s">
        <v>1750</v>
      </c>
      <c r="F63" s="4">
        <v>42424</v>
      </c>
      <c r="G63" s="4">
        <v>56.45</v>
      </c>
      <c r="H63" s="4">
        <v>0.43</v>
      </c>
    </row>
    <row r="64" spans="2:8">
      <c r="B64" s="1" t="s">
        <v>2064</v>
      </c>
      <c r="C64" s="11" t="s">
        <v>649</v>
      </c>
      <c r="D64" s="1" t="s">
        <v>652</v>
      </c>
      <c r="E64" s="1" t="s">
        <v>1749</v>
      </c>
      <c r="F64" s="4">
        <v>52285</v>
      </c>
      <c r="G64" s="4">
        <v>47.5</v>
      </c>
      <c r="H64" s="4">
        <v>0.36</v>
      </c>
    </row>
    <row r="65" spans="2:9">
      <c r="B65" s="1" t="s">
        <v>2305</v>
      </c>
      <c r="C65" s="11" t="s">
        <v>649</v>
      </c>
      <c r="D65" s="1" t="s">
        <v>650</v>
      </c>
      <c r="E65" s="1" t="s">
        <v>1748</v>
      </c>
      <c r="F65" s="4">
        <v>8249</v>
      </c>
      <c r="G65" s="4">
        <v>0</v>
      </c>
      <c r="H65" s="4">
        <v>0</v>
      </c>
      <c r="I65" s="1" t="s">
        <v>1225</v>
      </c>
    </row>
    <row r="66" spans="2:9">
      <c r="B66" s="2" t="s">
        <v>710</v>
      </c>
      <c r="C66" s="10"/>
      <c r="D66" s="2"/>
      <c r="E66" s="2"/>
      <c r="F66" s="7"/>
      <c r="G66" s="7">
        <f>SUM(G12:G65)</f>
        <v>13173.219999999996</v>
      </c>
      <c r="H66" s="7">
        <f>SUM(H12:H65)</f>
        <v>99.460000000000036</v>
      </c>
    </row>
    <row r="67" spans="2:9">
      <c r="B67" s="2" t="s">
        <v>1375</v>
      </c>
      <c r="C67" s="10"/>
      <c r="D67" s="2"/>
      <c r="E67" s="2"/>
      <c r="F67" s="7"/>
      <c r="G67" s="7">
        <v>125.66</v>
      </c>
      <c r="H67" s="7">
        <v>0.95</v>
      </c>
    </row>
    <row r="68" spans="2:9">
      <c r="B68" s="2" t="s">
        <v>144</v>
      </c>
      <c r="C68" s="10"/>
      <c r="D68" s="2"/>
      <c r="E68" s="2"/>
      <c r="F68" s="7"/>
      <c r="G68" s="7">
        <v>13298.88</v>
      </c>
      <c r="H68" s="7">
        <v>100.43</v>
      </c>
    </row>
    <row r="69" spans="2:9">
      <c r="B69" s="2" t="s">
        <v>145</v>
      </c>
      <c r="C69" s="10"/>
      <c r="D69" s="2"/>
      <c r="E69" s="2"/>
      <c r="F69" s="7"/>
      <c r="G69" s="7">
        <v>-57.022206199999488</v>
      </c>
      <c r="H69" s="7">
        <v>-0.43000000000000682</v>
      </c>
    </row>
    <row r="70" spans="2:9">
      <c r="B70" s="2" t="s">
        <v>146</v>
      </c>
      <c r="C70" s="10"/>
      <c r="D70" s="2"/>
      <c r="E70" s="2"/>
      <c r="F70" s="7"/>
      <c r="G70" s="7">
        <v>13241.8577938</v>
      </c>
      <c r="H70" s="7">
        <v>100</v>
      </c>
    </row>
    <row r="71" spans="2:9">
      <c r="B71" s="2"/>
      <c r="C71" s="10"/>
      <c r="D71" s="2"/>
      <c r="E71" s="2"/>
      <c r="F71" s="7"/>
      <c r="G71" s="7"/>
      <c r="H71" s="7"/>
    </row>
    <row r="72" spans="2:9">
      <c r="B72" s="2" t="s">
        <v>147</v>
      </c>
    </row>
    <row r="73" spans="2:9">
      <c r="B73" s="2" t="s">
        <v>148</v>
      </c>
    </row>
    <row r="74" spans="2:9">
      <c r="B74" s="2" t="s">
        <v>151</v>
      </c>
    </row>
    <row r="75" spans="2:9">
      <c r="B75" s="2" t="s">
        <v>1376</v>
      </c>
    </row>
    <row r="76" spans="2:9">
      <c r="B76" s="2" t="s">
        <v>152</v>
      </c>
    </row>
    <row r="77" spans="2:9">
      <c r="B77" s="2" t="s">
        <v>1747</v>
      </c>
      <c r="C77" s="10"/>
    </row>
    <row r="78" spans="2:9">
      <c r="B78" s="2" t="s">
        <v>1746</v>
      </c>
      <c r="C78" s="10"/>
    </row>
    <row r="79" spans="2:9">
      <c r="B79" s="2" t="s">
        <v>1745</v>
      </c>
      <c r="C79" s="10"/>
    </row>
    <row r="80" spans="2:9">
      <c r="B80" s="2" t="s">
        <v>1744</v>
      </c>
      <c r="C80" s="10"/>
    </row>
    <row r="81" spans="2:8" s="91" customFormat="1">
      <c r="B81" s="92" t="s">
        <v>2913</v>
      </c>
      <c r="C81" s="93"/>
      <c r="F81" s="94"/>
      <c r="G81" s="94"/>
      <c r="H81" s="94"/>
    </row>
    <row r="82" spans="2:8" s="91" customFormat="1">
      <c r="B82" s="92" t="s">
        <v>161</v>
      </c>
      <c r="C82" s="95"/>
      <c r="F82" s="94"/>
      <c r="G82" s="94"/>
      <c r="H82" s="94"/>
    </row>
    <row r="83" spans="2:8" s="91" customFormat="1">
      <c r="B83" s="92" t="s">
        <v>162</v>
      </c>
      <c r="C83" s="95"/>
      <c r="F83" s="94"/>
      <c r="G83" s="94"/>
      <c r="H83" s="94"/>
    </row>
    <row r="87" spans="2:8">
      <c r="B87" s="299" t="s">
        <v>2346</v>
      </c>
      <c r="C87" s="300"/>
      <c r="D87" s="300"/>
      <c r="E87" s="300"/>
      <c r="F87" s="300"/>
      <c r="G87" s="301"/>
    </row>
    <row r="88" spans="2:8">
      <c r="B88" s="302"/>
      <c r="C88" s="303"/>
      <c r="D88" s="303"/>
      <c r="E88" s="303"/>
      <c r="F88" s="303"/>
      <c r="G88" s="304"/>
    </row>
    <row r="89" spans="2:8">
      <c r="B89" s="302"/>
      <c r="C89" s="303"/>
      <c r="D89" s="303"/>
      <c r="E89" s="303"/>
      <c r="F89" s="303"/>
      <c r="G89" s="304"/>
    </row>
    <row r="90" spans="2:8">
      <c r="B90" s="302"/>
      <c r="C90" s="303"/>
      <c r="D90" s="303"/>
      <c r="E90" s="303"/>
      <c r="F90" s="303"/>
      <c r="G90" s="304"/>
    </row>
    <row r="91" spans="2:8">
      <c r="B91" s="302"/>
      <c r="C91" s="303"/>
      <c r="D91" s="303"/>
      <c r="E91" s="303"/>
      <c r="F91" s="303"/>
      <c r="G91" s="304"/>
    </row>
    <row r="92" spans="2:8">
      <c r="B92" s="305"/>
      <c r="C92" s="306"/>
      <c r="D92" s="306"/>
      <c r="E92" s="306"/>
      <c r="F92" s="306"/>
      <c r="G92" s="307"/>
    </row>
  </sheetData>
  <mergeCells count="3">
    <mergeCell ref="B1:E1"/>
    <mergeCell ref="B87:G92"/>
    <mergeCell ref="C3:C8"/>
  </mergeCells>
  <hyperlinks>
    <hyperlink ref="A1" location="Index!A1" display="Index" xr:uid="{318BA715-237E-485D-8E96-08AE7C2BFA65}"/>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AF2B6-FBBC-48F9-B6C2-CEB8C664E80E}">
  <dimension ref="A1:I90"/>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265" t="s">
        <v>1333</v>
      </c>
      <c r="C1" s="265"/>
      <c r="D1" s="265"/>
      <c r="E1" s="265"/>
    </row>
    <row r="2" spans="1:9" ht="13.5" thickBot="1"/>
    <row r="3" spans="1:9" ht="15">
      <c r="B3" s="96" t="s">
        <v>2457</v>
      </c>
      <c r="C3" s="266"/>
    </row>
    <row r="4" spans="1:9" ht="15">
      <c r="B4" s="97" t="s">
        <v>2458</v>
      </c>
      <c r="C4" s="267"/>
    </row>
    <row r="5" spans="1:9" ht="15">
      <c r="B5" s="100"/>
      <c r="C5" s="267"/>
    </row>
    <row r="6" spans="1:9" ht="15">
      <c r="B6" s="97" t="s">
        <v>2359</v>
      </c>
      <c r="C6" s="267"/>
    </row>
    <row r="7" spans="1:9" ht="15">
      <c r="B7" s="97" t="s">
        <v>2459</v>
      </c>
      <c r="C7" s="267"/>
    </row>
    <row r="8" spans="1:9" ht="30.75" thickBot="1">
      <c r="B8" s="99" t="s">
        <v>2460</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1124</v>
      </c>
      <c r="C15" s="11" t="s">
        <v>649</v>
      </c>
      <c r="D15" s="1" t="s">
        <v>652</v>
      </c>
      <c r="E15" s="1" t="s">
        <v>653</v>
      </c>
      <c r="F15" s="4">
        <v>155592</v>
      </c>
      <c r="G15" s="4">
        <v>3103.28</v>
      </c>
      <c r="H15" s="4">
        <v>10.18</v>
      </c>
    </row>
    <row r="16" spans="1:9">
      <c r="B16" s="1" t="s">
        <v>1125</v>
      </c>
      <c r="C16" s="11" t="s">
        <v>649</v>
      </c>
      <c r="D16" s="1" t="s">
        <v>650</v>
      </c>
      <c r="E16" s="1" t="s">
        <v>654</v>
      </c>
      <c r="F16" s="4">
        <v>210394</v>
      </c>
      <c r="G16" s="4">
        <v>2971.39</v>
      </c>
      <c r="H16" s="4">
        <v>9.74</v>
      </c>
    </row>
    <row r="17" spans="2:8">
      <c r="B17" s="1" t="s">
        <v>1126</v>
      </c>
      <c r="C17" s="11" t="s">
        <v>649</v>
      </c>
      <c r="D17" s="1" t="s">
        <v>655</v>
      </c>
      <c r="E17" s="1" t="s">
        <v>656</v>
      </c>
      <c r="F17" s="4">
        <v>176748</v>
      </c>
      <c r="G17" s="4">
        <v>2393.79</v>
      </c>
      <c r="H17" s="4">
        <v>7.85</v>
      </c>
    </row>
    <row r="18" spans="2:8">
      <c r="B18" s="1" t="s">
        <v>1993</v>
      </c>
      <c r="C18" s="11" t="s">
        <v>649</v>
      </c>
      <c r="D18" s="1" t="s">
        <v>662</v>
      </c>
      <c r="E18" s="1" t="s">
        <v>1395</v>
      </c>
      <c r="F18" s="4">
        <v>85336</v>
      </c>
      <c r="G18" s="4">
        <v>2065.2199999999998</v>
      </c>
      <c r="H18" s="4">
        <v>6.77</v>
      </c>
    </row>
    <row r="19" spans="2:8">
      <c r="B19" s="1" t="s">
        <v>1123</v>
      </c>
      <c r="C19" s="11" t="s">
        <v>649</v>
      </c>
      <c r="D19" s="1" t="s">
        <v>650</v>
      </c>
      <c r="E19" s="1" t="s">
        <v>651</v>
      </c>
      <c r="F19" s="4">
        <v>328118</v>
      </c>
      <c r="G19" s="4">
        <v>1970.35</v>
      </c>
      <c r="H19" s="4">
        <v>6.46</v>
      </c>
    </row>
    <row r="20" spans="2:8">
      <c r="B20" s="1" t="s">
        <v>1127</v>
      </c>
      <c r="C20" s="11" t="s">
        <v>649</v>
      </c>
      <c r="D20" s="1" t="s">
        <v>655</v>
      </c>
      <c r="E20" s="1" t="s">
        <v>657</v>
      </c>
      <c r="F20" s="4">
        <v>50535</v>
      </c>
      <c r="G20" s="4">
        <v>1534.07</v>
      </c>
      <c r="H20" s="4">
        <v>5.03</v>
      </c>
    </row>
    <row r="21" spans="2:8">
      <c r="B21" s="1" t="s">
        <v>1128</v>
      </c>
      <c r="C21" s="11" t="s">
        <v>649</v>
      </c>
      <c r="D21" s="1" t="s">
        <v>650</v>
      </c>
      <c r="E21" s="1" t="s">
        <v>658</v>
      </c>
      <c r="F21" s="4">
        <v>70731</v>
      </c>
      <c r="G21" s="4">
        <v>1236.94</v>
      </c>
      <c r="H21" s="4">
        <v>4.0599999999999996</v>
      </c>
    </row>
    <row r="22" spans="2:8">
      <c r="B22" s="1" t="s">
        <v>1156</v>
      </c>
      <c r="C22" s="11" t="s">
        <v>649</v>
      </c>
      <c r="D22" s="1" t="s">
        <v>659</v>
      </c>
      <c r="E22" s="1" t="s">
        <v>701</v>
      </c>
      <c r="F22" s="4">
        <v>43058</v>
      </c>
      <c r="G22" s="4">
        <v>1013.48</v>
      </c>
      <c r="H22" s="4">
        <v>3.32</v>
      </c>
    </row>
    <row r="23" spans="2:8">
      <c r="B23" s="1" t="s">
        <v>1129</v>
      </c>
      <c r="C23" s="11" t="s">
        <v>649</v>
      </c>
      <c r="D23" s="1" t="s">
        <v>659</v>
      </c>
      <c r="E23" s="1" t="s">
        <v>660</v>
      </c>
      <c r="F23" s="4">
        <v>425656</v>
      </c>
      <c r="G23" s="4">
        <v>862.38</v>
      </c>
      <c r="H23" s="4">
        <v>2.83</v>
      </c>
    </row>
    <row r="24" spans="2:8">
      <c r="B24" s="1" t="s">
        <v>1130</v>
      </c>
      <c r="C24" s="11" t="s">
        <v>649</v>
      </c>
      <c r="D24" s="1" t="s">
        <v>650</v>
      </c>
      <c r="E24" s="1" t="s">
        <v>661</v>
      </c>
      <c r="F24" s="4">
        <v>115738</v>
      </c>
      <c r="G24" s="4">
        <v>827.41</v>
      </c>
      <c r="H24" s="4">
        <v>2.71</v>
      </c>
    </row>
    <row r="25" spans="2:8">
      <c r="B25" s="1" t="s">
        <v>1996</v>
      </c>
      <c r="C25" s="11" t="s">
        <v>649</v>
      </c>
      <c r="D25" s="1" t="s">
        <v>1411</v>
      </c>
      <c r="E25" s="1" t="s">
        <v>1568</v>
      </c>
      <c r="F25" s="4">
        <v>58871</v>
      </c>
      <c r="G25" s="4">
        <v>789.14</v>
      </c>
      <c r="H25" s="4">
        <v>2.59</v>
      </c>
    </row>
    <row r="26" spans="2:8">
      <c r="B26" s="1" t="s">
        <v>2301</v>
      </c>
      <c r="C26" s="11" t="s">
        <v>649</v>
      </c>
      <c r="D26" s="1" t="s">
        <v>662</v>
      </c>
      <c r="E26" s="1" t="s">
        <v>1743</v>
      </c>
      <c r="F26" s="4">
        <v>12664</v>
      </c>
      <c r="G26" s="4">
        <v>690.43</v>
      </c>
      <c r="H26" s="4">
        <v>2.2599999999999998</v>
      </c>
    </row>
    <row r="27" spans="2:8">
      <c r="B27" s="1" t="s">
        <v>688</v>
      </c>
      <c r="C27" s="11" t="s">
        <v>649</v>
      </c>
      <c r="D27" s="1" t="s">
        <v>650</v>
      </c>
      <c r="E27" s="1" t="s">
        <v>689</v>
      </c>
      <c r="F27" s="4">
        <v>189280</v>
      </c>
      <c r="G27" s="4">
        <v>669.1</v>
      </c>
      <c r="H27" s="4">
        <v>2.19</v>
      </c>
    </row>
    <row r="28" spans="2:8">
      <c r="B28" s="1" t="s">
        <v>1997</v>
      </c>
      <c r="C28" s="11" t="s">
        <v>649</v>
      </c>
      <c r="D28" s="1" t="s">
        <v>1421</v>
      </c>
      <c r="E28" s="1" t="s">
        <v>1560</v>
      </c>
      <c r="F28" s="4">
        <v>116284</v>
      </c>
      <c r="G28" s="4">
        <v>624.15</v>
      </c>
      <c r="H28" s="4">
        <v>2.0499999999999998</v>
      </c>
    </row>
    <row r="29" spans="2:8">
      <c r="B29" s="1" t="s">
        <v>2040</v>
      </c>
      <c r="C29" s="11" t="s">
        <v>649</v>
      </c>
      <c r="D29" s="1" t="s">
        <v>659</v>
      </c>
      <c r="E29" s="1" t="s">
        <v>1448</v>
      </c>
      <c r="F29" s="4">
        <v>22068</v>
      </c>
      <c r="G29" s="4">
        <v>559.73</v>
      </c>
      <c r="H29" s="4">
        <v>1.84</v>
      </c>
    </row>
    <row r="30" spans="2:8">
      <c r="B30" s="1" t="s">
        <v>1132</v>
      </c>
      <c r="C30" s="11" t="s">
        <v>649</v>
      </c>
      <c r="D30" s="1" t="s">
        <v>655</v>
      </c>
      <c r="E30" s="1" t="s">
        <v>664</v>
      </c>
      <c r="F30" s="4">
        <v>52959</v>
      </c>
      <c r="G30" s="4">
        <v>476.07</v>
      </c>
      <c r="H30" s="4">
        <v>1.56</v>
      </c>
    </row>
    <row r="31" spans="2:8">
      <c r="B31" s="1" t="s">
        <v>1163</v>
      </c>
      <c r="C31" s="11" t="s">
        <v>649</v>
      </c>
      <c r="D31" s="1" t="s">
        <v>690</v>
      </c>
      <c r="E31" s="1" t="s">
        <v>708</v>
      </c>
      <c r="F31" s="4">
        <v>6393</v>
      </c>
      <c r="G31" s="4">
        <v>412.71</v>
      </c>
      <c r="H31" s="4">
        <v>1.35</v>
      </c>
    </row>
    <row r="32" spans="2:8">
      <c r="B32" s="1" t="s">
        <v>1992</v>
      </c>
      <c r="C32" s="11" t="s">
        <v>649</v>
      </c>
      <c r="D32" s="1" t="s">
        <v>1489</v>
      </c>
      <c r="E32" s="1" t="s">
        <v>1490</v>
      </c>
      <c r="F32" s="4">
        <v>38164</v>
      </c>
      <c r="G32" s="4">
        <v>394.62</v>
      </c>
      <c r="H32" s="4">
        <v>1.29</v>
      </c>
    </row>
    <row r="33" spans="2:8">
      <c r="B33" s="1" t="s">
        <v>2058</v>
      </c>
      <c r="C33" s="11" t="s">
        <v>649</v>
      </c>
      <c r="D33" s="1" t="s">
        <v>1489</v>
      </c>
      <c r="E33" s="1" t="s">
        <v>1754</v>
      </c>
      <c r="F33" s="4">
        <v>51145</v>
      </c>
      <c r="G33" s="4">
        <v>367.14</v>
      </c>
      <c r="H33" s="4">
        <v>1.2</v>
      </c>
    </row>
    <row r="34" spans="2:8">
      <c r="B34" s="1" t="s">
        <v>2205</v>
      </c>
      <c r="C34" s="11" t="s">
        <v>649</v>
      </c>
      <c r="D34" s="1" t="s">
        <v>655</v>
      </c>
      <c r="E34" s="1" t="s">
        <v>1408</v>
      </c>
      <c r="F34" s="4">
        <v>72058</v>
      </c>
      <c r="G34" s="4">
        <v>355.07</v>
      </c>
      <c r="H34" s="4">
        <v>1.1599999999999999</v>
      </c>
    </row>
    <row r="35" spans="2:8">
      <c r="B35" s="1" t="s">
        <v>2030</v>
      </c>
      <c r="C35" s="11" t="s">
        <v>649</v>
      </c>
      <c r="D35" s="1" t="s">
        <v>690</v>
      </c>
      <c r="E35" s="1" t="s">
        <v>1570</v>
      </c>
      <c r="F35" s="4">
        <v>47109</v>
      </c>
      <c r="G35" s="4">
        <v>354.52</v>
      </c>
      <c r="H35" s="4">
        <v>1.1599999999999999</v>
      </c>
    </row>
    <row r="36" spans="2:8">
      <c r="B36" s="1" t="s">
        <v>1999</v>
      </c>
      <c r="C36" s="11" t="s">
        <v>649</v>
      </c>
      <c r="D36" s="1" t="s">
        <v>669</v>
      </c>
      <c r="E36" s="1" t="s">
        <v>1463</v>
      </c>
      <c r="F36" s="4">
        <v>53131</v>
      </c>
      <c r="G36" s="4">
        <v>347.72</v>
      </c>
      <c r="H36" s="4">
        <v>1.1399999999999999</v>
      </c>
    </row>
    <row r="37" spans="2:8">
      <c r="B37" s="1" t="s">
        <v>1995</v>
      </c>
      <c r="C37" s="11" t="s">
        <v>649</v>
      </c>
      <c r="D37" s="1" t="s">
        <v>685</v>
      </c>
      <c r="E37" s="1" t="s">
        <v>1492</v>
      </c>
      <c r="F37" s="4">
        <v>5353</v>
      </c>
      <c r="G37" s="4">
        <v>336.11</v>
      </c>
      <c r="H37" s="4">
        <v>1.1000000000000001</v>
      </c>
    </row>
    <row r="38" spans="2:8">
      <c r="B38" s="1" t="s">
        <v>2016</v>
      </c>
      <c r="C38" s="11" t="s">
        <v>649</v>
      </c>
      <c r="D38" s="1" t="s">
        <v>680</v>
      </c>
      <c r="E38" s="1" t="s">
        <v>1742</v>
      </c>
      <c r="F38" s="4">
        <v>2885</v>
      </c>
      <c r="G38" s="4">
        <v>318.55</v>
      </c>
      <c r="H38" s="4">
        <v>1.04</v>
      </c>
    </row>
    <row r="39" spans="2:8">
      <c r="B39" s="1" t="s">
        <v>1143</v>
      </c>
      <c r="C39" s="11" t="s">
        <v>649</v>
      </c>
      <c r="D39" s="1" t="s">
        <v>665</v>
      </c>
      <c r="E39" s="1" t="s">
        <v>682</v>
      </c>
      <c r="F39" s="4">
        <v>21096</v>
      </c>
      <c r="G39" s="4">
        <v>314.68</v>
      </c>
      <c r="H39" s="4">
        <v>1.03</v>
      </c>
    </row>
    <row r="40" spans="2:8">
      <c r="B40" s="1" t="s">
        <v>1135</v>
      </c>
      <c r="C40" s="11" t="s">
        <v>649</v>
      </c>
      <c r="D40" s="1" t="s">
        <v>669</v>
      </c>
      <c r="E40" s="1" t="s">
        <v>670</v>
      </c>
      <c r="F40" s="4">
        <v>5835</v>
      </c>
      <c r="G40" s="4">
        <v>301.27</v>
      </c>
      <c r="H40" s="4">
        <v>0.99</v>
      </c>
    </row>
    <row r="41" spans="2:8">
      <c r="B41" s="1" t="s">
        <v>2037</v>
      </c>
      <c r="C41" s="11" t="s">
        <v>649</v>
      </c>
      <c r="D41" s="1" t="s">
        <v>655</v>
      </c>
      <c r="E41" s="1" t="s">
        <v>1407</v>
      </c>
      <c r="F41" s="4">
        <v>30105</v>
      </c>
      <c r="G41" s="4">
        <v>289.13</v>
      </c>
      <c r="H41" s="4">
        <v>0.95</v>
      </c>
    </row>
    <row r="42" spans="2:8">
      <c r="B42" s="1" t="s">
        <v>2013</v>
      </c>
      <c r="C42" s="11" t="s">
        <v>649</v>
      </c>
      <c r="D42" s="1" t="s">
        <v>685</v>
      </c>
      <c r="E42" s="1" t="s">
        <v>1496</v>
      </c>
      <c r="F42" s="4">
        <v>19889</v>
      </c>
      <c r="G42" s="4">
        <v>278.79000000000002</v>
      </c>
      <c r="H42" s="4">
        <v>0.91</v>
      </c>
    </row>
    <row r="43" spans="2:8">
      <c r="B43" s="1" t="s">
        <v>2047</v>
      </c>
      <c r="C43" s="11" t="s">
        <v>649</v>
      </c>
      <c r="D43" s="1" t="s">
        <v>659</v>
      </c>
      <c r="E43" s="1" t="s">
        <v>1449</v>
      </c>
      <c r="F43" s="4">
        <v>1663</v>
      </c>
      <c r="G43" s="4">
        <v>271.22000000000003</v>
      </c>
      <c r="H43" s="4">
        <v>0.89</v>
      </c>
    </row>
    <row r="44" spans="2:8">
      <c r="B44" s="1" t="s">
        <v>2007</v>
      </c>
      <c r="C44" s="11" t="s">
        <v>649</v>
      </c>
      <c r="D44" s="1" t="s">
        <v>690</v>
      </c>
      <c r="E44" s="1" t="s">
        <v>1629</v>
      </c>
      <c r="F44" s="4">
        <v>91758</v>
      </c>
      <c r="G44" s="4">
        <v>269.63</v>
      </c>
      <c r="H44" s="4">
        <v>0.88</v>
      </c>
    </row>
    <row r="45" spans="2:8">
      <c r="B45" s="1" t="s">
        <v>2000</v>
      </c>
      <c r="C45" s="11" t="s">
        <v>649</v>
      </c>
      <c r="D45" s="1" t="s">
        <v>1493</v>
      </c>
      <c r="E45" s="1" t="s">
        <v>1494</v>
      </c>
      <c r="F45" s="4">
        <v>73548</v>
      </c>
      <c r="G45" s="4">
        <v>268.01</v>
      </c>
      <c r="H45" s="4">
        <v>0.88</v>
      </c>
    </row>
    <row r="46" spans="2:8">
      <c r="B46" s="1" t="s">
        <v>1994</v>
      </c>
      <c r="C46" s="11" t="s">
        <v>649</v>
      </c>
      <c r="D46" s="1" t="s">
        <v>1372</v>
      </c>
      <c r="E46" s="1" t="s">
        <v>1556</v>
      </c>
      <c r="F46" s="4">
        <v>36178</v>
      </c>
      <c r="G46" s="4">
        <v>264.12</v>
      </c>
      <c r="H46" s="4">
        <v>0.87</v>
      </c>
    </row>
    <row r="47" spans="2:8">
      <c r="B47" s="1" t="s">
        <v>2302</v>
      </c>
      <c r="C47" s="11" t="s">
        <v>649</v>
      </c>
      <c r="D47" s="1" t="s">
        <v>650</v>
      </c>
      <c r="E47" s="1" t="s">
        <v>1741</v>
      </c>
      <c r="F47" s="4">
        <v>27563</v>
      </c>
      <c r="G47" s="4">
        <v>257.7</v>
      </c>
      <c r="H47" s="4">
        <v>0.85</v>
      </c>
    </row>
    <row r="48" spans="2:8">
      <c r="B48" s="1" t="s">
        <v>1134</v>
      </c>
      <c r="C48" s="11" t="s">
        <v>649</v>
      </c>
      <c r="D48" s="1" t="s">
        <v>667</v>
      </c>
      <c r="E48" s="1" t="s">
        <v>668</v>
      </c>
      <c r="F48" s="4">
        <v>116285</v>
      </c>
      <c r="G48" s="4">
        <v>255.89</v>
      </c>
      <c r="H48" s="4">
        <v>0.84</v>
      </c>
    </row>
    <row r="49" spans="2:8">
      <c r="B49" s="1" t="s">
        <v>1153</v>
      </c>
      <c r="C49" s="11" t="s">
        <v>649</v>
      </c>
      <c r="D49" s="1" t="s">
        <v>690</v>
      </c>
      <c r="E49" s="1" t="s">
        <v>696</v>
      </c>
      <c r="F49" s="4">
        <v>6507</v>
      </c>
      <c r="G49" s="4">
        <v>249.46</v>
      </c>
      <c r="H49" s="4">
        <v>0.82</v>
      </c>
    </row>
    <row r="50" spans="2:8">
      <c r="B50" s="1" t="s">
        <v>1142</v>
      </c>
      <c r="C50" s="11" t="s">
        <v>649</v>
      </c>
      <c r="D50" s="1" t="s">
        <v>680</v>
      </c>
      <c r="E50" s="1" t="s">
        <v>681</v>
      </c>
      <c r="F50" s="4">
        <v>36640</v>
      </c>
      <c r="G50" s="4">
        <v>243.69</v>
      </c>
      <c r="H50" s="4">
        <v>0.8</v>
      </c>
    </row>
    <row r="51" spans="2:8">
      <c r="B51" s="1" t="s">
        <v>1157</v>
      </c>
      <c r="C51" s="11" t="s">
        <v>649</v>
      </c>
      <c r="D51" s="1" t="s">
        <v>669</v>
      </c>
      <c r="E51" s="1" t="s">
        <v>702</v>
      </c>
      <c r="F51" s="4">
        <v>25587</v>
      </c>
      <c r="G51" s="4">
        <v>232.93</v>
      </c>
      <c r="H51" s="4">
        <v>0.76</v>
      </c>
    </row>
    <row r="52" spans="2:8">
      <c r="B52" s="1" t="s">
        <v>1149</v>
      </c>
      <c r="C52" s="11" t="s">
        <v>649</v>
      </c>
      <c r="D52" s="1" t="s">
        <v>669</v>
      </c>
      <c r="E52" s="1" t="s">
        <v>692</v>
      </c>
      <c r="F52" s="4">
        <v>5674</v>
      </c>
      <c r="G52" s="4">
        <v>230.5</v>
      </c>
      <c r="H52" s="4">
        <v>0.76</v>
      </c>
    </row>
    <row r="53" spans="2:8">
      <c r="B53" s="1" t="s">
        <v>2072</v>
      </c>
      <c r="C53" s="11" t="s">
        <v>649</v>
      </c>
      <c r="D53" s="1" t="s">
        <v>667</v>
      </c>
      <c r="E53" s="1" t="s">
        <v>1740</v>
      </c>
      <c r="F53" s="4">
        <v>218294</v>
      </c>
      <c r="G53" s="4">
        <v>223.64</v>
      </c>
      <c r="H53" s="4">
        <v>0.73</v>
      </c>
    </row>
    <row r="54" spans="2:8">
      <c r="B54" s="1" t="s">
        <v>2303</v>
      </c>
      <c r="C54" s="11" t="s">
        <v>649</v>
      </c>
      <c r="D54" s="1" t="s">
        <v>659</v>
      </c>
      <c r="E54" s="1" t="s">
        <v>1753</v>
      </c>
      <c r="F54" s="4">
        <v>5725</v>
      </c>
      <c r="G54" s="4">
        <v>197.46</v>
      </c>
      <c r="H54" s="4">
        <v>0.65</v>
      </c>
    </row>
    <row r="55" spans="2:8">
      <c r="B55" s="1" t="s">
        <v>2304</v>
      </c>
      <c r="C55" s="11" t="s">
        <v>649</v>
      </c>
      <c r="D55" s="1" t="s">
        <v>690</v>
      </c>
      <c r="E55" s="1" t="s">
        <v>1752</v>
      </c>
      <c r="F55" s="4">
        <v>6510</v>
      </c>
      <c r="G55" s="4">
        <v>183.53</v>
      </c>
      <c r="H55" s="4">
        <v>0.6</v>
      </c>
    </row>
    <row r="56" spans="2:8">
      <c r="B56" s="1" t="s">
        <v>1136</v>
      </c>
      <c r="C56" s="11" t="s">
        <v>649</v>
      </c>
      <c r="D56" s="1" t="s">
        <v>659</v>
      </c>
      <c r="E56" s="1" t="s">
        <v>671</v>
      </c>
      <c r="F56" s="4">
        <v>27345</v>
      </c>
      <c r="G56" s="4">
        <v>183.07</v>
      </c>
      <c r="H56" s="4">
        <v>0.6</v>
      </c>
    </row>
    <row r="57" spans="2:8">
      <c r="B57" s="1" t="s">
        <v>1739</v>
      </c>
      <c r="C57" s="11" t="s">
        <v>649</v>
      </c>
      <c r="D57" s="1" t="s">
        <v>1738</v>
      </c>
      <c r="E57" s="1" t="s">
        <v>1737</v>
      </c>
      <c r="F57" s="4">
        <v>164702</v>
      </c>
      <c r="G57" s="4">
        <v>178.13</v>
      </c>
      <c r="H57" s="4">
        <v>0.57999999999999996</v>
      </c>
    </row>
    <row r="58" spans="2:8">
      <c r="B58" s="1" t="s">
        <v>2002</v>
      </c>
      <c r="C58" s="11" t="s">
        <v>649</v>
      </c>
      <c r="D58" s="1" t="s">
        <v>697</v>
      </c>
      <c r="E58" s="1" t="s">
        <v>1502</v>
      </c>
      <c r="F58" s="4">
        <v>27968</v>
      </c>
      <c r="G58" s="4">
        <v>169.74</v>
      </c>
      <c r="H58" s="4">
        <v>0.56000000000000005</v>
      </c>
    </row>
    <row r="59" spans="2:8">
      <c r="B59" s="1" t="s">
        <v>1148</v>
      </c>
      <c r="C59" s="11" t="s">
        <v>649</v>
      </c>
      <c r="D59" s="1" t="s">
        <v>690</v>
      </c>
      <c r="E59" s="1" t="s">
        <v>691</v>
      </c>
      <c r="F59" s="4">
        <v>6972</v>
      </c>
      <c r="G59" s="4">
        <v>168.84</v>
      </c>
      <c r="H59" s="4">
        <v>0.55000000000000004</v>
      </c>
    </row>
    <row r="60" spans="2:8">
      <c r="B60" s="1" t="s">
        <v>2032</v>
      </c>
      <c r="C60" s="11" t="s">
        <v>649</v>
      </c>
      <c r="D60" s="1" t="s">
        <v>652</v>
      </c>
      <c r="E60" s="1" t="s">
        <v>1501</v>
      </c>
      <c r="F60" s="4">
        <v>39123</v>
      </c>
      <c r="G60" s="4">
        <v>165.02</v>
      </c>
      <c r="H60" s="4">
        <v>0.54</v>
      </c>
    </row>
    <row r="61" spans="2:8">
      <c r="B61" s="1" t="s">
        <v>2074</v>
      </c>
      <c r="C61" s="11" t="s">
        <v>649</v>
      </c>
      <c r="D61" s="1" t="s">
        <v>685</v>
      </c>
      <c r="E61" s="1" t="s">
        <v>1553</v>
      </c>
      <c r="F61" s="4">
        <v>576</v>
      </c>
      <c r="G61" s="4">
        <v>160.76</v>
      </c>
      <c r="H61" s="4">
        <v>0.53</v>
      </c>
    </row>
    <row r="62" spans="2:8">
      <c r="B62" s="1" t="s">
        <v>2010</v>
      </c>
      <c r="C62" s="11" t="s">
        <v>649</v>
      </c>
      <c r="D62" s="1" t="s">
        <v>680</v>
      </c>
      <c r="E62" s="1" t="s">
        <v>1396</v>
      </c>
      <c r="F62" s="4">
        <v>16610</v>
      </c>
      <c r="G62" s="4">
        <v>154.26</v>
      </c>
      <c r="H62" s="4">
        <v>0.51</v>
      </c>
    </row>
    <row r="63" spans="2:8">
      <c r="B63" s="1" t="s">
        <v>2057</v>
      </c>
      <c r="C63" s="11" t="s">
        <v>649</v>
      </c>
      <c r="D63" s="1" t="s">
        <v>1751</v>
      </c>
      <c r="E63" s="1" t="s">
        <v>1750</v>
      </c>
      <c r="F63" s="4">
        <v>92393</v>
      </c>
      <c r="G63" s="4">
        <v>122.93</v>
      </c>
      <c r="H63" s="4">
        <v>0.4</v>
      </c>
    </row>
    <row r="64" spans="2:8">
      <c r="B64" s="1" t="s">
        <v>2064</v>
      </c>
      <c r="C64" s="11" t="s">
        <v>649</v>
      </c>
      <c r="D64" s="1" t="s">
        <v>652</v>
      </c>
      <c r="E64" s="1" t="s">
        <v>1749</v>
      </c>
      <c r="F64" s="4">
        <v>119480</v>
      </c>
      <c r="G64" s="4">
        <v>108.55</v>
      </c>
      <c r="H64" s="4">
        <v>0.36</v>
      </c>
    </row>
    <row r="65" spans="2:9">
      <c r="B65" s="1" t="s">
        <v>2305</v>
      </c>
      <c r="C65" s="11" t="s">
        <v>649</v>
      </c>
      <c r="D65" s="1" t="s">
        <v>650</v>
      </c>
      <c r="E65" s="1" t="s">
        <v>1748</v>
      </c>
      <c r="F65" s="4">
        <v>31269</v>
      </c>
      <c r="G65" s="4">
        <v>0</v>
      </c>
      <c r="H65" s="4">
        <v>0</v>
      </c>
      <c r="I65" s="1" t="s">
        <v>1225</v>
      </c>
    </row>
    <row r="66" spans="2:9">
      <c r="B66" s="2" t="s">
        <v>710</v>
      </c>
      <c r="C66" s="10"/>
      <c r="D66" s="2"/>
      <c r="E66" s="2"/>
      <c r="F66" s="7"/>
      <c r="G66" s="7">
        <f>SUM(G12:G65)</f>
        <v>30416.319999999992</v>
      </c>
      <c r="H66" s="7">
        <f>SUM(H12:H65)</f>
        <v>99.720000000000013</v>
      </c>
    </row>
    <row r="67" spans="2:9">
      <c r="B67" s="2" t="s">
        <v>1375</v>
      </c>
      <c r="C67" s="10"/>
      <c r="D67" s="2"/>
      <c r="E67" s="2"/>
      <c r="F67" s="7"/>
      <c r="G67" s="7">
        <v>69.930000000000007</v>
      </c>
      <c r="H67" s="7">
        <v>0.23</v>
      </c>
    </row>
    <row r="68" spans="2:9">
      <c r="B68" s="2" t="s">
        <v>144</v>
      </c>
      <c r="C68" s="10"/>
      <c r="D68" s="2"/>
      <c r="E68" s="2"/>
      <c r="F68" s="7"/>
      <c r="G68" s="7">
        <v>30486.25</v>
      </c>
      <c r="H68" s="7">
        <v>99.97</v>
      </c>
    </row>
    <row r="69" spans="2:9">
      <c r="B69" s="2" t="s">
        <v>191</v>
      </c>
      <c r="C69" s="10"/>
      <c r="D69" s="2"/>
      <c r="E69" s="2"/>
      <c r="F69" s="7"/>
      <c r="G69" s="7">
        <v>10.530504499998926</v>
      </c>
      <c r="H69" s="7">
        <v>3.0000000000001137E-2</v>
      </c>
    </row>
    <row r="70" spans="2:9">
      <c r="B70" s="2" t="s">
        <v>146</v>
      </c>
      <c r="C70" s="10"/>
      <c r="D70" s="2"/>
      <c r="E70" s="2"/>
      <c r="F70" s="7"/>
      <c r="G70" s="7">
        <v>30496.780504499999</v>
      </c>
      <c r="H70" s="7">
        <v>100</v>
      </c>
    </row>
    <row r="71" spans="2:9">
      <c r="B71" s="2"/>
      <c r="C71" s="10"/>
      <c r="D71" s="2"/>
      <c r="E71" s="2"/>
      <c r="F71" s="7"/>
      <c r="G71" s="7"/>
      <c r="H71" s="7"/>
    </row>
    <row r="72" spans="2:9" s="2" customFormat="1">
      <c r="B72" s="2" t="s">
        <v>147</v>
      </c>
      <c r="C72" s="10"/>
      <c r="F72" s="7"/>
      <c r="G72" s="7"/>
      <c r="H72" s="7"/>
    </row>
    <row r="73" spans="2:9" s="2" customFormat="1">
      <c r="B73" s="2" t="s">
        <v>148</v>
      </c>
      <c r="C73" s="10"/>
      <c r="F73" s="7"/>
      <c r="G73" s="7"/>
      <c r="H73" s="7"/>
    </row>
    <row r="74" spans="2:9">
      <c r="B74" s="2" t="s">
        <v>151</v>
      </c>
    </row>
    <row r="75" spans="2:9">
      <c r="B75" s="2" t="s">
        <v>1376</v>
      </c>
    </row>
    <row r="76" spans="2:9">
      <c r="B76" s="2" t="s">
        <v>152</v>
      </c>
    </row>
    <row r="77" spans="2:9">
      <c r="B77" s="2" t="s">
        <v>1756</v>
      </c>
      <c r="C77" s="10"/>
    </row>
    <row r="78" spans="2:9">
      <c r="B78" s="2" t="s">
        <v>1755</v>
      </c>
      <c r="C78" s="10"/>
    </row>
    <row r="79" spans="2:9" s="91" customFormat="1">
      <c r="B79" s="92" t="s">
        <v>2350</v>
      </c>
      <c r="C79" s="93"/>
      <c r="F79" s="94"/>
      <c r="G79" s="94"/>
      <c r="H79" s="94"/>
    </row>
    <row r="80" spans="2:9" s="91" customFormat="1">
      <c r="B80" s="92" t="s">
        <v>161</v>
      </c>
      <c r="C80" s="95"/>
      <c r="F80" s="94"/>
      <c r="G80" s="94"/>
      <c r="H80" s="94"/>
    </row>
    <row r="81" spans="2:8" s="91" customFormat="1">
      <c r="B81" s="92" t="s">
        <v>162</v>
      </c>
      <c r="C81" s="95"/>
      <c r="F81" s="94"/>
      <c r="G81" s="94"/>
      <c r="H81" s="94"/>
    </row>
    <row r="85" spans="2:8">
      <c r="B85" s="299" t="s">
        <v>2346</v>
      </c>
      <c r="C85" s="300"/>
      <c r="D85" s="300"/>
      <c r="E85" s="300"/>
      <c r="F85" s="300"/>
      <c r="G85" s="301"/>
    </row>
    <row r="86" spans="2:8">
      <c r="B86" s="302"/>
      <c r="C86" s="303"/>
      <c r="D86" s="303"/>
      <c r="E86" s="303"/>
      <c r="F86" s="303"/>
      <c r="G86" s="304"/>
    </row>
    <row r="87" spans="2:8">
      <c r="B87" s="302"/>
      <c r="C87" s="303"/>
      <c r="D87" s="303"/>
      <c r="E87" s="303"/>
      <c r="F87" s="303"/>
      <c r="G87" s="304"/>
    </row>
    <row r="88" spans="2:8">
      <c r="B88" s="302"/>
      <c r="C88" s="303"/>
      <c r="D88" s="303"/>
      <c r="E88" s="303"/>
      <c r="F88" s="303"/>
      <c r="G88" s="304"/>
    </row>
    <row r="89" spans="2:8">
      <c r="B89" s="302"/>
      <c r="C89" s="303"/>
      <c r="D89" s="303"/>
      <c r="E89" s="303"/>
      <c r="F89" s="303"/>
      <c r="G89" s="304"/>
    </row>
    <row r="90" spans="2:8">
      <c r="B90" s="305"/>
      <c r="C90" s="306"/>
      <c r="D90" s="306"/>
      <c r="E90" s="306"/>
      <c r="F90" s="306"/>
      <c r="G90" s="307"/>
    </row>
  </sheetData>
  <mergeCells count="3">
    <mergeCell ref="B1:E1"/>
    <mergeCell ref="B85:G90"/>
    <mergeCell ref="C3:C8"/>
  </mergeCells>
  <hyperlinks>
    <hyperlink ref="A1" location="Index!A1" display="Index" xr:uid="{61D2BE57-2CE2-44F5-9724-D330679DF132}"/>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A4470-52DC-4814-90DD-ED1A4C17BA43}">
  <dimension ref="A1:I48"/>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0.28515625" style="1" bestFit="1" customWidth="1"/>
    <col min="5" max="5" width="13.5703125"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10.28515625" style="1" bestFit="1" customWidth="1"/>
    <col min="261" max="261" width="13.5703125"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10.28515625" style="1" bestFit="1" customWidth="1"/>
    <col min="517" max="517" width="13.5703125"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10.28515625" style="1" bestFit="1" customWidth="1"/>
    <col min="773" max="773" width="13.5703125"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10.28515625" style="1" bestFit="1" customWidth="1"/>
    <col min="1029" max="1029" width="13.5703125"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10.28515625" style="1" bestFit="1" customWidth="1"/>
    <col min="1285" max="1285" width="13.5703125"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10.28515625" style="1" bestFit="1" customWidth="1"/>
    <col min="1541" max="1541" width="13.5703125"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10.28515625" style="1" bestFit="1" customWidth="1"/>
    <col min="1797" max="1797" width="13.5703125"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10.28515625" style="1" bestFit="1" customWidth="1"/>
    <col min="2053" max="2053" width="13.5703125"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10.28515625" style="1" bestFit="1" customWidth="1"/>
    <col min="2309" max="2309" width="13.5703125"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10.28515625" style="1" bestFit="1" customWidth="1"/>
    <col min="2565" max="2565" width="13.5703125"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10.28515625" style="1" bestFit="1" customWidth="1"/>
    <col min="2821" max="2821" width="13.5703125"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10.28515625" style="1" bestFit="1" customWidth="1"/>
    <col min="3077" max="3077" width="13.5703125"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10.28515625" style="1" bestFit="1" customWidth="1"/>
    <col min="3333" max="3333" width="13.5703125"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10.28515625" style="1" bestFit="1" customWidth="1"/>
    <col min="3589" max="3589" width="13.5703125"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10.28515625" style="1" bestFit="1" customWidth="1"/>
    <col min="3845" max="3845" width="13.5703125"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10.28515625" style="1" bestFit="1" customWidth="1"/>
    <col min="4101" max="4101" width="13.5703125"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10.28515625" style="1" bestFit="1" customWidth="1"/>
    <col min="4357" max="4357" width="13.5703125"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10.28515625" style="1" bestFit="1" customWidth="1"/>
    <col min="4613" max="4613" width="13.5703125"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10.28515625" style="1" bestFit="1" customWidth="1"/>
    <col min="4869" max="4869" width="13.5703125"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10.28515625" style="1" bestFit="1" customWidth="1"/>
    <col min="5125" max="5125" width="13.5703125"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10.28515625" style="1" bestFit="1" customWidth="1"/>
    <col min="5381" max="5381" width="13.5703125"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10.28515625" style="1" bestFit="1" customWidth="1"/>
    <col min="5637" max="5637" width="13.5703125"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10.28515625" style="1" bestFit="1" customWidth="1"/>
    <col min="5893" max="5893" width="13.5703125"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10.28515625" style="1" bestFit="1" customWidth="1"/>
    <col min="6149" max="6149" width="13.5703125"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10.28515625" style="1" bestFit="1" customWidth="1"/>
    <col min="6405" max="6405" width="13.5703125"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10.28515625" style="1" bestFit="1" customWidth="1"/>
    <col min="6661" max="6661" width="13.5703125"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10.28515625" style="1" bestFit="1" customWidth="1"/>
    <col min="6917" max="6917" width="13.5703125"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10.28515625" style="1" bestFit="1" customWidth="1"/>
    <col min="7173" max="7173" width="13.5703125"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10.28515625" style="1" bestFit="1" customWidth="1"/>
    <col min="7429" max="7429" width="13.5703125"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10.28515625" style="1" bestFit="1" customWidth="1"/>
    <col min="7685" max="7685" width="13.5703125"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10.28515625" style="1" bestFit="1" customWidth="1"/>
    <col min="7941" max="7941" width="13.5703125"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10.28515625" style="1" bestFit="1" customWidth="1"/>
    <col min="8197" max="8197" width="13.5703125"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10.28515625" style="1" bestFit="1" customWidth="1"/>
    <col min="8453" max="8453" width="13.5703125"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10.28515625" style="1" bestFit="1" customWidth="1"/>
    <col min="8709" max="8709" width="13.5703125"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10.28515625" style="1" bestFit="1" customWidth="1"/>
    <col min="8965" max="8965" width="13.5703125"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10.28515625" style="1" bestFit="1" customWidth="1"/>
    <col min="9221" max="9221" width="13.5703125"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10.28515625" style="1" bestFit="1" customWidth="1"/>
    <col min="9477" max="9477" width="13.5703125"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10.28515625" style="1" bestFit="1" customWidth="1"/>
    <col min="9733" max="9733" width="13.5703125"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10.28515625" style="1" bestFit="1" customWidth="1"/>
    <col min="9989" max="9989" width="13.5703125"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10.28515625" style="1" bestFit="1" customWidth="1"/>
    <col min="10245" max="10245" width="13.5703125"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10.28515625" style="1" bestFit="1" customWidth="1"/>
    <col min="10501" max="10501" width="13.5703125"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10.28515625" style="1" bestFit="1" customWidth="1"/>
    <col min="10757" max="10757" width="13.5703125"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10.28515625" style="1" bestFit="1" customWidth="1"/>
    <col min="11013" max="11013" width="13.5703125"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10.28515625" style="1" bestFit="1" customWidth="1"/>
    <col min="11269" max="11269" width="13.5703125"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10.28515625" style="1" bestFit="1" customWidth="1"/>
    <col min="11525" max="11525" width="13.5703125"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10.28515625" style="1" bestFit="1" customWidth="1"/>
    <col min="11781" max="11781" width="13.5703125"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10.28515625" style="1" bestFit="1" customWidth="1"/>
    <col min="12037" max="12037" width="13.5703125"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10.28515625" style="1" bestFit="1" customWidth="1"/>
    <col min="12293" max="12293" width="13.5703125"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10.28515625" style="1" bestFit="1" customWidth="1"/>
    <col min="12549" max="12549" width="13.5703125"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10.28515625" style="1" bestFit="1" customWidth="1"/>
    <col min="12805" max="12805" width="13.5703125"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10.28515625" style="1" bestFit="1" customWidth="1"/>
    <col min="13061" max="13061" width="13.5703125"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10.28515625" style="1" bestFit="1" customWidth="1"/>
    <col min="13317" max="13317" width="13.5703125"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10.28515625" style="1" bestFit="1" customWidth="1"/>
    <col min="13573" max="13573" width="13.5703125"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10.28515625" style="1" bestFit="1" customWidth="1"/>
    <col min="13829" max="13829" width="13.5703125"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10.28515625" style="1" bestFit="1" customWidth="1"/>
    <col min="14085" max="14085" width="13.5703125"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10.28515625" style="1" bestFit="1" customWidth="1"/>
    <col min="14341" max="14341" width="13.5703125"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10.28515625" style="1" bestFit="1" customWidth="1"/>
    <col min="14597" max="14597" width="13.5703125"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10.28515625" style="1" bestFit="1" customWidth="1"/>
    <col min="14853" max="14853" width="13.5703125"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10.28515625" style="1" bestFit="1" customWidth="1"/>
    <col min="15109" max="15109" width="13.5703125"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10.28515625" style="1" bestFit="1" customWidth="1"/>
    <col min="15365" max="15365" width="13.5703125"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10.28515625" style="1" bestFit="1" customWidth="1"/>
    <col min="15621" max="15621" width="13.5703125"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10.28515625" style="1" bestFit="1" customWidth="1"/>
    <col min="15877" max="15877" width="13.5703125"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10.28515625" style="1" bestFit="1" customWidth="1"/>
    <col min="16133" max="16133" width="13.5703125"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265" t="s">
        <v>1335</v>
      </c>
      <c r="C1" s="265"/>
      <c r="D1" s="265"/>
      <c r="E1" s="265"/>
    </row>
    <row r="2" spans="1:9" ht="13.5" thickBot="1"/>
    <row r="3" spans="1:9" ht="15">
      <c r="B3" s="96" t="s">
        <v>2461</v>
      </c>
      <c r="C3" s="266"/>
    </row>
    <row r="4" spans="1:9" ht="30">
      <c r="B4" s="98" t="s">
        <v>2462</v>
      </c>
      <c r="C4" s="267"/>
    </row>
    <row r="5" spans="1:9" ht="15">
      <c r="B5" s="100"/>
      <c r="C5" s="267"/>
    </row>
    <row r="6" spans="1:9" ht="15">
      <c r="B6" s="97" t="s">
        <v>2359</v>
      </c>
      <c r="C6" s="267"/>
    </row>
    <row r="7" spans="1:9" ht="15">
      <c r="B7" s="97" t="s">
        <v>2459</v>
      </c>
      <c r="C7" s="267"/>
    </row>
    <row r="8" spans="1:9" ht="45.75" thickBot="1">
      <c r="B8" s="99" t="s">
        <v>2463</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1125</v>
      </c>
      <c r="C15" s="11" t="s">
        <v>649</v>
      </c>
      <c r="D15" s="1" t="s">
        <v>650</v>
      </c>
      <c r="E15" s="1" t="s">
        <v>654</v>
      </c>
      <c r="F15" s="4">
        <v>21535</v>
      </c>
      <c r="G15" s="4">
        <v>304.14</v>
      </c>
      <c r="H15" s="4">
        <v>25.05</v>
      </c>
    </row>
    <row r="16" spans="1:9">
      <c r="B16" s="1" t="s">
        <v>1123</v>
      </c>
      <c r="C16" s="11" t="s">
        <v>649</v>
      </c>
      <c r="D16" s="1" t="s">
        <v>650</v>
      </c>
      <c r="E16" s="1" t="s">
        <v>651</v>
      </c>
      <c r="F16" s="4">
        <v>46003</v>
      </c>
      <c r="G16" s="4">
        <v>276.25</v>
      </c>
      <c r="H16" s="4">
        <v>22.75</v>
      </c>
    </row>
    <row r="17" spans="2:9">
      <c r="B17" s="1" t="s">
        <v>1130</v>
      </c>
      <c r="C17" s="11" t="s">
        <v>649</v>
      </c>
      <c r="D17" s="1" t="s">
        <v>650</v>
      </c>
      <c r="E17" s="1" t="s">
        <v>661</v>
      </c>
      <c r="F17" s="4">
        <v>25181</v>
      </c>
      <c r="G17" s="4">
        <v>180.02</v>
      </c>
      <c r="H17" s="4">
        <v>14.83</v>
      </c>
    </row>
    <row r="18" spans="2:9">
      <c r="B18" s="1" t="s">
        <v>1128</v>
      </c>
      <c r="C18" s="11" t="s">
        <v>649</v>
      </c>
      <c r="D18" s="1" t="s">
        <v>650</v>
      </c>
      <c r="E18" s="1" t="s">
        <v>658</v>
      </c>
      <c r="F18" s="4">
        <v>9763</v>
      </c>
      <c r="G18" s="4">
        <v>170.74</v>
      </c>
      <c r="H18" s="4">
        <v>14.06</v>
      </c>
    </row>
    <row r="19" spans="2:9">
      <c r="B19" s="1" t="s">
        <v>2302</v>
      </c>
      <c r="C19" s="11" t="s">
        <v>649</v>
      </c>
      <c r="D19" s="1" t="s">
        <v>650</v>
      </c>
      <c r="E19" s="1" t="s">
        <v>1741</v>
      </c>
      <c r="F19" s="4">
        <v>12250</v>
      </c>
      <c r="G19" s="4">
        <v>114.53</v>
      </c>
      <c r="H19" s="4">
        <v>9.43</v>
      </c>
    </row>
    <row r="20" spans="2:9">
      <c r="B20" s="1" t="s">
        <v>2306</v>
      </c>
      <c r="C20" s="11" t="s">
        <v>649</v>
      </c>
      <c r="D20" s="1" t="s">
        <v>650</v>
      </c>
      <c r="E20" s="1" t="s">
        <v>1760</v>
      </c>
      <c r="F20" s="4">
        <v>14253</v>
      </c>
      <c r="G20" s="4">
        <v>47</v>
      </c>
      <c r="H20" s="4">
        <v>3.87</v>
      </c>
    </row>
    <row r="21" spans="2:9">
      <c r="B21" s="1" t="s">
        <v>2307</v>
      </c>
      <c r="C21" s="11" t="s">
        <v>649</v>
      </c>
      <c r="D21" s="1" t="s">
        <v>650</v>
      </c>
      <c r="E21" s="1" t="s">
        <v>1759</v>
      </c>
      <c r="F21" s="4">
        <v>285711</v>
      </c>
      <c r="G21" s="4">
        <v>41.57</v>
      </c>
      <c r="H21" s="4">
        <v>3.42</v>
      </c>
    </row>
    <row r="22" spans="2:9">
      <c r="B22" s="1" t="s">
        <v>2038</v>
      </c>
      <c r="C22" s="11" t="s">
        <v>649</v>
      </c>
      <c r="D22" s="1" t="s">
        <v>650</v>
      </c>
      <c r="E22" s="1" t="s">
        <v>1702</v>
      </c>
      <c r="F22" s="4">
        <v>42579</v>
      </c>
      <c r="G22" s="4">
        <v>34.11</v>
      </c>
      <c r="H22" s="4">
        <v>2.81</v>
      </c>
    </row>
    <row r="23" spans="2:9">
      <c r="B23" s="1" t="s">
        <v>2268</v>
      </c>
      <c r="C23" s="11" t="s">
        <v>649</v>
      </c>
      <c r="D23" s="1" t="s">
        <v>650</v>
      </c>
      <c r="E23" s="1" t="s">
        <v>1683</v>
      </c>
      <c r="F23" s="4">
        <v>45293</v>
      </c>
      <c r="G23" s="4">
        <v>24.78</v>
      </c>
      <c r="H23" s="4">
        <v>2.04</v>
      </c>
    </row>
    <row r="24" spans="2:9">
      <c r="B24" s="1" t="s">
        <v>2234</v>
      </c>
      <c r="C24" s="11" t="s">
        <v>649</v>
      </c>
      <c r="D24" s="1" t="s">
        <v>650</v>
      </c>
      <c r="E24" s="1" t="s">
        <v>1694</v>
      </c>
      <c r="F24" s="4">
        <v>8974</v>
      </c>
      <c r="G24" s="4">
        <v>16.670000000000002</v>
      </c>
      <c r="H24" s="4">
        <v>1.37</v>
      </c>
    </row>
    <row r="25" spans="2:9">
      <c r="B25" s="1" t="s">
        <v>2305</v>
      </c>
      <c r="C25" s="11" t="s">
        <v>649</v>
      </c>
      <c r="D25" s="1" t="s">
        <v>650</v>
      </c>
      <c r="E25" s="1" t="s">
        <v>1748</v>
      </c>
      <c r="F25" s="4">
        <v>38064</v>
      </c>
      <c r="G25" s="4">
        <v>0</v>
      </c>
      <c r="H25" s="4">
        <v>0</v>
      </c>
      <c r="I25" s="1" t="s">
        <v>1225</v>
      </c>
    </row>
    <row r="26" spans="2:9">
      <c r="B26" s="2" t="s">
        <v>710</v>
      </c>
      <c r="C26" s="10"/>
      <c r="D26" s="2"/>
      <c r="E26" s="2"/>
      <c r="F26" s="7"/>
      <c r="G26" s="7">
        <f>SUM(G12:G25)</f>
        <v>1209.81</v>
      </c>
      <c r="H26" s="7">
        <f>SUM(H12:H25)</f>
        <v>99.630000000000024</v>
      </c>
    </row>
    <row r="27" spans="2:9">
      <c r="B27" s="2" t="s">
        <v>144</v>
      </c>
      <c r="C27" s="10"/>
      <c r="D27" s="2"/>
      <c r="E27" s="2"/>
      <c r="F27" s="7"/>
      <c r="G27" s="7">
        <v>1209.81</v>
      </c>
      <c r="H27" s="7">
        <v>99.63</v>
      </c>
    </row>
    <row r="28" spans="2:9">
      <c r="B28" s="2" t="s">
        <v>191</v>
      </c>
      <c r="C28" s="10"/>
      <c r="D28" s="2"/>
      <c r="E28" s="2"/>
      <c r="F28" s="7"/>
      <c r="G28" s="7">
        <v>4.4081900999999561</v>
      </c>
      <c r="H28" s="7">
        <v>0.37</v>
      </c>
    </row>
    <row r="29" spans="2:9">
      <c r="B29" s="2" t="s">
        <v>146</v>
      </c>
      <c r="C29" s="10"/>
      <c r="D29" s="2"/>
      <c r="E29" s="2"/>
      <c r="F29" s="7"/>
      <c r="G29" s="7">
        <v>1214.2181900999999</v>
      </c>
      <c r="H29" s="7">
        <v>100</v>
      </c>
    </row>
    <row r="30" spans="2:9">
      <c r="B30" s="2"/>
      <c r="C30" s="10"/>
      <c r="D30" s="2"/>
      <c r="E30" s="2"/>
      <c r="F30" s="7"/>
      <c r="G30" s="7"/>
      <c r="H30" s="7"/>
    </row>
    <row r="31" spans="2:9">
      <c r="B31" s="2" t="s">
        <v>147</v>
      </c>
    </row>
    <row r="32" spans="2:9">
      <c r="B32" s="2" t="s">
        <v>148</v>
      </c>
    </row>
    <row r="33" spans="2:8">
      <c r="B33" s="2" t="s">
        <v>151</v>
      </c>
    </row>
    <row r="34" spans="2:8">
      <c r="B34" s="2" t="s">
        <v>1376</v>
      </c>
    </row>
    <row r="35" spans="2:8">
      <c r="B35" s="2" t="s">
        <v>152</v>
      </c>
    </row>
    <row r="36" spans="2:8">
      <c r="B36" s="2" t="s">
        <v>1758</v>
      </c>
      <c r="C36" s="10"/>
    </row>
    <row r="37" spans="2:8">
      <c r="B37" s="2" t="s">
        <v>1757</v>
      </c>
      <c r="C37" s="10"/>
    </row>
    <row r="38" spans="2:8" s="91" customFormat="1">
      <c r="B38" s="92" t="s">
        <v>2914</v>
      </c>
      <c r="C38" s="93"/>
      <c r="F38" s="94"/>
      <c r="G38" s="94"/>
      <c r="H38" s="94"/>
    </row>
    <row r="39" spans="2:8" s="91" customFormat="1">
      <c r="B39" s="92" t="s">
        <v>161</v>
      </c>
      <c r="C39" s="95"/>
      <c r="F39" s="94"/>
      <c r="G39" s="94"/>
      <c r="H39" s="94"/>
    </row>
    <row r="40" spans="2:8" s="91" customFormat="1">
      <c r="B40" s="92" t="s">
        <v>162</v>
      </c>
      <c r="C40" s="95"/>
      <c r="F40" s="94"/>
      <c r="G40" s="94"/>
      <c r="H40" s="94"/>
    </row>
    <row r="43" spans="2:8">
      <c r="B43" s="299" t="s">
        <v>2346</v>
      </c>
      <c r="C43" s="300"/>
      <c r="D43" s="300"/>
      <c r="E43" s="300"/>
      <c r="F43" s="300"/>
      <c r="G43" s="301"/>
    </row>
    <row r="44" spans="2:8">
      <c r="B44" s="302"/>
      <c r="C44" s="303"/>
      <c r="D44" s="303"/>
      <c r="E44" s="303"/>
      <c r="F44" s="303"/>
      <c r="G44" s="304"/>
    </row>
    <row r="45" spans="2:8">
      <c r="B45" s="302"/>
      <c r="C45" s="303"/>
      <c r="D45" s="303"/>
      <c r="E45" s="303"/>
      <c r="F45" s="303"/>
      <c r="G45" s="304"/>
    </row>
    <row r="46" spans="2:8">
      <c r="B46" s="302"/>
      <c r="C46" s="303"/>
      <c r="D46" s="303"/>
      <c r="E46" s="303"/>
      <c r="F46" s="303"/>
      <c r="G46" s="304"/>
    </row>
    <row r="47" spans="2:8">
      <c r="B47" s="302"/>
      <c r="C47" s="303"/>
      <c r="D47" s="303"/>
      <c r="E47" s="303"/>
      <c r="F47" s="303"/>
      <c r="G47" s="304"/>
    </row>
    <row r="48" spans="2:8">
      <c r="B48" s="305"/>
      <c r="C48" s="306"/>
      <c r="D48" s="306"/>
      <c r="E48" s="306"/>
      <c r="F48" s="306"/>
      <c r="G48" s="307"/>
    </row>
  </sheetData>
  <mergeCells count="3">
    <mergeCell ref="B1:E1"/>
    <mergeCell ref="B43:G48"/>
    <mergeCell ref="C3:C8"/>
  </mergeCells>
  <hyperlinks>
    <hyperlink ref="A1" location="Index!A1" display="Index" xr:uid="{CB0045C0-A127-4B9A-85EE-BC75305B841D}"/>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3B3ED-CE53-4D88-B91F-B2C4D05D2830}">
  <sheetPr codeName="Sheet36"/>
  <dimension ref="A1:I53"/>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8.425781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18.425781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18.425781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18.425781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18.425781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18.425781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18.425781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18.425781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18.425781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18.425781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18.425781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18.425781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18.425781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18.425781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18.425781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18.425781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18.425781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18.425781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18.425781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18.425781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18.425781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18.425781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18.425781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18.425781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18.425781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18.425781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18.425781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18.425781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18.425781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18.425781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18.425781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18.425781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18.425781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18.425781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18.425781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18.425781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18.425781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18.425781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18.425781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18.425781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18.425781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18.425781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18.425781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18.425781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18.425781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18.425781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18.425781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18.425781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18.425781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18.425781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18.425781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18.425781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18.425781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18.425781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18.425781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18.425781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18.425781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18.425781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18.425781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18.425781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18.425781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18.425781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18.425781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18.425781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9">
      <c r="A1" s="3" t="s">
        <v>0</v>
      </c>
      <c r="B1" s="265" t="s">
        <v>1298</v>
      </c>
      <c r="C1" s="265"/>
      <c r="D1" s="265"/>
      <c r="E1" s="265"/>
    </row>
    <row r="2" spans="1:9" ht="13.5" thickBot="1"/>
    <row r="3" spans="1:9" ht="15">
      <c r="B3" s="96" t="s">
        <v>2464</v>
      </c>
      <c r="C3" s="266"/>
    </row>
    <row r="4" spans="1:9" ht="30">
      <c r="B4" s="98" t="s">
        <v>2465</v>
      </c>
      <c r="C4" s="267"/>
    </row>
    <row r="5" spans="1:9" ht="15">
      <c r="B5" s="98"/>
      <c r="C5" s="267"/>
    </row>
    <row r="6" spans="1:9" ht="15">
      <c r="B6" s="98" t="s">
        <v>2359</v>
      </c>
      <c r="C6" s="267"/>
    </row>
    <row r="7" spans="1:9" ht="15">
      <c r="B7" s="98" t="s">
        <v>2376</v>
      </c>
      <c r="C7" s="267"/>
    </row>
    <row r="8" spans="1:9" ht="30.75" thickBot="1">
      <c r="B8" s="99" t="s">
        <v>2466</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1125</v>
      </c>
      <c r="C15" s="11" t="s">
        <v>649</v>
      </c>
      <c r="D15" s="1" t="s">
        <v>650</v>
      </c>
      <c r="E15" s="1" t="s">
        <v>654</v>
      </c>
      <c r="F15" s="4">
        <v>857500</v>
      </c>
      <c r="G15" s="4">
        <v>12110.47</v>
      </c>
      <c r="H15" s="4">
        <v>17.73</v>
      </c>
    </row>
    <row r="16" spans="1:9">
      <c r="B16" s="1" t="s">
        <v>1123</v>
      </c>
      <c r="C16" s="11" t="s">
        <v>649</v>
      </c>
      <c r="D16" s="1" t="s">
        <v>650</v>
      </c>
      <c r="E16" s="1" t="s">
        <v>651</v>
      </c>
      <c r="F16" s="4">
        <v>1866000</v>
      </c>
      <c r="G16" s="4">
        <v>11205.33</v>
      </c>
      <c r="H16" s="4">
        <v>16.41</v>
      </c>
    </row>
    <row r="17" spans="2:8">
      <c r="B17" s="1" t="s">
        <v>1993</v>
      </c>
      <c r="C17" s="11" t="s">
        <v>649</v>
      </c>
      <c r="D17" s="1" t="s">
        <v>662</v>
      </c>
      <c r="E17" s="1" t="s">
        <v>1395</v>
      </c>
      <c r="F17" s="4">
        <v>296000</v>
      </c>
      <c r="G17" s="4">
        <v>7163.5</v>
      </c>
      <c r="H17" s="4">
        <v>10.49</v>
      </c>
    </row>
    <row r="18" spans="2:8">
      <c r="B18" s="1" t="s">
        <v>1130</v>
      </c>
      <c r="C18" s="11" t="s">
        <v>649</v>
      </c>
      <c r="D18" s="1" t="s">
        <v>650</v>
      </c>
      <c r="E18" s="1" t="s">
        <v>661</v>
      </c>
      <c r="F18" s="4">
        <v>950000</v>
      </c>
      <c r="G18" s="4">
        <v>6791.55</v>
      </c>
      <c r="H18" s="4">
        <v>9.94</v>
      </c>
    </row>
    <row r="19" spans="2:8">
      <c r="B19" s="1" t="s">
        <v>1128</v>
      </c>
      <c r="C19" s="11" t="s">
        <v>649</v>
      </c>
      <c r="D19" s="1" t="s">
        <v>650</v>
      </c>
      <c r="E19" s="1" t="s">
        <v>658</v>
      </c>
      <c r="F19" s="4">
        <v>384000</v>
      </c>
      <c r="G19" s="4">
        <v>6715.39</v>
      </c>
      <c r="H19" s="4">
        <v>9.83</v>
      </c>
    </row>
    <row r="20" spans="2:8">
      <c r="B20" s="1" t="s">
        <v>688</v>
      </c>
      <c r="C20" s="11" t="s">
        <v>649</v>
      </c>
      <c r="D20" s="1" t="s">
        <v>650</v>
      </c>
      <c r="E20" s="1" t="s">
        <v>689</v>
      </c>
      <c r="F20" s="4">
        <v>1349000</v>
      </c>
      <c r="G20" s="4">
        <v>4768.72</v>
      </c>
      <c r="H20" s="4">
        <v>6.98</v>
      </c>
    </row>
    <row r="21" spans="2:8">
      <c r="B21" s="1" t="s">
        <v>1131</v>
      </c>
      <c r="C21" s="11" t="s">
        <v>649</v>
      </c>
      <c r="D21" s="1" t="s">
        <v>662</v>
      </c>
      <c r="E21" s="1" t="s">
        <v>663</v>
      </c>
      <c r="F21" s="4">
        <v>358000</v>
      </c>
      <c r="G21" s="4">
        <v>3523.44</v>
      </c>
      <c r="H21" s="4">
        <v>5.16</v>
      </c>
    </row>
    <row r="22" spans="2:8">
      <c r="B22" s="1" t="s">
        <v>1142</v>
      </c>
      <c r="C22" s="11" t="s">
        <v>649</v>
      </c>
      <c r="D22" s="1" t="s">
        <v>680</v>
      </c>
      <c r="E22" s="1" t="s">
        <v>681</v>
      </c>
      <c r="F22" s="4">
        <v>454000</v>
      </c>
      <c r="G22" s="4">
        <v>3019.55</v>
      </c>
      <c r="H22" s="4">
        <v>4.42</v>
      </c>
    </row>
    <row r="23" spans="2:8">
      <c r="B23" s="1" t="s">
        <v>1152</v>
      </c>
      <c r="C23" s="11" t="s">
        <v>649</v>
      </c>
      <c r="D23" s="1" t="s">
        <v>680</v>
      </c>
      <c r="E23" s="1" t="s">
        <v>695</v>
      </c>
      <c r="F23" s="4">
        <v>128600</v>
      </c>
      <c r="G23" s="4">
        <v>1818.4</v>
      </c>
      <c r="H23" s="4">
        <v>2.66</v>
      </c>
    </row>
    <row r="24" spans="2:8">
      <c r="B24" s="1" t="s">
        <v>2323</v>
      </c>
      <c r="C24" s="11" t="s">
        <v>649</v>
      </c>
      <c r="D24" s="1" t="s">
        <v>1360</v>
      </c>
      <c r="E24" s="1" t="s">
        <v>1361</v>
      </c>
      <c r="F24" s="4">
        <v>387000</v>
      </c>
      <c r="G24" s="4">
        <v>1756.79</v>
      </c>
      <c r="H24" s="4">
        <v>2.57</v>
      </c>
    </row>
    <row r="25" spans="2:8">
      <c r="B25" s="1" t="s">
        <v>2073</v>
      </c>
      <c r="C25" s="11" t="s">
        <v>649</v>
      </c>
      <c r="D25" s="1" t="s">
        <v>680</v>
      </c>
      <c r="E25" s="1" t="s">
        <v>1354</v>
      </c>
      <c r="F25" s="4">
        <v>190500</v>
      </c>
      <c r="G25" s="4">
        <v>1706.69</v>
      </c>
      <c r="H25" s="4">
        <v>2.5</v>
      </c>
    </row>
    <row r="26" spans="2:8">
      <c r="B26" s="1" t="s">
        <v>2010</v>
      </c>
      <c r="C26" s="11" t="s">
        <v>649</v>
      </c>
      <c r="D26" s="1" t="s">
        <v>680</v>
      </c>
      <c r="E26" s="1" t="s">
        <v>1396</v>
      </c>
      <c r="F26" s="4">
        <v>156000</v>
      </c>
      <c r="G26" s="4">
        <v>1448.77</v>
      </c>
      <c r="H26" s="4">
        <v>2.12</v>
      </c>
    </row>
    <row r="27" spans="2:8">
      <c r="B27" s="1" t="s">
        <v>2208</v>
      </c>
      <c r="C27" s="11" t="s">
        <v>649</v>
      </c>
      <c r="D27" s="1" t="s">
        <v>662</v>
      </c>
      <c r="E27" s="1" t="s">
        <v>1358</v>
      </c>
      <c r="F27" s="4">
        <v>2700000</v>
      </c>
      <c r="G27" s="4">
        <v>1431</v>
      </c>
      <c r="H27" s="4">
        <v>2.1</v>
      </c>
    </row>
    <row r="28" spans="2:8">
      <c r="B28" s="1" t="s">
        <v>2315</v>
      </c>
      <c r="C28" s="11" t="s">
        <v>649</v>
      </c>
      <c r="D28" s="1" t="s">
        <v>650</v>
      </c>
      <c r="E28" s="1" t="s">
        <v>1397</v>
      </c>
      <c r="F28" s="4">
        <v>2700000</v>
      </c>
      <c r="G28" s="4">
        <v>1409.4</v>
      </c>
      <c r="H28" s="4">
        <v>2.06</v>
      </c>
    </row>
    <row r="29" spans="2:8">
      <c r="B29" s="1" t="s">
        <v>1151</v>
      </c>
      <c r="C29" s="11" t="s">
        <v>649</v>
      </c>
      <c r="D29" s="1" t="s">
        <v>662</v>
      </c>
      <c r="E29" s="1" t="s">
        <v>694</v>
      </c>
      <c r="F29" s="4">
        <v>103100</v>
      </c>
      <c r="G29" s="4">
        <v>1193.28</v>
      </c>
      <c r="H29" s="4">
        <v>1.75</v>
      </c>
    </row>
    <row r="30" spans="2:8">
      <c r="B30" s="1" t="s">
        <v>2042</v>
      </c>
      <c r="C30" s="11" t="s">
        <v>649</v>
      </c>
      <c r="D30" s="1" t="s">
        <v>1360</v>
      </c>
      <c r="E30" s="1" t="s">
        <v>1374</v>
      </c>
      <c r="F30" s="4">
        <v>30000</v>
      </c>
      <c r="G30" s="4">
        <v>832.91</v>
      </c>
      <c r="H30" s="4">
        <v>1.22</v>
      </c>
    </row>
    <row r="31" spans="2:8">
      <c r="B31" s="1" t="s">
        <v>2233</v>
      </c>
      <c r="C31" s="11" t="s">
        <v>649</v>
      </c>
      <c r="D31" s="1" t="s">
        <v>1360</v>
      </c>
      <c r="E31" s="1" t="s">
        <v>1398</v>
      </c>
      <c r="F31" s="4">
        <v>111280</v>
      </c>
      <c r="G31" s="4">
        <v>711.25</v>
      </c>
      <c r="H31" s="4">
        <v>1.04</v>
      </c>
    </row>
    <row r="32" spans="2:8">
      <c r="B32" s="2" t="s">
        <v>710</v>
      </c>
      <c r="C32" s="10"/>
      <c r="D32" s="2"/>
      <c r="E32" s="2"/>
      <c r="F32" s="7"/>
      <c r="G32" s="7">
        <f>SUM(G12:G31)</f>
        <v>67606.440000000017</v>
      </c>
      <c r="H32" s="7">
        <f>SUM(H12:H31)</f>
        <v>98.98</v>
      </c>
    </row>
    <row r="33" spans="2:8">
      <c r="B33" s="2" t="s">
        <v>1375</v>
      </c>
      <c r="C33" s="10"/>
      <c r="D33" s="2"/>
      <c r="E33" s="2"/>
      <c r="F33" s="7"/>
      <c r="G33" s="7">
        <v>1028.23</v>
      </c>
      <c r="H33" s="7">
        <v>1.51</v>
      </c>
    </row>
    <row r="34" spans="2:8">
      <c r="B34" s="2" t="s">
        <v>144</v>
      </c>
      <c r="C34" s="10"/>
      <c r="D34" s="2"/>
      <c r="E34" s="2"/>
      <c r="F34" s="7"/>
      <c r="G34" s="7">
        <v>68634.67</v>
      </c>
      <c r="H34" s="7">
        <v>100.5</v>
      </c>
    </row>
    <row r="35" spans="2:8">
      <c r="B35" s="2" t="s">
        <v>145</v>
      </c>
      <c r="C35" s="10"/>
      <c r="D35" s="2"/>
      <c r="E35" s="2"/>
      <c r="F35" s="7"/>
      <c r="G35" s="7">
        <v>-340.77629808000756</v>
      </c>
      <c r="H35" s="7">
        <v>-0.5</v>
      </c>
    </row>
    <row r="36" spans="2:8">
      <c r="B36" s="2" t="s">
        <v>146</v>
      </c>
      <c r="C36" s="10"/>
      <c r="D36" s="2"/>
      <c r="E36" s="2"/>
      <c r="F36" s="7"/>
      <c r="G36" s="7">
        <v>68293.893701919995</v>
      </c>
      <c r="H36" s="7">
        <v>100</v>
      </c>
    </row>
    <row r="37" spans="2:8">
      <c r="B37" s="2"/>
      <c r="C37" s="10"/>
      <c r="D37" s="2"/>
      <c r="E37" s="2"/>
      <c r="F37" s="7"/>
      <c r="G37" s="7"/>
      <c r="H37" s="7"/>
    </row>
    <row r="38" spans="2:8" s="2" customFormat="1">
      <c r="B38" s="2" t="s">
        <v>147</v>
      </c>
      <c r="C38" s="10"/>
      <c r="F38" s="7"/>
      <c r="G38" s="7"/>
      <c r="H38" s="7"/>
    </row>
    <row r="39" spans="2:8" s="2" customFormat="1">
      <c r="B39" s="2" t="s">
        <v>148</v>
      </c>
      <c r="C39" s="10"/>
      <c r="F39" s="7"/>
      <c r="G39" s="7"/>
      <c r="H39" s="7"/>
    </row>
    <row r="40" spans="2:8">
      <c r="B40" s="2" t="s">
        <v>151</v>
      </c>
    </row>
    <row r="41" spans="2:8">
      <c r="B41" s="2" t="s">
        <v>1376</v>
      </c>
    </row>
    <row r="42" spans="2:8">
      <c r="B42" s="2" t="s">
        <v>152</v>
      </c>
    </row>
    <row r="43" spans="2:8">
      <c r="B43" s="2" t="s">
        <v>1399</v>
      </c>
      <c r="C43" s="10"/>
    </row>
    <row r="44" spans="2:8">
      <c r="B44" s="2" t="s">
        <v>1400</v>
      </c>
      <c r="C44" s="10"/>
    </row>
    <row r="45" spans="2:8">
      <c r="B45" s="2" t="s">
        <v>1401</v>
      </c>
      <c r="C45" s="10"/>
    </row>
    <row r="46" spans="2:8">
      <c r="B46" s="2" t="s">
        <v>1402</v>
      </c>
      <c r="C46" s="10"/>
    </row>
    <row r="47" spans="2:8">
      <c r="B47" s="2" t="s">
        <v>1403</v>
      </c>
      <c r="C47" s="10"/>
    </row>
    <row r="48" spans="2:8">
      <c r="B48" s="2" t="s">
        <v>1404</v>
      </c>
      <c r="C48" s="10"/>
    </row>
    <row r="49" spans="2:3">
      <c r="B49" s="2" t="s">
        <v>1405</v>
      </c>
      <c r="C49" s="10"/>
    </row>
    <row r="50" spans="2:3">
      <c r="B50" s="2" t="s">
        <v>1406</v>
      </c>
      <c r="C50" s="10"/>
    </row>
    <row r="51" spans="2:3">
      <c r="B51" s="2" t="s">
        <v>2354</v>
      </c>
      <c r="C51" s="10"/>
    </row>
    <row r="52" spans="2:3">
      <c r="B52" s="2" t="s">
        <v>161</v>
      </c>
    </row>
    <row r="53" spans="2:3">
      <c r="B53" s="2" t="s">
        <v>162</v>
      </c>
    </row>
  </sheetData>
  <mergeCells count="2">
    <mergeCell ref="B1:E1"/>
    <mergeCell ref="C3:C8"/>
  </mergeCells>
  <hyperlinks>
    <hyperlink ref="A1" location="Index!A1" display="Index" xr:uid="{33E28F40-45A7-4089-B5B1-6A4A7265294F}"/>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9E24C-04B3-4C6D-9077-5B2B07D1CF92}">
  <sheetPr codeName="Sheet37"/>
  <dimension ref="A1:I73"/>
  <sheetViews>
    <sheetView workbookViewId="0">
      <selection activeCell="B24" sqref="B24"/>
    </sheetView>
  </sheetViews>
  <sheetFormatPr defaultRowHeight="12.75"/>
  <cols>
    <col min="1" max="1" width="5.42578125" style="1" bestFit="1" customWidth="1"/>
    <col min="2" max="2" width="66.7109375" style="1" customWidth="1"/>
    <col min="3" max="3" width="25.7109375" style="11"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92.140625" style="1" bestFit="1" customWidth="1"/>
    <col min="259" max="259" width="13.140625" style="1" bestFit="1" customWidth="1"/>
    <col min="260" max="260" width="27.710937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92.140625" style="1" bestFit="1" customWidth="1"/>
    <col min="515" max="515" width="13.140625" style="1" bestFit="1" customWidth="1"/>
    <col min="516" max="516" width="27.710937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92.140625" style="1" bestFit="1" customWidth="1"/>
    <col min="771" max="771" width="13.140625" style="1" bestFit="1" customWidth="1"/>
    <col min="772" max="772" width="27.710937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92.140625" style="1" bestFit="1" customWidth="1"/>
    <col min="1027" max="1027" width="13.140625" style="1" bestFit="1" customWidth="1"/>
    <col min="1028" max="1028" width="27.710937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92.140625" style="1" bestFit="1" customWidth="1"/>
    <col min="1283" max="1283" width="13.140625" style="1" bestFit="1" customWidth="1"/>
    <col min="1284" max="1284" width="27.710937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92.140625" style="1" bestFit="1" customWidth="1"/>
    <col min="1539" max="1539" width="13.140625" style="1" bestFit="1" customWidth="1"/>
    <col min="1540" max="1540" width="27.710937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92.140625" style="1" bestFit="1" customWidth="1"/>
    <col min="1795" max="1795" width="13.140625" style="1" bestFit="1" customWidth="1"/>
    <col min="1796" max="1796" width="27.710937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92.140625" style="1" bestFit="1" customWidth="1"/>
    <col min="2051" max="2051" width="13.140625" style="1" bestFit="1" customWidth="1"/>
    <col min="2052" max="2052" width="27.710937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92.140625" style="1" bestFit="1" customWidth="1"/>
    <col min="2307" max="2307" width="13.140625" style="1" bestFit="1" customWidth="1"/>
    <col min="2308" max="2308" width="27.710937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92.140625" style="1" bestFit="1" customWidth="1"/>
    <col min="2563" max="2563" width="13.140625" style="1" bestFit="1" customWidth="1"/>
    <col min="2564" max="2564" width="27.710937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92.140625" style="1" bestFit="1" customWidth="1"/>
    <col min="2819" max="2819" width="13.140625" style="1" bestFit="1" customWidth="1"/>
    <col min="2820" max="2820" width="27.710937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92.140625" style="1" bestFit="1" customWidth="1"/>
    <col min="3075" max="3075" width="13.140625" style="1" bestFit="1" customWidth="1"/>
    <col min="3076" max="3076" width="27.710937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92.140625" style="1" bestFit="1" customWidth="1"/>
    <col min="3331" max="3331" width="13.140625" style="1" bestFit="1" customWidth="1"/>
    <col min="3332" max="3332" width="27.710937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92.140625" style="1" bestFit="1" customWidth="1"/>
    <col min="3587" max="3587" width="13.140625" style="1" bestFit="1" customWidth="1"/>
    <col min="3588" max="3588" width="27.710937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92.140625" style="1" bestFit="1" customWidth="1"/>
    <col min="3843" max="3843" width="13.140625" style="1" bestFit="1" customWidth="1"/>
    <col min="3844" max="3844" width="27.710937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92.140625" style="1" bestFit="1" customWidth="1"/>
    <col min="4099" max="4099" width="13.140625" style="1" bestFit="1" customWidth="1"/>
    <col min="4100" max="4100" width="27.710937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92.140625" style="1" bestFit="1" customWidth="1"/>
    <col min="4355" max="4355" width="13.140625" style="1" bestFit="1" customWidth="1"/>
    <col min="4356" max="4356" width="27.710937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92.140625" style="1" bestFit="1" customWidth="1"/>
    <col min="4611" max="4611" width="13.140625" style="1" bestFit="1" customWidth="1"/>
    <col min="4612" max="4612" width="27.710937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92.140625" style="1" bestFit="1" customWidth="1"/>
    <col min="4867" max="4867" width="13.140625" style="1" bestFit="1" customWidth="1"/>
    <col min="4868" max="4868" width="27.710937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92.140625" style="1" bestFit="1" customWidth="1"/>
    <col min="5123" max="5123" width="13.140625" style="1" bestFit="1" customWidth="1"/>
    <col min="5124" max="5124" width="27.710937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92.140625" style="1" bestFit="1" customWidth="1"/>
    <col min="5379" max="5379" width="13.140625" style="1" bestFit="1" customWidth="1"/>
    <col min="5380" max="5380" width="27.710937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92.140625" style="1" bestFit="1" customWidth="1"/>
    <col min="5635" max="5635" width="13.140625" style="1" bestFit="1" customWidth="1"/>
    <col min="5636" max="5636" width="27.710937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92.140625" style="1" bestFit="1" customWidth="1"/>
    <col min="5891" max="5891" width="13.140625" style="1" bestFit="1" customWidth="1"/>
    <col min="5892" max="5892" width="27.710937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92.140625" style="1" bestFit="1" customWidth="1"/>
    <col min="6147" max="6147" width="13.140625" style="1" bestFit="1" customWidth="1"/>
    <col min="6148" max="6148" width="27.710937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92.140625" style="1" bestFit="1" customWidth="1"/>
    <col min="6403" max="6403" width="13.140625" style="1" bestFit="1" customWidth="1"/>
    <col min="6404" max="6404" width="27.710937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92.140625" style="1" bestFit="1" customWidth="1"/>
    <col min="6659" max="6659" width="13.140625" style="1" bestFit="1" customWidth="1"/>
    <col min="6660" max="6660" width="27.710937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92.140625" style="1" bestFit="1" customWidth="1"/>
    <col min="6915" max="6915" width="13.140625" style="1" bestFit="1" customWidth="1"/>
    <col min="6916" max="6916" width="27.710937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92.140625" style="1" bestFit="1" customWidth="1"/>
    <col min="7171" max="7171" width="13.140625" style="1" bestFit="1" customWidth="1"/>
    <col min="7172" max="7172" width="27.710937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92.140625" style="1" bestFit="1" customWidth="1"/>
    <col min="7427" max="7427" width="13.140625" style="1" bestFit="1" customWidth="1"/>
    <col min="7428" max="7428" width="27.710937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92.140625" style="1" bestFit="1" customWidth="1"/>
    <col min="7683" max="7683" width="13.140625" style="1" bestFit="1" customWidth="1"/>
    <col min="7684" max="7684" width="27.710937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92.140625" style="1" bestFit="1" customWidth="1"/>
    <col min="7939" max="7939" width="13.140625" style="1" bestFit="1" customWidth="1"/>
    <col min="7940" max="7940" width="27.710937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92.140625" style="1" bestFit="1" customWidth="1"/>
    <col min="8195" max="8195" width="13.140625" style="1" bestFit="1" customWidth="1"/>
    <col min="8196" max="8196" width="27.710937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92.140625" style="1" bestFit="1" customWidth="1"/>
    <col min="8451" max="8451" width="13.140625" style="1" bestFit="1" customWidth="1"/>
    <col min="8452" max="8452" width="27.710937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92.140625" style="1" bestFit="1" customWidth="1"/>
    <col min="8707" max="8707" width="13.140625" style="1" bestFit="1" customWidth="1"/>
    <col min="8708" max="8708" width="27.710937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92.140625" style="1" bestFit="1" customWidth="1"/>
    <col min="8963" max="8963" width="13.140625" style="1" bestFit="1" customWidth="1"/>
    <col min="8964" max="8964" width="27.710937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92.140625" style="1" bestFit="1" customWidth="1"/>
    <col min="9219" max="9219" width="13.140625" style="1" bestFit="1" customWidth="1"/>
    <col min="9220" max="9220" width="27.710937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92.140625" style="1" bestFit="1" customWidth="1"/>
    <col min="9475" max="9475" width="13.140625" style="1" bestFit="1" customWidth="1"/>
    <col min="9476" max="9476" width="27.710937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92.140625" style="1" bestFit="1" customWidth="1"/>
    <col min="9731" max="9731" width="13.140625" style="1" bestFit="1" customWidth="1"/>
    <col min="9732" max="9732" width="27.710937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92.140625" style="1" bestFit="1" customWidth="1"/>
    <col min="9987" max="9987" width="13.140625" style="1" bestFit="1" customWidth="1"/>
    <col min="9988" max="9988" width="27.710937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92.140625" style="1" bestFit="1" customWidth="1"/>
    <col min="10243" max="10243" width="13.140625" style="1" bestFit="1" customWidth="1"/>
    <col min="10244" max="10244" width="27.710937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92.140625" style="1" bestFit="1" customWidth="1"/>
    <col min="10499" max="10499" width="13.140625" style="1" bestFit="1" customWidth="1"/>
    <col min="10500" max="10500" width="27.710937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92.140625" style="1" bestFit="1" customWidth="1"/>
    <col min="10755" max="10755" width="13.140625" style="1" bestFit="1" customWidth="1"/>
    <col min="10756" max="10756" width="27.710937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92.140625" style="1" bestFit="1" customWidth="1"/>
    <col min="11011" max="11011" width="13.140625" style="1" bestFit="1" customWidth="1"/>
    <col min="11012" max="11012" width="27.710937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92.140625" style="1" bestFit="1" customWidth="1"/>
    <col min="11267" max="11267" width="13.140625" style="1" bestFit="1" customWidth="1"/>
    <col min="11268" max="11268" width="27.710937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92.140625" style="1" bestFit="1" customWidth="1"/>
    <col min="11523" max="11523" width="13.140625" style="1" bestFit="1" customWidth="1"/>
    <col min="11524" max="11524" width="27.710937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92.140625" style="1" bestFit="1" customWidth="1"/>
    <col min="11779" max="11779" width="13.140625" style="1" bestFit="1" customWidth="1"/>
    <col min="11780" max="11780" width="27.710937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92.140625" style="1" bestFit="1" customWidth="1"/>
    <col min="12035" max="12035" width="13.140625" style="1" bestFit="1" customWidth="1"/>
    <col min="12036" max="12036" width="27.710937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92.140625" style="1" bestFit="1" customWidth="1"/>
    <col min="12291" max="12291" width="13.140625" style="1" bestFit="1" customWidth="1"/>
    <col min="12292" max="12292" width="27.710937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92.140625" style="1" bestFit="1" customWidth="1"/>
    <col min="12547" max="12547" width="13.140625" style="1" bestFit="1" customWidth="1"/>
    <col min="12548" max="12548" width="27.710937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92.140625" style="1" bestFit="1" customWidth="1"/>
    <col min="12803" max="12803" width="13.140625" style="1" bestFit="1" customWidth="1"/>
    <col min="12804" max="12804" width="27.710937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92.140625" style="1" bestFit="1" customWidth="1"/>
    <col min="13059" max="13059" width="13.140625" style="1" bestFit="1" customWidth="1"/>
    <col min="13060" max="13060" width="27.710937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92.140625" style="1" bestFit="1" customWidth="1"/>
    <col min="13315" max="13315" width="13.140625" style="1" bestFit="1" customWidth="1"/>
    <col min="13316" max="13316" width="27.710937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92.140625" style="1" bestFit="1" customWidth="1"/>
    <col min="13571" max="13571" width="13.140625" style="1" bestFit="1" customWidth="1"/>
    <col min="13572" max="13572" width="27.710937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92.140625" style="1" bestFit="1" customWidth="1"/>
    <col min="13827" max="13827" width="13.140625" style="1" bestFit="1" customWidth="1"/>
    <col min="13828" max="13828" width="27.710937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92.140625" style="1" bestFit="1" customWidth="1"/>
    <col min="14083" max="14083" width="13.140625" style="1" bestFit="1" customWidth="1"/>
    <col min="14084" max="14084" width="27.710937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92.140625" style="1" bestFit="1" customWidth="1"/>
    <col min="14339" max="14339" width="13.140625" style="1" bestFit="1" customWidth="1"/>
    <col min="14340" max="14340" width="27.710937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92.140625" style="1" bestFit="1" customWidth="1"/>
    <col min="14595" max="14595" width="13.140625" style="1" bestFit="1" customWidth="1"/>
    <col min="14596" max="14596" width="27.710937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92.140625" style="1" bestFit="1" customWidth="1"/>
    <col min="14851" max="14851" width="13.140625" style="1" bestFit="1" customWidth="1"/>
    <col min="14852" max="14852" width="27.710937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92.140625" style="1" bestFit="1" customWidth="1"/>
    <col min="15107" max="15107" width="13.140625" style="1" bestFit="1" customWidth="1"/>
    <col min="15108" max="15108" width="27.710937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92.140625" style="1" bestFit="1" customWidth="1"/>
    <col min="15363" max="15363" width="13.140625" style="1" bestFit="1" customWidth="1"/>
    <col min="15364" max="15364" width="27.710937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92.140625" style="1" bestFit="1" customWidth="1"/>
    <col min="15619" max="15619" width="13.140625" style="1" bestFit="1" customWidth="1"/>
    <col min="15620" max="15620" width="27.710937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92.140625" style="1" bestFit="1" customWidth="1"/>
    <col min="15875" max="15875" width="13.140625" style="1" bestFit="1" customWidth="1"/>
    <col min="15876" max="15876" width="27.710937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92.140625" style="1" bestFit="1" customWidth="1"/>
    <col min="16131" max="16131" width="13.140625" style="1" bestFit="1" customWidth="1"/>
    <col min="16132" max="16132" width="27.710937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9">
      <c r="A1" s="3" t="s">
        <v>0</v>
      </c>
      <c r="B1" s="265" t="s">
        <v>1300</v>
      </c>
      <c r="C1" s="265"/>
      <c r="D1" s="265"/>
      <c r="E1" s="265"/>
    </row>
    <row r="2" spans="1:9" ht="13.5" thickBot="1"/>
    <row r="3" spans="1:9" ht="15">
      <c r="B3" s="102" t="s">
        <v>2467</v>
      </c>
      <c r="C3" s="296"/>
    </row>
    <row r="4" spans="1:9" ht="30">
      <c r="B4" s="103" t="s">
        <v>2468</v>
      </c>
      <c r="C4" s="297"/>
    </row>
    <row r="5" spans="1:9" ht="15">
      <c r="B5" s="103"/>
      <c r="C5" s="297"/>
    </row>
    <row r="6" spans="1:9" ht="15">
      <c r="B6" s="103" t="s">
        <v>2359</v>
      </c>
      <c r="C6" s="297"/>
    </row>
    <row r="7" spans="1:9" ht="15">
      <c r="B7" s="103" t="s">
        <v>2376</v>
      </c>
      <c r="C7" s="297"/>
    </row>
    <row r="8" spans="1:9" ht="30.75" thickBot="1">
      <c r="B8" s="104" t="s">
        <v>2469</v>
      </c>
      <c r="C8" s="298"/>
    </row>
    <row r="10" spans="1:9" s="87" customFormat="1">
      <c r="B10" s="87" t="s">
        <v>48</v>
      </c>
      <c r="C10" s="88"/>
      <c r="F10" s="89"/>
      <c r="G10" s="89"/>
      <c r="H10" s="89"/>
    </row>
    <row r="11" spans="1:9" s="87" customFormat="1">
      <c r="C11" s="88"/>
      <c r="F11" s="89"/>
      <c r="G11" s="89"/>
      <c r="H11" s="89"/>
    </row>
    <row r="12" spans="1:9" s="87" customFormat="1">
      <c r="B12" s="165" t="s">
        <v>49</v>
      </c>
      <c r="C12" s="166" t="s">
        <v>50</v>
      </c>
      <c r="D12" s="165" t="s">
        <v>646</v>
      </c>
      <c r="E12" s="165" t="s">
        <v>52</v>
      </c>
      <c r="F12" s="167" t="s">
        <v>53</v>
      </c>
      <c r="G12" s="167" t="s">
        <v>54</v>
      </c>
      <c r="H12" s="167" t="s">
        <v>55</v>
      </c>
      <c r="I12" s="151" t="s">
        <v>647</v>
      </c>
    </row>
    <row r="13" spans="1:9" s="87" customFormat="1">
      <c r="B13" s="151" t="s">
        <v>648</v>
      </c>
      <c r="C13" s="88"/>
      <c r="F13" s="89"/>
      <c r="G13" s="89"/>
      <c r="H13" s="89"/>
    </row>
    <row r="14" spans="1:9" s="87" customFormat="1">
      <c r="B14" s="151" t="s">
        <v>57</v>
      </c>
      <c r="C14" s="88"/>
      <c r="F14" s="89"/>
      <c r="G14" s="89"/>
      <c r="H14" s="89"/>
    </row>
    <row r="15" spans="1:9" s="87" customFormat="1">
      <c r="B15" s="87" t="s">
        <v>1126</v>
      </c>
      <c r="C15" s="88" t="s">
        <v>649</v>
      </c>
      <c r="D15" s="87" t="s">
        <v>655</v>
      </c>
      <c r="E15" s="87" t="s">
        <v>656</v>
      </c>
      <c r="F15" s="89">
        <v>2030000</v>
      </c>
      <c r="G15" s="89">
        <v>27493.31</v>
      </c>
      <c r="H15" s="89">
        <v>21.41</v>
      </c>
    </row>
    <row r="16" spans="1:9" s="87" customFormat="1">
      <c r="B16" s="87" t="s">
        <v>1127</v>
      </c>
      <c r="C16" s="88" t="s">
        <v>649</v>
      </c>
      <c r="D16" s="87" t="s">
        <v>655</v>
      </c>
      <c r="E16" s="87" t="s">
        <v>657</v>
      </c>
      <c r="F16" s="89">
        <v>572126</v>
      </c>
      <c r="G16" s="89">
        <v>17367.740000000002</v>
      </c>
      <c r="H16" s="89">
        <v>13.53</v>
      </c>
    </row>
    <row r="17" spans="2:8" s="87" customFormat="1">
      <c r="B17" s="87" t="s">
        <v>1132</v>
      </c>
      <c r="C17" s="88" t="s">
        <v>649</v>
      </c>
      <c r="D17" s="87" t="s">
        <v>655</v>
      </c>
      <c r="E17" s="87" t="s">
        <v>664</v>
      </c>
      <c r="F17" s="89">
        <v>1199000</v>
      </c>
      <c r="G17" s="89">
        <v>10778.41</v>
      </c>
      <c r="H17" s="89">
        <v>8.39</v>
      </c>
    </row>
    <row r="18" spans="2:8" s="87" customFormat="1">
      <c r="B18" s="87" t="s">
        <v>2037</v>
      </c>
      <c r="C18" s="88" t="s">
        <v>649</v>
      </c>
      <c r="D18" s="87" t="s">
        <v>655</v>
      </c>
      <c r="E18" s="87" t="s">
        <v>1407</v>
      </c>
      <c r="F18" s="89">
        <v>835000</v>
      </c>
      <c r="G18" s="89">
        <v>8019.34</v>
      </c>
      <c r="H18" s="89">
        <v>6.25</v>
      </c>
    </row>
    <row r="19" spans="2:8" s="87" customFormat="1">
      <c r="B19" s="87" t="s">
        <v>2201</v>
      </c>
      <c r="C19" s="88" t="s">
        <v>649</v>
      </c>
      <c r="D19" s="87" t="s">
        <v>655</v>
      </c>
      <c r="E19" s="87" t="s">
        <v>1359</v>
      </c>
      <c r="F19" s="89">
        <v>375363</v>
      </c>
      <c r="G19" s="89">
        <v>7651.02</v>
      </c>
      <c r="H19" s="89">
        <v>5.96</v>
      </c>
    </row>
    <row r="20" spans="2:8" s="87" customFormat="1">
      <c r="B20" s="87" t="s">
        <v>2205</v>
      </c>
      <c r="C20" s="88" t="s">
        <v>649</v>
      </c>
      <c r="D20" s="87" t="s">
        <v>655</v>
      </c>
      <c r="E20" s="87" t="s">
        <v>1408</v>
      </c>
      <c r="F20" s="89">
        <v>1350000</v>
      </c>
      <c r="G20" s="89">
        <v>6652.13</v>
      </c>
      <c r="H20" s="89">
        <v>5.18</v>
      </c>
    </row>
    <row r="21" spans="2:8" s="87" customFormat="1">
      <c r="B21" s="87" t="s">
        <v>1141</v>
      </c>
      <c r="C21" s="88" t="s">
        <v>649</v>
      </c>
      <c r="D21" s="87" t="s">
        <v>678</v>
      </c>
      <c r="E21" s="87" t="s">
        <v>679</v>
      </c>
      <c r="F21" s="89">
        <v>107330</v>
      </c>
      <c r="G21" s="89">
        <v>5274.95</v>
      </c>
      <c r="H21" s="89">
        <v>4.1100000000000003</v>
      </c>
    </row>
    <row r="22" spans="2:8" s="87" customFormat="1">
      <c r="B22" s="87" t="s">
        <v>1162</v>
      </c>
      <c r="C22" s="88" t="s">
        <v>649</v>
      </c>
      <c r="D22" s="87" t="s">
        <v>655</v>
      </c>
      <c r="E22" s="87" t="s">
        <v>707</v>
      </c>
      <c r="F22" s="89">
        <v>181000</v>
      </c>
      <c r="G22" s="89">
        <v>3811.86</v>
      </c>
      <c r="H22" s="89">
        <v>2.97</v>
      </c>
    </row>
    <row r="23" spans="2:8" s="87" customFormat="1">
      <c r="B23" s="87" t="s">
        <v>2264</v>
      </c>
      <c r="C23" s="88" t="s">
        <v>649</v>
      </c>
      <c r="D23" s="87" t="s">
        <v>655</v>
      </c>
      <c r="E23" s="87" t="s">
        <v>1409</v>
      </c>
      <c r="F23" s="89">
        <v>517000</v>
      </c>
      <c r="G23" s="89">
        <v>3810.55</v>
      </c>
      <c r="H23" s="89">
        <v>2.97</v>
      </c>
    </row>
    <row r="24" spans="2:8" s="87" customFormat="1">
      <c r="B24" s="87" t="s">
        <v>2314</v>
      </c>
      <c r="C24" s="88" t="s">
        <v>649</v>
      </c>
      <c r="D24" s="87" t="s">
        <v>655</v>
      </c>
      <c r="E24" s="87" t="s">
        <v>1410</v>
      </c>
      <c r="F24" s="89">
        <v>1505000</v>
      </c>
      <c r="G24" s="89">
        <v>3697.79</v>
      </c>
      <c r="H24" s="89">
        <v>2.88</v>
      </c>
    </row>
    <row r="25" spans="2:8" s="87" customFormat="1">
      <c r="B25" s="87" t="s">
        <v>2324</v>
      </c>
      <c r="C25" s="88" t="s">
        <v>649</v>
      </c>
      <c r="D25" s="87" t="s">
        <v>1411</v>
      </c>
      <c r="E25" s="87" t="s">
        <v>1412</v>
      </c>
      <c r="F25" s="89">
        <v>109500</v>
      </c>
      <c r="G25" s="89">
        <v>2988.15</v>
      </c>
      <c r="H25" s="89">
        <v>2.33</v>
      </c>
    </row>
    <row r="26" spans="2:8" s="87" customFormat="1">
      <c r="B26" s="87" t="s">
        <v>2027</v>
      </c>
      <c r="C26" s="88" t="s">
        <v>649</v>
      </c>
      <c r="D26" s="87" t="s">
        <v>655</v>
      </c>
      <c r="E26" s="87" t="s">
        <v>1413</v>
      </c>
      <c r="F26" s="89">
        <v>69000</v>
      </c>
      <c r="G26" s="89">
        <v>2684.27</v>
      </c>
      <c r="H26" s="89">
        <v>2.09</v>
      </c>
    </row>
    <row r="27" spans="2:8" s="87" customFormat="1">
      <c r="B27" s="87" t="s">
        <v>2065</v>
      </c>
      <c r="C27" s="88" t="s">
        <v>649</v>
      </c>
      <c r="D27" s="87" t="s">
        <v>655</v>
      </c>
      <c r="E27" s="87" t="s">
        <v>1414</v>
      </c>
      <c r="F27" s="89">
        <v>138000</v>
      </c>
      <c r="G27" s="89">
        <v>2435.42</v>
      </c>
      <c r="H27" s="89">
        <v>1.9</v>
      </c>
    </row>
    <row r="28" spans="2:8" s="87" customFormat="1">
      <c r="B28" s="87" t="s">
        <v>2274</v>
      </c>
      <c r="C28" s="88" t="s">
        <v>649</v>
      </c>
      <c r="D28" s="87" t="s">
        <v>655</v>
      </c>
      <c r="E28" s="87" t="s">
        <v>1415</v>
      </c>
      <c r="F28" s="89">
        <v>62500</v>
      </c>
      <c r="G28" s="89">
        <v>2175.06</v>
      </c>
      <c r="H28" s="89">
        <v>1.69</v>
      </c>
    </row>
    <row r="29" spans="2:8" s="87" customFormat="1">
      <c r="B29" s="87" t="s">
        <v>2029</v>
      </c>
      <c r="C29" s="88" t="s">
        <v>649</v>
      </c>
      <c r="D29" s="87" t="s">
        <v>1372</v>
      </c>
      <c r="E29" s="87" t="s">
        <v>1416</v>
      </c>
      <c r="F29" s="89">
        <v>118816</v>
      </c>
      <c r="G29" s="89">
        <v>2128.4699999999998</v>
      </c>
      <c r="H29" s="89">
        <v>1.66</v>
      </c>
    </row>
    <row r="30" spans="2:8" s="87" customFormat="1">
      <c r="B30" s="87" t="s">
        <v>2284</v>
      </c>
      <c r="C30" s="88" t="s">
        <v>649</v>
      </c>
      <c r="D30" s="87" t="s">
        <v>655</v>
      </c>
      <c r="E30" s="87" t="s">
        <v>1417</v>
      </c>
      <c r="F30" s="89">
        <v>1000000</v>
      </c>
      <c r="G30" s="89">
        <v>1972.5</v>
      </c>
      <c r="H30" s="89">
        <v>1.54</v>
      </c>
    </row>
    <row r="31" spans="2:8" s="87" customFormat="1">
      <c r="B31" s="87" t="s">
        <v>2325</v>
      </c>
      <c r="C31" s="88" t="s">
        <v>649</v>
      </c>
      <c r="D31" s="87" t="s">
        <v>678</v>
      </c>
      <c r="E31" s="87" t="s">
        <v>1418</v>
      </c>
      <c r="F31" s="89">
        <v>22089</v>
      </c>
      <c r="G31" s="89">
        <v>1755.78</v>
      </c>
      <c r="H31" s="89">
        <v>1.37</v>
      </c>
    </row>
    <row r="32" spans="2:8" s="87" customFormat="1">
      <c r="B32" s="87" t="s">
        <v>2299</v>
      </c>
      <c r="C32" s="88" t="s">
        <v>649</v>
      </c>
      <c r="D32" s="87" t="s">
        <v>655</v>
      </c>
      <c r="E32" s="87" t="s">
        <v>1419</v>
      </c>
      <c r="F32" s="89">
        <v>1500000</v>
      </c>
      <c r="G32" s="89">
        <v>1692</v>
      </c>
      <c r="H32" s="89">
        <v>1.32</v>
      </c>
    </row>
    <row r="33" spans="2:8" s="87" customFormat="1">
      <c r="B33" s="87" t="s">
        <v>2326</v>
      </c>
      <c r="C33" s="88" t="s">
        <v>649</v>
      </c>
      <c r="D33" s="87" t="s">
        <v>678</v>
      </c>
      <c r="E33" s="87" t="s">
        <v>1420</v>
      </c>
      <c r="F33" s="89">
        <v>180000</v>
      </c>
      <c r="G33" s="89">
        <v>1579.68</v>
      </c>
      <c r="H33" s="89">
        <v>1.23</v>
      </c>
    </row>
    <row r="34" spans="2:8" s="87" customFormat="1">
      <c r="B34" s="87" t="s">
        <v>2327</v>
      </c>
      <c r="C34" s="88" t="s">
        <v>649</v>
      </c>
      <c r="D34" s="87" t="s">
        <v>1421</v>
      </c>
      <c r="E34" s="87" t="s">
        <v>1422</v>
      </c>
      <c r="F34" s="89">
        <v>1276580</v>
      </c>
      <c r="G34" s="89">
        <v>1553.6</v>
      </c>
      <c r="H34" s="89">
        <v>1.21</v>
      </c>
    </row>
    <row r="35" spans="2:8" s="87" customFormat="1">
      <c r="B35" s="87" t="s">
        <v>2328</v>
      </c>
      <c r="C35" s="88" t="s">
        <v>649</v>
      </c>
      <c r="D35" s="87" t="s">
        <v>655</v>
      </c>
      <c r="E35" s="87" t="s">
        <v>1423</v>
      </c>
      <c r="F35" s="89">
        <v>234233</v>
      </c>
      <c r="G35" s="89">
        <v>1341.92</v>
      </c>
      <c r="H35" s="89">
        <v>1.05</v>
      </c>
    </row>
    <row r="36" spans="2:8" s="87" customFormat="1">
      <c r="B36" s="87" t="s">
        <v>2261</v>
      </c>
      <c r="C36" s="88" t="s">
        <v>649</v>
      </c>
      <c r="D36" s="87" t="s">
        <v>1424</v>
      </c>
      <c r="E36" s="87" t="s">
        <v>1425</v>
      </c>
      <c r="F36" s="89">
        <v>2400</v>
      </c>
      <c r="G36" s="89">
        <v>1034.76</v>
      </c>
      <c r="H36" s="89">
        <v>0.81</v>
      </c>
    </row>
    <row r="37" spans="2:8" s="87" customFormat="1">
      <c r="B37" s="87" t="s">
        <v>1140</v>
      </c>
      <c r="C37" s="88" t="s">
        <v>649</v>
      </c>
      <c r="D37" s="87" t="s">
        <v>655</v>
      </c>
      <c r="E37" s="87" t="s">
        <v>677</v>
      </c>
      <c r="F37" s="89">
        <v>15400</v>
      </c>
      <c r="G37" s="89">
        <v>535.70000000000005</v>
      </c>
      <c r="H37" s="89">
        <v>0.42</v>
      </c>
    </row>
    <row r="38" spans="2:8" s="87" customFormat="1">
      <c r="B38" s="87" t="s">
        <v>2329</v>
      </c>
      <c r="C38" s="88" t="s">
        <v>649</v>
      </c>
      <c r="D38" s="87" t="s">
        <v>655</v>
      </c>
      <c r="E38" s="87" t="s">
        <v>1426</v>
      </c>
      <c r="F38" s="89">
        <v>40300</v>
      </c>
      <c r="G38" s="89">
        <v>502.08</v>
      </c>
      <c r="H38" s="89">
        <v>0.39</v>
      </c>
    </row>
    <row r="39" spans="2:8" s="87" customFormat="1">
      <c r="B39" s="87" t="s">
        <v>2330</v>
      </c>
      <c r="C39" s="88" t="s">
        <v>649</v>
      </c>
      <c r="D39" s="87" t="s">
        <v>1421</v>
      </c>
      <c r="E39" s="87" t="s">
        <v>1427</v>
      </c>
      <c r="F39" s="89">
        <v>45000</v>
      </c>
      <c r="G39" s="89">
        <v>495.09</v>
      </c>
      <c r="H39" s="89">
        <v>0.39</v>
      </c>
    </row>
    <row r="40" spans="2:8" s="87" customFormat="1">
      <c r="B40" s="87" t="s">
        <v>1161</v>
      </c>
      <c r="C40" s="88" t="s">
        <v>649</v>
      </c>
      <c r="D40" s="87" t="s">
        <v>678</v>
      </c>
      <c r="E40" s="87" t="s">
        <v>706</v>
      </c>
      <c r="F40" s="89">
        <v>50000</v>
      </c>
      <c r="G40" s="89">
        <v>473.05</v>
      </c>
      <c r="H40" s="89">
        <v>0.37</v>
      </c>
    </row>
    <row r="41" spans="2:8" s="87" customFormat="1">
      <c r="B41" s="87" t="s">
        <v>2331</v>
      </c>
      <c r="C41" s="88" t="s">
        <v>649</v>
      </c>
      <c r="D41" s="87" t="s">
        <v>1366</v>
      </c>
      <c r="E41" s="87" t="s">
        <v>1428</v>
      </c>
      <c r="F41" s="89">
        <v>4044</v>
      </c>
      <c r="G41" s="89">
        <v>70.23</v>
      </c>
      <c r="H41" s="89">
        <v>0.05</v>
      </c>
    </row>
    <row r="42" spans="2:8" s="87" customFormat="1">
      <c r="B42" s="151" t="s">
        <v>710</v>
      </c>
      <c r="C42" s="152"/>
      <c r="D42" s="151"/>
      <c r="E42" s="151"/>
      <c r="F42" s="153"/>
      <c r="G42" s="153">
        <f>SUM(G12:G41)</f>
        <v>119974.85999999999</v>
      </c>
      <c r="H42" s="153">
        <f>SUM(H12:H41)</f>
        <v>93.47</v>
      </c>
    </row>
    <row r="43" spans="2:8" s="87" customFormat="1">
      <c r="B43" s="165" t="s">
        <v>49</v>
      </c>
      <c r="C43" s="166" t="s">
        <v>50</v>
      </c>
      <c r="D43" s="165" t="s">
        <v>646</v>
      </c>
      <c r="E43" s="165" t="s">
        <v>52</v>
      </c>
      <c r="F43" s="167" t="s">
        <v>53</v>
      </c>
      <c r="G43" s="167" t="s">
        <v>54</v>
      </c>
      <c r="H43" s="167" t="s">
        <v>55</v>
      </c>
    </row>
    <row r="44" spans="2:8" s="87" customFormat="1">
      <c r="B44" s="151" t="s">
        <v>648</v>
      </c>
      <c r="C44" s="88"/>
      <c r="F44" s="89"/>
      <c r="G44" s="89"/>
      <c r="H44" s="89"/>
    </row>
    <row r="45" spans="2:8" s="87" customFormat="1">
      <c r="B45" s="151" t="s">
        <v>1429</v>
      </c>
      <c r="C45" s="88"/>
      <c r="F45" s="89"/>
      <c r="G45" s="89"/>
      <c r="H45" s="89"/>
    </row>
    <row r="46" spans="2:8" s="87" customFormat="1">
      <c r="B46" s="87" t="s">
        <v>1430</v>
      </c>
      <c r="C46" s="88" t="s">
        <v>649</v>
      </c>
      <c r="E46" s="87" t="s">
        <v>1431</v>
      </c>
      <c r="F46" s="89">
        <v>500</v>
      </c>
      <c r="G46" s="89">
        <v>1284.79</v>
      </c>
      <c r="H46" s="89">
        <v>1</v>
      </c>
    </row>
    <row r="47" spans="2:8" s="87" customFormat="1">
      <c r="B47" s="87" t="s">
        <v>1432</v>
      </c>
      <c r="C47" s="88" t="s">
        <v>649</v>
      </c>
      <c r="E47" s="87" t="s">
        <v>1433</v>
      </c>
      <c r="F47" s="89">
        <v>62500</v>
      </c>
      <c r="G47" s="89">
        <v>1251.45</v>
      </c>
      <c r="H47" s="89">
        <v>0.97</v>
      </c>
    </row>
    <row r="48" spans="2:8" s="87" customFormat="1">
      <c r="B48" s="87" t="s">
        <v>1434</v>
      </c>
      <c r="C48" s="88" t="s">
        <v>649</v>
      </c>
      <c r="E48" s="87" t="s">
        <v>1435</v>
      </c>
      <c r="F48" s="89">
        <v>6000</v>
      </c>
      <c r="G48" s="89">
        <v>1121.5</v>
      </c>
      <c r="H48" s="89">
        <v>0.87</v>
      </c>
    </row>
    <row r="49" spans="2:8" s="87" customFormat="1">
      <c r="B49" s="87" t="s">
        <v>1436</v>
      </c>
      <c r="C49" s="88" t="s">
        <v>649</v>
      </c>
      <c r="D49" s="87" t="s">
        <v>655</v>
      </c>
      <c r="E49" s="87" t="s">
        <v>1437</v>
      </c>
      <c r="F49" s="89">
        <v>50</v>
      </c>
      <c r="G49" s="89">
        <v>88.56</v>
      </c>
      <c r="H49" s="89">
        <v>7.0000000000000007E-2</v>
      </c>
    </row>
    <row r="50" spans="2:8" s="87" customFormat="1">
      <c r="B50" s="151" t="s">
        <v>1438</v>
      </c>
      <c r="C50" s="152"/>
      <c r="D50" s="151"/>
      <c r="E50" s="151"/>
      <c r="F50" s="153"/>
      <c r="G50" s="153">
        <f>SUM(G43:G49)</f>
        <v>3746.2999999999997</v>
      </c>
      <c r="H50" s="153">
        <f>SUM(H43:H49)</f>
        <v>2.9099999999999997</v>
      </c>
    </row>
    <row r="51" spans="2:8" s="87" customFormat="1">
      <c r="B51" s="151" t="s">
        <v>1375</v>
      </c>
      <c r="C51" s="152"/>
      <c r="D51" s="151"/>
      <c r="E51" s="151"/>
      <c r="F51" s="153"/>
      <c r="G51" s="153">
        <v>7108.02</v>
      </c>
      <c r="H51" s="153">
        <v>5.54</v>
      </c>
    </row>
    <row r="52" spans="2:8" s="87" customFormat="1">
      <c r="B52" s="151" t="s">
        <v>144</v>
      </c>
      <c r="C52" s="152"/>
      <c r="D52" s="151"/>
      <c r="E52" s="151"/>
      <c r="F52" s="153"/>
      <c r="G52" s="153">
        <v>130829.18000000001</v>
      </c>
      <c r="H52" s="153">
        <v>101.9</v>
      </c>
    </row>
    <row r="53" spans="2:8" s="87" customFormat="1">
      <c r="B53" s="151" t="s">
        <v>145</v>
      </c>
      <c r="C53" s="152"/>
      <c r="D53" s="151"/>
      <c r="E53" s="151"/>
      <c r="F53" s="153"/>
      <c r="G53" s="153">
        <v>-2436.4538135000003</v>
      </c>
      <c r="H53" s="153">
        <v>-1.9000000000000057</v>
      </c>
    </row>
    <row r="54" spans="2:8" s="87" customFormat="1">
      <c r="B54" s="151" t="s">
        <v>146</v>
      </c>
      <c r="C54" s="152"/>
      <c r="D54" s="151"/>
      <c r="E54" s="151"/>
      <c r="F54" s="153"/>
      <c r="G54" s="153">
        <v>128392.7261865</v>
      </c>
      <c r="H54" s="153">
        <v>100</v>
      </c>
    </row>
    <row r="55" spans="2:8" s="87" customFormat="1">
      <c r="B55" s="151"/>
      <c r="C55" s="152"/>
      <c r="D55" s="151"/>
      <c r="E55" s="151"/>
      <c r="F55" s="153"/>
      <c r="G55" s="153"/>
      <c r="H55" s="153"/>
    </row>
    <row r="56" spans="2:8" s="87" customFormat="1">
      <c r="B56" s="151" t="s">
        <v>147</v>
      </c>
      <c r="C56" s="88"/>
      <c r="F56" s="89"/>
      <c r="G56" s="89"/>
      <c r="H56" s="89"/>
    </row>
    <row r="57" spans="2:8" s="87" customFormat="1">
      <c r="B57" s="151" t="s">
        <v>148</v>
      </c>
      <c r="C57" s="88"/>
      <c r="F57" s="89"/>
      <c r="G57" s="89"/>
      <c r="H57" s="89"/>
    </row>
    <row r="58" spans="2:8" s="87" customFormat="1">
      <c r="B58" s="151" t="s">
        <v>151</v>
      </c>
      <c r="C58" s="88"/>
      <c r="F58" s="89"/>
      <c r="G58" s="89"/>
      <c r="H58" s="89"/>
    </row>
    <row r="59" spans="2:8" s="87" customFormat="1">
      <c r="B59" s="151" t="s">
        <v>1376</v>
      </c>
      <c r="C59" s="88"/>
      <c r="F59" s="89"/>
      <c r="G59" s="89"/>
      <c r="H59" s="89"/>
    </row>
    <row r="60" spans="2:8" s="87" customFormat="1">
      <c r="B60" s="151" t="s">
        <v>152</v>
      </c>
      <c r="C60" s="88"/>
      <c r="F60" s="89"/>
      <c r="G60" s="89"/>
      <c r="H60" s="89"/>
    </row>
    <row r="61" spans="2:8" s="87" customFormat="1">
      <c r="B61" s="151" t="s">
        <v>1439</v>
      </c>
      <c r="C61" s="152"/>
      <c r="F61" s="89"/>
      <c r="G61" s="89"/>
      <c r="H61" s="89"/>
    </row>
    <row r="62" spans="2:8" s="87" customFormat="1">
      <c r="B62" s="151" t="s">
        <v>1440</v>
      </c>
      <c r="C62" s="152"/>
      <c r="F62" s="89"/>
      <c r="G62" s="89"/>
      <c r="H62" s="89"/>
    </row>
    <row r="63" spans="2:8" s="87" customFormat="1">
      <c r="B63" s="151" t="s">
        <v>1441</v>
      </c>
      <c r="C63" s="152"/>
      <c r="F63" s="89"/>
      <c r="G63" s="89"/>
      <c r="H63" s="89"/>
    </row>
    <row r="64" spans="2:8" s="87" customFormat="1">
      <c r="B64" s="151" t="s">
        <v>1442</v>
      </c>
      <c r="C64" s="152"/>
      <c r="F64" s="89"/>
      <c r="G64" s="89"/>
      <c r="H64" s="89"/>
    </row>
    <row r="65" spans="2:8" s="87" customFormat="1">
      <c r="B65" s="151" t="s">
        <v>1443</v>
      </c>
      <c r="C65" s="152"/>
      <c r="F65" s="89"/>
      <c r="G65" s="89"/>
      <c r="H65" s="89"/>
    </row>
    <row r="66" spans="2:8" s="87" customFormat="1">
      <c r="B66" s="151" t="s">
        <v>1444</v>
      </c>
      <c r="C66" s="152"/>
      <c r="F66" s="89"/>
      <c r="G66" s="89"/>
      <c r="H66" s="89"/>
    </row>
    <row r="67" spans="2:8" s="87" customFormat="1">
      <c r="B67" s="151" t="s">
        <v>1445</v>
      </c>
      <c r="C67" s="152"/>
      <c r="F67" s="89"/>
      <c r="G67" s="89"/>
      <c r="H67" s="89"/>
    </row>
    <row r="68" spans="2:8" s="87" customFormat="1">
      <c r="B68" s="151" t="s">
        <v>1446</v>
      </c>
      <c r="C68" s="152"/>
      <c r="F68" s="89"/>
      <c r="G68" s="89"/>
      <c r="H68" s="89"/>
    </row>
    <row r="69" spans="2:8" s="145" customFormat="1">
      <c r="B69" s="149" t="s">
        <v>2915</v>
      </c>
      <c r="C69" s="187"/>
      <c r="F69" s="147"/>
      <c r="G69" s="147"/>
      <c r="H69" s="147"/>
    </row>
    <row r="70" spans="2:8" s="145" customFormat="1">
      <c r="B70" s="149" t="s">
        <v>161</v>
      </c>
      <c r="C70" s="188"/>
      <c r="F70" s="147"/>
      <c r="G70" s="147"/>
      <c r="H70" s="147"/>
    </row>
    <row r="71" spans="2:8" s="145" customFormat="1">
      <c r="B71" s="150" t="s">
        <v>2355</v>
      </c>
      <c r="C71" s="188"/>
      <c r="F71" s="147"/>
      <c r="G71" s="147"/>
      <c r="H71" s="147"/>
    </row>
    <row r="72" spans="2:8" s="145" customFormat="1" ht="25.5">
      <c r="B72" s="150" t="s">
        <v>3014</v>
      </c>
      <c r="C72" s="188"/>
      <c r="F72" s="147"/>
      <c r="G72" s="147"/>
      <c r="H72" s="147"/>
    </row>
    <row r="73" spans="2:8" s="145" customFormat="1" ht="25.5">
      <c r="B73" s="150" t="s">
        <v>3013</v>
      </c>
      <c r="C73" s="188"/>
      <c r="F73" s="147"/>
      <c r="G73" s="147"/>
      <c r="H73" s="147"/>
    </row>
  </sheetData>
  <mergeCells count="2">
    <mergeCell ref="B1:E1"/>
    <mergeCell ref="C3:C8"/>
  </mergeCells>
  <hyperlinks>
    <hyperlink ref="A1" location="Index!A1" display="Index" xr:uid="{ECB8B361-A952-4408-A24A-3011D8AEB2C3}"/>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AD33F-B31E-49EC-B8D9-1AA109298F1F}">
  <sheetPr codeName="Sheet46"/>
  <dimension ref="A1:I63"/>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7109375"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7109375"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71093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71093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71093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71093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71093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71093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71093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71093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71093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71093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71093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71093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71093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71093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71093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71093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71093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71093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71093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71093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71093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71093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71093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71093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71093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71093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71093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71093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71093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71093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71093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71093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71093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71093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71093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71093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71093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71093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71093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71093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71093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71093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71093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71093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71093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71093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71093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71093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71093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71093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71093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71093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71093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71093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71093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71093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71093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71093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71093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71093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7109375" style="1" bestFit="1" customWidth="1"/>
    <col min="16134" max="16134" width="10.5703125" style="1" bestFit="1" customWidth="1"/>
    <col min="16135" max="16135" width="18.140625" style="1" bestFit="1" customWidth="1"/>
    <col min="16136" max="16384" width="9.140625" style="1"/>
  </cols>
  <sheetData>
    <row r="1" spans="1:9">
      <c r="A1" s="3" t="s">
        <v>0</v>
      </c>
      <c r="B1" s="265" t="s">
        <v>1317</v>
      </c>
      <c r="C1" s="265"/>
      <c r="D1" s="265"/>
      <c r="E1" s="265"/>
    </row>
    <row r="2" spans="1:9" ht="13.5" thickBot="1"/>
    <row r="3" spans="1:9" ht="15">
      <c r="B3" s="96" t="s">
        <v>2470</v>
      </c>
      <c r="C3" s="266"/>
    </row>
    <row r="4" spans="1:9" ht="30">
      <c r="B4" s="98" t="s">
        <v>2471</v>
      </c>
      <c r="C4" s="267"/>
    </row>
    <row r="5" spans="1:9" ht="15">
      <c r="B5" s="98"/>
      <c r="C5" s="267"/>
    </row>
    <row r="6" spans="1:9" ht="15">
      <c r="B6" s="98" t="s">
        <v>2359</v>
      </c>
      <c r="C6" s="267"/>
    </row>
    <row r="7" spans="1:9" ht="15">
      <c r="B7" s="98" t="s">
        <v>2376</v>
      </c>
      <c r="C7" s="267"/>
    </row>
    <row r="8" spans="1:9" ht="30.75" thickBot="1">
      <c r="B8" s="99" t="s">
        <v>2472</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1129</v>
      </c>
      <c r="C15" s="11" t="s">
        <v>649</v>
      </c>
      <c r="D15" s="1" t="s">
        <v>659</v>
      </c>
      <c r="E15" s="1" t="s">
        <v>660</v>
      </c>
      <c r="F15" s="4">
        <v>4920000</v>
      </c>
      <c r="G15" s="4">
        <v>9967.92</v>
      </c>
      <c r="H15" s="4">
        <v>8.5299999999999994</v>
      </c>
    </row>
    <row r="16" spans="1:9">
      <c r="B16" s="1" t="s">
        <v>1156</v>
      </c>
      <c r="C16" s="11" t="s">
        <v>649</v>
      </c>
      <c r="D16" s="1" t="s">
        <v>659</v>
      </c>
      <c r="E16" s="1" t="s">
        <v>701</v>
      </c>
      <c r="F16" s="4">
        <v>382400</v>
      </c>
      <c r="G16" s="4">
        <v>9000.74</v>
      </c>
      <c r="H16" s="4">
        <v>7.7</v>
      </c>
    </row>
    <row r="17" spans="2:8">
      <c r="B17" s="1" t="s">
        <v>1136</v>
      </c>
      <c r="C17" s="11" t="s">
        <v>649</v>
      </c>
      <c r="D17" s="1" t="s">
        <v>659</v>
      </c>
      <c r="E17" s="1" t="s">
        <v>671</v>
      </c>
      <c r="F17" s="4">
        <v>1300000</v>
      </c>
      <c r="G17" s="4">
        <v>8703.5</v>
      </c>
      <c r="H17" s="4">
        <v>7.45</v>
      </c>
    </row>
    <row r="18" spans="2:8">
      <c r="B18" s="1" t="s">
        <v>2215</v>
      </c>
      <c r="C18" s="11" t="s">
        <v>649</v>
      </c>
      <c r="D18" s="1" t="s">
        <v>659</v>
      </c>
      <c r="E18" s="1" t="s">
        <v>1447</v>
      </c>
      <c r="F18" s="4">
        <v>1560000</v>
      </c>
      <c r="G18" s="4">
        <v>8393.58</v>
      </c>
      <c r="H18" s="4">
        <v>7.18</v>
      </c>
    </row>
    <row r="19" spans="2:8">
      <c r="B19" s="1" t="s">
        <v>1143</v>
      </c>
      <c r="C19" s="11" t="s">
        <v>649</v>
      </c>
      <c r="D19" s="1" t="s">
        <v>665</v>
      </c>
      <c r="E19" s="1" t="s">
        <v>682</v>
      </c>
      <c r="F19" s="4">
        <v>457000</v>
      </c>
      <c r="G19" s="4">
        <v>6816.84</v>
      </c>
      <c r="H19" s="4">
        <v>5.83</v>
      </c>
    </row>
    <row r="20" spans="2:8">
      <c r="B20" s="1" t="s">
        <v>1138</v>
      </c>
      <c r="C20" s="11" t="s">
        <v>649</v>
      </c>
      <c r="D20" s="1" t="s">
        <v>673</v>
      </c>
      <c r="E20" s="1" t="s">
        <v>674</v>
      </c>
      <c r="F20" s="4">
        <v>199000</v>
      </c>
      <c r="G20" s="4">
        <v>5754.48</v>
      </c>
      <c r="H20" s="4">
        <v>4.92</v>
      </c>
    </row>
    <row r="21" spans="2:8">
      <c r="B21" s="1" t="s">
        <v>2040</v>
      </c>
      <c r="C21" s="11" t="s">
        <v>649</v>
      </c>
      <c r="D21" s="1" t="s">
        <v>659</v>
      </c>
      <c r="E21" s="1" t="s">
        <v>1448</v>
      </c>
      <c r="F21" s="4">
        <v>217500</v>
      </c>
      <c r="G21" s="4">
        <v>5516.67</v>
      </c>
      <c r="H21" s="4">
        <v>4.72</v>
      </c>
    </row>
    <row r="22" spans="2:8">
      <c r="B22" s="1" t="s">
        <v>1144</v>
      </c>
      <c r="C22" s="11" t="s">
        <v>649</v>
      </c>
      <c r="D22" s="1" t="s">
        <v>665</v>
      </c>
      <c r="E22" s="1" t="s">
        <v>683</v>
      </c>
      <c r="F22" s="4">
        <v>542000</v>
      </c>
      <c r="G22" s="4">
        <v>5187.75</v>
      </c>
      <c r="H22" s="4">
        <v>4.4400000000000004</v>
      </c>
    </row>
    <row r="23" spans="2:8">
      <c r="B23" s="1" t="s">
        <v>1150</v>
      </c>
      <c r="C23" s="11" t="s">
        <v>649</v>
      </c>
      <c r="D23" s="1" t="s">
        <v>659</v>
      </c>
      <c r="E23" s="1" t="s">
        <v>693</v>
      </c>
      <c r="F23" s="4">
        <v>883000</v>
      </c>
      <c r="G23" s="4">
        <v>4907.2700000000004</v>
      </c>
      <c r="H23" s="4">
        <v>4.2</v>
      </c>
    </row>
    <row r="24" spans="2:8">
      <c r="B24" s="1" t="s">
        <v>1145</v>
      </c>
      <c r="C24" s="11" t="s">
        <v>649</v>
      </c>
      <c r="D24" s="1" t="s">
        <v>659</v>
      </c>
      <c r="E24" s="1" t="s">
        <v>684</v>
      </c>
      <c r="F24" s="4">
        <v>820000</v>
      </c>
      <c r="G24" s="4">
        <v>4652.2700000000004</v>
      </c>
      <c r="H24" s="4">
        <v>3.98</v>
      </c>
    </row>
    <row r="25" spans="2:8">
      <c r="B25" s="1" t="s">
        <v>2047</v>
      </c>
      <c r="C25" s="11" t="s">
        <v>649</v>
      </c>
      <c r="D25" s="1" t="s">
        <v>659</v>
      </c>
      <c r="E25" s="1" t="s">
        <v>1449</v>
      </c>
      <c r="F25" s="4">
        <v>26900</v>
      </c>
      <c r="G25" s="4">
        <v>4387.1899999999996</v>
      </c>
      <c r="H25" s="4">
        <v>3.75</v>
      </c>
    </row>
    <row r="26" spans="2:8">
      <c r="B26" s="1" t="s">
        <v>1133</v>
      </c>
      <c r="C26" s="11" t="s">
        <v>649</v>
      </c>
      <c r="D26" s="1" t="s">
        <v>665</v>
      </c>
      <c r="E26" s="1" t="s">
        <v>666</v>
      </c>
      <c r="F26" s="4">
        <v>102100</v>
      </c>
      <c r="G26" s="4">
        <v>4290.04</v>
      </c>
      <c r="H26" s="4">
        <v>3.67</v>
      </c>
    </row>
    <row r="27" spans="2:8">
      <c r="B27" s="1" t="s">
        <v>2276</v>
      </c>
      <c r="C27" s="11" t="s">
        <v>649</v>
      </c>
      <c r="D27" s="1" t="s">
        <v>678</v>
      </c>
      <c r="E27" s="1" t="s">
        <v>1371</v>
      </c>
      <c r="F27" s="4">
        <v>516000</v>
      </c>
      <c r="G27" s="4">
        <v>4007.77</v>
      </c>
      <c r="H27" s="4">
        <v>3.43</v>
      </c>
    </row>
    <row r="28" spans="2:8">
      <c r="B28" s="1" t="s">
        <v>1163</v>
      </c>
      <c r="C28" s="11" t="s">
        <v>649</v>
      </c>
      <c r="D28" s="1" t="s">
        <v>690</v>
      </c>
      <c r="E28" s="1" t="s">
        <v>708</v>
      </c>
      <c r="F28" s="4">
        <v>52000</v>
      </c>
      <c r="G28" s="4">
        <v>3356.94</v>
      </c>
      <c r="H28" s="4">
        <v>2.87</v>
      </c>
    </row>
    <row r="29" spans="2:8">
      <c r="B29" s="1" t="s">
        <v>2203</v>
      </c>
      <c r="C29" s="11" t="s">
        <v>649</v>
      </c>
      <c r="D29" s="1" t="s">
        <v>665</v>
      </c>
      <c r="E29" s="1" t="s">
        <v>1450</v>
      </c>
      <c r="F29" s="4">
        <v>827163</v>
      </c>
      <c r="G29" s="4">
        <v>3183.75</v>
      </c>
      <c r="H29" s="4">
        <v>2.72</v>
      </c>
    </row>
    <row r="30" spans="2:8">
      <c r="B30" s="1" t="s">
        <v>2250</v>
      </c>
      <c r="C30" s="11" t="s">
        <v>649</v>
      </c>
      <c r="D30" s="1" t="s">
        <v>665</v>
      </c>
      <c r="E30" s="1" t="s">
        <v>1353</v>
      </c>
      <c r="F30" s="4">
        <v>1282500</v>
      </c>
      <c r="G30" s="4">
        <v>2980.53</v>
      </c>
      <c r="H30" s="4">
        <v>2.5499999999999998</v>
      </c>
    </row>
    <row r="31" spans="2:8">
      <c r="B31" s="1" t="s">
        <v>2011</v>
      </c>
      <c r="C31" s="11" t="s">
        <v>649</v>
      </c>
      <c r="D31" s="1" t="s">
        <v>665</v>
      </c>
      <c r="E31" s="1" t="s">
        <v>1451</v>
      </c>
      <c r="F31" s="4">
        <v>285000</v>
      </c>
      <c r="G31" s="4">
        <v>2822.21</v>
      </c>
      <c r="H31" s="4">
        <v>2.41</v>
      </c>
    </row>
    <row r="32" spans="2:8">
      <c r="B32" s="1" t="s">
        <v>1148</v>
      </c>
      <c r="C32" s="11" t="s">
        <v>649</v>
      </c>
      <c r="D32" s="1" t="s">
        <v>690</v>
      </c>
      <c r="E32" s="1" t="s">
        <v>691</v>
      </c>
      <c r="F32" s="4">
        <v>111000</v>
      </c>
      <c r="G32" s="4">
        <v>2688.03</v>
      </c>
      <c r="H32" s="4">
        <v>2.2999999999999998</v>
      </c>
    </row>
    <row r="33" spans="2:8">
      <c r="B33" s="1" t="s">
        <v>1155</v>
      </c>
      <c r="C33" s="11" t="s">
        <v>649</v>
      </c>
      <c r="D33" s="1" t="s">
        <v>699</v>
      </c>
      <c r="E33" s="1" t="s">
        <v>700</v>
      </c>
      <c r="F33" s="4">
        <v>3300</v>
      </c>
      <c r="G33" s="4">
        <v>2663.78</v>
      </c>
      <c r="H33" s="4">
        <v>2.2799999999999998</v>
      </c>
    </row>
    <row r="34" spans="2:8">
      <c r="B34" s="1" t="s">
        <v>1368</v>
      </c>
      <c r="C34" s="11" t="s">
        <v>649</v>
      </c>
      <c r="D34" s="1" t="s">
        <v>690</v>
      </c>
      <c r="E34" s="1" t="s">
        <v>1369</v>
      </c>
      <c r="F34" s="4">
        <v>1900000</v>
      </c>
      <c r="G34" s="4">
        <v>2430.1</v>
      </c>
      <c r="H34" s="4">
        <v>2.08</v>
      </c>
    </row>
    <row r="35" spans="2:8">
      <c r="B35" s="1" t="s">
        <v>2332</v>
      </c>
      <c r="C35" s="11" t="s">
        <v>649</v>
      </c>
      <c r="D35" s="1" t="s">
        <v>665</v>
      </c>
      <c r="E35" s="1" t="s">
        <v>1393</v>
      </c>
      <c r="F35" s="4">
        <v>105500</v>
      </c>
      <c r="G35" s="4">
        <v>2343.63</v>
      </c>
      <c r="H35" s="4">
        <v>2.0099999999999998</v>
      </c>
    </row>
    <row r="36" spans="2:8">
      <c r="B36" s="1" t="s">
        <v>2282</v>
      </c>
      <c r="C36" s="11" t="s">
        <v>649</v>
      </c>
      <c r="D36" s="1" t="s">
        <v>665</v>
      </c>
      <c r="E36" s="1" t="s">
        <v>1357</v>
      </c>
      <c r="F36" s="4">
        <v>1022500</v>
      </c>
      <c r="G36" s="4">
        <v>2055.23</v>
      </c>
      <c r="H36" s="4">
        <v>1.76</v>
      </c>
    </row>
    <row r="37" spans="2:8">
      <c r="B37" s="1" t="s">
        <v>2333</v>
      </c>
      <c r="C37" s="11" t="s">
        <v>649</v>
      </c>
      <c r="D37" s="1" t="s">
        <v>659</v>
      </c>
      <c r="E37" s="1" t="s">
        <v>1452</v>
      </c>
      <c r="F37" s="4">
        <v>727500</v>
      </c>
      <c r="G37" s="4">
        <v>1940.97</v>
      </c>
      <c r="H37" s="4">
        <v>1.66</v>
      </c>
    </row>
    <row r="38" spans="2:8">
      <c r="B38" s="1" t="s">
        <v>2212</v>
      </c>
      <c r="C38" s="11" t="s">
        <v>649</v>
      </c>
      <c r="D38" s="1" t="s">
        <v>659</v>
      </c>
      <c r="E38" s="1" t="s">
        <v>1453</v>
      </c>
      <c r="F38" s="4">
        <v>196000</v>
      </c>
      <c r="G38" s="4">
        <v>1863.08</v>
      </c>
      <c r="H38" s="4">
        <v>1.59</v>
      </c>
    </row>
    <row r="39" spans="2:8">
      <c r="B39" s="1" t="s">
        <v>2293</v>
      </c>
      <c r="C39" s="11" t="s">
        <v>649</v>
      </c>
      <c r="D39" s="1" t="s">
        <v>659</v>
      </c>
      <c r="E39" s="1" t="s">
        <v>1364</v>
      </c>
      <c r="F39" s="4">
        <v>37642</v>
      </c>
      <c r="G39" s="4">
        <v>1215.5</v>
      </c>
      <c r="H39" s="4">
        <v>1.04</v>
      </c>
    </row>
    <row r="40" spans="2:8">
      <c r="B40" s="1" t="s">
        <v>2051</v>
      </c>
      <c r="C40" s="11" t="s">
        <v>649</v>
      </c>
      <c r="D40" s="1" t="s">
        <v>690</v>
      </c>
      <c r="E40" s="1" t="s">
        <v>1454</v>
      </c>
      <c r="F40" s="4">
        <v>100586</v>
      </c>
      <c r="G40" s="4">
        <v>1125.1500000000001</v>
      </c>
      <c r="H40" s="4">
        <v>0.96</v>
      </c>
    </row>
    <row r="41" spans="2:8">
      <c r="B41" s="1" t="s">
        <v>2202</v>
      </c>
      <c r="C41" s="11" t="s">
        <v>649</v>
      </c>
      <c r="D41" s="1" t="s">
        <v>665</v>
      </c>
      <c r="E41" s="1" t="s">
        <v>1370</v>
      </c>
      <c r="F41" s="4">
        <v>33500</v>
      </c>
      <c r="G41" s="4">
        <v>1038.27</v>
      </c>
      <c r="H41" s="4">
        <v>0.89</v>
      </c>
    </row>
    <row r="42" spans="2:8">
      <c r="B42" s="2" t="s">
        <v>710</v>
      </c>
      <c r="C42" s="10"/>
      <c r="D42" s="2"/>
      <c r="E42" s="2"/>
      <c r="F42" s="7"/>
      <c r="G42" s="7">
        <f>SUM(G12:G41)</f>
        <v>113293.19000000002</v>
      </c>
      <c r="H42" s="7">
        <f>SUM(H12:H41)</f>
        <v>96.92</v>
      </c>
    </row>
    <row r="43" spans="2:8">
      <c r="B43" s="2" t="s">
        <v>1375</v>
      </c>
      <c r="C43" s="10"/>
      <c r="D43" s="2"/>
      <c r="E43" s="2"/>
      <c r="F43" s="7"/>
      <c r="G43" s="7">
        <v>4010.21</v>
      </c>
      <c r="H43" s="7">
        <v>3.43</v>
      </c>
    </row>
    <row r="44" spans="2:8">
      <c r="B44" s="2" t="s">
        <v>144</v>
      </c>
      <c r="C44" s="10"/>
      <c r="D44" s="2"/>
      <c r="E44" s="2"/>
      <c r="F44" s="7"/>
      <c r="G44" s="7">
        <v>117303.40000000001</v>
      </c>
      <c r="H44" s="7">
        <v>100.35</v>
      </c>
    </row>
    <row r="45" spans="2:8">
      <c r="B45" s="2" t="s">
        <v>145</v>
      </c>
      <c r="C45" s="10"/>
      <c r="D45" s="2"/>
      <c r="E45" s="2"/>
      <c r="F45" s="7"/>
      <c r="G45" s="7">
        <v>-440.16233779000413</v>
      </c>
      <c r="H45" s="7">
        <v>-0.35</v>
      </c>
    </row>
    <row r="46" spans="2:8">
      <c r="B46" s="2" t="s">
        <v>146</v>
      </c>
      <c r="C46" s="10"/>
      <c r="D46" s="2"/>
      <c r="E46" s="2"/>
      <c r="F46" s="7"/>
      <c r="G46" s="7">
        <v>116863.23766221</v>
      </c>
      <c r="H46" s="7">
        <v>100</v>
      </c>
    </row>
    <row r="47" spans="2:8">
      <c r="B47" s="2"/>
      <c r="C47" s="10"/>
      <c r="D47" s="2"/>
      <c r="E47" s="2"/>
      <c r="F47" s="7"/>
      <c r="G47" s="7"/>
      <c r="H47" s="7"/>
    </row>
    <row r="48" spans="2:8">
      <c r="B48" s="2" t="s">
        <v>147</v>
      </c>
    </row>
    <row r="49" spans="2:8">
      <c r="B49" s="2" t="s">
        <v>148</v>
      </c>
    </row>
    <row r="50" spans="2:8">
      <c r="B50" s="2" t="s">
        <v>151</v>
      </c>
    </row>
    <row r="51" spans="2:8">
      <c r="B51" s="2" t="s">
        <v>1376</v>
      </c>
    </row>
    <row r="52" spans="2:8">
      <c r="B52" s="2" t="s">
        <v>152</v>
      </c>
    </row>
    <row r="53" spans="2:8">
      <c r="B53" s="2" t="s">
        <v>1455</v>
      </c>
      <c r="C53" s="10"/>
    </row>
    <row r="54" spans="2:8">
      <c r="B54" s="2" t="s">
        <v>1456</v>
      </c>
      <c r="C54" s="10"/>
    </row>
    <row r="55" spans="2:8">
      <c r="B55" s="2" t="s">
        <v>1457</v>
      </c>
      <c r="C55" s="10"/>
    </row>
    <row r="56" spans="2:8">
      <c r="B56" s="2" t="s">
        <v>1458</v>
      </c>
      <c r="C56" s="10"/>
    </row>
    <row r="57" spans="2:8">
      <c r="B57" s="2" t="s">
        <v>1459</v>
      </c>
      <c r="C57" s="10"/>
    </row>
    <row r="58" spans="2:8">
      <c r="B58" s="2" t="s">
        <v>1460</v>
      </c>
      <c r="C58" s="10"/>
    </row>
    <row r="59" spans="2:8">
      <c r="B59" s="2" t="s">
        <v>1461</v>
      </c>
      <c r="C59" s="10"/>
    </row>
    <row r="60" spans="2:8">
      <c r="B60" s="2" t="s">
        <v>1462</v>
      </c>
      <c r="C60" s="10"/>
    </row>
    <row r="61" spans="2:8" s="91" customFormat="1">
      <c r="B61" s="92" t="s">
        <v>2354</v>
      </c>
      <c r="C61" s="93"/>
      <c r="F61" s="94"/>
      <c r="G61" s="94"/>
      <c r="H61" s="94"/>
    </row>
    <row r="62" spans="2:8" s="91" customFormat="1">
      <c r="B62" s="92" t="s">
        <v>161</v>
      </c>
      <c r="C62" s="95"/>
      <c r="F62" s="94"/>
      <c r="G62" s="94"/>
      <c r="H62" s="94"/>
    </row>
    <row r="63" spans="2:8" s="91" customFormat="1">
      <c r="B63" s="92" t="s">
        <v>162</v>
      </c>
      <c r="C63" s="95"/>
      <c r="F63" s="94"/>
      <c r="G63" s="94"/>
      <c r="H63" s="94"/>
    </row>
  </sheetData>
  <mergeCells count="2">
    <mergeCell ref="B1:E1"/>
    <mergeCell ref="C3:C8"/>
  </mergeCells>
  <hyperlinks>
    <hyperlink ref="A1" location="Index!A1" display="Index" xr:uid="{7669C8C0-0868-4339-B349-DDC6FB441B9C}"/>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E9D08-E44C-43BB-97D1-9FEFE4915700}">
  <sheetPr codeName="Sheet47"/>
  <dimension ref="A1:I59"/>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3.710937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3.710937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3.710937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3.710937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3.710937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3.710937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3.710937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3.710937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3.710937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3.710937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3.710937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3.710937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3.710937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3.710937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3.710937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3.710937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3.710937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3.710937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3.710937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3.710937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3.710937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3.710937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3.710937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3.710937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3.710937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3.710937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3.710937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3.710937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3.710937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3.710937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3.710937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3.710937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3.710937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3.710937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3.710937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3.710937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3.710937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3.710937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3.710937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3.710937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3.710937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3.710937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3.710937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3.710937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3.710937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3.710937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3.710937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3.710937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3.710937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3.710937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3.710937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3.710937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3.710937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3.710937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3.710937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3.710937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3.710937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3.710937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3.710937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3.710937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3.710937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3.710937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3.710937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3.710937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265" t="s">
        <v>1319</v>
      </c>
      <c r="C1" s="265"/>
      <c r="D1" s="265"/>
      <c r="E1" s="265"/>
    </row>
    <row r="2" spans="1:9" ht="13.5" thickBot="1"/>
    <row r="3" spans="1:9" ht="15">
      <c r="B3" s="96" t="s">
        <v>2473</v>
      </c>
      <c r="C3" s="266"/>
    </row>
    <row r="4" spans="1:9" ht="30">
      <c r="B4" s="98" t="s">
        <v>2474</v>
      </c>
      <c r="C4" s="267"/>
    </row>
    <row r="5" spans="1:9" ht="15">
      <c r="B5" s="98"/>
      <c r="C5" s="267"/>
    </row>
    <row r="6" spans="1:9" ht="15">
      <c r="B6" s="98" t="s">
        <v>2359</v>
      </c>
      <c r="C6" s="267"/>
    </row>
    <row r="7" spans="1:9" ht="15">
      <c r="B7" s="97" t="s">
        <v>2376</v>
      </c>
      <c r="C7" s="267"/>
    </row>
    <row r="8" spans="1:9" ht="30.75" thickBot="1">
      <c r="B8" s="101" t="s">
        <v>2475</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1135</v>
      </c>
      <c r="C15" s="11" t="s">
        <v>649</v>
      </c>
      <c r="D15" s="1" t="s">
        <v>669</v>
      </c>
      <c r="E15" s="1" t="s">
        <v>670</v>
      </c>
      <c r="F15" s="4">
        <v>136000</v>
      </c>
      <c r="G15" s="4">
        <v>7021.82</v>
      </c>
      <c r="H15" s="4">
        <v>14.27</v>
      </c>
    </row>
    <row r="16" spans="1:9">
      <c r="B16" s="1" t="s">
        <v>1999</v>
      </c>
      <c r="C16" s="11" t="s">
        <v>649</v>
      </c>
      <c r="D16" s="1" t="s">
        <v>669</v>
      </c>
      <c r="E16" s="1" t="s">
        <v>1463</v>
      </c>
      <c r="F16" s="4">
        <v>690100</v>
      </c>
      <c r="G16" s="4">
        <v>4516.3599999999997</v>
      </c>
      <c r="H16" s="4">
        <v>9.18</v>
      </c>
    </row>
    <row r="17" spans="2:8">
      <c r="B17" s="1" t="s">
        <v>2001</v>
      </c>
      <c r="C17" s="11" t="s">
        <v>649</v>
      </c>
      <c r="D17" s="1" t="s">
        <v>669</v>
      </c>
      <c r="E17" s="1" t="s">
        <v>1464</v>
      </c>
      <c r="F17" s="4">
        <v>435000</v>
      </c>
      <c r="G17" s="4">
        <v>4266.7</v>
      </c>
      <c r="H17" s="4">
        <v>8.67</v>
      </c>
    </row>
    <row r="18" spans="2:8">
      <c r="B18" s="1" t="s">
        <v>1149</v>
      </c>
      <c r="C18" s="11" t="s">
        <v>649</v>
      </c>
      <c r="D18" s="1" t="s">
        <v>669</v>
      </c>
      <c r="E18" s="1" t="s">
        <v>692</v>
      </c>
      <c r="F18" s="4">
        <v>104500</v>
      </c>
      <c r="G18" s="4">
        <v>4245.16</v>
      </c>
      <c r="H18" s="4">
        <v>8.6300000000000008</v>
      </c>
    </row>
    <row r="19" spans="2:8">
      <c r="B19" s="1" t="s">
        <v>1157</v>
      </c>
      <c r="C19" s="11" t="s">
        <v>649</v>
      </c>
      <c r="D19" s="1" t="s">
        <v>669</v>
      </c>
      <c r="E19" s="1" t="s">
        <v>702</v>
      </c>
      <c r="F19" s="4">
        <v>460000</v>
      </c>
      <c r="G19" s="4">
        <v>4187.6099999999997</v>
      </c>
      <c r="H19" s="4">
        <v>8.51</v>
      </c>
    </row>
    <row r="20" spans="2:8">
      <c r="B20" s="1" t="s">
        <v>2056</v>
      </c>
      <c r="C20" s="11" t="s">
        <v>649</v>
      </c>
      <c r="D20" s="1" t="s">
        <v>669</v>
      </c>
      <c r="E20" s="1" t="s">
        <v>1465</v>
      </c>
      <c r="F20" s="4">
        <v>104365</v>
      </c>
      <c r="G20" s="4">
        <v>2879.48</v>
      </c>
      <c r="H20" s="4">
        <v>5.85</v>
      </c>
    </row>
    <row r="21" spans="2:8">
      <c r="B21" s="1" t="s">
        <v>2263</v>
      </c>
      <c r="C21" s="11" t="s">
        <v>649</v>
      </c>
      <c r="D21" s="1" t="s">
        <v>669</v>
      </c>
      <c r="E21" s="1" t="s">
        <v>1466</v>
      </c>
      <c r="F21" s="4">
        <v>125426</v>
      </c>
      <c r="G21" s="4">
        <v>2640.59</v>
      </c>
      <c r="H21" s="4">
        <v>5.37</v>
      </c>
    </row>
    <row r="22" spans="2:8">
      <c r="B22" s="1" t="s">
        <v>2003</v>
      </c>
      <c r="C22" s="11" t="s">
        <v>649</v>
      </c>
      <c r="D22" s="1" t="s">
        <v>1362</v>
      </c>
      <c r="E22" s="1" t="s">
        <v>1363</v>
      </c>
      <c r="F22" s="4">
        <v>70500</v>
      </c>
      <c r="G22" s="4">
        <v>2254.2399999999998</v>
      </c>
      <c r="H22" s="4">
        <v>4.58</v>
      </c>
    </row>
    <row r="23" spans="2:8">
      <c r="B23" s="1" t="s">
        <v>2334</v>
      </c>
      <c r="C23" s="11" t="s">
        <v>649</v>
      </c>
      <c r="D23" s="1" t="s">
        <v>1362</v>
      </c>
      <c r="E23" s="1" t="s">
        <v>1467</v>
      </c>
      <c r="F23" s="4">
        <v>795000</v>
      </c>
      <c r="G23" s="4">
        <v>1675.07</v>
      </c>
      <c r="H23" s="4">
        <v>3.4</v>
      </c>
    </row>
    <row r="24" spans="2:8">
      <c r="B24" s="1" t="s">
        <v>2258</v>
      </c>
      <c r="C24" s="11" t="s">
        <v>649</v>
      </c>
      <c r="D24" s="1" t="s">
        <v>669</v>
      </c>
      <c r="E24" s="1" t="s">
        <v>1394</v>
      </c>
      <c r="F24" s="4">
        <v>26000</v>
      </c>
      <c r="G24" s="4">
        <v>1657.07</v>
      </c>
      <c r="H24" s="4">
        <v>3.37</v>
      </c>
    </row>
    <row r="25" spans="2:8">
      <c r="B25" s="1" t="s">
        <v>2267</v>
      </c>
      <c r="C25" s="11" t="s">
        <v>649</v>
      </c>
      <c r="D25" s="1" t="s">
        <v>1362</v>
      </c>
      <c r="E25" s="1" t="s">
        <v>1468</v>
      </c>
      <c r="F25" s="4">
        <v>265000</v>
      </c>
      <c r="G25" s="4">
        <v>1467.44</v>
      </c>
      <c r="H25" s="4">
        <v>2.98</v>
      </c>
    </row>
    <row r="26" spans="2:8">
      <c r="B26" s="1" t="s">
        <v>2262</v>
      </c>
      <c r="C26" s="11" t="s">
        <v>649</v>
      </c>
      <c r="D26" s="1" t="s">
        <v>669</v>
      </c>
      <c r="E26" s="1" t="s">
        <v>1469</v>
      </c>
      <c r="F26" s="4">
        <v>103000</v>
      </c>
      <c r="G26" s="4">
        <v>1437.21</v>
      </c>
      <c r="H26" s="4">
        <v>2.92</v>
      </c>
    </row>
    <row r="27" spans="2:8">
      <c r="B27" s="1" t="s">
        <v>2008</v>
      </c>
      <c r="C27" s="11" t="s">
        <v>649</v>
      </c>
      <c r="D27" s="1" t="s">
        <v>669</v>
      </c>
      <c r="E27" s="1" t="s">
        <v>1470</v>
      </c>
      <c r="F27" s="4">
        <v>123000</v>
      </c>
      <c r="G27" s="4">
        <v>1315.49</v>
      </c>
      <c r="H27" s="4">
        <v>2.67</v>
      </c>
    </row>
    <row r="28" spans="2:8">
      <c r="B28" s="1" t="s">
        <v>2230</v>
      </c>
      <c r="C28" s="11" t="s">
        <v>649</v>
      </c>
      <c r="D28" s="1" t="s">
        <v>1362</v>
      </c>
      <c r="E28" s="1" t="s">
        <v>1471</v>
      </c>
      <c r="F28" s="4">
        <v>301420</v>
      </c>
      <c r="G28" s="4">
        <v>1226.6300000000001</v>
      </c>
      <c r="H28" s="4">
        <v>2.4900000000000002</v>
      </c>
    </row>
    <row r="29" spans="2:8">
      <c r="B29" s="1" t="s">
        <v>2006</v>
      </c>
      <c r="C29" s="11" t="s">
        <v>649</v>
      </c>
      <c r="D29" s="1" t="s">
        <v>669</v>
      </c>
      <c r="E29" s="1" t="s">
        <v>1472</v>
      </c>
      <c r="F29" s="4">
        <v>186000</v>
      </c>
      <c r="G29" s="4">
        <v>1062.3399999999999</v>
      </c>
      <c r="H29" s="4">
        <v>2.16</v>
      </c>
    </row>
    <row r="30" spans="2:8">
      <c r="B30" s="1" t="s">
        <v>2335</v>
      </c>
      <c r="C30" s="11" t="s">
        <v>649</v>
      </c>
      <c r="D30" s="1" t="s">
        <v>1362</v>
      </c>
      <c r="E30" s="1" t="s">
        <v>1473</v>
      </c>
      <c r="F30" s="4">
        <v>43000</v>
      </c>
      <c r="G30" s="4">
        <v>1029.8699999999999</v>
      </c>
      <c r="H30" s="4">
        <v>2.09</v>
      </c>
    </row>
    <row r="31" spans="2:8">
      <c r="B31" s="1" t="s">
        <v>2019</v>
      </c>
      <c r="C31" s="11" t="s">
        <v>649</v>
      </c>
      <c r="D31" s="1" t="s">
        <v>669</v>
      </c>
      <c r="E31" s="1" t="s">
        <v>1474</v>
      </c>
      <c r="F31" s="4">
        <v>167000</v>
      </c>
      <c r="G31" s="4">
        <v>963.26</v>
      </c>
      <c r="H31" s="4">
        <v>1.96</v>
      </c>
    </row>
    <row r="32" spans="2:8">
      <c r="B32" s="1" t="s">
        <v>2336</v>
      </c>
      <c r="C32" s="11" t="s">
        <v>649</v>
      </c>
      <c r="D32" s="1" t="s">
        <v>669</v>
      </c>
      <c r="E32" s="1" t="s">
        <v>1475</v>
      </c>
      <c r="F32" s="4">
        <v>279000</v>
      </c>
      <c r="G32" s="4">
        <v>916.52</v>
      </c>
      <c r="H32" s="4">
        <v>1.86</v>
      </c>
    </row>
    <row r="33" spans="2:8">
      <c r="B33" s="1" t="s">
        <v>2228</v>
      </c>
      <c r="C33" s="11" t="s">
        <v>649</v>
      </c>
      <c r="D33" s="1" t="s">
        <v>1362</v>
      </c>
      <c r="E33" s="1" t="s">
        <v>1476</v>
      </c>
      <c r="F33" s="4">
        <v>29000</v>
      </c>
      <c r="G33" s="4">
        <v>850.48</v>
      </c>
      <c r="H33" s="4">
        <v>1.73</v>
      </c>
    </row>
    <row r="34" spans="2:8">
      <c r="B34" s="1" t="s">
        <v>2286</v>
      </c>
      <c r="C34" s="11" t="s">
        <v>649</v>
      </c>
      <c r="D34" s="1" t="s">
        <v>1362</v>
      </c>
      <c r="E34" s="1" t="s">
        <v>1477</v>
      </c>
      <c r="F34" s="4">
        <v>410000</v>
      </c>
      <c r="G34" s="4">
        <v>728.16</v>
      </c>
      <c r="H34" s="4">
        <v>1.48</v>
      </c>
    </row>
    <row r="35" spans="2:8">
      <c r="B35" s="1" t="s">
        <v>2337</v>
      </c>
      <c r="C35" s="11" t="s">
        <v>649</v>
      </c>
      <c r="D35" s="1" t="s">
        <v>669</v>
      </c>
      <c r="E35" s="1" t="s">
        <v>1478</v>
      </c>
      <c r="F35" s="4">
        <v>19662</v>
      </c>
      <c r="G35" s="4">
        <v>546.91</v>
      </c>
      <c r="H35" s="4">
        <v>1.1100000000000001</v>
      </c>
    </row>
    <row r="36" spans="2:8">
      <c r="B36" s="1" t="s">
        <v>2319</v>
      </c>
      <c r="C36" s="11" t="s">
        <v>649</v>
      </c>
      <c r="D36" s="1" t="s">
        <v>669</v>
      </c>
      <c r="E36" s="1" t="s">
        <v>1479</v>
      </c>
      <c r="F36" s="4">
        <v>6500</v>
      </c>
      <c r="G36" s="4">
        <v>490.83</v>
      </c>
      <c r="H36" s="4">
        <v>1</v>
      </c>
    </row>
    <row r="37" spans="2:8">
      <c r="B37" s="1" t="s">
        <v>2275</v>
      </c>
      <c r="C37" s="11" t="s">
        <v>649</v>
      </c>
      <c r="D37" s="1" t="s">
        <v>669</v>
      </c>
      <c r="E37" s="1" t="s">
        <v>1480</v>
      </c>
      <c r="F37" s="4">
        <v>90000</v>
      </c>
      <c r="G37" s="4">
        <v>407.48</v>
      </c>
      <c r="H37" s="4">
        <v>0.83</v>
      </c>
    </row>
    <row r="38" spans="2:8">
      <c r="B38" s="2" t="s">
        <v>710</v>
      </c>
      <c r="C38" s="10"/>
      <c r="D38" s="2"/>
      <c r="E38" s="2"/>
      <c r="F38" s="7"/>
      <c r="G38" s="7">
        <f>SUM(G12:G37)</f>
        <v>47786.720000000008</v>
      </c>
      <c r="H38" s="7">
        <f>SUM(H12:H37)</f>
        <v>97.110000000000014</v>
      </c>
    </row>
    <row r="39" spans="2:8">
      <c r="B39" s="2" t="s">
        <v>1375</v>
      </c>
      <c r="C39" s="10"/>
      <c r="D39" s="2"/>
      <c r="E39" s="2"/>
      <c r="F39" s="7"/>
      <c r="G39" s="7">
        <v>1125.48</v>
      </c>
      <c r="H39" s="7">
        <v>2.29</v>
      </c>
    </row>
    <row r="40" spans="2:8">
      <c r="B40" s="2" t="s">
        <v>144</v>
      </c>
      <c r="C40" s="10"/>
      <c r="D40" s="2"/>
      <c r="E40" s="2"/>
      <c r="F40" s="7"/>
      <c r="G40" s="7">
        <v>48912.200000000004</v>
      </c>
      <c r="H40" s="7">
        <v>99.4</v>
      </c>
    </row>
    <row r="41" spans="2:8">
      <c r="B41" s="2" t="s">
        <v>191</v>
      </c>
      <c r="C41" s="10"/>
      <c r="D41" s="2"/>
      <c r="E41" s="2"/>
      <c r="F41" s="7"/>
      <c r="G41" s="7">
        <v>296.13299129999677</v>
      </c>
      <c r="H41" s="7">
        <v>0.59999999999999432</v>
      </c>
    </row>
    <row r="42" spans="2:8">
      <c r="B42" s="2" t="s">
        <v>146</v>
      </c>
      <c r="C42" s="10"/>
      <c r="D42" s="2"/>
      <c r="E42" s="2"/>
      <c r="F42" s="7"/>
      <c r="G42" s="7">
        <v>49208.332991299998</v>
      </c>
      <c r="H42" s="7">
        <v>100</v>
      </c>
    </row>
    <row r="43" spans="2:8">
      <c r="B43" s="2"/>
      <c r="C43" s="10"/>
      <c r="D43" s="2"/>
      <c r="E43" s="2"/>
      <c r="F43" s="7"/>
      <c r="G43" s="7"/>
      <c r="H43" s="7"/>
    </row>
    <row r="44" spans="2:8">
      <c r="B44" s="2" t="s">
        <v>147</v>
      </c>
    </row>
    <row r="45" spans="2:8">
      <c r="B45" s="2" t="s">
        <v>148</v>
      </c>
    </row>
    <row r="46" spans="2:8">
      <c r="B46" s="2" t="s">
        <v>151</v>
      </c>
    </row>
    <row r="47" spans="2:8">
      <c r="B47" s="2" t="s">
        <v>1376</v>
      </c>
    </row>
    <row r="48" spans="2:8">
      <c r="B48" s="2" t="s">
        <v>152</v>
      </c>
    </row>
    <row r="49" spans="2:8">
      <c r="B49" s="2" t="s">
        <v>1481</v>
      </c>
      <c r="C49" s="10"/>
    </row>
    <row r="50" spans="2:8">
      <c r="B50" s="2" t="s">
        <v>1482</v>
      </c>
      <c r="C50" s="10"/>
    </row>
    <row r="51" spans="2:8">
      <c r="B51" s="2" t="s">
        <v>1483</v>
      </c>
      <c r="C51" s="10"/>
    </row>
    <row r="52" spans="2:8">
      <c r="B52" s="2" t="s">
        <v>1484</v>
      </c>
      <c r="C52" s="10"/>
    </row>
    <row r="53" spans="2:8">
      <c r="B53" s="2" t="s">
        <v>1485</v>
      </c>
      <c r="C53" s="10"/>
    </row>
    <row r="54" spans="2:8">
      <c r="B54" s="2" t="s">
        <v>1486</v>
      </c>
      <c r="C54" s="10"/>
    </row>
    <row r="55" spans="2:8">
      <c r="B55" s="2" t="s">
        <v>1487</v>
      </c>
      <c r="C55" s="10"/>
    </row>
    <row r="56" spans="2:8">
      <c r="B56" s="2" t="s">
        <v>1488</v>
      </c>
      <c r="C56" s="10"/>
    </row>
    <row r="57" spans="2:8" s="91" customFormat="1">
      <c r="B57" s="92" t="s">
        <v>2354</v>
      </c>
      <c r="C57" s="93"/>
      <c r="F57" s="94"/>
      <c r="G57" s="94"/>
      <c r="H57" s="94"/>
    </row>
    <row r="58" spans="2:8" s="91" customFormat="1">
      <c r="B58" s="92" t="s">
        <v>161</v>
      </c>
      <c r="C58" s="95"/>
      <c r="F58" s="94"/>
      <c r="G58" s="94"/>
      <c r="H58" s="94"/>
    </row>
    <row r="59" spans="2:8" s="91" customFormat="1">
      <c r="B59" s="92" t="s">
        <v>162</v>
      </c>
      <c r="C59" s="95"/>
      <c r="F59" s="94"/>
      <c r="G59" s="94"/>
      <c r="H59" s="94"/>
    </row>
  </sheetData>
  <mergeCells count="2">
    <mergeCell ref="B1:E1"/>
    <mergeCell ref="C3:C8"/>
  </mergeCells>
  <hyperlinks>
    <hyperlink ref="A1" location="Index!A1" display="Index" xr:uid="{7C471B2A-19B9-4B2C-90AE-9561CA631B0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CC3F1-F622-4495-87DB-604FEF714625}">
  <sheetPr codeName="Sheet57"/>
  <dimension ref="A1:I65"/>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4.140625" style="1" bestFit="1" customWidth="1"/>
    <col min="5" max="5" width="14"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4.140625" style="1" bestFit="1" customWidth="1"/>
    <col min="261" max="261" width="14"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4.140625" style="1" bestFit="1" customWidth="1"/>
    <col min="517" max="517" width="14"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4.140625" style="1" bestFit="1" customWidth="1"/>
    <col min="773" max="773" width="14"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4.140625" style="1" bestFit="1" customWidth="1"/>
    <col min="1029" max="1029" width="14"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4.140625" style="1" bestFit="1" customWidth="1"/>
    <col min="1285" max="1285" width="14"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4.140625" style="1" bestFit="1" customWidth="1"/>
    <col min="1541" max="1541" width="14"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4.140625" style="1" bestFit="1" customWidth="1"/>
    <col min="1797" max="1797" width="14"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4.140625" style="1" bestFit="1" customWidth="1"/>
    <col min="2053" max="2053" width="14"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4.140625" style="1" bestFit="1" customWidth="1"/>
    <col min="2309" max="2309" width="14"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4.140625" style="1" bestFit="1" customWidth="1"/>
    <col min="2565" max="2565" width="14"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4.140625" style="1" bestFit="1" customWidth="1"/>
    <col min="2821" max="2821" width="14"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4.140625" style="1" bestFit="1" customWidth="1"/>
    <col min="3077" max="3077" width="14"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4.140625" style="1" bestFit="1" customWidth="1"/>
    <col min="3333" max="3333" width="14"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4.140625" style="1" bestFit="1" customWidth="1"/>
    <col min="3589" max="3589" width="14"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4.140625" style="1" bestFit="1" customWidth="1"/>
    <col min="3845" max="3845" width="14"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4.140625" style="1" bestFit="1" customWidth="1"/>
    <col min="4101" max="4101" width="14"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4.140625" style="1" bestFit="1" customWidth="1"/>
    <col min="4357" max="4357" width="14"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4.140625" style="1" bestFit="1" customWidth="1"/>
    <col min="4613" max="4613" width="14"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4.140625" style="1" bestFit="1" customWidth="1"/>
    <col min="4869" max="4869" width="14"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4.140625" style="1" bestFit="1" customWidth="1"/>
    <col min="5125" max="5125" width="14"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4.140625" style="1" bestFit="1" customWidth="1"/>
    <col min="5381" max="5381" width="14"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4.140625" style="1" bestFit="1" customWidth="1"/>
    <col min="5637" max="5637" width="14"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4.140625" style="1" bestFit="1" customWidth="1"/>
    <col min="5893" max="5893" width="14"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4.140625" style="1" bestFit="1" customWidth="1"/>
    <col min="6149" max="6149" width="14"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4.140625" style="1" bestFit="1" customWidth="1"/>
    <col min="6405" max="6405" width="14"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4.140625" style="1" bestFit="1" customWidth="1"/>
    <col min="6661" max="6661" width="14"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4.140625" style="1" bestFit="1" customWidth="1"/>
    <col min="6917" max="6917" width="14"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4.140625" style="1" bestFit="1" customWidth="1"/>
    <col min="7173" max="7173" width="14"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4.140625" style="1" bestFit="1" customWidth="1"/>
    <col min="7429" max="7429" width="14"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4.140625" style="1" bestFit="1" customWidth="1"/>
    <col min="7685" max="7685" width="14"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4.140625" style="1" bestFit="1" customWidth="1"/>
    <col min="7941" max="7941" width="14"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4.140625" style="1" bestFit="1" customWidth="1"/>
    <col min="8197" max="8197" width="14"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4.140625" style="1" bestFit="1" customWidth="1"/>
    <col min="8453" max="8453" width="14"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4.140625" style="1" bestFit="1" customWidth="1"/>
    <col min="8709" max="8709" width="14"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4.140625" style="1" bestFit="1" customWidth="1"/>
    <col min="8965" max="8965" width="14"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4.140625" style="1" bestFit="1" customWidth="1"/>
    <col min="9221" max="9221" width="14"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4.140625" style="1" bestFit="1" customWidth="1"/>
    <col min="9477" max="9477" width="14"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4.140625" style="1" bestFit="1" customWidth="1"/>
    <col min="9733" max="9733" width="14"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4.140625" style="1" bestFit="1" customWidth="1"/>
    <col min="9989" max="9989" width="14"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4.140625" style="1" bestFit="1" customWidth="1"/>
    <col min="10245" max="10245" width="14"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4.140625" style="1" bestFit="1" customWidth="1"/>
    <col min="10501" max="10501" width="14"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4.140625" style="1" bestFit="1" customWidth="1"/>
    <col min="10757" max="10757" width="14"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4.140625" style="1" bestFit="1" customWidth="1"/>
    <col min="11013" max="11013" width="14"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4.140625" style="1" bestFit="1" customWidth="1"/>
    <col min="11269" max="11269" width="14"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4.140625" style="1" bestFit="1" customWidth="1"/>
    <col min="11525" max="11525" width="14"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4.140625" style="1" bestFit="1" customWidth="1"/>
    <col min="11781" max="11781" width="14"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4.140625" style="1" bestFit="1" customWidth="1"/>
    <col min="12037" max="12037" width="14"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4.140625" style="1" bestFit="1" customWidth="1"/>
    <col min="12293" max="12293" width="14"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4.140625" style="1" bestFit="1" customWidth="1"/>
    <col min="12549" max="12549" width="14"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4.140625" style="1" bestFit="1" customWidth="1"/>
    <col min="12805" max="12805" width="14"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4.140625" style="1" bestFit="1" customWidth="1"/>
    <col min="13061" max="13061" width="14"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4.140625" style="1" bestFit="1" customWidth="1"/>
    <col min="13317" max="13317" width="14"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4.140625" style="1" bestFit="1" customWidth="1"/>
    <col min="13573" max="13573" width="14"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4.140625" style="1" bestFit="1" customWidth="1"/>
    <col min="13829" max="13829" width="14"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4.140625" style="1" bestFit="1" customWidth="1"/>
    <col min="14085" max="14085" width="14"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4.140625" style="1" bestFit="1" customWidth="1"/>
    <col min="14341" max="14341" width="14"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4.140625" style="1" bestFit="1" customWidth="1"/>
    <col min="14597" max="14597" width="14"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4.140625" style="1" bestFit="1" customWidth="1"/>
    <col min="14853" max="14853" width="14"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4.140625" style="1" bestFit="1" customWidth="1"/>
    <col min="15109" max="15109" width="14"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4.140625" style="1" bestFit="1" customWidth="1"/>
    <col min="15365" max="15365" width="14"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4.140625" style="1" bestFit="1" customWidth="1"/>
    <col min="15621" max="15621" width="14"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4.140625" style="1" bestFit="1" customWidth="1"/>
    <col min="15877" max="15877" width="14"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4.140625" style="1" bestFit="1" customWidth="1"/>
    <col min="16133" max="16133" width="14" style="1" bestFit="1" customWidth="1"/>
    <col min="16134" max="16134" width="10.28515625" style="1" bestFit="1" customWidth="1"/>
    <col min="16135" max="16135" width="18.140625" style="1" bestFit="1" customWidth="1"/>
    <col min="16136" max="16384" width="9.140625" style="1"/>
  </cols>
  <sheetData>
    <row r="1" spans="1:9">
      <c r="A1" s="3" t="s">
        <v>0</v>
      </c>
      <c r="B1" s="265" t="s">
        <v>1339</v>
      </c>
      <c r="C1" s="265"/>
      <c r="D1" s="265"/>
      <c r="E1" s="265"/>
    </row>
    <row r="2" spans="1:9" ht="13.5" thickBot="1"/>
    <row r="3" spans="1:9" ht="15">
      <c r="B3" s="96" t="s">
        <v>2476</v>
      </c>
      <c r="C3" s="266"/>
    </row>
    <row r="4" spans="1:9" ht="15">
      <c r="B4" s="98" t="s">
        <v>2477</v>
      </c>
      <c r="C4" s="267"/>
    </row>
    <row r="5" spans="1:9" ht="15">
      <c r="B5" s="98"/>
      <c r="C5" s="267"/>
    </row>
    <row r="6" spans="1:9" ht="15">
      <c r="B6" s="98" t="s">
        <v>2359</v>
      </c>
      <c r="C6" s="267"/>
    </row>
    <row r="7" spans="1:9" ht="15">
      <c r="B7" s="97" t="s">
        <v>2376</v>
      </c>
      <c r="C7" s="267"/>
    </row>
    <row r="8" spans="1:9" ht="30.75" thickBot="1">
      <c r="B8" s="101" t="s">
        <v>2478</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1992</v>
      </c>
      <c r="C15" s="11" t="s">
        <v>649</v>
      </c>
      <c r="D15" s="1" t="s">
        <v>1489</v>
      </c>
      <c r="E15" s="1" t="s">
        <v>1490</v>
      </c>
      <c r="F15" s="4">
        <v>65000</v>
      </c>
      <c r="G15" s="4">
        <v>672.1</v>
      </c>
      <c r="H15" s="4">
        <v>8.2799999999999994</v>
      </c>
    </row>
    <row r="16" spans="1:9">
      <c r="B16" s="1" t="s">
        <v>2041</v>
      </c>
      <c r="C16" s="11" t="s">
        <v>649</v>
      </c>
      <c r="D16" s="1" t="s">
        <v>1489</v>
      </c>
      <c r="E16" s="1" t="s">
        <v>1491</v>
      </c>
      <c r="F16" s="4">
        <v>140000</v>
      </c>
      <c r="G16" s="4">
        <v>618.1</v>
      </c>
      <c r="H16" s="4">
        <v>7.62</v>
      </c>
    </row>
    <row r="17" spans="2:8">
      <c r="B17" s="1" t="s">
        <v>1124</v>
      </c>
      <c r="C17" s="11" t="s">
        <v>649</v>
      </c>
      <c r="D17" s="1" t="s">
        <v>652</v>
      </c>
      <c r="E17" s="1" t="s">
        <v>653</v>
      </c>
      <c r="F17" s="4">
        <v>24500</v>
      </c>
      <c r="G17" s="4">
        <v>488.65</v>
      </c>
      <c r="H17" s="4">
        <v>6.02</v>
      </c>
    </row>
    <row r="18" spans="2:8">
      <c r="B18" s="1" t="s">
        <v>1995</v>
      </c>
      <c r="C18" s="11" t="s">
        <v>649</v>
      </c>
      <c r="D18" s="1" t="s">
        <v>685</v>
      </c>
      <c r="E18" s="1" t="s">
        <v>1492</v>
      </c>
      <c r="F18" s="4">
        <v>7500</v>
      </c>
      <c r="G18" s="4">
        <v>470.92</v>
      </c>
      <c r="H18" s="4">
        <v>5.8</v>
      </c>
    </row>
    <row r="19" spans="2:8">
      <c r="B19" s="1" t="s">
        <v>2000</v>
      </c>
      <c r="C19" s="11" t="s">
        <v>649</v>
      </c>
      <c r="D19" s="1" t="s">
        <v>1493</v>
      </c>
      <c r="E19" s="1" t="s">
        <v>1494</v>
      </c>
      <c r="F19" s="4">
        <v>125000</v>
      </c>
      <c r="G19" s="4">
        <v>455.5</v>
      </c>
      <c r="H19" s="4">
        <v>5.61</v>
      </c>
    </row>
    <row r="20" spans="2:8">
      <c r="B20" s="1" t="s">
        <v>2004</v>
      </c>
      <c r="C20" s="11" t="s">
        <v>649</v>
      </c>
      <c r="D20" s="1" t="s">
        <v>1493</v>
      </c>
      <c r="E20" s="1" t="s">
        <v>1495</v>
      </c>
      <c r="F20" s="4">
        <v>170000</v>
      </c>
      <c r="G20" s="4">
        <v>437.33</v>
      </c>
      <c r="H20" s="4">
        <v>5.39</v>
      </c>
    </row>
    <row r="21" spans="2:8">
      <c r="B21" s="1" t="s">
        <v>2013</v>
      </c>
      <c r="C21" s="11" t="s">
        <v>649</v>
      </c>
      <c r="D21" s="1" t="s">
        <v>685</v>
      </c>
      <c r="E21" s="1" t="s">
        <v>1496</v>
      </c>
      <c r="F21" s="4">
        <v>28500</v>
      </c>
      <c r="G21" s="4">
        <v>399.5</v>
      </c>
      <c r="H21" s="4">
        <v>4.92</v>
      </c>
    </row>
    <row r="22" spans="2:8">
      <c r="B22" s="1" t="s">
        <v>1134</v>
      </c>
      <c r="C22" s="11" t="s">
        <v>649</v>
      </c>
      <c r="D22" s="1" t="s">
        <v>667</v>
      </c>
      <c r="E22" s="1" t="s">
        <v>668</v>
      </c>
      <c r="F22" s="4">
        <v>160000</v>
      </c>
      <c r="G22" s="4">
        <v>352.08</v>
      </c>
      <c r="H22" s="4">
        <v>4.34</v>
      </c>
    </row>
    <row r="23" spans="2:8">
      <c r="B23" s="1" t="s">
        <v>2313</v>
      </c>
      <c r="C23" s="11" t="s">
        <v>649</v>
      </c>
      <c r="D23" s="1" t="s">
        <v>1497</v>
      </c>
      <c r="E23" s="1" t="s">
        <v>1498</v>
      </c>
      <c r="F23" s="4">
        <v>18000</v>
      </c>
      <c r="G23" s="4">
        <v>335.81</v>
      </c>
      <c r="H23" s="4">
        <v>4.1399999999999997</v>
      </c>
    </row>
    <row r="24" spans="2:8">
      <c r="B24" s="1" t="s">
        <v>2036</v>
      </c>
      <c r="C24" s="11" t="s">
        <v>649</v>
      </c>
      <c r="D24" s="1" t="s">
        <v>1493</v>
      </c>
      <c r="E24" s="1" t="s">
        <v>1499</v>
      </c>
      <c r="F24" s="4">
        <v>510000</v>
      </c>
      <c r="G24" s="4">
        <v>329.72</v>
      </c>
      <c r="H24" s="4">
        <v>4.0599999999999996</v>
      </c>
    </row>
    <row r="25" spans="2:8">
      <c r="B25" s="1" t="s">
        <v>2338</v>
      </c>
      <c r="C25" s="11" t="s">
        <v>649</v>
      </c>
      <c r="D25" s="1" t="s">
        <v>1497</v>
      </c>
      <c r="E25" s="1" t="s">
        <v>1500</v>
      </c>
      <c r="F25" s="4">
        <v>70000</v>
      </c>
      <c r="G25" s="4">
        <v>298.52</v>
      </c>
      <c r="H25" s="4">
        <v>3.68</v>
      </c>
    </row>
    <row r="26" spans="2:8">
      <c r="B26" s="1" t="s">
        <v>2032</v>
      </c>
      <c r="C26" s="11" t="s">
        <v>649</v>
      </c>
      <c r="D26" s="1" t="s">
        <v>652</v>
      </c>
      <c r="E26" s="1" t="s">
        <v>1501</v>
      </c>
      <c r="F26" s="4">
        <v>70000</v>
      </c>
      <c r="G26" s="4">
        <v>295.26</v>
      </c>
      <c r="H26" s="4">
        <v>3.64</v>
      </c>
    </row>
    <row r="27" spans="2:8">
      <c r="B27" s="1" t="s">
        <v>1146</v>
      </c>
      <c r="C27" s="11" t="s">
        <v>649</v>
      </c>
      <c r="D27" s="1" t="s">
        <v>685</v>
      </c>
      <c r="E27" s="1" t="s">
        <v>686</v>
      </c>
      <c r="F27" s="4">
        <v>75000</v>
      </c>
      <c r="G27" s="4">
        <v>231.79</v>
      </c>
      <c r="H27" s="4">
        <v>2.86</v>
      </c>
    </row>
    <row r="28" spans="2:8">
      <c r="B28" s="1" t="s">
        <v>1158</v>
      </c>
      <c r="C28" s="11" t="s">
        <v>649</v>
      </c>
      <c r="D28" s="1" t="s">
        <v>685</v>
      </c>
      <c r="E28" s="1" t="s">
        <v>703</v>
      </c>
      <c r="F28" s="4">
        <v>12000</v>
      </c>
      <c r="G28" s="4">
        <v>225.93</v>
      </c>
      <c r="H28" s="4">
        <v>2.78</v>
      </c>
    </row>
    <row r="29" spans="2:8">
      <c r="B29" s="1" t="s">
        <v>2002</v>
      </c>
      <c r="C29" s="11" t="s">
        <v>649</v>
      </c>
      <c r="D29" s="1" t="s">
        <v>697</v>
      </c>
      <c r="E29" s="1" t="s">
        <v>1502</v>
      </c>
      <c r="F29" s="4">
        <v>35000</v>
      </c>
      <c r="G29" s="4">
        <v>212.42</v>
      </c>
      <c r="H29" s="4">
        <v>2.62</v>
      </c>
    </row>
    <row r="30" spans="2:8">
      <c r="B30" s="1" t="s">
        <v>2033</v>
      </c>
      <c r="C30" s="11" t="s">
        <v>649</v>
      </c>
      <c r="D30" s="1" t="s">
        <v>1503</v>
      </c>
      <c r="E30" s="1" t="s">
        <v>1504</v>
      </c>
      <c r="F30" s="4">
        <v>150000</v>
      </c>
      <c r="G30" s="4">
        <v>205.8</v>
      </c>
      <c r="H30" s="4">
        <v>2.54</v>
      </c>
    </row>
    <row r="31" spans="2:8">
      <c r="B31" s="1" t="s">
        <v>2023</v>
      </c>
      <c r="C31" s="11" t="s">
        <v>649</v>
      </c>
      <c r="D31" s="1" t="s">
        <v>1503</v>
      </c>
      <c r="E31" s="1" t="s">
        <v>1505</v>
      </c>
      <c r="F31" s="4">
        <v>80000</v>
      </c>
      <c r="G31" s="4">
        <v>191.96</v>
      </c>
      <c r="H31" s="4">
        <v>2.37</v>
      </c>
    </row>
    <row r="32" spans="2:8">
      <c r="B32" s="1" t="s">
        <v>2226</v>
      </c>
      <c r="C32" s="11" t="s">
        <v>649</v>
      </c>
      <c r="D32" s="1" t="s">
        <v>1506</v>
      </c>
      <c r="E32" s="1" t="s">
        <v>1507</v>
      </c>
      <c r="F32" s="4">
        <v>85000</v>
      </c>
      <c r="G32" s="4">
        <v>184.75</v>
      </c>
      <c r="H32" s="4">
        <v>2.2799999999999998</v>
      </c>
    </row>
    <row r="33" spans="2:8">
      <c r="B33" s="1" t="s">
        <v>2339</v>
      </c>
      <c r="C33" s="11" t="s">
        <v>649</v>
      </c>
      <c r="D33" s="1" t="s">
        <v>1489</v>
      </c>
      <c r="E33" s="1" t="s">
        <v>1508</v>
      </c>
      <c r="F33" s="4">
        <v>100000</v>
      </c>
      <c r="G33" s="4">
        <v>184.45</v>
      </c>
      <c r="H33" s="4">
        <v>2.27</v>
      </c>
    </row>
    <row r="34" spans="2:8">
      <c r="B34" s="1" t="s">
        <v>2340</v>
      </c>
      <c r="C34" s="11" t="s">
        <v>649</v>
      </c>
      <c r="D34" s="1" t="s">
        <v>685</v>
      </c>
      <c r="E34" s="1" t="s">
        <v>1509</v>
      </c>
      <c r="F34" s="4">
        <v>75000</v>
      </c>
      <c r="G34" s="4">
        <v>177.83</v>
      </c>
      <c r="H34" s="4">
        <v>2.19</v>
      </c>
    </row>
    <row r="35" spans="2:8">
      <c r="B35" s="1" t="s">
        <v>2035</v>
      </c>
      <c r="C35" s="11" t="s">
        <v>649</v>
      </c>
      <c r="D35" s="1" t="s">
        <v>652</v>
      </c>
      <c r="E35" s="1" t="s">
        <v>1510</v>
      </c>
      <c r="F35" s="4">
        <v>75000</v>
      </c>
      <c r="G35" s="4">
        <v>175.99</v>
      </c>
      <c r="H35" s="4">
        <v>2.17</v>
      </c>
    </row>
    <row r="36" spans="2:8">
      <c r="B36" s="1" t="s">
        <v>2075</v>
      </c>
      <c r="C36" s="11" t="s">
        <v>649</v>
      </c>
      <c r="D36" s="1" t="s">
        <v>685</v>
      </c>
      <c r="E36" s="1" t="s">
        <v>1511</v>
      </c>
      <c r="F36" s="4">
        <v>17000</v>
      </c>
      <c r="G36" s="4">
        <v>167.54</v>
      </c>
      <c r="H36" s="4">
        <v>2.06</v>
      </c>
    </row>
    <row r="37" spans="2:8">
      <c r="B37" s="1" t="s">
        <v>2341</v>
      </c>
      <c r="C37" s="11" t="s">
        <v>649</v>
      </c>
      <c r="D37" s="1" t="s">
        <v>1497</v>
      </c>
      <c r="E37" s="1" t="s">
        <v>1512</v>
      </c>
      <c r="F37" s="4">
        <v>80000</v>
      </c>
      <c r="G37" s="4">
        <v>165.96</v>
      </c>
      <c r="H37" s="4">
        <v>2.04</v>
      </c>
    </row>
    <row r="38" spans="2:8">
      <c r="B38" s="1" t="s">
        <v>1154</v>
      </c>
      <c r="C38" s="11" t="s">
        <v>649</v>
      </c>
      <c r="D38" s="1" t="s">
        <v>697</v>
      </c>
      <c r="E38" s="1" t="s">
        <v>698</v>
      </c>
      <c r="F38" s="4">
        <v>3000</v>
      </c>
      <c r="G38" s="4">
        <v>160.41</v>
      </c>
      <c r="H38" s="4">
        <v>1.98</v>
      </c>
    </row>
    <row r="39" spans="2:8">
      <c r="B39" s="1" t="s">
        <v>2012</v>
      </c>
      <c r="C39" s="11" t="s">
        <v>649</v>
      </c>
      <c r="D39" s="1" t="s">
        <v>667</v>
      </c>
      <c r="E39" s="1" t="s">
        <v>1513</v>
      </c>
      <c r="F39" s="4">
        <v>160000</v>
      </c>
      <c r="G39" s="4">
        <v>158.16</v>
      </c>
      <c r="H39" s="4">
        <v>1.95</v>
      </c>
    </row>
    <row r="40" spans="2:8">
      <c r="B40" s="1" t="s">
        <v>2236</v>
      </c>
      <c r="C40" s="11" t="s">
        <v>649</v>
      </c>
      <c r="D40" s="1" t="s">
        <v>1497</v>
      </c>
      <c r="E40" s="1" t="s">
        <v>1514</v>
      </c>
      <c r="F40" s="4">
        <v>6500</v>
      </c>
      <c r="G40" s="4">
        <v>144.87</v>
      </c>
      <c r="H40" s="4">
        <v>1.78</v>
      </c>
    </row>
    <row r="41" spans="2:8">
      <c r="B41" s="1" t="s">
        <v>2225</v>
      </c>
      <c r="C41" s="11" t="s">
        <v>649</v>
      </c>
      <c r="D41" s="1" t="s">
        <v>1497</v>
      </c>
      <c r="E41" s="1" t="s">
        <v>1515</v>
      </c>
      <c r="F41" s="4">
        <v>3400</v>
      </c>
      <c r="G41" s="4">
        <v>116.56</v>
      </c>
      <c r="H41" s="4">
        <v>1.44</v>
      </c>
    </row>
    <row r="42" spans="2:8">
      <c r="B42" s="1" t="s">
        <v>2291</v>
      </c>
      <c r="C42" s="11" t="s">
        <v>649</v>
      </c>
      <c r="D42" s="1" t="s">
        <v>1497</v>
      </c>
      <c r="E42" s="1" t="s">
        <v>1516</v>
      </c>
      <c r="F42" s="4">
        <v>3400</v>
      </c>
      <c r="G42" s="4">
        <v>97.33</v>
      </c>
      <c r="H42" s="4">
        <v>1.2</v>
      </c>
    </row>
    <row r="43" spans="2:8">
      <c r="B43" s="1" t="s">
        <v>2200</v>
      </c>
      <c r="C43" s="11" t="s">
        <v>649</v>
      </c>
      <c r="D43" s="1" t="s">
        <v>697</v>
      </c>
      <c r="E43" s="1" t="s">
        <v>1365</v>
      </c>
      <c r="F43" s="4">
        <v>3800</v>
      </c>
      <c r="G43" s="4">
        <v>95.44</v>
      </c>
      <c r="H43" s="4">
        <v>1.18</v>
      </c>
    </row>
    <row r="44" spans="2:8">
      <c r="B44" s="2" t="s">
        <v>710</v>
      </c>
      <c r="C44" s="10"/>
      <c r="D44" s="2"/>
      <c r="E44" s="2"/>
      <c r="F44" s="7"/>
      <c r="G44" s="7">
        <f>SUM(G12:G43)</f>
        <v>8050.6799999999994</v>
      </c>
      <c r="H44" s="7">
        <f>SUM(H12:H43)</f>
        <v>99.210000000000051</v>
      </c>
    </row>
    <row r="45" spans="2:8">
      <c r="B45" s="2" t="s">
        <v>1375</v>
      </c>
      <c r="C45" s="10"/>
      <c r="D45" s="2"/>
      <c r="E45" s="2"/>
      <c r="F45" s="7"/>
      <c r="G45" s="7">
        <v>81.95</v>
      </c>
      <c r="H45" s="7">
        <v>1.01</v>
      </c>
    </row>
    <row r="46" spans="2:8">
      <c r="B46" s="2" t="s">
        <v>144</v>
      </c>
      <c r="C46" s="10"/>
      <c r="D46" s="2"/>
      <c r="E46" s="2"/>
      <c r="F46" s="7"/>
      <c r="G46" s="7">
        <v>8132.63</v>
      </c>
      <c r="H46" s="7">
        <v>100.21</v>
      </c>
    </row>
    <row r="47" spans="2:8">
      <c r="B47" s="2" t="s">
        <v>145</v>
      </c>
      <c r="C47" s="10"/>
      <c r="D47" s="2"/>
      <c r="E47" s="2"/>
      <c r="F47" s="7"/>
      <c r="G47" s="7">
        <v>-16.678896900000112</v>
      </c>
      <c r="H47" s="7">
        <v>-0.20999999999999375</v>
      </c>
    </row>
    <row r="48" spans="2:8">
      <c r="B48" s="2" t="s">
        <v>146</v>
      </c>
      <c r="C48" s="10"/>
      <c r="D48" s="2"/>
      <c r="E48" s="2"/>
      <c r="F48" s="7"/>
      <c r="G48" s="7">
        <v>8115.9511031000002</v>
      </c>
      <c r="H48" s="7">
        <v>100</v>
      </c>
    </row>
    <row r="49" spans="2:8">
      <c r="B49" s="2"/>
      <c r="C49" s="10"/>
      <c r="D49" s="2"/>
      <c r="E49" s="2"/>
      <c r="F49" s="7"/>
      <c r="G49" s="7"/>
      <c r="H49" s="7"/>
    </row>
    <row r="50" spans="2:8" s="2" customFormat="1">
      <c r="B50" s="2" t="s">
        <v>147</v>
      </c>
      <c r="C50" s="10"/>
      <c r="F50" s="7"/>
      <c r="G50" s="7"/>
      <c r="H50" s="7"/>
    </row>
    <row r="51" spans="2:8" s="2" customFormat="1">
      <c r="B51" s="2" t="s">
        <v>148</v>
      </c>
      <c r="C51" s="10"/>
      <c r="F51" s="7"/>
      <c r="G51" s="7"/>
      <c r="H51" s="7"/>
    </row>
    <row r="52" spans="2:8">
      <c r="B52" s="2" t="s">
        <v>151</v>
      </c>
    </row>
    <row r="53" spans="2:8">
      <c r="B53" s="2" t="s">
        <v>1376</v>
      </c>
    </row>
    <row r="54" spans="2:8">
      <c r="B54" s="2" t="s">
        <v>152</v>
      </c>
    </row>
    <row r="55" spans="2:8">
      <c r="B55" s="2" t="s">
        <v>1517</v>
      </c>
      <c r="C55" s="10"/>
    </row>
    <row r="56" spans="2:8">
      <c r="B56" s="2" t="s">
        <v>1518</v>
      </c>
      <c r="C56" s="10"/>
    </row>
    <row r="57" spans="2:8">
      <c r="B57" s="2" t="s">
        <v>1519</v>
      </c>
      <c r="C57" s="10"/>
    </row>
    <row r="58" spans="2:8">
      <c r="B58" s="2" t="s">
        <v>1520</v>
      </c>
      <c r="C58" s="10"/>
    </row>
    <row r="59" spans="2:8">
      <c r="B59" s="2" t="s">
        <v>1521</v>
      </c>
      <c r="C59" s="10"/>
    </row>
    <row r="60" spans="2:8">
      <c r="B60" s="2" t="s">
        <v>1522</v>
      </c>
      <c r="C60" s="10"/>
    </row>
    <row r="61" spans="2:8">
      <c r="B61" s="2" t="s">
        <v>1523</v>
      </c>
      <c r="C61" s="10"/>
    </row>
    <row r="62" spans="2:8">
      <c r="B62" s="2" t="s">
        <v>1524</v>
      </c>
      <c r="C62" s="10"/>
    </row>
    <row r="63" spans="2:8" s="91" customFormat="1">
      <c r="B63" s="92" t="s">
        <v>2916</v>
      </c>
      <c r="C63" s="93"/>
      <c r="F63" s="94"/>
      <c r="G63" s="94"/>
      <c r="H63" s="94"/>
    </row>
    <row r="64" spans="2:8" s="91" customFormat="1">
      <c r="B64" s="92" t="s">
        <v>161</v>
      </c>
      <c r="C64" s="95"/>
      <c r="F64" s="94"/>
      <c r="G64" s="94"/>
      <c r="H64" s="94"/>
    </row>
    <row r="65" spans="2:8" s="91" customFormat="1">
      <c r="B65" s="92" t="s">
        <v>162</v>
      </c>
      <c r="C65" s="95"/>
      <c r="F65" s="94"/>
      <c r="G65" s="94"/>
      <c r="H65" s="94"/>
    </row>
  </sheetData>
  <mergeCells count="2">
    <mergeCell ref="B1:E1"/>
    <mergeCell ref="C3:C8"/>
  </mergeCells>
  <hyperlinks>
    <hyperlink ref="A1" location="Index!A1" display="Index" xr:uid="{08B9F30A-07BD-46EB-B189-0CE720D3B00B}"/>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F8D51-E18B-4679-B41B-B6CA15DDD1E5}">
  <sheetPr codeName="Sheet49"/>
  <dimension ref="A1:I79"/>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7109375" style="1" bestFit="1" customWidth="1"/>
    <col min="5" max="5" width="16.1406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5703125"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5703125"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57031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57031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57031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57031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57031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57031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57031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57031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57031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57031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57031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57031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57031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57031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57031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57031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57031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57031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57031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57031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57031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57031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57031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57031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57031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57031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57031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57031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57031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57031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57031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57031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57031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57031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57031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57031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57031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57031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57031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57031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57031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57031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57031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57031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57031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57031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57031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57031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57031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57031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57031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57031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57031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57031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57031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57031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57031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57031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57031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57031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5703125" style="1" bestFit="1" customWidth="1"/>
    <col min="16134" max="16134" width="10.5703125" style="1" bestFit="1" customWidth="1"/>
    <col min="16135" max="16135" width="18.140625" style="1" bestFit="1" customWidth="1"/>
    <col min="16136" max="16384" width="9.140625" style="1"/>
  </cols>
  <sheetData>
    <row r="1" spans="1:9">
      <c r="A1" s="3" t="s">
        <v>0</v>
      </c>
      <c r="B1" s="265" t="s">
        <v>1323</v>
      </c>
      <c r="C1" s="265"/>
      <c r="D1" s="265"/>
      <c r="E1" s="265"/>
    </row>
    <row r="2" spans="1:9" ht="13.5" thickBot="1"/>
    <row r="3" spans="1:9" ht="15">
      <c r="B3" s="96" t="s">
        <v>2479</v>
      </c>
      <c r="C3" s="266"/>
    </row>
    <row r="4" spans="1:9" ht="15">
      <c r="B4" s="98" t="s">
        <v>2480</v>
      </c>
      <c r="C4" s="267"/>
    </row>
    <row r="5" spans="1:9" ht="15">
      <c r="B5" s="97"/>
      <c r="C5" s="267"/>
    </row>
    <row r="6" spans="1:9" ht="15">
      <c r="B6" s="98" t="s">
        <v>2359</v>
      </c>
      <c r="C6" s="267"/>
    </row>
    <row r="7" spans="1:9" ht="15">
      <c r="B7" s="97" t="s">
        <v>2376</v>
      </c>
      <c r="C7" s="267"/>
    </row>
    <row r="8" spans="1:9" ht="30.75" thickBot="1">
      <c r="B8" s="99" t="s">
        <v>2481</v>
      </c>
      <c r="C8" s="268"/>
    </row>
    <row r="10" spans="1:9" s="87" customFormat="1">
      <c r="B10" s="87" t="s">
        <v>48</v>
      </c>
      <c r="C10" s="88"/>
      <c r="F10" s="89"/>
      <c r="G10" s="89"/>
      <c r="H10" s="89"/>
    </row>
    <row r="11" spans="1:9" s="87" customFormat="1">
      <c r="C11" s="88"/>
      <c r="F11" s="89"/>
      <c r="G11" s="89"/>
      <c r="H11" s="89"/>
    </row>
    <row r="12" spans="1:9" s="87" customFormat="1">
      <c r="B12" s="165" t="s">
        <v>49</v>
      </c>
      <c r="C12" s="166" t="s">
        <v>50</v>
      </c>
      <c r="D12" s="165" t="s">
        <v>646</v>
      </c>
      <c r="E12" s="165" t="s">
        <v>52</v>
      </c>
      <c r="F12" s="167" t="s">
        <v>53</v>
      </c>
      <c r="G12" s="167" t="s">
        <v>54</v>
      </c>
      <c r="H12" s="167" t="s">
        <v>55</v>
      </c>
      <c r="I12" s="151" t="s">
        <v>647</v>
      </c>
    </row>
    <row r="13" spans="1:9" s="87" customFormat="1">
      <c r="B13" s="151" t="s">
        <v>648</v>
      </c>
      <c r="C13" s="88"/>
      <c r="F13" s="89"/>
      <c r="G13" s="89"/>
      <c r="H13" s="89"/>
    </row>
    <row r="14" spans="1:9" s="87" customFormat="1">
      <c r="B14" s="151" t="s">
        <v>57</v>
      </c>
      <c r="C14" s="88"/>
      <c r="F14" s="89"/>
      <c r="G14" s="89"/>
      <c r="H14" s="89"/>
    </row>
    <row r="15" spans="1:9" s="87" customFormat="1">
      <c r="B15" s="87" t="s">
        <v>1996</v>
      </c>
      <c r="C15" s="88" t="s">
        <v>649</v>
      </c>
      <c r="D15" s="87" t="s">
        <v>1411</v>
      </c>
      <c r="E15" s="87" t="s">
        <v>1568</v>
      </c>
      <c r="F15" s="89">
        <v>408000</v>
      </c>
      <c r="G15" s="89">
        <v>5469.04</v>
      </c>
      <c r="H15" s="89">
        <v>9.2899999999999991</v>
      </c>
    </row>
    <row r="16" spans="1:9" s="87" customFormat="1">
      <c r="B16" s="87" t="s">
        <v>2213</v>
      </c>
      <c r="C16" s="88" t="s">
        <v>649</v>
      </c>
      <c r="D16" s="87" t="s">
        <v>1548</v>
      </c>
      <c r="E16" s="87" t="s">
        <v>1567</v>
      </c>
      <c r="F16" s="89">
        <v>1552340</v>
      </c>
      <c r="G16" s="89">
        <v>3105.46</v>
      </c>
      <c r="H16" s="89">
        <v>5.28</v>
      </c>
    </row>
    <row r="17" spans="2:8" s="87" customFormat="1">
      <c r="B17" s="87" t="s">
        <v>1134</v>
      </c>
      <c r="C17" s="88" t="s">
        <v>649</v>
      </c>
      <c r="D17" s="87" t="s">
        <v>667</v>
      </c>
      <c r="E17" s="87" t="s">
        <v>668</v>
      </c>
      <c r="F17" s="89">
        <v>1293000</v>
      </c>
      <c r="G17" s="89">
        <v>2845.25</v>
      </c>
      <c r="H17" s="89">
        <v>4.83</v>
      </c>
    </row>
    <row r="18" spans="2:8" s="87" customFormat="1">
      <c r="B18" s="87" t="s">
        <v>2280</v>
      </c>
      <c r="C18" s="88" t="s">
        <v>649</v>
      </c>
      <c r="D18" s="87" t="s">
        <v>675</v>
      </c>
      <c r="E18" s="87" t="s">
        <v>1566</v>
      </c>
      <c r="F18" s="89">
        <v>173067</v>
      </c>
      <c r="G18" s="89">
        <v>2732.99</v>
      </c>
      <c r="H18" s="89">
        <v>4.6399999999999997</v>
      </c>
    </row>
    <row r="19" spans="2:8" s="87" customFormat="1">
      <c r="B19" s="87" t="s">
        <v>2062</v>
      </c>
      <c r="C19" s="88" t="s">
        <v>649</v>
      </c>
      <c r="D19" s="87" t="s">
        <v>1424</v>
      </c>
      <c r="E19" s="87" t="s">
        <v>1565</v>
      </c>
      <c r="F19" s="89">
        <v>127000</v>
      </c>
      <c r="G19" s="89">
        <v>2389.44</v>
      </c>
      <c r="H19" s="89">
        <v>4.0599999999999996</v>
      </c>
    </row>
    <row r="20" spans="2:8" s="87" customFormat="1">
      <c r="B20" s="87" t="s">
        <v>2259</v>
      </c>
      <c r="C20" s="88" t="s">
        <v>649</v>
      </c>
      <c r="D20" s="87" t="s">
        <v>675</v>
      </c>
      <c r="E20" s="87" t="s">
        <v>1564</v>
      </c>
      <c r="F20" s="89">
        <v>250000</v>
      </c>
      <c r="G20" s="89">
        <v>2289.75</v>
      </c>
      <c r="H20" s="89">
        <v>3.89</v>
      </c>
    </row>
    <row r="21" spans="2:8" s="87" customFormat="1">
      <c r="B21" s="87" t="s">
        <v>1137</v>
      </c>
      <c r="C21" s="88" t="s">
        <v>649</v>
      </c>
      <c r="D21" s="87" t="s">
        <v>659</v>
      </c>
      <c r="E21" s="87" t="s">
        <v>672</v>
      </c>
      <c r="F21" s="89">
        <v>7800</v>
      </c>
      <c r="G21" s="89">
        <v>1991.96</v>
      </c>
      <c r="H21" s="89">
        <v>3.38</v>
      </c>
    </row>
    <row r="22" spans="2:8" s="87" customFormat="1">
      <c r="B22" s="87" t="s">
        <v>1995</v>
      </c>
      <c r="C22" s="88" t="s">
        <v>649</v>
      </c>
      <c r="D22" s="87" t="s">
        <v>685</v>
      </c>
      <c r="E22" s="87" t="s">
        <v>1492</v>
      </c>
      <c r="F22" s="89">
        <v>31300</v>
      </c>
      <c r="G22" s="89">
        <v>1965.31</v>
      </c>
      <c r="H22" s="89">
        <v>3.34</v>
      </c>
    </row>
    <row r="23" spans="2:8" s="87" customFormat="1">
      <c r="B23" s="87" t="s">
        <v>2013</v>
      </c>
      <c r="C23" s="88" t="s">
        <v>649</v>
      </c>
      <c r="D23" s="87" t="s">
        <v>685</v>
      </c>
      <c r="E23" s="87" t="s">
        <v>1496</v>
      </c>
      <c r="F23" s="89">
        <v>137000</v>
      </c>
      <c r="G23" s="89">
        <v>1920.4</v>
      </c>
      <c r="H23" s="89">
        <v>3.26</v>
      </c>
    </row>
    <row r="24" spans="2:8" s="87" customFormat="1">
      <c r="B24" s="87" t="s">
        <v>1158</v>
      </c>
      <c r="C24" s="88" t="s">
        <v>649</v>
      </c>
      <c r="D24" s="87" t="s">
        <v>685</v>
      </c>
      <c r="E24" s="87" t="s">
        <v>703</v>
      </c>
      <c r="F24" s="89">
        <v>95000</v>
      </c>
      <c r="G24" s="89">
        <v>1788.61</v>
      </c>
      <c r="H24" s="89">
        <v>3.04</v>
      </c>
    </row>
    <row r="25" spans="2:8" s="87" customFormat="1">
      <c r="B25" s="87" t="s">
        <v>2199</v>
      </c>
      <c r="C25" s="88" t="s">
        <v>649</v>
      </c>
      <c r="D25" s="87" t="s">
        <v>1424</v>
      </c>
      <c r="E25" s="87" t="s">
        <v>1563</v>
      </c>
      <c r="F25" s="89">
        <v>123000</v>
      </c>
      <c r="G25" s="89">
        <v>1698.94</v>
      </c>
      <c r="H25" s="89">
        <v>2.89</v>
      </c>
    </row>
    <row r="26" spans="2:8" s="87" customFormat="1">
      <c r="B26" s="87" t="s">
        <v>2255</v>
      </c>
      <c r="C26" s="88" t="s">
        <v>649</v>
      </c>
      <c r="D26" s="87" t="s">
        <v>675</v>
      </c>
      <c r="E26" s="87" t="s">
        <v>1562</v>
      </c>
      <c r="F26" s="89">
        <v>88400</v>
      </c>
      <c r="G26" s="89">
        <v>1646.67</v>
      </c>
      <c r="H26" s="89">
        <v>2.8</v>
      </c>
    </row>
    <row r="27" spans="2:8" s="87" customFormat="1">
      <c r="B27" s="87" t="s">
        <v>1124</v>
      </c>
      <c r="C27" s="88" t="s">
        <v>649</v>
      </c>
      <c r="D27" s="87" t="s">
        <v>652</v>
      </c>
      <c r="E27" s="87" t="s">
        <v>653</v>
      </c>
      <c r="F27" s="89">
        <v>82000</v>
      </c>
      <c r="G27" s="89">
        <v>1635.49</v>
      </c>
      <c r="H27" s="89">
        <v>2.78</v>
      </c>
    </row>
    <row r="28" spans="2:8" s="87" customFormat="1">
      <c r="B28" s="87" t="s">
        <v>2052</v>
      </c>
      <c r="C28" s="88" t="s">
        <v>649</v>
      </c>
      <c r="D28" s="87" t="s">
        <v>1503</v>
      </c>
      <c r="E28" s="87" t="s">
        <v>1561</v>
      </c>
      <c r="F28" s="89">
        <v>320000</v>
      </c>
      <c r="G28" s="89">
        <v>1628.64</v>
      </c>
      <c r="H28" s="89">
        <v>2.77</v>
      </c>
    </row>
    <row r="29" spans="2:8" s="87" customFormat="1">
      <c r="B29" s="87" t="s">
        <v>1997</v>
      </c>
      <c r="C29" s="88" t="s">
        <v>649</v>
      </c>
      <c r="D29" s="87" t="s">
        <v>1421</v>
      </c>
      <c r="E29" s="87" t="s">
        <v>1560</v>
      </c>
      <c r="F29" s="89">
        <v>295000</v>
      </c>
      <c r="G29" s="89">
        <v>1583.41</v>
      </c>
      <c r="H29" s="89">
        <v>2.69</v>
      </c>
    </row>
    <row r="30" spans="2:8" s="87" customFormat="1">
      <c r="B30" s="87" t="s">
        <v>1998</v>
      </c>
      <c r="C30" s="88" t="s">
        <v>649</v>
      </c>
      <c r="D30" s="87" t="s">
        <v>1548</v>
      </c>
      <c r="E30" s="87" t="s">
        <v>1559</v>
      </c>
      <c r="F30" s="89">
        <v>635000</v>
      </c>
      <c r="G30" s="89">
        <v>1570.36</v>
      </c>
      <c r="H30" s="89">
        <v>2.67</v>
      </c>
    </row>
    <row r="31" spans="2:8" s="87" customFormat="1">
      <c r="B31" s="87" t="s">
        <v>2237</v>
      </c>
      <c r="C31" s="88" t="s">
        <v>649</v>
      </c>
      <c r="D31" s="87" t="s">
        <v>675</v>
      </c>
      <c r="E31" s="87" t="s">
        <v>1558</v>
      </c>
      <c r="F31" s="89">
        <v>29000</v>
      </c>
      <c r="G31" s="89">
        <v>1517.69</v>
      </c>
      <c r="H31" s="89">
        <v>2.58</v>
      </c>
    </row>
    <row r="32" spans="2:8" s="87" customFormat="1">
      <c r="B32" s="87" t="s">
        <v>2261</v>
      </c>
      <c r="C32" s="88" t="s">
        <v>649</v>
      </c>
      <c r="D32" s="87" t="s">
        <v>1424</v>
      </c>
      <c r="E32" s="87" t="s">
        <v>1425</v>
      </c>
      <c r="F32" s="89">
        <v>3410</v>
      </c>
      <c r="G32" s="89">
        <v>1470.22</v>
      </c>
      <c r="H32" s="89">
        <v>2.5</v>
      </c>
    </row>
    <row r="33" spans="2:8" s="87" customFormat="1">
      <c r="B33" s="87" t="s">
        <v>2297</v>
      </c>
      <c r="C33" s="88" t="s">
        <v>649</v>
      </c>
      <c r="D33" s="87" t="s">
        <v>675</v>
      </c>
      <c r="E33" s="87" t="s">
        <v>1557</v>
      </c>
      <c r="F33" s="89">
        <v>104000</v>
      </c>
      <c r="G33" s="89">
        <v>1460.32</v>
      </c>
      <c r="H33" s="89">
        <v>2.48</v>
      </c>
    </row>
    <row r="34" spans="2:8" s="87" customFormat="1">
      <c r="B34" s="87" t="s">
        <v>1994</v>
      </c>
      <c r="C34" s="88" t="s">
        <v>649</v>
      </c>
      <c r="D34" s="87" t="s">
        <v>1372</v>
      </c>
      <c r="E34" s="87" t="s">
        <v>1556</v>
      </c>
      <c r="F34" s="89">
        <v>200000</v>
      </c>
      <c r="G34" s="89">
        <v>1460.1</v>
      </c>
      <c r="H34" s="89">
        <v>2.48</v>
      </c>
    </row>
    <row r="35" spans="2:8" s="87" customFormat="1">
      <c r="B35" s="87" t="s">
        <v>2198</v>
      </c>
      <c r="C35" s="88" t="s">
        <v>649</v>
      </c>
      <c r="D35" s="87" t="s">
        <v>675</v>
      </c>
      <c r="E35" s="87" t="s">
        <v>1555</v>
      </c>
      <c r="F35" s="89">
        <v>167000</v>
      </c>
      <c r="G35" s="89">
        <v>1398.79</v>
      </c>
      <c r="H35" s="89">
        <v>2.38</v>
      </c>
    </row>
    <row r="36" spans="2:8" s="87" customFormat="1">
      <c r="B36" s="87" t="s">
        <v>2076</v>
      </c>
      <c r="C36" s="88" t="s">
        <v>649</v>
      </c>
      <c r="D36" s="87" t="s">
        <v>1503</v>
      </c>
      <c r="E36" s="87" t="s">
        <v>1554</v>
      </c>
      <c r="F36" s="89">
        <v>250000</v>
      </c>
      <c r="G36" s="89">
        <v>1327.38</v>
      </c>
      <c r="H36" s="89">
        <v>2.2599999999999998</v>
      </c>
    </row>
    <row r="37" spans="2:8" s="87" customFormat="1">
      <c r="B37" s="87" t="s">
        <v>2074</v>
      </c>
      <c r="C37" s="88" t="s">
        <v>649</v>
      </c>
      <c r="D37" s="87" t="s">
        <v>685</v>
      </c>
      <c r="E37" s="87" t="s">
        <v>1553</v>
      </c>
      <c r="F37" s="89">
        <v>4750</v>
      </c>
      <c r="G37" s="89">
        <v>1325.75</v>
      </c>
      <c r="H37" s="89">
        <v>2.25</v>
      </c>
    </row>
    <row r="38" spans="2:8" s="87" customFormat="1">
      <c r="B38" s="87" t="s">
        <v>2316</v>
      </c>
      <c r="C38" s="88" t="s">
        <v>649</v>
      </c>
      <c r="D38" s="87" t="s">
        <v>1552</v>
      </c>
      <c r="E38" s="87" t="s">
        <v>1551</v>
      </c>
      <c r="F38" s="89">
        <v>270000</v>
      </c>
      <c r="G38" s="89">
        <v>1300.32</v>
      </c>
      <c r="H38" s="89">
        <v>2.21</v>
      </c>
    </row>
    <row r="39" spans="2:8" s="87" customFormat="1">
      <c r="B39" s="87" t="s">
        <v>2206</v>
      </c>
      <c r="C39" s="88" t="s">
        <v>649</v>
      </c>
      <c r="D39" s="87" t="s">
        <v>667</v>
      </c>
      <c r="E39" s="87" t="s">
        <v>1550</v>
      </c>
      <c r="F39" s="89">
        <v>300000</v>
      </c>
      <c r="G39" s="89">
        <v>1204.2</v>
      </c>
      <c r="H39" s="89">
        <v>2.0499999999999998</v>
      </c>
    </row>
    <row r="40" spans="2:8" s="87" customFormat="1">
      <c r="B40" s="87" t="s">
        <v>2023</v>
      </c>
      <c r="C40" s="88" t="s">
        <v>649</v>
      </c>
      <c r="D40" s="87" t="s">
        <v>1503</v>
      </c>
      <c r="E40" s="87" t="s">
        <v>1505</v>
      </c>
      <c r="F40" s="89">
        <v>500000</v>
      </c>
      <c r="G40" s="89">
        <v>1199.75</v>
      </c>
      <c r="H40" s="89">
        <v>2.04</v>
      </c>
    </row>
    <row r="41" spans="2:8" s="87" customFormat="1">
      <c r="B41" s="87" t="s">
        <v>2227</v>
      </c>
      <c r="C41" s="88" t="s">
        <v>649</v>
      </c>
      <c r="D41" s="87" t="s">
        <v>1424</v>
      </c>
      <c r="E41" s="87" t="s">
        <v>1549</v>
      </c>
      <c r="F41" s="89">
        <v>75300</v>
      </c>
      <c r="G41" s="89">
        <v>1112.82</v>
      </c>
      <c r="H41" s="89">
        <v>1.89</v>
      </c>
    </row>
    <row r="42" spans="2:8" s="87" customFormat="1">
      <c r="B42" s="87" t="s">
        <v>2012</v>
      </c>
      <c r="C42" s="88" t="s">
        <v>649</v>
      </c>
      <c r="D42" s="87" t="s">
        <v>667</v>
      </c>
      <c r="E42" s="87" t="s">
        <v>1513</v>
      </c>
      <c r="F42" s="89">
        <v>1100000</v>
      </c>
      <c r="G42" s="89">
        <v>1087.3499999999999</v>
      </c>
      <c r="H42" s="89">
        <v>1.85</v>
      </c>
    </row>
    <row r="43" spans="2:8" s="87" customFormat="1">
      <c r="B43" s="87" t="s">
        <v>2254</v>
      </c>
      <c r="C43" s="88" t="s">
        <v>649</v>
      </c>
      <c r="D43" s="87" t="s">
        <v>1548</v>
      </c>
      <c r="E43" s="87" t="s">
        <v>1547</v>
      </c>
      <c r="F43" s="89">
        <v>427000</v>
      </c>
      <c r="G43" s="89">
        <v>1069.21</v>
      </c>
      <c r="H43" s="89">
        <v>1.82</v>
      </c>
    </row>
    <row r="44" spans="2:8" s="87" customFormat="1">
      <c r="B44" s="87" t="s">
        <v>2244</v>
      </c>
      <c r="C44" s="88" t="s">
        <v>649</v>
      </c>
      <c r="D44" s="87" t="s">
        <v>1372</v>
      </c>
      <c r="E44" s="87" t="s">
        <v>1373</v>
      </c>
      <c r="F44" s="89">
        <v>1130000</v>
      </c>
      <c r="G44" s="89">
        <v>1041.8599999999999</v>
      </c>
      <c r="H44" s="89">
        <v>1.77</v>
      </c>
    </row>
    <row r="45" spans="2:8" s="87" customFormat="1">
      <c r="B45" s="87" t="s">
        <v>2342</v>
      </c>
      <c r="C45" s="88" t="s">
        <v>649</v>
      </c>
      <c r="D45" s="87" t="s">
        <v>675</v>
      </c>
      <c r="E45" s="87" t="s">
        <v>1546</v>
      </c>
      <c r="F45" s="89">
        <v>112000</v>
      </c>
      <c r="G45" s="89">
        <v>990.58</v>
      </c>
      <c r="H45" s="89">
        <v>1.68</v>
      </c>
    </row>
    <row r="46" spans="2:8" s="87" customFormat="1">
      <c r="B46" s="87" t="s">
        <v>2339</v>
      </c>
      <c r="C46" s="88" t="s">
        <v>649</v>
      </c>
      <c r="D46" s="87" t="s">
        <v>1489</v>
      </c>
      <c r="E46" s="87" t="s">
        <v>1508</v>
      </c>
      <c r="F46" s="89">
        <v>497000</v>
      </c>
      <c r="G46" s="89">
        <v>916.72</v>
      </c>
      <c r="H46" s="89">
        <v>1.56</v>
      </c>
    </row>
    <row r="47" spans="2:8" s="87" customFormat="1">
      <c r="B47" s="87" t="s">
        <v>2036</v>
      </c>
      <c r="C47" s="88" t="s">
        <v>649</v>
      </c>
      <c r="D47" s="87" t="s">
        <v>1493</v>
      </c>
      <c r="E47" s="87" t="s">
        <v>1499</v>
      </c>
      <c r="F47" s="89">
        <v>1400000</v>
      </c>
      <c r="G47" s="89">
        <v>905.1</v>
      </c>
      <c r="H47" s="89">
        <v>1.54</v>
      </c>
    </row>
    <row r="48" spans="2:8" s="87" customFormat="1">
      <c r="B48" s="149" t="s">
        <v>2920</v>
      </c>
      <c r="C48" s="88"/>
      <c r="F48" s="89"/>
      <c r="G48" s="153">
        <f>SUM(G15:G47)</f>
        <v>57049.880000000005</v>
      </c>
      <c r="H48" s="153">
        <f>SUM(H15:H47)</f>
        <v>96.95</v>
      </c>
    </row>
    <row r="49" spans="2:8" s="87" customFormat="1">
      <c r="B49" s="151" t="s">
        <v>3006</v>
      </c>
      <c r="C49" s="88"/>
      <c r="F49" s="89"/>
      <c r="G49" s="89"/>
      <c r="H49" s="89"/>
    </row>
    <row r="50" spans="2:8" s="87" customFormat="1">
      <c r="B50" s="151" t="s">
        <v>1525</v>
      </c>
      <c r="C50" s="88"/>
      <c r="F50" s="89"/>
      <c r="G50" s="89"/>
      <c r="H50" s="89"/>
    </row>
    <row r="51" spans="2:8" s="87" customFormat="1">
      <c r="B51" s="151" t="s">
        <v>2922</v>
      </c>
      <c r="C51" s="88"/>
      <c r="F51" s="89"/>
      <c r="G51" s="89"/>
      <c r="H51" s="89"/>
    </row>
    <row r="52" spans="2:8" s="87" customFormat="1">
      <c r="B52" s="87" t="s">
        <v>1526</v>
      </c>
      <c r="C52" s="88" t="s">
        <v>649</v>
      </c>
      <c r="D52" s="87" t="s">
        <v>667</v>
      </c>
      <c r="E52" s="164" t="s">
        <v>3007</v>
      </c>
      <c r="F52" s="89">
        <v>699600</v>
      </c>
      <c r="G52" s="89">
        <v>699.6</v>
      </c>
      <c r="H52" s="89">
        <v>1.19</v>
      </c>
    </row>
    <row r="53" spans="2:8" s="87" customFormat="1">
      <c r="B53" s="151" t="s">
        <v>2923</v>
      </c>
      <c r="C53" s="88"/>
      <c r="F53" s="89"/>
      <c r="G53" s="153">
        <f>+G52</f>
        <v>699.6</v>
      </c>
      <c r="H53" s="153">
        <f>+H52</f>
        <v>1.19</v>
      </c>
    </row>
    <row r="54" spans="2:8" s="87" customFormat="1">
      <c r="B54" s="151" t="s">
        <v>3008</v>
      </c>
      <c r="C54" s="152"/>
      <c r="D54" s="151"/>
      <c r="E54" s="151"/>
      <c r="F54" s="153"/>
      <c r="G54" s="153">
        <f>+G48+G53</f>
        <v>57749.48</v>
      </c>
      <c r="H54" s="153">
        <f>+H48+H53</f>
        <v>98.14</v>
      </c>
    </row>
    <row r="55" spans="2:8" s="87" customFormat="1">
      <c r="B55" s="151" t="s">
        <v>1375</v>
      </c>
      <c r="C55" s="152"/>
      <c r="D55" s="151"/>
      <c r="E55" s="151"/>
      <c r="F55" s="153"/>
      <c r="G55" s="153">
        <v>723.37</v>
      </c>
      <c r="H55" s="153">
        <v>1.23</v>
      </c>
    </row>
    <row r="56" spans="2:8" s="87" customFormat="1">
      <c r="B56" s="151" t="s">
        <v>144</v>
      </c>
      <c r="C56" s="152"/>
      <c r="D56" s="151"/>
      <c r="E56" s="151"/>
      <c r="F56" s="153"/>
      <c r="G56" s="153">
        <v>58472.850000000006</v>
      </c>
      <c r="H56" s="153">
        <v>99.36</v>
      </c>
    </row>
    <row r="57" spans="2:8" s="87" customFormat="1">
      <c r="B57" s="151" t="s">
        <v>191</v>
      </c>
      <c r="C57" s="152"/>
      <c r="D57" s="151"/>
      <c r="E57" s="151"/>
      <c r="F57" s="153"/>
      <c r="G57" s="153">
        <v>375.00613338999653</v>
      </c>
      <c r="H57" s="153">
        <v>0.64000000000000057</v>
      </c>
    </row>
    <row r="58" spans="2:8" s="87" customFormat="1">
      <c r="B58" s="151" t="s">
        <v>146</v>
      </c>
      <c r="C58" s="152"/>
      <c r="D58" s="151"/>
      <c r="E58" s="151"/>
      <c r="F58" s="153"/>
      <c r="G58" s="153">
        <v>58847.85613339</v>
      </c>
      <c r="H58" s="153">
        <v>100</v>
      </c>
    </row>
    <row r="59" spans="2:8" s="87" customFormat="1">
      <c r="B59" s="151"/>
      <c r="C59" s="152"/>
      <c r="D59" s="151"/>
      <c r="E59" s="151"/>
      <c r="F59" s="153"/>
      <c r="G59" s="153"/>
      <c r="H59" s="153"/>
    </row>
    <row r="60" spans="2:8" s="151" customFormat="1">
      <c r="B60" s="151" t="s">
        <v>147</v>
      </c>
      <c r="C60" s="152"/>
      <c r="F60" s="153"/>
      <c r="G60" s="153"/>
      <c r="H60" s="153"/>
    </row>
    <row r="61" spans="2:8" s="151" customFormat="1">
      <c r="B61" s="151" t="s">
        <v>148</v>
      </c>
      <c r="C61" s="152"/>
      <c r="F61" s="153"/>
      <c r="G61" s="153"/>
      <c r="H61" s="153"/>
    </row>
    <row r="62" spans="2:8" s="87" customFormat="1">
      <c r="B62" s="151" t="s">
        <v>151</v>
      </c>
      <c r="C62" s="88"/>
      <c r="F62" s="89"/>
      <c r="G62" s="89"/>
      <c r="H62" s="89"/>
    </row>
    <row r="63" spans="2:8" s="87" customFormat="1">
      <c r="B63" s="151" t="s">
        <v>1376</v>
      </c>
      <c r="C63" s="88"/>
      <c r="F63" s="89"/>
      <c r="G63" s="89"/>
      <c r="H63" s="89"/>
    </row>
    <row r="64" spans="2:8" s="87" customFormat="1">
      <c r="B64" s="151" t="s">
        <v>152</v>
      </c>
      <c r="C64" s="88"/>
      <c r="F64" s="89"/>
      <c r="G64" s="89"/>
      <c r="H64" s="89"/>
    </row>
    <row r="65" spans="2:8" s="87" customFormat="1">
      <c r="B65" s="151" t="s">
        <v>1545</v>
      </c>
      <c r="C65" s="152"/>
      <c r="F65" s="89"/>
      <c r="G65" s="89"/>
      <c r="H65" s="89"/>
    </row>
    <row r="66" spans="2:8" s="87" customFormat="1">
      <c r="B66" s="151" t="s">
        <v>1544</v>
      </c>
      <c r="C66" s="152"/>
      <c r="F66" s="89"/>
      <c r="G66" s="89"/>
      <c r="H66" s="89"/>
    </row>
    <row r="67" spans="2:8" s="87" customFormat="1">
      <c r="B67" s="151" t="s">
        <v>1543</v>
      </c>
      <c r="C67" s="152"/>
      <c r="F67" s="89"/>
      <c r="G67" s="89"/>
      <c r="H67" s="89"/>
    </row>
    <row r="68" spans="2:8" s="87" customFormat="1">
      <c r="B68" s="151" t="s">
        <v>1542</v>
      </c>
      <c r="C68" s="152"/>
      <c r="F68" s="89"/>
      <c r="G68" s="89"/>
      <c r="H68" s="89"/>
    </row>
    <row r="69" spans="2:8" s="87" customFormat="1">
      <c r="B69" s="151" t="s">
        <v>1541</v>
      </c>
      <c r="C69" s="152"/>
      <c r="F69" s="89"/>
      <c r="G69" s="89"/>
      <c r="H69" s="89"/>
    </row>
    <row r="70" spans="2:8" s="87" customFormat="1">
      <c r="B70" s="151" t="s">
        <v>1540</v>
      </c>
      <c r="C70" s="152"/>
      <c r="F70" s="89"/>
      <c r="G70" s="89"/>
      <c r="H70" s="89"/>
    </row>
    <row r="71" spans="2:8" s="87" customFormat="1">
      <c r="B71" s="151" t="s">
        <v>1539</v>
      </c>
      <c r="C71" s="152"/>
      <c r="F71" s="89"/>
      <c r="G71" s="89"/>
      <c r="H71" s="89"/>
    </row>
    <row r="72" spans="2:8" s="87" customFormat="1">
      <c r="B72" s="151" t="s">
        <v>1538</v>
      </c>
      <c r="C72" s="152"/>
      <c r="F72" s="89"/>
      <c r="G72" s="89"/>
      <c r="H72" s="89"/>
    </row>
    <row r="73" spans="2:8" s="145" customFormat="1">
      <c r="B73" s="149" t="s">
        <v>2917</v>
      </c>
      <c r="C73" s="187"/>
      <c r="F73" s="147"/>
      <c r="G73" s="147"/>
      <c r="H73" s="147"/>
    </row>
    <row r="74" spans="2:8" s="145" customFormat="1">
      <c r="B74" s="149" t="s">
        <v>161</v>
      </c>
      <c r="C74" s="188"/>
      <c r="F74" s="147"/>
      <c r="G74" s="147"/>
      <c r="H74" s="147"/>
    </row>
    <row r="75" spans="2:8" s="145" customFormat="1">
      <c r="B75" s="149" t="s">
        <v>162</v>
      </c>
      <c r="C75" s="188"/>
      <c r="F75" s="147"/>
      <c r="G75" s="147"/>
      <c r="H75" s="147"/>
    </row>
    <row r="76" spans="2:8" s="87" customFormat="1">
      <c r="C76" s="88"/>
      <c r="F76" s="89"/>
      <c r="G76" s="89"/>
      <c r="H76" s="89"/>
    </row>
    <row r="77" spans="2:8" s="87" customFormat="1">
      <c r="B77" s="149"/>
      <c r="C77" s="88"/>
      <c r="F77" s="89"/>
      <c r="G77" s="89"/>
      <c r="H77" s="89"/>
    </row>
    <row r="78" spans="2:8" s="87" customFormat="1">
      <c r="C78" s="88"/>
      <c r="F78" s="89"/>
      <c r="G78" s="89"/>
      <c r="H78" s="89"/>
    </row>
    <row r="79" spans="2:8" s="87" customFormat="1">
      <c r="C79" s="88"/>
      <c r="F79" s="89"/>
      <c r="G79" s="89"/>
      <c r="H79" s="89"/>
    </row>
  </sheetData>
  <mergeCells count="2">
    <mergeCell ref="B1:E1"/>
    <mergeCell ref="C3:C8"/>
  </mergeCells>
  <hyperlinks>
    <hyperlink ref="A1" location="Index!A1" display="Index" xr:uid="{3BFDE54F-3AF8-4245-AC55-2A0E75A7D430}"/>
  </hyperlink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0520-78C5-40C0-B91F-E9B8EB98C88E}">
  <dimension ref="A1:I120"/>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7109375" style="1" bestFit="1" customWidth="1"/>
    <col min="5" max="5" width="16.1406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5703125"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5703125"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57031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57031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57031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57031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57031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57031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57031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57031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57031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57031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57031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57031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57031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57031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57031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57031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57031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57031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57031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57031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57031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57031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57031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57031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57031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57031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57031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57031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57031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57031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57031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57031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57031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57031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57031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57031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57031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57031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57031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57031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57031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57031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57031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57031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57031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57031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57031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57031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57031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57031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57031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57031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57031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57031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57031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57031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57031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57031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57031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57031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5703125" style="1" bestFit="1" customWidth="1"/>
    <col min="16134" max="16134" width="10.5703125" style="1" bestFit="1" customWidth="1"/>
    <col min="16135" max="16135" width="18.140625" style="1" bestFit="1" customWidth="1"/>
    <col min="16136" max="16384" width="9.140625" style="1"/>
  </cols>
  <sheetData>
    <row r="1" spans="1:9">
      <c r="A1" s="3" t="s">
        <v>0</v>
      </c>
      <c r="B1" s="265" t="s">
        <v>1345</v>
      </c>
      <c r="C1" s="265"/>
      <c r="D1" s="265"/>
      <c r="E1" s="265"/>
    </row>
    <row r="2" spans="1:9" ht="13.5" thickBot="1"/>
    <row r="3" spans="1:9" ht="15">
      <c r="B3" s="96" t="s">
        <v>2435</v>
      </c>
      <c r="C3" s="266"/>
    </row>
    <row r="4" spans="1:9" ht="30">
      <c r="B4" s="98" t="s">
        <v>2436</v>
      </c>
      <c r="C4" s="267"/>
    </row>
    <row r="5" spans="1:9" ht="15">
      <c r="B5" s="97"/>
      <c r="C5" s="267"/>
    </row>
    <row r="6" spans="1:9" ht="15">
      <c r="B6" s="98" t="s">
        <v>2359</v>
      </c>
      <c r="C6" s="267"/>
    </row>
    <row r="7" spans="1:9" ht="15">
      <c r="B7" s="98" t="s">
        <v>2372</v>
      </c>
      <c r="C7" s="267"/>
    </row>
    <row r="8" spans="1:9" ht="30.75" thickBot="1">
      <c r="B8" s="99" t="s">
        <v>2437</v>
      </c>
      <c r="C8" s="268"/>
    </row>
    <row r="10" spans="1:9" s="87" customFormat="1">
      <c r="B10" s="87" t="s">
        <v>48</v>
      </c>
      <c r="C10" s="88"/>
      <c r="F10" s="89"/>
      <c r="G10" s="89"/>
      <c r="H10" s="89"/>
    </row>
    <row r="11" spans="1:9" s="87" customFormat="1">
      <c r="C11" s="88"/>
      <c r="F11" s="89"/>
      <c r="G11" s="89"/>
      <c r="H11" s="89"/>
    </row>
    <row r="12" spans="1:9" s="87" customFormat="1">
      <c r="B12" s="165" t="s">
        <v>49</v>
      </c>
      <c r="C12" s="166" t="s">
        <v>50</v>
      </c>
      <c r="D12" s="165" t="s">
        <v>646</v>
      </c>
      <c r="E12" s="165" t="s">
        <v>52</v>
      </c>
      <c r="F12" s="167" t="s">
        <v>53</v>
      </c>
      <c r="G12" s="167" t="s">
        <v>54</v>
      </c>
      <c r="H12" s="167" t="s">
        <v>55</v>
      </c>
      <c r="I12" s="151" t="s">
        <v>647</v>
      </c>
    </row>
    <row r="13" spans="1:9" s="87" customFormat="1">
      <c r="B13" s="151" t="s">
        <v>648</v>
      </c>
      <c r="C13" s="88"/>
      <c r="F13" s="89"/>
      <c r="G13" s="89"/>
      <c r="H13" s="89"/>
    </row>
    <row r="14" spans="1:9" s="87" customFormat="1">
      <c r="B14" s="151" t="s">
        <v>57</v>
      </c>
      <c r="C14" s="88"/>
      <c r="F14" s="89"/>
      <c r="G14" s="89"/>
      <c r="H14" s="89"/>
    </row>
    <row r="15" spans="1:9" s="87" customFormat="1">
      <c r="B15" s="87" t="s">
        <v>2281</v>
      </c>
      <c r="C15" s="88" t="s">
        <v>649</v>
      </c>
      <c r="D15" s="87" t="s">
        <v>1366</v>
      </c>
      <c r="E15" s="87" t="s">
        <v>1732</v>
      </c>
      <c r="F15" s="89">
        <v>369784</v>
      </c>
      <c r="G15" s="89">
        <v>6795.71</v>
      </c>
      <c r="H15" s="89">
        <v>6.47</v>
      </c>
    </row>
    <row r="16" spans="1:9" s="87" customFormat="1">
      <c r="B16" s="87" t="s">
        <v>2236</v>
      </c>
      <c r="C16" s="88" t="s">
        <v>649</v>
      </c>
      <c r="D16" s="87" t="s">
        <v>1497</v>
      </c>
      <c r="E16" s="87" t="s">
        <v>1514</v>
      </c>
      <c r="F16" s="89">
        <v>241480</v>
      </c>
      <c r="G16" s="89">
        <v>5381.99</v>
      </c>
      <c r="H16" s="89">
        <v>5.13</v>
      </c>
    </row>
    <row r="17" spans="2:8" s="87" customFormat="1">
      <c r="B17" s="87" t="s">
        <v>2239</v>
      </c>
      <c r="C17" s="88" t="s">
        <v>649</v>
      </c>
      <c r="D17" s="87" t="s">
        <v>1574</v>
      </c>
      <c r="E17" s="87" t="s">
        <v>1575</v>
      </c>
      <c r="F17" s="89">
        <v>774686</v>
      </c>
      <c r="G17" s="89">
        <v>4867.3500000000004</v>
      </c>
      <c r="H17" s="89">
        <v>4.6399999999999997</v>
      </c>
    </row>
    <row r="18" spans="2:8" s="87" customFormat="1">
      <c r="B18" s="87" t="s">
        <v>2282</v>
      </c>
      <c r="C18" s="88" t="s">
        <v>649</v>
      </c>
      <c r="D18" s="87" t="s">
        <v>665</v>
      </c>
      <c r="E18" s="87" t="s">
        <v>1357</v>
      </c>
      <c r="F18" s="89">
        <v>2400000</v>
      </c>
      <c r="G18" s="89">
        <v>4824</v>
      </c>
      <c r="H18" s="89">
        <v>4.59</v>
      </c>
    </row>
    <row r="19" spans="2:8" s="87" customFormat="1">
      <c r="B19" s="87" t="s">
        <v>2240</v>
      </c>
      <c r="C19" s="88" t="s">
        <v>649</v>
      </c>
      <c r="D19" s="87" t="s">
        <v>699</v>
      </c>
      <c r="E19" s="87" t="s">
        <v>1576</v>
      </c>
      <c r="F19" s="89">
        <v>390114</v>
      </c>
      <c r="G19" s="89">
        <v>4816.74</v>
      </c>
      <c r="H19" s="89">
        <v>4.59</v>
      </c>
    </row>
    <row r="20" spans="2:8" s="87" customFormat="1">
      <c r="B20" s="87" t="s">
        <v>2283</v>
      </c>
      <c r="C20" s="88" t="s">
        <v>649</v>
      </c>
      <c r="D20" s="87" t="s">
        <v>685</v>
      </c>
      <c r="E20" s="87" t="s">
        <v>1731</v>
      </c>
      <c r="F20" s="89">
        <v>1640000</v>
      </c>
      <c r="G20" s="89">
        <v>4633</v>
      </c>
      <c r="H20" s="89">
        <v>4.41</v>
      </c>
    </row>
    <row r="21" spans="2:8" s="87" customFormat="1">
      <c r="B21" s="87" t="s">
        <v>2238</v>
      </c>
      <c r="C21" s="88" t="s">
        <v>649</v>
      </c>
      <c r="D21" s="87" t="s">
        <v>1572</v>
      </c>
      <c r="E21" s="87" t="s">
        <v>1573</v>
      </c>
      <c r="F21" s="89">
        <v>2500000</v>
      </c>
      <c r="G21" s="89">
        <v>4461.25</v>
      </c>
      <c r="H21" s="89">
        <v>4.25</v>
      </c>
    </row>
    <row r="22" spans="2:8" s="87" customFormat="1">
      <c r="B22" s="87" t="s">
        <v>2270</v>
      </c>
      <c r="C22" s="88" t="s">
        <v>649</v>
      </c>
      <c r="D22" s="87" t="s">
        <v>675</v>
      </c>
      <c r="E22" s="87" t="s">
        <v>1681</v>
      </c>
      <c r="F22" s="89">
        <v>121672</v>
      </c>
      <c r="G22" s="89">
        <v>4238.63</v>
      </c>
      <c r="H22" s="89">
        <v>4.04</v>
      </c>
    </row>
    <row r="23" spans="2:8" s="87" customFormat="1">
      <c r="B23" s="87" t="s">
        <v>2284</v>
      </c>
      <c r="C23" s="88" t="s">
        <v>649</v>
      </c>
      <c r="D23" s="87" t="s">
        <v>655</v>
      </c>
      <c r="E23" s="87" t="s">
        <v>1417</v>
      </c>
      <c r="F23" s="89">
        <v>2036068</v>
      </c>
      <c r="G23" s="89">
        <v>4016.14</v>
      </c>
      <c r="H23" s="89">
        <v>3.82</v>
      </c>
    </row>
    <row r="24" spans="2:8" s="87" customFormat="1">
      <c r="B24" s="87" t="s">
        <v>1145</v>
      </c>
      <c r="C24" s="88" t="s">
        <v>649</v>
      </c>
      <c r="D24" s="87" t="s">
        <v>659</v>
      </c>
      <c r="E24" s="87" t="s">
        <v>684</v>
      </c>
      <c r="F24" s="89">
        <v>665000</v>
      </c>
      <c r="G24" s="89">
        <v>3772.88</v>
      </c>
      <c r="H24" s="89">
        <v>3.59</v>
      </c>
    </row>
    <row r="25" spans="2:8" s="87" customFormat="1">
      <c r="B25" s="87" t="s">
        <v>2249</v>
      </c>
      <c r="C25" s="88" t="s">
        <v>649</v>
      </c>
      <c r="D25" s="87" t="s">
        <v>697</v>
      </c>
      <c r="E25" s="87" t="s">
        <v>1630</v>
      </c>
      <c r="F25" s="89">
        <v>1310000</v>
      </c>
      <c r="G25" s="89">
        <v>3679.14</v>
      </c>
      <c r="H25" s="89">
        <v>3.5</v>
      </c>
    </row>
    <row r="26" spans="2:8" s="87" customFormat="1">
      <c r="B26" s="87" t="s">
        <v>2207</v>
      </c>
      <c r="C26" s="88" t="s">
        <v>649</v>
      </c>
      <c r="D26" s="87" t="s">
        <v>659</v>
      </c>
      <c r="E26" s="87" t="s">
        <v>1642</v>
      </c>
      <c r="F26" s="89">
        <v>150000</v>
      </c>
      <c r="G26" s="89">
        <v>3364.73</v>
      </c>
      <c r="H26" s="89">
        <v>3.2</v>
      </c>
    </row>
    <row r="27" spans="2:8" s="87" customFormat="1">
      <c r="B27" s="87" t="s">
        <v>2204</v>
      </c>
      <c r="C27" s="88" t="s">
        <v>649</v>
      </c>
      <c r="D27" s="87" t="s">
        <v>1503</v>
      </c>
      <c r="E27" s="87" t="s">
        <v>1569</v>
      </c>
      <c r="F27" s="89">
        <v>1200000</v>
      </c>
      <c r="G27" s="89">
        <v>3235.8</v>
      </c>
      <c r="H27" s="89">
        <v>3.08</v>
      </c>
    </row>
    <row r="28" spans="2:8" s="87" customFormat="1">
      <c r="B28" s="87" t="s">
        <v>2285</v>
      </c>
      <c r="C28" s="88" t="s">
        <v>649</v>
      </c>
      <c r="D28" s="87" t="s">
        <v>1424</v>
      </c>
      <c r="E28" s="87" t="s">
        <v>1730</v>
      </c>
      <c r="F28" s="89">
        <v>315345</v>
      </c>
      <c r="G28" s="89">
        <v>3168.59</v>
      </c>
      <c r="H28" s="89">
        <v>3.02</v>
      </c>
    </row>
    <row r="29" spans="2:8" s="87" customFormat="1">
      <c r="B29" s="87" t="s">
        <v>2243</v>
      </c>
      <c r="C29" s="88" t="s">
        <v>649</v>
      </c>
      <c r="D29" s="87" t="s">
        <v>659</v>
      </c>
      <c r="E29" s="87" t="s">
        <v>1579</v>
      </c>
      <c r="F29" s="89">
        <v>370257</v>
      </c>
      <c r="G29" s="89">
        <v>3117.19</v>
      </c>
      <c r="H29" s="89">
        <v>2.97</v>
      </c>
    </row>
    <row r="30" spans="2:8" s="87" customFormat="1">
      <c r="B30" s="87" t="s">
        <v>2286</v>
      </c>
      <c r="C30" s="88" t="s">
        <v>649</v>
      </c>
      <c r="D30" s="87" t="s">
        <v>1362</v>
      </c>
      <c r="E30" s="87" t="s">
        <v>1477</v>
      </c>
      <c r="F30" s="89">
        <v>1602000</v>
      </c>
      <c r="G30" s="89">
        <v>2845.15</v>
      </c>
      <c r="H30" s="89">
        <v>2.71</v>
      </c>
    </row>
    <row r="31" spans="2:8" s="87" customFormat="1">
      <c r="B31" s="87" t="s">
        <v>2244</v>
      </c>
      <c r="C31" s="88" t="s">
        <v>649</v>
      </c>
      <c r="D31" s="87" t="s">
        <v>1372</v>
      </c>
      <c r="E31" s="87" t="s">
        <v>1373</v>
      </c>
      <c r="F31" s="89">
        <v>2690324</v>
      </c>
      <c r="G31" s="89">
        <v>2480.48</v>
      </c>
      <c r="H31" s="89">
        <v>2.36</v>
      </c>
    </row>
    <row r="32" spans="2:8" s="87" customFormat="1">
      <c r="B32" s="87" t="s">
        <v>2229</v>
      </c>
      <c r="C32" s="88" t="s">
        <v>649</v>
      </c>
      <c r="D32" s="87" t="s">
        <v>1729</v>
      </c>
      <c r="E32" s="87" t="s">
        <v>1728</v>
      </c>
      <c r="F32" s="89">
        <v>400000</v>
      </c>
      <c r="G32" s="89">
        <v>2372</v>
      </c>
      <c r="H32" s="89">
        <v>2.2599999999999998</v>
      </c>
    </row>
    <row r="33" spans="2:8" s="87" customFormat="1">
      <c r="B33" s="87" t="s">
        <v>2287</v>
      </c>
      <c r="C33" s="88" t="s">
        <v>649</v>
      </c>
      <c r="D33" s="87" t="s">
        <v>659</v>
      </c>
      <c r="E33" s="87" t="s">
        <v>1727</v>
      </c>
      <c r="F33" s="89">
        <v>1663248</v>
      </c>
      <c r="G33" s="89">
        <v>2299.44</v>
      </c>
      <c r="H33" s="89">
        <v>2.19</v>
      </c>
    </row>
    <row r="34" spans="2:8" s="87" customFormat="1">
      <c r="B34" s="87" t="s">
        <v>2242</v>
      </c>
      <c r="C34" s="88" t="s">
        <v>649</v>
      </c>
      <c r="D34" s="87" t="s">
        <v>675</v>
      </c>
      <c r="E34" s="87" t="s">
        <v>1578</v>
      </c>
      <c r="F34" s="89">
        <v>1500000</v>
      </c>
      <c r="G34" s="89">
        <v>2268.75</v>
      </c>
      <c r="H34" s="89">
        <v>2.16</v>
      </c>
    </row>
    <row r="35" spans="2:8" s="87" customFormat="1">
      <c r="B35" s="87" t="s">
        <v>2288</v>
      </c>
      <c r="C35" s="88" t="s">
        <v>649</v>
      </c>
      <c r="D35" s="87" t="s">
        <v>675</v>
      </c>
      <c r="E35" s="87" t="s">
        <v>1726</v>
      </c>
      <c r="F35" s="89">
        <v>1270000</v>
      </c>
      <c r="G35" s="89">
        <v>2167.89</v>
      </c>
      <c r="H35" s="89">
        <v>2.06</v>
      </c>
    </row>
    <row r="36" spans="2:8" s="87" customFormat="1">
      <c r="B36" s="87" t="s">
        <v>1139</v>
      </c>
      <c r="C36" s="88" t="s">
        <v>649</v>
      </c>
      <c r="D36" s="87" t="s">
        <v>675</v>
      </c>
      <c r="E36" s="87" t="s">
        <v>676</v>
      </c>
      <c r="F36" s="89">
        <v>130000</v>
      </c>
      <c r="G36" s="89">
        <v>1907.17</v>
      </c>
      <c r="H36" s="89">
        <v>1.82</v>
      </c>
    </row>
    <row r="37" spans="2:8" s="87" customFormat="1">
      <c r="B37" s="87" t="s">
        <v>2289</v>
      </c>
      <c r="C37" s="88" t="s">
        <v>649</v>
      </c>
      <c r="D37" s="87" t="s">
        <v>1372</v>
      </c>
      <c r="E37" s="87" t="s">
        <v>1725</v>
      </c>
      <c r="F37" s="89">
        <v>637100</v>
      </c>
      <c r="G37" s="89">
        <v>1685.13</v>
      </c>
      <c r="H37" s="89">
        <v>1.6</v>
      </c>
    </row>
    <row r="38" spans="2:8" s="87" customFormat="1">
      <c r="B38" s="87" t="s">
        <v>2233</v>
      </c>
      <c r="C38" s="88" t="s">
        <v>649</v>
      </c>
      <c r="D38" s="87" t="s">
        <v>1360</v>
      </c>
      <c r="E38" s="87" t="s">
        <v>1398</v>
      </c>
      <c r="F38" s="89">
        <v>250000</v>
      </c>
      <c r="G38" s="89">
        <v>1597.88</v>
      </c>
      <c r="H38" s="89">
        <v>1.52</v>
      </c>
    </row>
    <row r="39" spans="2:8" s="87" customFormat="1">
      <c r="B39" s="87" t="s">
        <v>2290</v>
      </c>
      <c r="C39" s="88" t="s">
        <v>649</v>
      </c>
      <c r="D39" s="87" t="s">
        <v>1360</v>
      </c>
      <c r="E39" s="87" t="s">
        <v>1724</v>
      </c>
      <c r="F39" s="89">
        <v>265491</v>
      </c>
      <c r="G39" s="89">
        <v>1594.67</v>
      </c>
      <c r="H39" s="89">
        <v>1.52</v>
      </c>
    </row>
    <row r="40" spans="2:8" s="87" customFormat="1">
      <c r="B40" s="87" t="s">
        <v>2291</v>
      </c>
      <c r="C40" s="88" t="s">
        <v>649</v>
      </c>
      <c r="D40" s="87" t="s">
        <v>1497</v>
      </c>
      <c r="E40" s="87" t="s">
        <v>1516</v>
      </c>
      <c r="F40" s="89">
        <v>55000</v>
      </c>
      <c r="G40" s="89">
        <v>1574.49</v>
      </c>
      <c r="H40" s="89">
        <v>1.5</v>
      </c>
    </row>
    <row r="41" spans="2:8" s="87" customFormat="1">
      <c r="B41" s="87" t="s">
        <v>2292</v>
      </c>
      <c r="C41" s="88" t="s">
        <v>649</v>
      </c>
      <c r="D41" s="87" t="s">
        <v>690</v>
      </c>
      <c r="E41" s="87" t="s">
        <v>1723</v>
      </c>
      <c r="F41" s="89">
        <v>127206</v>
      </c>
      <c r="G41" s="89">
        <v>1416.76</v>
      </c>
      <c r="H41" s="89">
        <v>1.35</v>
      </c>
    </row>
    <row r="42" spans="2:8" s="87" customFormat="1">
      <c r="B42" s="87" t="s">
        <v>2201</v>
      </c>
      <c r="C42" s="88" t="s">
        <v>649</v>
      </c>
      <c r="D42" s="87" t="s">
        <v>655</v>
      </c>
      <c r="E42" s="87" t="s">
        <v>1359</v>
      </c>
      <c r="F42" s="89">
        <v>50000</v>
      </c>
      <c r="G42" s="89">
        <v>1019.15</v>
      </c>
      <c r="H42" s="89">
        <v>0.97</v>
      </c>
    </row>
    <row r="43" spans="2:8" s="87" customFormat="1">
      <c r="B43" s="87" t="s">
        <v>2293</v>
      </c>
      <c r="C43" s="88" t="s">
        <v>649</v>
      </c>
      <c r="D43" s="87" t="s">
        <v>659</v>
      </c>
      <c r="E43" s="87" t="s">
        <v>1364</v>
      </c>
      <c r="F43" s="89">
        <v>30000</v>
      </c>
      <c r="G43" s="89">
        <v>968.73</v>
      </c>
      <c r="H43" s="89">
        <v>0.92</v>
      </c>
    </row>
    <row r="44" spans="2:8" s="87" customFormat="1">
      <c r="B44" s="87" t="s">
        <v>2294</v>
      </c>
      <c r="C44" s="88" t="s">
        <v>649</v>
      </c>
      <c r="D44" s="87" t="s">
        <v>1366</v>
      </c>
      <c r="E44" s="87" t="s">
        <v>1722</v>
      </c>
      <c r="F44" s="89">
        <v>502400</v>
      </c>
      <c r="G44" s="89">
        <v>734.01</v>
      </c>
      <c r="H44" s="89">
        <v>0.7</v>
      </c>
    </row>
    <row r="45" spans="2:8" s="87" customFormat="1">
      <c r="B45" s="87" t="s">
        <v>2295</v>
      </c>
      <c r="C45" s="88" t="s">
        <v>649</v>
      </c>
      <c r="D45" s="87" t="s">
        <v>673</v>
      </c>
      <c r="E45" s="87" t="s">
        <v>1721</v>
      </c>
      <c r="F45" s="89">
        <v>470000</v>
      </c>
      <c r="G45" s="89">
        <v>705.94</v>
      </c>
      <c r="H45" s="89">
        <v>0.67</v>
      </c>
    </row>
    <row r="46" spans="2:8" s="87" customFormat="1">
      <c r="B46" s="87" t="s">
        <v>2296</v>
      </c>
      <c r="C46" s="88" t="s">
        <v>649</v>
      </c>
      <c r="D46" s="87" t="s">
        <v>699</v>
      </c>
      <c r="E46" s="87" t="s">
        <v>1720</v>
      </c>
      <c r="F46" s="89">
        <v>47074</v>
      </c>
      <c r="G46" s="89">
        <v>633.42999999999995</v>
      </c>
      <c r="H46" s="89">
        <v>0.6</v>
      </c>
    </row>
    <row r="47" spans="2:8" s="87" customFormat="1">
      <c r="B47" s="87" t="s">
        <v>2297</v>
      </c>
      <c r="C47" s="88" t="s">
        <v>649</v>
      </c>
      <c r="D47" s="87" t="s">
        <v>675</v>
      </c>
      <c r="E47" s="87" t="s">
        <v>1557</v>
      </c>
      <c r="F47" s="89">
        <v>44850</v>
      </c>
      <c r="G47" s="89">
        <v>629.76</v>
      </c>
      <c r="H47" s="89">
        <v>0.6</v>
      </c>
    </row>
    <row r="48" spans="2:8" s="87" customFormat="1">
      <c r="B48" s="87" t="s">
        <v>2298</v>
      </c>
      <c r="C48" s="88" t="s">
        <v>649</v>
      </c>
      <c r="D48" s="87" t="s">
        <v>659</v>
      </c>
      <c r="E48" s="87" t="s">
        <v>1719</v>
      </c>
      <c r="F48" s="89">
        <v>208177</v>
      </c>
      <c r="G48" s="89">
        <v>613.19000000000005</v>
      </c>
      <c r="H48" s="89">
        <v>0.57999999999999996</v>
      </c>
    </row>
    <row r="49" spans="2:9" s="87" customFormat="1">
      <c r="B49" s="87" t="s">
        <v>2208</v>
      </c>
      <c r="C49" s="88" t="s">
        <v>649</v>
      </c>
      <c r="D49" s="87" t="s">
        <v>662</v>
      </c>
      <c r="E49" s="87" t="s">
        <v>1358</v>
      </c>
      <c r="F49" s="89">
        <v>1100000</v>
      </c>
      <c r="G49" s="89">
        <v>583</v>
      </c>
      <c r="H49" s="89">
        <v>0.56000000000000005</v>
      </c>
    </row>
    <row r="50" spans="2:9" s="87" customFormat="1">
      <c r="B50" s="87" t="s">
        <v>2299</v>
      </c>
      <c r="C50" s="88" t="s">
        <v>649</v>
      </c>
      <c r="D50" s="87" t="s">
        <v>655</v>
      </c>
      <c r="E50" s="87" t="s">
        <v>1419</v>
      </c>
      <c r="F50" s="89">
        <v>467296</v>
      </c>
      <c r="G50" s="89">
        <v>527.11</v>
      </c>
      <c r="H50" s="89">
        <v>0.5</v>
      </c>
    </row>
    <row r="51" spans="2:9" s="87" customFormat="1">
      <c r="B51" s="87" t="s">
        <v>2300</v>
      </c>
      <c r="C51" s="88" t="s">
        <v>649</v>
      </c>
      <c r="D51" s="87" t="s">
        <v>665</v>
      </c>
      <c r="E51" s="87" t="s">
        <v>1718</v>
      </c>
      <c r="F51" s="89">
        <v>73000</v>
      </c>
      <c r="G51" s="89">
        <v>196.88</v>
      </c>
      <c r="H51" s="89">
        <v>0.19</v>
      </c>
    </row>
    <row r="52" spans="2:9" s="87" customFormat="1">
      <c r="B52" s="149" t="s">
        <v>2920</v>
      </c>
      <c r="C52" s="88"/>
      <c r="F52" s="89"/>
      <c r="G52" s="153">
        <f>SUM(G15:G51)</f>
        <v>95194.14999999998</v>
      </c>
      <c r="H52" s="153">
        <f>SUM(H15:H51)</f>
        <v>90.639999999999972</v>
      </c>
    </row>
    <row r="53" spans="2:9" s="87" customFormat="1">
      <c r="B53" s="151" t="s">
        <v>3006</v>
      </c>
      <c r="C53" s="152"/>
      <c r="D53" s="151"/>
      <c r="E53" s="151"/>
      <c r="F53" s="153"/>
      <c r="G53" s="153"/>
      <c r="H53" s="153"/>
    </row>
    <row r="54" spans="2:9" s="87" customFormat="1">
      <c r="B54" s="151" t="s">
        <v>1525</v>
      </c>
      <c r="C54" s="88"/>
      <c r="F54" s="89"/>
      <c r="G54" s="89"/>
      <c r="H54" s="89"/>
    </row>
    <row r="55" spans="2:9" s="87" customFormat="1">
      <c r="B55" s="151" t="s">
        <v>2922</v>
      </c>
      <c r="C55" s="152"/>
      <c r="D55" s="151"/>
      <c r="E55" s="151"/>
      <c r="F55" s="153"/>
      <c r="G55" s="153"/>
      <c r="H55" s="153"/>
    </row>
    <row r="56" spans="2:9" s="87" customFormat="1">
      <c r="B56" s="87" t="s">
        <v>1717</v>
      </c>
      <c r="C56" s="88" t="s">
        <v>649</v>
      </c>
      <c r="D56" s="87" t="s">
        <v>667</v>
      </c>
      <c r="E56" s="87" t="s">
        <v>1716</v>
      </c>
      <c r="F56" s="89">
        <v>1302966</v>
      </c>
      <c r="G56" s="89">
        <v>1652.81</v>
      </c>
      <c r="H56" s="89">
        <v>1.57</v>
      </c>
    </row>
    <row r="57" spans="2:9" s="87" customFormat="1">
      <c r="B57" s="87" t="s">
        <v>1526</v>
      </c>
      <c r="C57" s="88" t="s">
        <v>649</v>
      </c>
      <c r="D57" s="87" t="s">
        <v>667</v>
      </c>
      <c r="E57" s="164" t="s">
        <v>3007</v>
      </c>
      <c r="F57" s="89">
        <v>1699500</v>
      </c>
      <c r="G57" s="89">
        <v>1699.5</v>
      </c>
      <c r="H57" s="89">
        <v>1.62</v>
      </c>
    </row>
    <row r="58" spans="2:9" s="87" customFormat="1">
      <c r="B58" s="151" t="s">
        <v>2923</v>
      </c>
      <c r="C58" s="88"/>
      <c r="F58" s="89"/>
      <c r="G58" s="153">
        <f>SUM(G56:G57)</f>
        <v>3352.31</v>
      </c>
      <c r="H58" s="153">
        <f>SUM(H56:H57)</f>
        <v>3.1900000000000004</v>
      </c>
    </row>
    <row r="59" spans="2:9" s="87" customFormat="1">
      <c r="B59" s="151" t="s">
        <v>3008</v>
      </c>
      <c r="C59" s="152"/>
      <c r="D59" s="151"/>
      <c r="E59" s="151"/>
      <c r="F59" s="153"/>
      <c r="G59" s="153">
        <f>+G52+G58</f>
        <v>98546.459999999977</v>
      </c>
      <c r="H59" s="153">
        <f>+H52+H58</f>
        <v>93.82999999999997</v>
      </c>
    </row>
    <row r="60" spans="2:9" s="87" customFormat="1">
      <c r="B60" s="151" t="s">
        <v>1375</v>
      </c>
      <c r="C60" s="152"/>
      <c r="D60" s="151"/>
      <c r="E60" s="151"/>
      <c r="F60" s="153"/>
      <c r="G60" s="153">
        <v>6723.38</v>
      </c>
      <c r="H60" s="153">
        <v>6.4</v>
      </c>
      <c r="I60" s="158"/>
    </row>
    <row r="61" spans="2:9" s="87" customFormat="1">
      <c r="B61" s="151" t="s">
        <v>144</v>
      </c>
      <c r="C61" s="152"/>
      <c r="D61" s="151"/>
      <c r="E61" s="151"/>
      <c r="F61" s="153"/>
      <c r="G61" s="153">
        <f>+G59+G60</f>
        <v>105269.83999999998</v>
      </c>
      <c r="H61" s="153">
        <f>+H59+H60</f>
        <v>100.22999999999998</v>
      </c>
    </row>
    <row r="62" spans="2:9" s="87" customFormat="1">
      <c r="B62" s="151" t="s">
        <v>145</v>
      </c>
      <c r="C62" s="152"/>
      <c r="D62" s="151"/>
      <c r="E62" s="151"/>
      <c r="F62" s="153"/>
      <c r="G62" s="153">
        <v>-269.09084870000788</v>
      </c>
      <c r="H62" s="153">
        <v>-0.23</v>
      </c>
    </row>
    <row r="63" spans="2:9" s="87" customFormat="1">
      <c r="B63" s="151" t="s">
        <v>146</v>
      </c>
      <c r="C63" s="152"/>
      <c r="D63" s="151"/>
      <c r="E63" s="151"/>
      <c r="F63" s="153"/>
      <c r="G63" s="153">
        <v>105000.7491513</v>
      </c>
      <c r="H63" s="153">
        <v>100</v>
      </c>
    </row>
    <row r="64" spans="2:9" s="87" customFormat="1">
      <c r="B64" s="151"/>
      <c r="C64" s="152"/>
      <c r="D64" s="151"/>
      <c r="E64" s="151"/>
      <c r="F64" s="153"/>
      <c r="G64" s="153"/>
      <c r="H64" s="153"/>
    </row>
    <row r="65" spans="2:8" s="151" customFormat="1">
      <c r="B65" s="151" t="s">
        <v>147</v>
      </c>
      <c r="C65" s="152"/>
      <c r="F65" s="153"/>
      <c r="G65" s="153"/>
      <c r="H65" s="153"/>
    </row>
    <row r="66" spans="2:8" s="151" customFormat="1">
      <c r="B66" s="151" t="s">
        <v>148</v>
      </c>
      <c r="C66" s="152"/>
      <c r="F66" s="153"/>
      <c r="G66" s="153"/>
      <c r="H66" s="153"/>
    </row>
    <row r="67" spans="2:8" s="151" customFormat="1">
      <c r="B67" s="151" t="s">
        <v>151</v>
      </c>
      <c r="C67" s="152"/>
      <c r="F67" s="153"/>
      <c r="G67" s="153"/>
      <c r="H67" s="153"/>
    </row>
    <row r="68" spans="2:8" s="87" customFormat="1">
      <c r="B68" s="151" t="s">
        <v>1376</v>
      </c>
      <c r="C68" s="88"/>
      <c r="F68" s="89"/>
      <c r="G68" s="89"/>
      <c r="H68" s="89"/>
    </row>
    <row r="69" spans="2:8" s="87" customFormat="1">
      <c r="B69" s="151" t="s">
        <v>152</v>
      </c>
      <c r="C69" s="88"/>
      <c r="F69" s="89"/>
      <c r="G69" s="89"/>
      <c r="H69" s="89"/>
    </row>
    <row r="70" spans="2:8" s="87" customFormat="1">
      <c r="B70" s="151" t="s">
        <v>1715</v>
      </c>
      <c r="C70" s="152"/>
      <c r="F70" s="89"/>
      <c r="G70" s="89"/>
      <c r="H70" s="89"/>
    </row>
    <row r="71" spans="2:8" s="87" customFormat="1">
      <c r="B71" s="151" t="s">
        <v>1714</v>
      </c>
      <c r="C71" s="152"/>
      <c r="F71" s="89"/>
      <c r="G71" s="89"/>
      <c r="H71" s="89"/>
    </row>
    <row r="72" spans="2:8" s="87" customFormat="1">
      <c r="B72" s="151" t="s">
        <v>1713</v>
      </c>
      <c r="C72" s="152"/>
      <c r="F72" s="89"/>
      <c r="G72" s="89"/>
      <c r="H72" s="89"/>
    </row>
    <row r="73" spans="2:8" s="87" customFormat="1">
      <c r="B73" s="151" t="s">
        <v>1712</v>
      </c>
      <c r="C73" s="152"/>
      <c r="F73" s="89"/>
      <c r="G73" s="89"/>
      <c r="H73" s="89"/>
    </row>
    <row r="74" spans="2:8" s="87" customFormat="1">
      <c r="B74" s="151" t="s">
        <v>1711</v>
      </c>
      <c r="C74" s="152"/>
      <c r="F74" s="89"/>
      <c r="G74" s="89"/>
      <c r="H74" s="89"/>
    </row>
    <row r="75" spans="2:8" s="87" customFormat="1">
      <c r="B75" s="151" t="s">
        <v>1710</v>
      </c>
      <c r="C75" s="152"/>
      <c r="F75" s="89"/>
      <c r="G75" s="89"/>
      <c r="H75" s="89"/>
    </row>
    <row r="76" spans="2:8" s="87" customFormat="1">
      <c r="B76" s="151" t="s">
        <v>1709</v>
      </c>
      <c r="C76" s="152"/>
      <c r="F76" s="89"/>
      <c r="G76" s="89"/>
      <c r="H76" s="89"/>
    </row>
    <row r="77" spans="2:8" s="87" customFormat="1">
      <c r="B77" s="151" t="s">
        <v>1708</v>
      </c>
      <c r="C77" s="152"/>
      <c r="F77" s="89"/>
      <c r="G77" s="89"/>
      <c r="H77" s="89"/>
    </row>
    <row r="78" spans="2:8" s="145" customFormat="1">
      <c r="B78" s="149" t="s">
        <v>2909</v>
      </c>
      <c r="C78" s="187"/>
      <c r="F78" s="147"/>
      <c r="G78" s="147"/>
      <c r="H78" s="147"/>
    </row>
    <row r="79" spans="2:8" s="145" customFormat="1">
      <c r="B79" s="149" t="s">
        <v>161</v>
      </c>
      <c r="C79" s="188"/>
      <c r="F79" s="147"/>
      <c r="G79" s="147"/>
      <c r="H79" s="147"/>
    </row>
    <row r="80" spans="2:8" s="145" customFormat="1">
      <c r="B80" s="149" t="s">
        <v>162</v>
      </c>
      <c r="C80" s="188"/>
      <c r="F80" s="147"/>
      <c r="G80" s="147"/>
      <c r="H80" s="147"/>
    </row>
    <row r="81" spans="3:8" s="87" customFormat="1">
      <c r="C81" s="88"/>
      <c r="F81" s="89"/>
      <c r="G81" s="89"/>
      <c r="H81" s="89"/>
    </row>
    <row r="82" spans="3:8" s="87" customFormat="1">
      <c r="C82" s="88"/>
      <c r="F82" s="89"/>
      <c r="G82" s="89"/>
      <c r="H82" s="89"/>
    </row>
    <row r="83" spans="3:8" s="87" customFormat="1">
      <c r="C83" s="88"/>
      <c r="F83" s="89"/>
      <c r="G83" s="89"/>
      <c r="H83" s="89"/>
    </row>
    <row r="84" spans="3:8" s="87" customFormat="1">
      <c r="C84" s="88"/>
      <c r="F84" s="89"/>
      <c r="G84" s="89"/>
      <c r="H84" s="89"/>
    </row>
    <row r="85" spans="3:8" s="87" customFormat="1">
      <c r="C85" s="88"/>
      <c r="F85" s="89"/>
      <c r="G85" s="89"/>
      <c r="H85" s="89"/>
    </row>
    <row r="86" spans="3:8" s="87" customFormat="1">
      <c r="C86" s="88"/>
      <c r="F86" s="89"/>
      <c r="G86" s="89"/>
      <c r="H86" s="89"/>
    </row>
    <row r="87" spans="3:8" s="87" customFormat="1">
      <c r="C87" s="88"/>
      <c r="F87" s="89"/>
      <c r="G87" s="89"/>
      <c r="H87" s="89"/>
    </row>
    <row r="88" spans="3:8" s="87" customFormat="1">
      <c r="C88" s="88"/>
      <c r="F88" s="89"/>
      <c r="G88" s="89"/>
      <c r="H88" s="89"/>
    </row>
    <row r="89" spans="3:8" s="87" customFormat="1">
      <c r="C89" s="88"/>
      <c r="F89" s="89"/>
      <c r="G89" s="89"/>
      <c r="H89" s="89"/>
    </row>
    <row r="90" spans="3:8" s="87" customFormat="1">
      <c r="C90" s="88"/>
      <c r="F90" s="89"/>
      <c r="G90" s="89"/>
      <c r="H90" s="89"/>
    </row>
    <row r="91" spans="3:8" s="87" customFormat="1">
      <c r="C91" s="88"/>
      <c r="F91" s="89"/>
      <c r="G91" s="89"/>
      <c r="H91" s="89"/>
    </row>
    <row r="92" spans="3:8" s="87" customFormat="1">
      <c r="C92" s="88"/>
      <c r="F92" s="89"/>
      <c r="G92" s="89"/>
      <c r="H92" s="89"/>
    </row>
    <row r="93" spans="3:8" s="87" customFormat="1">
      <c r="C93" s="88"/>
      <c r="F93" s="89"/>
      <c r="G93" s="89"/>
      <c r="H93" s="89"/>
    </row>
    <row r="94" spans="3:8" s="87" customFormat="1">
      <c r="C94" s="88"/>
      <c r="F94" s="89"/>
      <c r="G94" s="89"/>
      <c r="H94" s="89"/>
    </row>
    <row r="95" spans="3:8" s="87" customFormat="1">
      <c r="C95" s="88"/>
      <c r="F95" s="89"/>
      <c r="G95" s="89"/>
      <c r="H95" s="89"/>
    </row>
    <row r="96" spans="3:8" s="87" customFormat="1">
      <c r="C96" s="88"/>
      <c r="F96" s="89"/>
      <c r="G96" s="89"/>
      <c r="H96" s="89"/>
    </row>
    <row r="97" spans="3:8" s="87" customFormat="1">
      <c r="C97" s="88"/>
      <c r="F97" s="89"/>
      <c r="G97" s="89"/>
      <c r="H97" s="89"/>
    </row>
    <row r="98" spans="3:8" s="87" customFormat="1">
      <c r="C98" s="88"/>
      <c r="F98" s="89"/>
      <c r="G98" s="89"/>
      <c r="H98" s="89"/>
    </row>
    <row r="99" spans="3:8" s="87" customFormat="1">
      <c r="C99" s="88"/>
      <c r="F99" s="89"/>
      <c r="G99" s="89"/>
      <c r="H99" s="89"/>
    </row>
    <row r="100" spans="3:8" s="87" customFormat="1">
      <c r="C100" s="88"/>
      <c r="F100" s="89"/>
      <c r="G100" s="89"/>
      <c r="H100" s="89"/>
    </row>
    <row r="101" spans="3:8" s="87" customFormat="1">
      <c r="C101" s="88"/>
      <c r="F101" s="89"/>
      <c r="G101" s="89"/>
      <c r="H101" s="89"/>
    </row>
    <row r="102" spans="3:8" s="87" customFormat="1">
      <c r="C102" s="88"/>
      <c r="F102" s="89"/>
      <c r="G102" s="89"/>
      <c r="H102" s="89"/>
    </row>
    <row r="103" spans="3:8" s="87" customFormat="1">
      <c r="C103" s="88"/>
      <c r="F103" s="89"/>
      <c r="G103" s="89"/>
      <c r="H103" s="89"/>
    </row>
    <row r="104" spans="3:8" s="87" customFormat="1">
      <c r="C104" s="88"/>
      <c r="F104" s="89"/>
      <c r="G104" s="89"/>
      <c r="H104" s="89"/>
    </row>
    <row r="105" spans="3:8" s="87" customFormat="1">
      <c r="C105" s="88"/>
      <c r="F105" s="89"/>
      <c r="G105" s="89"/>
      <c r="H105" s="89"/>
    </row>
    <row r="106" spans="3:8" s="87" customFormat="1">
      <c r="C106" s="88"/>
      <c r="F106" s="89"/>
      <c r="G106" s="89"/>
      <c r="H106" s="89"/>
    </row>
    <row r="107" spans="3:8" s="87" customFormat="1">
      <c r="C107" s="88"/>
      <c r="F107" s="89"/>
      <c r="G107" s="89"/>
      <c r="H107" s="89"/>
    </row>
    <row r="108" spans="3:8" s="87" customFormat="1">
      <c r="C108" s="88"/>
      <c r="F108" s="89"/>
      <c r="G108" s="89"/>
      <c r="H108" s="89"/>
    </row>
    <row r="109" spans="3:8" s="87" customFormat="1">
      <c r="C109" s="88"/>
      <c r="F109" s="89"/>
      <c r="G109" s="89"/>
      <c r="H109" s="89"/>
    </row>
    <row r="110" spans="3:8" s="87" customFormat="1">
      <c r="C110" s="88"/>
      <c r="F110" s="89"/>
      <c r="G110" s="89"/>
      <c r="H110" s="89"/>
    </row>
    <row r="111" spans="3:8" s="87" customFormat="1">
      <c r="C111" s="88"/>
      <c r="F111" s="89"/>
      <c r="G111" s="89"/>
      <c r="H111" s="89"/>
    </row>
    <row r="112" spans="3:8" s="87" customFormat="1">
      <c r="C112" s="88"/>
      <c r="F112" s="89"/>
      <c r="G112" s="89"/>
      <c r="H112" s="89"/>
    </row>
    <row r="113" spans="3:8" s="87" customFormat="1">
      <c r="C113" s="88"/>
      <c r="F113" s="89"/>
      <c r="G113" s="89"/>
      <c r="H113" s="89"/>
    </row>
    <row r="114" spans="3:8" s="87" customFormat="1">
      <c r="C114" s="88"/>
      <c r="F114" s="89"/>
      <c r="G114" s="89"/>
      <c r="H114" s="89"/>
    </row>
    <row r="115" spans="3:8" s="87" customFormat="1">
      <c r="C115" s="88"/>
      <c r="F115" s="89"/>
      <c r="G115" s="89"/>
      <c r="H115" s="89"/>
    </row>
    <row r="116" spans="3:8" s="87" customFormat="1">
      <c r="C116" s="88"/>
      <c r="F116" s="89"/>
      <c r="G116" s="89"/>
      <c r="H116" s="89"/>
    </row>
    <row r="117" spans="3:8" s="87" customFormat="1">
      <c r="C117" s="88"/>
      <c r="F117" s="89"/>
      <c r="G117" s="89"/>
      <c r="H117" s="89"/>
    </row>
    <row r="118" spans="3:8" s="87" customFormat="1">
      <c r="C118" s="88"/>
      <c r="F118" s="89"/>
      <c r="G118" s="89"/>
      <c r="H118" s="89"/>
    </row>
    <row r="119" spans="3:8" s="87" customFormat="1">
      <c r="C119" s="88"/>
      <c r="F119" s="89"/>
      <c r="G119" s="89"/>
      <c r="H119" s="89"/>
    </row>
    <row r="120" spans="3:8" s="87" customFormat="1">
      <c r="C120" s="88"/>
      <c r="F120" s="89"/>
      <c r="G120" s="89"/>
      <c r="H120" s="89"/>
    </row>
  </sheetData>
  <mergeCells count="2">
    <mergeCell ref="B1:E1"/>
    <mergeCell ref="C3:C8"/>
  </mergeCells>
  <hyperlinks>
    <hyperlink ref="A1" location="Index!A1" display="Index" xr:uid="{3257F964-3CEE-4B25-BBA4-A9F7151CD7C2}"/>
  </hyperlink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78846-1313-4873-917E-3788C92A273A}">
  <dimension ref="A1:I77"/>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7109375" style="1" bestFit="1" customWidth="1"/>
    <col min="5" max="5" width="13.57031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5703125"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5703125"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57031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57031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57031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57031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57031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57031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57031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57031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57031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57031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57031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57031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57031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57031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57031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57031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57031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57031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57031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57031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57031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57031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57031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57031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57031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57031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57031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57031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57031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57031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57031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57031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57031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57031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57031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57031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57031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57031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57031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57031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57031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57031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57031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57031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57031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57031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57031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57031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57031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57031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57031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57031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57031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57031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57031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57031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57031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57031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57031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57031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5703125" style="1" bestFit="1" customWidth="1"/>
    <col min="16134" max="16134" width="10.5703125" style="1" bestFit="1" customWidth="1"/>
    <col min="16135" max="16135" width="18.140625" style="1" bestFit="1" customWidth="1"/>
    <col min="16136" max="16384" width="9.140625" style="1"/>
  </cols>
  <sheetData>
    <row r="1" spans="1:9">
      <c r="A1" s="3" t="s">
        <v>0</v>
      </c>
      <c r="B1" s="265" t="s">
        <v>1306</v>
      </c>
      <c r="C1" s="265"/>
      <c r="D1" s="265"/>
      <c r="E1" s="265"/>
    </row>
    <row r="2" spans="1:9" ht="13.5" thickBot="1"/>
    <row r="3" spans="1:9" ht="15">
      <c r="B3" s="96" t="s">
        <v>2482</v>
      </c>
      <c r="C3" s="266"/>
    </row>
    <row r="4" spans="1:9" ht="15">
      <c r="B4" s="98" t="s">
        <v>2483</v>
      </c>
      <c r="C4" s="267"/>
    </row>
    <row r="5" spans="1:9" ht="15">
      <c r="B5" s="98" t="s">
        <v>2359</v>
      </c>
      <c r="C5" s="267"/>
    </row>
    <row r="6" spans="1:9" ht="15">
      <c r="B6" s="98" t="s">
        <v>2376</v>
      </c>
      <c r="C6" s="267"/>
    </row>
    <row r="7" spans="1:9" ht="45.75" thickBot="1">
      <c r="B7" s="99" t="s">
        <v>2484</v>
      </c>
      <c r="C7" s="268"/>
    </row>
    <row r="9" spans="1:9">
      <c r="B9" s="1" t="s">
        <v>48</v>
      </c>
    </row>
    <row r="11" spans="1:9">
      <c r="B11" s="5" t="s">
        <v>49</v>
      </c>
      <c r="C11" s="42" t="s">
        <v>50</v>
      </c>
      <c r="D11" s="5" t="s">
        <v>646</v>
      </c>
      <c r="E11" s="5" t="s">
        <v>52</v>
      </c>
      <c r="F11" s="6" t="s">
        <v>53</v>
      </c>
      <c r="G11" s="6" t="s">
        <v>54</v>
      </c>
      <c r="H11" s="6" t="s">
        <v>55</v>
      </c>
      <c r="I11" s="2" t="s">
        <v>647</v>
      </c>
    </row>
    <row r="12" spans="1:9">
      <c r="B12" s="2" t="s">
        <v>648</v>
      </c>
    </row>
    <row r="13" spans="1:9">
      <c r="B13" s="2" t="s">
        <v>57</v>
      </c>
    </row>
    <row r="14" spans="1:9">
      <c r="B14" s="1" t="s">
        <v>1126</v>
      </c>
      <c r="C14" s="11" t="s">
        <v>649</v>
      </c>
      <c r="D14" s="1" t="s">
        <v>655</v>
      </c>
      <c r="E14" s="1" t="s">
        <v>656</v>
      </c>
      <c r="F14" s="4">
        <v>667000</v>
      </c>
      <c r="G14" s="4">
        <v>9033.51</v>
      </c>
      <c r="H14" s="4">
        <v>11.04</v>
      </c>
    </row>
    <row r="15" spans="1:9">
      <c r="B15" s="1" t="s">
        <v>1127</v>
      </c>
      <c r="C15" s="11" t="s">
        <v>649</v>
      </c>
      <c r="D15" s="1" t="s">
        <v>655</v>
      </c>
      <c r="E15" s="1" t="s">
        <v>657</v>
      </c>
      <c r="F15" s="4">
        <v>265000</v>
      </c>
      <c r="G15" s="4">
        <v>8044.47</v>
      </c>
      <c r="H15" s="4">
        <v>9.83</v>
      </c>
    </row>
    <row r="16" spans="1:9">
      <c r="B16" s="1" t="s">
        <v>1132</v>
      </c>
      <c r="C16" s="11" t="s">
        <v>649</v>
      </c>
      <c r="D16" s="1" t="s">
        <v>655</v>
      </c>
      <c r="E16" s="1" t="s">
        <v>664</v>
      </c>
      <c r="F16" s="4">
        <v>465000</v>
      </c>
      <c r="G16" s="4">
        <v>4180.12</v>
      </c>
      <c r="H16" s="4">
        <v>5.1100000000000003</v>
      </c>
    </row>
    <row r="17" spans="2:8">
      <c r="B17" s="1" t="s">
        <v>1146</v>
      </c>
      <c r="C17" s="11" t="s">
        <v>649</v>
      </c>
      <c r="D17" s="1" t="s">
        <v>685</v>
      </c>
      <c r="E17" s="1" t="s">
        <v>686</v>
      </c>
      <c r="F17" s="4">
        <v>1090000</v>
      </c>
      <c r="G17" s="4">
        <v>3368.65</v>
      </c>
      <c r="H17" s="4">
        <v>4.12</v>
      </c>
    </row>
    <row r="18" spans="2:8">
      <c r="B18" s="1" t="s">
        <v>1136</v>
      </c>
      <c r="C18" s="11" t="s">
        <v>649</v>
      </c>
      <c r="D18" s="1" t="s">
        <v>659</v>
      </c>
      <c r="E18" s="1" t="s">
        <v>671</v>
      </c>
      <c r="F18" s="4">
        <v>420000</v>
      </c>
      <c r="G18" s="4">
        <v>2811.9</v>
      </c>
      <c r="H18" s="4">
        <v>3.44</v>
      </c>
    </row>
    <row r="19" spans="2:8">
      <c r="B19" s="1" t="s">
        <v>1135</v>
      </c>
      <c r="C19" s="11" t="s">
        <v>649</v>
      </c>
      <c r="D19" s="1" t="s">
        <v>669</v>
      </c>
      <c r="E19" s="1" t="s">
        <v>670</v>
      </c>
      <c r="F19" s="4">
        <v>53000</v>
      </c>
      <c r="G19" s="4">
        <v>2736.44</v>
      </c>
      <c r="H19" s="4">
        <v>3.35</v>
      </c>
    </row>
    <row r="20" spans="2:8">
      <c r="B20" s="1" t="s">
        <v>2274</v>
      </c>
      <c r="C20" s="11" t="s">
        <v>649</v>
      </c>
      <c r="D20" s="1" t="s">
        <v>655</v>
      </c>
      <c r="E20" s="1" t="s">
        <v>1415</v>
      </c>
      <c r="F20" s="4">
        <v>77000</v>
      </c>
      <c r="G20" s="4">
        <v>2679.68</v>
      </c>
      <c r="H20" s="4">
        <v>3.28</v>
      </c>
    </row>
    <row r="21" spans="2:8">
      <c r="B21" s="1" t="s">
        <v>2308</v>
      </c>
      <c r="C21" s="11" t="s">
        <v>649</v>
      </c>
      <c r="D21" s="1" t="s">
        <v>675</v>
      </c>
      <c r="E21" s="1" t="s">
        <v>1777</v>
      </c>
      <c r="F21" s="4">
        <v>438000</v>
      </c>
      <c r="G21" s="4">
        <v>2399.58</v>
      </c>
      <c r="H21" s="4">
        <v>2.93</v>
      </c>
    </row>
    <row r="22" spans="2:8">
      <c r="B22" s="1" t="s">
        <v>2037</v>
      </c>
      <c r="C22" s="11" t="s">
        <v>649</v>
      </c>
      <c r="D22" s="1" t="s">
        <v>655</v>
      </c>
      <c r="E22" s="1" t="s">
        <v>1407</v>
      </c>
      <c r="F22" s="4">
        <v>235000</v>
      </c>
      <c r="G22" s="4">
        <v>2256.94</v>
      </c>
      <c r="H22" s="4">
        <v>2.76</v>
      </c>
    </row>
    <row r="23" spans="2:8">
      <c r="B23" s="1" t="s">
        <v>1156</v>
      </c>
      <c r="C23" s="11" t="s">
        <v>649</v>
      </c>
      <c r="D23" s="1" t="s">
        <v>659</v>
      </c>
      <c r="E23" s="1" t="s">
        <v>701</v>
      </c>
      <c r="F23" s="4">
        <v>86000</v>
      </c>
      <c r="G23" s="4">
        <v>2024.23</v>
      </c>
      <c r="H23" s="4">
        <v>2.4700000000000002</v>
      </c>
    </row>
    <row r="24" spans="2:8">
      <c r="B24" s="1" t="s">
        <v>2062</v>
      </c>
      <c r="C24" s="11" t="s">
        <v>649</v>
      </c>
      <c r="D24" s="1" t="s">
        <v>1424</v>
      </c>
      <c r="E24" s="1" t="s">
        <v>1565</v>
      </c>
      <c r="F24" s="4">
        <v>104000</v>
      </c>
      <c r="G24" s="4">
        <v>1956.71</v>
      </c>
      <c r="H24" s="4">
        <v>2.39</v>
      </c>
    </row>
    <row r="25" spans="2:8">
      <c r="B25" s="1" t="s">
        <v>2266</v>
      </c>
      <c r="C25" s="11" t="s">
        <v>649</v>
      </c>
      <c r="D25" s="1" t="s">
        <v>699</v>
      </c>
      <c r="E25" s="1" t="s">
        <v>1684</v>
      </c>
      <c r="F25" s="4">
        <v>267000</v>
      </c>
      <c r="G25" s="4">
        <v>1865.26</v>
      </c>
      <c r="H25" s="4">
        <v>2.2799999999999998</v>
      </c>
    </row>
    <row r="26" spans="2:8">
      <c r="B26" s="1" t="s">
        <v>1143</v>
      </c>
      <c r="C26" s="11" t="s">
        <v>649</v>
      </c>
      <c r="D26" s="1" t="s">
        <v>665</v>
      </c>
      <c r="E26" s="1" t="s">
        <v>682</v>
      </c>
      <c r="F26" s="4">
        <v>113000</v>
      </c>
      <c r="G26" s="4">
        <v>1685.56</v>
      </c>
      <c r="H26" s="4">
        <v>2.06</v>
      </c>
    </row>
    <row r="27" spans="2:8">
      <c r="B27" s="1" t="s">
        <v>2025</v>
      </c>
      <c r="C27" s="11" t="s">
        <v>649</v>
      </c>
      <c r="D27" s="1" t="s">
        <v>1372</v>
      </c>
      <c r="E27" s="1" t="s">
        <v>1776</v>
      </c>
      <c r="F27" s="4">
        <v>284000</v>
      </c>
      <c r="G27" s="4">
        <v>1675.32</v>
      </c>
      <c r="H27" s="4">
        <v>2.0499999999999998</v>
      </c>
    </row>
    <row r="28" spans="2:8">
      <c r="B28" s="1" t="s">
        <v>2033</v>
      </c>
      <c r="C28" s="11" t="s">
        <v>649</v>
      </c>
      <c r="D28" s="1" t="s">
        <v>1503</v>
      </c>
      <c r="E28" s="1" t="s">
        <v>1504</v>
      </c>
      <c r="F28" s="4">
        <v>1200000</v>
      </c>
      <c r="G28" s="4">
        <v>1646.4</v>
      </c>
      <c r="H28" s="4">
        <v>2.0099999999999998</v>
      </c>
    </row>
    <row r="29" spans="2:8">
      <c r="B29" s="1" t="s">
        <v>2040</v>
      </c>
      <c r="C29" s="11" t="s">
        <v>649</v>
      </c>
      <c r="D29" s="1" t="s">
        <v>659</v>
      </c>
      <c r="E29" s="1" t="s">
        <v>1448</v>
      </c>
      <c r="F29" s="4">
        <v>64000</v>
      </c>
      <c r="G29" s="4">
        <v>1623.3</v>
      </c>
      <c r="H29" s="4">
        <v>1.98</v>
      </c>
    </row>
    <row r="30" spans="2:8">
      <c r="B30" s="1" t="s">
        <v>2008</v>
      </c>
      <c r="C30" s="11" t="s">
        <v>649</v>
      </c>
      <c r="D30" s="1" t="s">
        <v>669</v>
      </c>
      <c r="E30" s="1" t="s">
        <v>1470</v>
      </c>
      <c r="F30" s="4">
        <v>145000</v>
      </c>
      <c r="G30" s="4">
        <v>1550.78</v>
      </c>
      <c r="H30" s="4">
        <v>1.9</v>
      </c>
    </row>
    <row r="31" spans="2:8">
      <c r="B31" s="1" t="s">
        <v>1150</v>
      </c>
      <c r="C31" s="11" t="s">
        <v>649</v>
      </c>
      <c r="D31" s="1" t="s">
        <v>659</v>
      </c>
      <c r="E31" s="1" t="s">
        <v>693</v>
      </c>
      <c r="F31" s="4">
        <v>270000</v>
      </c>
      <c r="G31" s="4">
        <v>1500.53</v>
      </c>
      <c r="H31" s="4">
        <v>1.83</v>
      </c>
    </row>
    <row r="32" spans="2:8">
      <c r="B32" s="1" t="s">
        <v>2198</v>
      </c>
      <c r="C32" s="11" t="s">
        <v>649</v>
      </c>
      <c r="D32" s="1" t="s">
        <v>675</v>
      </c>
      <c r="E32" s="1" t="s">
        <v>1555</v>
      </c>
      <c r="F32" s="4">
        <v>177000</v>
      </c>
      <c r="G32" s="4">
        <v>1482.55</v>
      </c>
      <c r="H32" s="4">
        <v>1.81</v>
      </c>
    </row>
    <row r="33" spans="2:8">
      <c r="B33" s="1" t="s">
        <v>2227</v>
      </c>
      <c r="C33" s="11" t="s">
        <v>649</v>
      </c>
      <c r="D33" s="1" t="s">
        <v>1424</v>
      </c>
      <c r="E33" s="1" t="s">
        <v>1549</v>
      </c>
      <c r="F33" s="4">
        <v>99196</v>
      </c>
      <c r="G33" s="4">
        <v>1465.97</v>
      </c>
      <c r="H33" s="4">
        <v>1.79</v>
      </c>
    </row>
    <row r="34" spans="2:8">
      <c r="B34" s="1" t="s">
        <v>2207</v>
      </c>
      <c r="C34" s="11" t="s">
        <v>649</v>
      </c>
      <c r="D34" s="1" t="s">
        <v>659</v>
      </c>
      <c r="E34" s="1" t="s">
        <v>1642</v>
      </c>
      <c r="F34" s="4">
        <v>65000</v>
      </c>
      <c r="G34" s="4">
        <v>1458.05</v>
      </c>
      <c r="H34" s="4">
        <v>1.78</v>
      </c>
    </row>
    <row r="35" spans="2:8">
      <c r="B35" s="1" t="s">
        <v>1157</v>
      </c>
      <c r="C35" s="11" t="s">
        <v>649</v>
      </c>
      <c r="D35" s="1" t="s">
        <v>669</v>
      </c>
      <c r="E35" s="1" t="s">
        <v>702</v>
      </c>
      <c r="F35" s="4">
        <v>160000</v>
      </c>
      <c r="G35" s="4">
        <v>1456.56</v>
      </c>
      <c r="H35" s="4">
        <v>1.78</v>
      </c>
    </row>
    <row r="36" spans="2:8">
      <c r="B36" s="1" t="s">
        <v>2309</v>
      </c>
      <c r="C36" s="11" t="s">
        <v>649</v>
      </c>
      <c r="D36" s="1" t="s">
        <v>1706</v>
      </c>
      <c r="E36" s="1" t="s">
        <v>1775</v>
      </c>
      <c r="F36" s="4">
        <v>98800</v>
      </c>
      <c r="G36" s="4">
        <v>1360.92</v>
      </c>
      <c r="H36" s="4">
        <v>1.66</v>
      </c>
    </row>
    <row r="37" spans="2:8">
      <c r="B37" s="1" t="s">
        <v>2280</v>
      </c>
      <c r="C37" s="11" t="s">
        <v>649</v>
      </c>
      <c r="D37" s="1" t="s">
        <v>675</v>
      </c>
      <c r="E37" s="1" t="s">
        <v>1566</v>
      </c>
      <c r="F37" s="4">
        <v>85333</v>
      </c>
      <c r="G37" s="4">
        <v>1347.54</v>
      </c>
      <c r="H37" s="4">
        <v>1.65</v>
      </c>
    </row>
    <row r="38" spans="2:8">
      <c r="B38" s="1" t="s">
        <v>2310</v>
      </c>
      <c r="C38" s="11" t="s">
        <v>649</v>
      </c>
      <c r="D38" s="1" t="s">
        <v>665</v>
      </c>
      <c r="E38" s="1" t="s">
        <v>1774</v>
      </c>
      <c r="F38" s="4">
        <v>380000</v>
      </c>
      <c r="G38" s="4">
        <v>1330</v>
      </c>
      <c r="H38" s="4">
        <v>1.63</v>
      </c>
    </row>
    <row r="39" spans="2:8">
      <c r="B39" s="1" t="s">
        <v>2036</v>
      </c>
      <c r="C39" s="11" t="s">
        <v>649</v>
      </c>
      <c r="D39" s="1" t="s">
        <v>1493</v>
      </c>
      <c r="E39" s="1" t="s">
        <v>1499</v>
      </c>
      <c r="F39" s="4">
        <v>2050000</v>
      </c>
      <c r="G39" s="4">
        <v>1325.33</v>
      </c>
      <c r="H39" s="4">
        <v>1.62</v>
      </c>
    </row>
    <row r="40" spans="2:8">
      <c r="B40" s="1" t="s">
        <v>2065</v>
      </c>
      <c r="C40" s="11" t="s">
        <v>649</v>
      </c>
      <c r="D40" s="1" t="s">
        <v>655</v>
      </c>
      <c r="E40" s="1" t="s">
        <v>1414</v>
      </c>
      <c r="F40" s="4">
        <v>70000</v>
      </c>
      <c r="G40" s="4">
        <v>1235.3599999999999</v>
      </c>
      <c r="H40" s="4">
        <v>1.51</v>
      </c>
    </row>
    <row r="41" spans="2:8">
      <c r="B41" s="1" t="s">
        <v>2311</v>
      </c>
      <c r="C41" s="11" t="s">
        <v>649</v>
      </c>
      <c r="D41" s="1" t="s">
        <v>678</v>
      </c>
      <c r="E41" s="1" t="s">
        <v>1773</v>
      </c>
      <c r="F41" s="4">
        <v>42000</v>
      </c>
      <c r="G41" s="4">
        <v>1198.22</v>
      </c>
      <c r="H41" s="4">
        <v>1.46</v>
      </c>
    </row>
    <row r="42" spans="2:8">
      <c r="B42" s="1" t="s">
        <v>1137</v>
      </c>
      <c r="C42" s="11" t="s">
        <v>649</v>
      </c>
      <c r="D42" s="1" t="s">
        <v>659</v>
      </c>
      <c r="E42" s="1" t="s">
        <v>672</v>
      </c>
      <c r="F42" s="4">
        <v>4500</v>
      </c>
      <c r="G42" s="4">
        <v>1149.21</v>
      </c>
      <c r="H42" s="4">
        <v>1.4</v>
      </c>
    </row>
    <row r="43" spans="2:8">
      <c r="B43" s="1" t="s">
        <v>2273</v>
      </c>
      <c r="C43" s="11" t="s">
        <v>649</v>
      </c>
      <c r="D43" s="1" t="s">
        <v>675</v>
      </c>
      <c r="E43" s="1" t="s">
        <v>1704</v>
      </c>
      <c r="F43" s="4">
        <v>55000</v>
      </c>
      <c r="G43" s="4">
        <v>1127.25</v>
      </c>
      <c r="H43" s="4">
        <v>1.38</v>
      </c>
    </row>
    <row r="44" spans="2:8">
      <c r="B44" s="1" t="s">
        <v>2023</v>
      </c>
      <c r="C44" s="11" t="s">
        <v>649</v>
      </c>
      <c r="D44" s="1" t="s">
        <v>1503</v>
      </c>
      <c r="E44" s="1" t="s">
        <v>1505</v>
      </c>
      <c r="F44" s="4">
        <v>465000</v>
      </c>
      <c r="G44" s="4">
        <v>1115.77</v>
      </c>
      <c r="H44" s="4">
        <v>1.36</v>
      </c>
    </row>
    <row r="45" spans="2:8">
      <c r="B45" s="1" t="s">
        <v>2202</v>
      </c>
      <c r="C45" s="11" t="s">
        <v>649</v>
      </c>
      <c r="D45" s="1" t="s">
        <v>665</v>
      </c>
      <c r="E45" s="1" t="s">
        <v>1370</v>
      </c>
      <c r="F45" s="4">
        <v>35000</v>
      </c>
      <c r="G45" s="4">
        <v>1084.76</v>
      </c>
      <c r="H45" s="4">
        <v>1.33</v>
      </c>
    </row>
    <row r="46" spans="2:8">
      <c r="B46" s="1" t="s">
        <v>2076</v>
      </c>
      <c r="C46" s="11" t="s">
        <v>649</v>
      </c>
      <c r="D46" s="1" t="s">
        <v>1503</v>
      </c>
      <c r="E46" s="1" t="s">
        <v>1554</v>
      </c>
      <c r="F46" s="4">
        <v>200000</v>
      </c>
      <c r="G46" s="4">
        <v>1061.9000000000001</v>
      </c>
      <c r="H46" s="4">
        <v>1.3</v>
      </c>
    </row>
    <row r="47" spans="2:8">
      <c r="B47" s="1" t="s">
        <v>2287</v>
      </c>
      <c r="C47" s="11" t="s">
        <v>649</v>
      </c>
      <c r="D47" s="1" t="s">
        <v>659</v>
      </c>
      <c r="E47" s="1" t="s">
        <v>1727</v>
      </c>
      <c r="F47" s="4">
        <v>743000</v>
      </c>
      <c r="G47" s="4">
        <v>1027.2</v>
      </c>
      <c r="H47" s="4">
        <v>1.26</v>
      </c>
    </row>
    <row r="48" spans="2:8">
      <c r="B48" s="1" t="s">
        <v>1139</v>
      </c>
      <c r="C48" s="11" t="s">
        <v>649</v>
      </c>
      <c r="D48" s="1" t="s">
        <v>675</v>
      </c>
      <c r="E48" s="1" t="s">
        <v>676</v>
      </c>
      <c r="F48" s="4">
        <v>62000</v>
      </c>
      <c r="G48" s="4">
        <v>909.57</v>
      </c>
      <c r="H48" s="4">
        <v>1.1100000000000001</v>
      </c>
    </row>
    <row r="49" spans="2:8">
      <c r="B49" s="1" t="s">
        <v>2300</v>
      </c>
      <c r="C49" s="11" t="s">
        <v>649</v>
      </c>
      <c r="D49" s="1" t="s">
        <v>665</v>
      </c>
      <c r="E49" s="1" t="s">
        <v>1718</v>
      </c>
      <c r="F49" s="4">
        <v>326600</v>
      </c>
      <c r="G49" s="4">
        <v>880.84</v>
      </c>
      <c r="H49" s="4">
        <v>1.08</v>
      </c>
    </row>
    <row r="50" spans="2:8">
      <c r="B50" s="1" t="s">
        <v>2312</v>
      </c>
      <c r="C50" s="11" t="s">
        <v>649</v>
      </c>
      <c r="D50" s="1" t="s">
        <v>665</v>
      </c>
      <c r="E50" s="1" t="s">
        <v>1772</v>
      </c>
      <c r="F50" s="4">
        <v>200000</v>
      </c>
      <c r="G50" s="4">
        <v>873.8</v>
      </c>
      <c r="H50" s="4">
        <v>1.07</v>
      </c>
    </row>
    <row r="51" spans="2:8">
      <c r="B51" s="1" t="s">
        <v>2013</v>
      </c>
      <c r="C51" s="11" t="s">
        <v>649</v>
      </c>
      <c r="D51" s="1" t="s">
        <v>685</v>
      </c>
      <c r="E51" s="1" t="s">
        <v>1496</v>
      </c>
      <c r="F51" s="4">
        <v>60000</v>
      </c>
      <c r="G51" s="4">
        <v>841.05</v>
      </c>
      <c r="H51" s="4">
        <v>1.03</v>
      </c>
    </row>
    <row r="52" spans="2:8">
      <c r="B52" s="1" t="s">
        <v>2200</v>
      </c>
      <c r="C52" s="11" t="s">
        <v>649</v>
      </c>
      <c r="D52" s="1" t="s">
        <v>697</v>
      </c>
      <c r="E52" s="1" t="s">
        <v>1365</v>
      </c>
      <c r="F52" s="4">
        <v>30000</v>
      </c>
      <c r="G52" s="4">
        <v>753.5</v>
      </c>
      <c r="H52" s="4">
        <v>0.92</v>
      </c>
    </row>
    <row r="53" spans="2:8">
      <c r="B53" s="1" t="s">
        <v>2034</v>
      </c>
      <c r="C53" s="11" t="s">
        <v>649</v>
      </c>
      <c r="D53" s="1" t="s">
        <v>690</v>
      </c>
      <c r="E53" s="1" t="s">
        <v>1771</v>
      </c>
      <c r="F53" s="4">
        <v>105000</v>
      </c>
      <c r="G53" s="4">
        <v>662.45</v>
      </c>
      <c r="H53" s="4">
        <v>0.81</v>
      </c>
    </row>
    <row r="54" spans="2:8">
      <c r="B54" s="1" t="s">
        <v>2053</v>
      </c>
      <c r="C54" s="11" t="s">
        <v>649</v>
      </c>
      <c r="D54" s="1" t="s">
        <v>1770</v>
      </c>
      <c r="E54" s="1" t="s">
        <v>1769</v>
      </c>
      <c r="F54" s="4">
        <v>470000</v>
      </c>
      <c r="G54" s="4">
        <v>619.23</v>
      </c>
      <c r="H54" s="4">
        <v>0.76</v>
      </c>
    </row>
    <row r="55" spans="2:8">
      <c r="B55" s="1" t="s">
        <v>2237</v>
      </c>
      <c r="C55" s="11" t="s">
        <v>649</v>
      </c>
      <c r="D55" s="1" t="s">
        <v>675</v>
      </c>
      <c r="E55" s="1" t="s">
        <v>1558</v>
      </c>
      <c r="F55" s="4">
        <v>10700</v>
      </c>
      <c r="G55" s="4">
        <v>559.97</v>
      </c>
      <c r="H55" s="4">
        <v>0.68</v>
      </c>
    </row>
    <row r="56" spans="2:8">
      <c r="B56" s="1" t="s">
        <v>2199</v>
      </c>
      <c r="C56" s="11" t="s">
        <v>649</v>
      </c>
      <c r="D56" s="1" t="s">
        <v>1424</v>
      </c>
      <c r="E56" s="1" t="s">
        <v>1563</v>
      </c>
      <c r="F56" s="4">
        <v>35000</v>
      </c>
      <c r="G56" s="4">
        <v>483.44</v>
      </c>
      <c r="H56" s="4">
        <v>0.59</v>
      </c>
    </row>
    <row r="57" spans="2:8">
      <c r="B57" s="2" t="s">
        <v>710</v>
      </c>
      <c r="C57" s="10"/>
      <c r="D57" s="2"/>
      <c r="E57" s="2"/>
      <c r="F57" s="7"/>
      <c r="G57" s="7">
        <f>SUM(G11:G56)</f>
        <v>79849.820000000007</v>
      </c>
      <c r="H57" s="7">
        <f>SUM(H11:H56)</f>
        <v>97.600000000000023</v>
      </c>
    </row>
    <row r="58" spans="2:8">
      <c r="B58" s="2" t="s">
        <v>144</v>
      </c>
      <c r="C58" s="10"/>
      <c r="D58" s="2"/>
      <c r="E58" s="2"/>
      <c r="F58" s="7"/>
      <c r="G58" s="7">
        <v>79849.820000000007</v>
      </c>
      <c r="H58" s="7">
        <v>97.6</v>
      </c>
    </row>
    <row r="59" spans="2:8">
      <c r="B59" s="2" t="s">
        <v>191</v>
      </c>
      <c r="C59" s="10"/>
      <c r="D59" s="2"/>
      <c r="E59" s="2"/>
      <c r="F59" s="7"/>
      <c r="G59" s="7">
        <v>1952.8662611999898</v>
      </c>
      <c r="H59" s="7">
        <v>2.4</v>
      </c>
    </row>
    <row r="60" spans="2:8">
      <c r="B60" s="2" t="s">
        <v>146</v>
      </c>
      <c r="C60" s="10"/>
      <c r="D60" s="2"/>
      <c r="E60" s="2"/>
      <c r="F60" s="7"/>
      <c r="G60" s="7">
        <v>81802.686261199997</v>
      </c>
      <c r="H60" s="7">
        <v>100</v>
      </c>
    </row>
    <row r="61" spans="2:8">
      <c r="B61" s="2"/>
      <c r="C61" s="10"/>
      <c r="D61" s="2"/>
      <c r="E61" s="2"/>
      <c r="F61" s="7"/>
      <c r="G61" s="7"/>
      <c r="H61" s="7"/>
    </row>
    <row r="62" spans="2:8" s="2" customFormat="1">
      <c r="B62" s="2" t="s">
        <v>147</v>
      </c>
      <c r="C62" s="10"/>
      <c r="F62" s="7"/>
      <c r="G62" s="7"/>
      <c r="H62" s="7"/>
    </row>
    <row r="63" spans="2:8" s="2" customFormat="1">
      <c r="B63" s="2" t="s">
        <v>148</v>
      </c>
      <c r="C63" s="10"/>
      <c r="F63" s="7"/>
      <c r="G63" s="7"/>
      <c r="H63" s="7"/>
    </row>
    <row r="64" spans="2:8">
      <c r="B64" s="2" t="s">
        <v>151</v>
      </c>
    </row>
    <row r="65" spans="2:8">
      <c r="B65" s="2" t="s">
        <v>1376</v>
      </c>
    </row>
    <row r="66" spans="2:8">
      <c r="B66" s="2" t="s">
        <v>152</v>
      </c>
    </row>
    <row r="67" spans="2:8">
      <c r="B67" s="2" t="s">
        <v>1768</v>
      </c>
      <c r="C67" s="10"/>
    </row>
    <row r="68" spans="2:8">
      <c r="B68" s="2" t="s">
        <v>1767</v>
      </c>
      <c r="C68" s="10"/>
    </row>
    <row r="69" spans="2:8">
      <c r="B69" s="2" t="s">
        <v>1766</v>
      </c>
      <c r="C69" s="10"/>
    </row>
    <row r="70" spans="2:8">
      <c r="B70" s="2" t="s">
        <v>1765</v>
      </c>
      <c r="C70" s="10"/>
    </row>
    <row r="71" spans="2:8">
      <c r="B71" s="2" t="s">
        <v>1764</v>
      </c>
      <c r="C71" s="10"/>
    </row>
    <row r="72" spans="2:8">
      <c r="B72" s="2" t="s">
        <v>1763</v>
      </c>
      <c r="C72" s="10"/>
    </row>
    <row r="73" spans="2:8">
      <c r="B73" s="2" t="s">
        <v>1762</v>
      </c>
      <c r="C73" s="10"/>
    </row>
    <row r="74" spans="2:8">
      <c r="B74" s="2" t="s">
        <v>1761</v>
      </c>
      <c r="C74" s="10"/>
    </row>
    <row r="75" spans="2:8" s="91" customFormat="1">
      <c r="B75" s="92" t="s">
        <v>2348</v>
      </c>
      <c r="C75" s="93"/>
      <c r="F75" s="94"/>
      <c r="G75" s="94"/>
      <c r="H75" s="94"/>
    </row>
    <row r="76" spans="2:8" s="91" customFormat="1">
      <c r="B76" s="92" t="s">
        <v>161</v>
      </c>
      <c r="C76" s="95"/>
      <c r="F76" s="94"/>
      <c r="G76" s="94"/>
      <c r="H76" s="94"/>
    </row>
    <row r="77" spans="2:8" s="91" customFormat="1">
      <c r="B77" s="92" t="s">
        <v>162</v>
      </c>
      <c r="C77" s="95"/>
      <c r="F77" s="94"/>
      <c r="G77" s="94"/>
      <c r="H77" s="94"/>
    </row>
  </sheetData>
  <mergeCells count="2">
    <mergeCell ref="B1:E1"/>
    <mergeCell ref="C3:C7"/>
  </mergeCells>
  <hyperlinks>
    <hyperlink ref="A1" location="Index!A1" display="Index" xr:uid="{1B91E02B-D525-470E-958D-DF637B262FAD}"/>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7518F-51A8-4080-80EF-AF62C27634F4}">
  <dimension ref="A1:I74"/>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265" t="s">
        <v>1351</v>
      </c>
      <c r="C1" s="265"/>
      <c r="D1" s="265"/>
      <c r="E1" s="265"/>
    </row>
    <row r="2" spans="1:9" ht="13.5" thickBot="1"/>
    <row r="3" spans="1:9" ht="15">
      <c r="B3" s="96" t="s">
        <v>2485</v>
      </c>
      <c r="C3" s="266"/>
    </row>
    <row r="4" spans="1:9" ht="45">
      <c r="B4" s="98" t="s">
        <v>2486</v>
      </c>
      <c r="C4" s="267"/>
    </row>
    <row r="5" spans="1:9" ht="15">
      <c r="B5" s="98" t="s">
        <v>2359</v>
      </c>
      <c r="C5" s="267"/>
    </row>
    <row r="6" spans="1:9" ht="30.75" thickBot="1">
      <c r="B6" s="99" t="s">
        <v>2487</v>
      </c>
      <c r="C6" s="268"/>
    </row>
    <row r="8" spans="1:9">
      <c r="B8" s="1" t="s">
        <v>48</v>
      </c>
    </row>
    <row r="10" spans="1:9">
      <c r="B10" s="5" t="s">
        <v>49</v>
      </c>
      <c r="C10" s="42" t="s">
        <v>50</v>
      </c>
      <c r="D10" s="5" t="s">
        <v>646</v>
      </c>
      <c r="E10" s="5" t="s">
        <v>52</v>
      </c>
      <c r="F10" s="6" t="s">
        <v>53</v>
      </c>
      <c r="G10" s="6" t="s">
        <v>54</v>
      </c>
      <c r="H10" s="6" t="s">
        <v>55</v>
      </c>
      <c r="I10" s="2" t="s">
        <v>647</v>
      </c>
    </row>
    <row r="11" spans="1:9">
      <c r="B11" s="2" t="s">
        <v>648</v>
      </c>
    </row>
    <row r="12" spans="1:9">
      <c r="B12" s="2" t="s">
        <v>57</v>
      </c>
    </row>
    <row r="13" spans="1:9">
      <c r="B13" s="1" t="s">
        <v>1123</v>
      </c>
      <c r="C13" s="11" t="s">
        <v>649</v>
      </c>
      <c r="D13" s="1" t="s">
        <v>650</v>
      </c>
      <c r="E13" s="1" t="s">
        <v>651</v>
      </c>
      <c r="F13" s="4">
        <v>277000</v>
      </c>
      <c r="G13" s="4">
        <v>1663.39</v>
      </c>
      <c r="H13" s="4">
        <v>7.28</v>
      </c>
    </row>
    <row r="14" spans="1:9">
      <c r="B14" s="1" t="s">
        <v>1124</v>
      </c>
      <c r="C14" s="11" t="s">
        <v>649</v>
      </c>
      <c r="D14" s="1" t="s">
        <v>652</v>
      </c>
      <c r="E14" s="1" t="s">
        <v>653</v>
      </c>
      <c r="F14" s="4">
        <v>78000</v>
      </c>
      <c r="G14" s="4">
        <v>1555.71</v>
      </c>
      <c r="H14" s="4">
        <v>6.81</v>
      </c>
    </row>
    <row r="15" spans="1:9">
      <c r="B15" s="1" t="s">
        <v>1125</v>
      </c>
      <c r="C15" s="11" t="s">
        <v>649</v>
      </c>
      <c r="D15" s="1" t="s">
        <v>650</v>
      </c>
      <c r="E15" s="1" t="s">
        <v>654</v>
      </c>
      <c r="F15" s="4">
        <v>102200</v>
      </c>
      <c r="G15" s="4">
        <v>1443.37</v>
      </c>
      <c r="H15" s="4">
        <v>6.32</v>
      </c>
    </row>
    <row r="16" spans="1:9">
      <c r="B16" s="1" t="s">
        <v>1126</v>
      </c>
      <c r="C16" s="11" t="s">
        <v>649</v>
      </c>
      <c r="D16" s="1" t="s">
        <v>655</v>
      </c>
      <c r="E16" s="1" t="s">
        <v>656</v>
      </c>
      <c r="F16" s="4">
        <v>87500</v>
      </c>
      <c r="G16" s="4">
        <v>1185.06</v>
      </c>
      <c r="H16" s="4">
        <v>5.19</v>
      </c>
    </row>
    <row r="17" spans="2:8">
      <c r="B17" s="1" t="s">
        <v>1127</v>
      </c>
      <c r="C17" s="11" t="s">
        <v>649</v>
      </c>
      <c r="D17" s="1" t="s">
        <v>655</v>
      </c>
      <c r="E17" s="1" t="s">
        <v>657</v>
      </c>
      <c r="F17" s="4">
        <v>32000</v>
      </c>
      <c r="G17" s="4">
        <v>971.41</v>
      </c>
      <c r="H17" s="4">
        <v>4.25</v>
      </c>
    </row>
    <row r="18" spans="2:8">
      <c r="B18" s="1" t="s">
        <v>1128</v>
      </c>
      <c r="C18" s="11" t="s">
        <v>649</v>
      </c>
      <c r="D18" s="1" t="s">
        <v>650</v>
      </c>
      <c r="E18" s="1" t="s">
        <v>658</v>
      </c>
      <c r="F18" s="4">
        <v>43600</v>
      </c>
      <c r="G18" s="4">
        <v>762.48</v>
      </c>
      <c r="H18" s="4">
        <v>3.34</v>
      </c>
    </row>
    <row r="19" spans="2:8">
      <c r="B19" s="1" t="s">
        <v>1993</v>
      </c>
      <c r="C19" s="11" t="s">
        <v>649</v>
      </c>
      <c r="D19" s="1" t="s">
        <v>662</v>
      </c>
      <c r="E19" s="1" t="s">
        <v>1395</v>
      </c>
      <c r="F19" s="4">
        <v>26800</v>
      </c>
      <c r="G19" s="4">
        <v>648.59</v>
      </c>
      <c r="H19" s="4">
        <v>2.84</v>
      </c>
    </row>
    <row r="20" spans="2:8">
      <c r="B20" s="1" t="s">
        <v>1997</v>
      </c>
      <c r="C20" s="11" t="s">
        <v>649</v>
      </c>
      <c r="D20" s="1" t="s">
        <v>1421</v>
      </c>
      <c r="E20" s="1" t="s">
        <v>1560</v>
      </c>
      <c r="F20" s="4">
        <v>111500</v>
      </c>
      <c r="G20" s="4">
        <v>598.48</v>
      </c>
      <c r="H20" s="4">
        <v>2.62</v>
      </c>
    </row>
    <row r="21" spans="2:8">
      <c r="B21" s="1" t="s">
        <v>1130</v>
      </c>
      <c r="C21" s="11" t="s">
        <v>649</v>
      </c>
      <c r="D21" s="1" t="s">
        <v>650</v>
      </c>
      <c r="E21" s="1" t="s">
        <v>661</v>
      </c>
      <c r="F21" s="4">
        <v>82500</v>
      </c>
      <c r="G21" s="4">
        <v>589.79</v>
      </c>
      <c r="H21" s="4">
        <v>2.58</v>
      </c>
    </row>
    <row r="22" spans="2:8">
      <c r="B22" s="1" t="s">
        <v>1155</v>
      </c>
      <c r="C22" s="11" t="s">
        <v>649</v>
      </c>
      <c r="D22" s="1" t="s">
        <v>699</v>
      </c>
      <c r="E22" s="1" t="s">
        <v>700</v>
      </c>
      <c r="F22" s="4">
        <v>720</v>
      </c>
      <c r="G22" s="4">
        <v>581.19000000000005</v>
      </c>
      <c r="H22" s="4">
        <v>2.54</v>
      </c>
    </row>
    <row r="23" spans="2:8">
      <c r="B23" s="1" t="s">
        <v>1143</v>
      </c>
      <c r="C23" s="11" t="s">
        <v>649</v>
      </c>
      <c r="D23" s="1" t="s">
        <v>665</v>
      </c>
      <c r="E23" s="1" t="s">
        <v>682</v>
      </c>
      <c r="F23" s="4">
        <v>37000</v>
      </c>
      <c r="G23" s="4">
        <v>551.91</v>
      </c>
      <c r="H23" s="4">
        <v>2.42</v>
      </c>
    </row>
    <row r="24" spans="2:8">
      <c r="B24" s="1" t="s">
        <v>1156</v>
      </c>
      <c r="C24" s="11" t="s">
        <v>649</v>
      </c>
      <c r="D24" s="1" t="s">
        <v>659</v>
      </c>
      <c r="E24" s="1" t="s">
        <v>701</v>
      </c>
      <c r="F24" s="4">
        <v>22300</v>
      </c>
      <c r="G24" s="4">
        <v>524.89</v>
      </c>
      <c r="H24" s="4">
        <v>2.2999999999999998</v>
      </c>
    </row>
    <row r="25" spans="2:8">
      <c r="B25" s="1" t="s">
        <v>1129</v>
      </c>
      <c r="C25" s="11" t="s">
        <v>649</v>
      </c>
      <c r="D25" s="1" t="s">
        <v>659</v>
      </c>
      <c r="E25" s="1" t="s">
        <v>660</v>
      </c>
      <c r="F25" s="4">
        <v>250000</v>
      </c>
      <c r="G25" s="4">
        <v>506.5</v>
      </c>
      <c r="H25" s="4">
        <v>2.2200000000000002</v>
      </c>
    </row>
    <row r="26" spans="2:8">
      <c r="B26" s="1" t="s">
        <v>1135</v>
      </c>
      <c r="C26" s="11" t="s">
        <v>649</v>
      </c>
      <c r="D26" s="1" t="s">
        <v>669</v>
      </c>
      <c r="E26" s="1" t="s">
        <v>670</v>
      </c>
      <c r="F26" s="4">
        <v>9600</v>
      </c>
      <c r="G26" s="4">
        <v>495.66</v>
      </c>
      <c r="H26" s="4">
        <v>2.17</v>
      </c>
    </row>
    <row r="27" spans="2:8">
      <c r="B27" s="1" t="s">
        <v>2205</v>
      </c>
      <c r="C27" s="11" t="s">
        <v>649</v>
      </c>
      <c r="D27" s="1" t="s">
        <v>655</v>
      </c>
      <c r="E27" s="1" t="s">
        <v>1408</v>
      </c>
      <c r="F27" s="4">
        <v>100000</v>
      </c>
      <c r="G27" s="4">
        <v>492.75</v>
      </c>
      <c r="H27" s="4">
        <v>2.16</v>
      </c>
    </row>
    <row r="28" spans="2:8">
      <c r="B28" s="1" t="s">
        <v>2006</v>
      </c>
      <c r="C28" s="11" t="s">
        <v>649</v>
      </c>
      <c r="D28" s="1" t="s">
        <v>669</v>
      </c>
      <c r="E28" s="1" t="s">
        <v>1472</v>
      </c>
      <c r="F28" s="4">
        <v>85700</v>
      </c>
      <c r="G28" s="4">
        <v>489.48</v>
      </c>
      <c r="H28" s="4">
        <v>2.14</v>
      </c>
    </row>
    <row r="29" spans="2:8">
      <c r="B29" s="1" t="s">
        <v>2201</v>
      </c>
      <c r="C29" s="11" t="s">
        <v>649</v>
      </c>
      <c r="D29" s="1" t="s">
        <v>655</v>
      </c>
      <c r="E29" s="1" t="s">
        <v>1359</v>
      </c>
      <c r="F29" s="4">
        <v>23200</v>
      </c>
      <c r="G29" s="4">
        <v>472.89</v>
      </c>
      <c r="H29" s="4">
        <v>2.0699999999999998</v>
      </c>
    </row>
    <row r="30" spans="2:8">
      <c r="B30" s="1" t="s">
        <v>1162</v>
      </c>
      <c r="C30" s="11" t="s">
        <v>649</v>
      </c>
      <c r="D30" s="1" t="s">
        <v>655</v>
      </c>
      <c r="E30" s="1" t="s">
        <v>707</v>
      </c>
      <c r="F30" s="4">
        <v>21500</v>
      </c>
      <c r="G30" s="4">
        <v>452.79</v>
      </c>
      <c r="H30" s="4">
        <v>1.98</v>
      </c>
    </row>
    <row r="31" spans="2:8">
      <c r="B31" s="1" t="s">
        <v>2282</v>
      </c>
      <c r="C31" s="11" t="s">
        <v>649</v>
      </c>
      <c r="D31" s="1" t="s">
        <v>665</v>
      </c>
      <c r="E31" s="1" t="s">
        <v>1357</v>
      </c>
      <c r="F31" s="4">
        <v>224000</v>
      </c>
      <c r="G31" s="4">
        <v>450.24</v>
      </c>
      <c r="H31" s="4">
        <v>1.97</v>
      </c>
    </row>
    <row r="32" spans="2:8">
      <c r="B32" s="1" t="s">
        <v>2076</v>
      </c>
      <c r="C32" s="11" t="s">
        <v>649</v>
      </c>
      <c r="D32" s="1" t="s">
        <v>1503</v>
      </c>
      <c r="E32" s="1" t="s">
        <v>1554</v>
      </c>
      <c r="F32" s="4">
        <v>80000</v>
      </c>
      <c r="G32" s="4">
        <v>424.76</v>
      </c>
      <c r="H32" s="4">
        <v>1.86</v>
      </c>
    </row>
    <row r="33" spans="2:8">
      <c r="B33" s="1" t="s">
        <v>1149</v>
      </c>
      <c r="C33" s="11" t="s">
        <v>649</v>
      </c>
      <c r="D33" s="1" t="s">
        <v>669</v>
      </c>
      <c r="E33" s="1" t="s">
        <v>692</v>
      </c>
      <c r="F33" s="4">
        <v>10400</v>
      </c>
      <c r="G33" s="4">
        <v>422.48</v>
      </c>
      <c r="H33" s="4">
        <v>1.85</v>
      </c>
    </row>
    <row r="34" spans="2:8">
      <c r="B34" s="1" t="s">
        <v>2313</v>
      </c>
      <c r="C34" s="11" t="s">
        <v>649</v>
      </c>
      <c r="D34" s="1" t="s">
        <v>1497</v>
      </c>
      <c r="E34" s="1" t="s">
        <v>1498</v>
      </c>
      <c r="F34" s="4">
        <v>22000</v>
      </c>
      <c r="G34" s="4">
        <v>410.43</v>
      </c>
      <c r="H34" s="4">
        <v>1.8</v>
      </c>
    </row>
    <row r="35" spans="2:8">
      <c r="B35" s="1" t="s">
        <v>1152</v>
      </c>
      <c r="C35" s="11" t="s">
        <v>649</v>
      </c>
      <c r="D35" s="1" t="s">
        <v>680</v>
      </c>
      <c r="E35" s="1" t="s">
        <v>695</v>
      </c>
      <c r="F35" s="4">
        <v>27000</v>
      </c>
      <c r="G35" s="4">
        <v>381.78</v>
      </c>
      <c r="H35" s="4">
        <v>1.67</v>
      </c>
    </row>
    <row r="36" spans="2:8">
      <c r="B36" s="1" t="s">
        <v>1995</v>
      </c>
      <c r="C36" s="11" t="s">
        <v>649</v>
      </c>
      <c r="D36" s="1" t="s">
        <v>685</v>
      </c>
      <c r="E36" s="1" t="s">
        <v>1492</v>
      </c>
      <c r="F36" s="4">
        <v>5900</v>
      </c>
      <c r="G36" s="4">
        <v>370.46</v>
      </c>
      <c r="H36" s="4">
        <v>1.62</v>
      </c>
    </row>
    <row r="37" spans="2:8">
      <c r="B37" s="1" t="s">
        <v>2314</v>
      </c>
      <c r="C37" s="11" t="s">
        <v>649</v>
      </c>
      <c r="D37" s="1" t="s">
        <v>655</v>
      </c>
      <c r="E37" s="1" t="s">
        <v>1410</v>
      </c>
      <c r="F37" s="4">
        <v>147000</v>
      </c>
      <c r="G37" s="4">
        <v>361.18</v>
      </c>
      <c r="H37" s="4">
        <v>1.58</v>
      </c>
    </row>
    <row r="38" spans="2:8">
      <c r="B38" s="1" t="s">
        <v>2202</v>
      </c>
      <c r="C38" s="11" t="s">
        <v>649</v>
      </c>
      <c r="D38" s="1" t="s">
        <v>665</v>
      </c>
      <c r="E38" s="1" t="s">
        <v>1370</v>
      </c>
      <c r="F38" s="4">
        <v>11500</v>
      </c>
      <c r="G38" s="4">
        <v>356.42</v>
      </c>
      <c r="H38" s="4">
        <v>1.56</v>
      </c>
    </row>
    <row r="39" spans="2:8">
      <c r="B39" s="1" t="s">
        <v>1996</v>
      </c>
      <c r="C39" s="11" t="s">
        <v>649</v>
      </c>
      <c r="D39" s="1" t="s">
        <v>1411</v>
      </c>
      <c r="E39" s="1" t="s">
        <v>1568</v>
      </c>
      <c r="F39" s="4">
        <v>26000</v>
      </c>
      <c r="G39" s="4">
        <v>348.52</v>
      </c>
      <c r="H39" s="4">
        <v>1.53</v>
      </c>
    </row>
    <row r="40" spans="2:8">
      <c r="B40" s="1" t="s">
        <v>1999</v>
      </c>
      <c r="C40" s="11" t="s">
        <v>649</v>
      </c>
      <c r="D40" s="1" t="s">
        <v>669</v>
      </c>
      <c r="E40" s="1" t="s">
        <v>1463</v>
      </c>
      <c r="F40" s="4">
        <v>52000</v>
      </c>
      <c r="G40" s="4">
        <v>340.31</v>
      </c>
      <c r="H40" s="4">
        <v>1.49</v>
      </c>
    </row>
    <row r="41" spans="2:8">
      <c r="B41" s="1" t="s">
        <v>1136</v>
      </c>
      <c r="C41" s="11" t="s">
        <v>649</v>
      </c>
      <c r="D41" s="1" t="s">
        <v>659</v>
      </c>
      <c r="E41" s="1" t="s">
        <v>671</v>
      </c>
      <c r="F41" s="4">
        <v>50000</v>
      </c>
      <c r="G41" s="4">
        <v>334.75</v>
      </c>
      <c r="H41" s="4">
        <v>1.46</v>
      </c>
    </row>
    <row r="42" spans="2:8">
      <c r="B42" s="1" t="s">
        <v>2052</v>
      </c>
      <c r="C42" s="11" t="s">
        <v>649</v>
      </c>
      <c r="D42" s="1" t="s">
        <v>1503</v>
      </c>
      <c r="E42" s="1" t="s">
        <v>1561</v>
      </c>
      <c r="F42" s="4">
        <v>63000</v>
      </c>
      <c r="G42" s="4">
        <v>320.64</v>
      </c>
      <c r="H42" s="4">
        <v>1.4</v>
      </c>
    </row>
    <row r="43" spans="2:8">
      <c r="B43" s="1" t="s">
        <v>1158</v>
      </c>
      <c r="C43" s="11" t="s">
        <v>649</v>
      </c>
      <c r="D43" s="1" t="s">
        <v>685</v>
      </c>
      <c r="E43" s="1" t="s">
        <v>703</v>
      </c>
      <c r="F43" s="4">
        <v>17000</v>
      </c>
      <c r="G43" s="4">
        <v>320.07</v>
      </c>
      <c r="H43" s="4">
        <v>1.4</v>
      </c>
    </row>
    <row r="44" spans="2:8">
      <c r="B44" s="1" t="s">
        <v>2233</v>
      </c>
      <c r="C44" s="11" t="s">
        <v>649</v>
      </c>
      <c r="D44" s="1" t="s">
        <v>1360</v>
      </c>
      <c r="E44" s="1" t="s">
        <v>1398</v>
      </c>
      <c r="F44" s="4">
        <v>50000</v>
      </c>
      <c r="G44" s="4">
        <v>319.58</v>
      </c>
      <c r="H44" s="4">
        <v>1.4</v>
      </c>
    </row>
    <row r="45" spans="2:8">
      <c r="B45" s="1" t="s">
        <v>2315</v>
      </c>
      <c r="C45" s="11" t="s">
        <v>649</v>
      </c>
      <c r="D45" s="1" t="s">
        <v>650</v>
      </c>
      <c r="E45" s="1" t="s">
        <v>1397</v>
      </c>
      <c r="F45" s="4">
        <v>605000</v>
      </c>
      <c r="G45" s="4">
        <v>315.81</v>
      </c>
      <c r="H45" s="4">
        <v>1.38</v>
      </c>
    </row>
    <row r="46" spans="2:8">
      <c r="B46" s="1" t="s">
        <v>1154</v>
      </c>
      <c r="C46" s="11" t="s">
        <v>649</v>
      </c>
      <c r="D46" s="1" t="s">
        <v>697</v>
      </c>
      <c r="E46" s="1" t="s">
        <v>698</v>
      </c>
      <c r="F46" s="4">
        <v>5900</v>
      </c>
      <c r="G46" s="4">
        <v>315.45999999999998</v>
      </c>
      <c r="H46" s="4">
        <v>1.38</v>
      </c>
    </row>
    <row r="47" spans="2:8">
      <c r="B47" s="1" t="s">
        <v>2050</v>
      </c>
      <c r="C47" s="11" t="s">
        <v>649</v>
      </c>
      <c r="D47" s="1" t="s">
        <v>659</v>
      </c>
      <c r="E47" s="1" t="s">
        <v>1784</v>
      </c>
      <c r="F47" s="4">
        <v>72000</v>
      </c>
      <c r="G47" s="4">
        <v>296.24</v>
      </c>
      <c r="H47" s="4">
        <v>1.3</v>
      </c>
    </row>
    <row r="48" spans="2:8">
      <c r="B48" s="1" t="s">
        <v>2056</v>
      </c>
      <c r="C48" s="11" t="s">
        <v>649</v>
      </c>
      <c r="D48" s="1" t="s">
        <v>669</v>
      </c>
      <c r="E48" s="1" t="s">
        <v>1465</v>
      </c>
      <c r="F48" s="4">
        <v>10700</v>
      </c>
      <c r="G48" s="4">
        <v>295.22000000000003</v>
      </c>
      <c r="H48" s="4">
        <v>1.29</v>
      </c>
    </row>
    <row r="49" spans="2:8">
      <c r="B49" s="1" t="s">
        <v>1142</v>
      </c>
      <c r="C49" s="11" t="s">
        <v>649</v>
      </c>
      <c r="D49" s="1" t="s">
        <v>680</v>
      </c>
      <c r="E49" s="1" t="s">
        <v>681</v>
      </c>
      <c r="F49" s="4">
        <v>44000</v>
      </c>
      <c r="G49" s="4">
        <v>292.64</v>
      </c>
      <c r="H49" s="4">
        <v>1.28</v>
      </c>
    </row>
    <row r="50" spans="2:8">
      <c r="B50" s="1" t="s">
        <v>2259</v>
      </c>
      <c r="C50" s="11" t="s">
        <v>649</v>
      </c>
      <c r="D50" s="1" t="s">
        <v>675</v>
      </c>
      <c r="E50" s="1" t="s">
        <v>1564</v>
      </c>
      <c r="F50" s="4">
        <v>31000</v>
      </c>
      <c r="G50" s="4">
        <v>283.93</v>
      </c>
      <c r="H50" s="4">
        <v>1.24</v>
      </c>
    </row>
    <row r="51" spans="2:8">
      <c r="B51" s="1" t="s">
        <v>2311</v>
      </c>
      <c r="C51" s="11" t="s">
        <v>649</v>
      </c>
      <c r="D51" s="1" t="s">
        <v>678</v>
      </c>
      <c r="E51" s="1" t="s">
        <v>1773</v>
      </c>
      <c r="F51" s="4">
        <v>9700</v>
      </c>
      <c r="G51" s="4">
        <v>276.73</v>
      </c>
      <c r="H51" s="4">
        <v>1.21</v>
      </c>
    </row>
    <row r="52" spans="2:8">
      <c r="B52" s="1" t="s">
        <v>2244</v>
      </c>
      <c r="C52" s="11" t="s">
        <v>649</v>
      </c>
      <c r="D52" s="1" t="s">
        <v>1372</v>
      </c>
      <c r="E52" s="1" t="s">
        <v>1373</v>
      </c>
      <c r="F52" s="4">
        <v>290000</v>
      </c>
      <c r="G52" s="4">
        <v>267.38</v>
      </c>
      <c r="H52" s="4">
        <v>1.17</v>
      </c>
    </row>
    <row r="53" spans="2:8">
      <c r="B53" s="1" t="s">
        <v>2017</v>
      </c>
      <c r="C53" s="11" t="s">
        <v>649</v>
      </c>
      <c r="D53" s="1" t="s">
        <v>659</v>
      </c>
      <c r="E53" s="1" t="s">
        <v>1783</v>
      </c>
      <c r="F53" s="4">
        <v>51000</v>
      </c>
      <c r="G53" s="4">
        <v>264.97000000000003</v>
      </c>
      <c r="H53" s="4">
        <v>1.1599999999999999</v>
      </c>
    </row>
    <row r="54" spans="2:8">
      <c r="B54" s="1" t="s">
        <v>2316</v>
      </c>
      <c r="C54" s="11" t="s">
        <v>649</v>
      </c>
      <c r="D54" s="1" t="s">
        <v>1552</v>
      </c>
      <c r="E54" s="1" t="s">
        <v>1551</v>
      </c>
      <c r="F54" s="4">
        <v>54000</v>
      </c>
      <c r="G54" s="4">
        <v>260.06</v>
      </c>
      <c r="H54" s="4">
        <v>1.1399999999999999</v>
      </c>
    </row>
    <row r="55" spans="2:8">
      <c r="B55" s="1" t="s">
        <v>1137</v>
      </c>
      <c r="C55" s="11" t="s">
        <v>649</v>
      </c>
      <c r="D55" s="1" t="s">
        <v>659</v>
      </c>
      <c r="E55" s="1" t="s">
        <v>672</v>
      </c>
      <c r="F55" s="4">
        <v>1000</v>
      </c>
      <c r="G55" s="4">
        <v>255.38</v>
      </c>
      <c r="H55" s="4">
        <v>1.1200000000000001</v>
      </c>
    </row>
    <row r="56" spans="2:8">
      <c r="B56" s="1" t="s">
        <v>2317</v>
      </c>
      <c r="C56" s="11" t="s">
        <v>649</v>
      </c>
      <c r="D56" s="1" t="s">
        <v>650</v>
      </c>
      <c r="E56" s="1" t="s">
        <v>1782</v>
      </c>
      <c r="F56" s="4">
        <v>280000</v>
      </c>
      <c r="G56" s="4">
        <v>253.82</v>
      </c>
      <c r="H56" s="4">
        <v>1.1100000000000001</v>
      </c>
    </row>
    <row r="57" spans="2:8">
      <c r="B57" s="2" t="s">
        <v>710</v>
      </c>
      <c r="C57" s="10"/>
      <c r="D57" s="2"/>
      <c r="E57" s="2"/>
      <c r="F57" s="7"/>
      <c r="G57" s="7">
        <f>SUM(G10:G56)</f>
        <v>22525.600000000006</v>
      </c>
      <c r="H57" s="7">
        <f>SUM(H10:H56)</f>
        <v>98.59999999999998</v>
      </c>
    </row>
    <row r="58" spans="2:8">
      <c r="B58" s="2" t="s">
        <v>1375</v>
      </c>
      <c r="C58" s="10"/>
      <c r="D58" s="2"/>
      <c r="E58" s="2"/>
      <c r="F58" s="7"/>
      <c r="G58" s="7">
        <v>371.52</v>
      </c>
      <c r="H58" s="7">
        <v>1.63</v>
      </c>
    </row>
    <row r="59" spans="2:8">
      <c r="B59" s="2" t="s">
        <v>144</v>
      </c>
      <c r="C59" s="10"/>
      <c r="D59" s="2"/>
      <c r="E59" s="2"/>
      <c r="F59" s="7"/>
      <c r="G59" s="7">
        <v>22897.119999999999</v>
      </c>
      <c r="H59" s="7">
        <v>100.2</v>
      </c>
    </row>
    <row r="60" spans="2:8">
      <c r="B60" s="2" t="s">
        <v>145</v>
      </c>
      <c r="C60" s="10"/>
      <c r="D60" s="2"/>
      <c r="E60" s="2"/>
      <c r="F60" s="7"/>
      <c r="G60" s="7">
        <v>-43.783382999997684</v>
      </c>
      <c r="H60" s="7">
        <v>-0.20000000000000284</v>
      </c>
    </row>
    <row r="61" spans="2:8">
      <c r="B61" s="2" t="s">
        <v>146</v>
      </c>
      <c r="C61" s="10"/>
      <c r="D61" s="2"/>
      <c r="E61" s="2"/>
      <c r="F61" s="7"/>
      <c r="G61" s="7">
        <v>22853.336617000001</v>
      </c>
      <c r="H61" s="7">
        <v>100</v>
      </c>
    </row>
    <row r="62" spans="2:8">
      <c r="B62" s="2"/>
      <c r="C62" s="10"/>
      <c r="D62" s="2"/>
      <c r="E62" s="2"/>
      <c r="F62" s="7"/>
      <c r="G62" s="7"/>
      <c r="H62" s="7"/>
    </row>
    <row r="63" spans="2:8">
      <c r="B63" s="2" t="s">
        <v>147</v>
      </c>
    </row>
    <row r="64" spans="2:8">
      <c r="B64" s="2" t="s">
        <v>148</v>
      </c>
    </row>
    <row r="65" spans="2:8">
      <c r="B65" s="2" t="s">
        <v>151</v>
      </c>
    </row>
    <row r="66" spans="2:8">
      <c r="B66" s="2" t="s">
        <v>1376</v>
      </c>
    </row>
    <row r="67" spans="2:8">
      <c r="B67" s="2" t="s">
        <v>152</v>
      </c>
    </row>
    <row r="68" spans="2:8">
      <c r="B68" s="2" t="s">
        <v>1781</v>
      </c>
      <c r="C68" s="10"/>
    </row>
    <row r="69" spans="2:8">
      <c r="B69" s="2" t="s">
        <v>1780</v>
      </c>
      <c r="C69" s="10"/>
    </row>
    <row r="70" spans="2:8">
      <c r="B70" s="2" t="s">
        <v>1779</v>
      </c>
      <c r="C70" s="10"/>
    </row>
    <row r="71" spans="2:8">
      <c r="B71" s="2" t="s">
        <v>1778</v>
      </c>
      <c r="C71" s="10"/>
    </row>
    <row r="72" spans="2:8" s="91" customFormat="1">
      <c r="B72" s="92" t="s">
        <v>2352</v>
      </c>
      <c r="C72" s="93"/>
      <c r="F72" s="94"/>
      <c r="G72" s="94"/>
      <c r="H72" s="94"/>
    </row>
    <row r="73" spans="2:8" s="91" customFormat="1">
      <c r="B73" s="92" t="s">
        <v>161</v>
      </c>
      <c r="C73" s="95"/>
      <c r="F73" s="94"/>
      <c r="G73" s="94"/>
      <c r="H73" s="94"/>
    </row>
    <row r="74" spans="2:8" s="91" customFormat="1">
      <c r="B74" s="92" t="s">
        <v>162</v>
      </c>
      <c r="C74" s="95"/>
      <c r="F74" s="94"/>
      <c r="G74" s="94"/>
      <c r="H74" s="94"/>
    </row>
  </sheetData>
  <mergeCells count="2">
    <mergeCell ref="B1:E1"/>
    <mergeCell ref="C3:C6"/>
  </mergeCells>
  <hyperlinks>
    <hyperlink ref="A1" location="Index!A1" display="Index" xr:uid="{9A4EB4A3-2494-4EE3-B807-CB043A48B614}"/>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954C6-1452-4B8A-A9FC-45A5A422CB27}">
  <dimension ref="A1:I66"/>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265" t="s">
        <v>1337</v>
      </c>
      <c r="C1" s="265"/>
      <c r="D1" s="265"/>
      <c r="E1" s="265"/>
    </row>
    <row r="2" spans="1:9" ht="13.5" thickBot="1"/>
    <row r="3" spans="1:9" ht="15">
      <c r="B3" s="96" t="s">
        <v>2488</v>
      </c>
      <c r="C3" s="266"/>
    </row>
    <row r="4" spans="1:9" ht="15">
      <c r="B4" s="98" t="s">
        <v>2489</v>
      </c>
      <c r="C4" s="267"/>
    </row>
    <row r="5" spans="1:9" ht="15">
      <c r="B5" s="98"/>
      <c r="C5" s="267"/>
    </row>
    <row r="6" spans="1:9" ht="15">
      <c r="B6" s="98" t="s">
        <v>2359</v>
      </c>
      <c r="C6" s="267"/>
    </row>
    <row r="7" spans="1:9" ht="15">
      <c r="B7" s="98" t="s">
        <v>2490</v>
      </c>
      <c r="C7" s="267"/>
    </row>
    <row r="8" spans="1:9" ht="30.75" thickBot="1">
      <c r="B8" s="99" t="s">
        <v>2491</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2038</v>
      </c>
      <c r="C15" s="11" t="s">
        <v>649</v>
      </c>
      <c r="D15" s="1" t="s">
        <v>650</v>
      </c>
      <c r="E15" s="1" t="s">
        <v>1702</v>
      </c>
      <c r="F15" s="4">
        <v>529699</v>
      </c>
      <c r="G15" s="4">
        <v>424.29</v>
      </c>
      <c r="H15" s="4">
        <v>5.48</v>
      </c>
    </row>
    <row r="16" spans="1:9">
      <c r="B16" s="1" t="s">
        <v>1152</v>
      </c>
      <c r="C16" s="11" t="s">
        <v>649</v>
      </c>
      <c r="D16" s="1" t="s">
        <v>680</v>
      </c>
      <c r="E16" s="1" t="s">
        <v>695</v>
      </c>
      <c r="F16" s="4">
        <v>28148</v>
      </c>
      <c r="G16" s="4">
        <v>398.01</v>
      </c>
      <c r="H16" s="4">
        <v>5.14</v>
      </c>
    </row>
    <row r="17" spans="2:8">
      <c r="B17" s="1" t="s">
        <v>1135</v>
      </c>
      <c r="C17" s="11" t="s">
        <v>649</v>
      </c>
      <c r="D17" s="1" t="s">
        <v>669</v>
      </c>
      <c r="E17" s="1" t="s">
        <v>670</v>
      </c>
      <c r="F17" s="4">
        <v>7116</v>
      </c>
      <c r="G17" s="4">
        <v>367.41</v>
      </c>
      <c r="H17" s="4">
        <v>4.75</v>
      </c>
    </row>
    <row r="18" spans="2:8">
      <c r="B18" s="1" t="s">
        <v>2022</v>
      </c>
      <c r="C18" s="11" t="s">
        <v>649</v>
      </c>
      <c r="D18" s="1" t="s">
        <v>1497</v>
      </c>
      <c r="E18" s="1" t="s">
        <v>1785</v>
      </c>
      <c r="F18" s="4">
        <v>18496</v>
      </c>
      <c r="G18" s="4">
        <v>335.85</v>
      </c>
      <c r="H18" s="4">
        <v>4.34</v>
      </c>
    </row>
    <row r="19" spans="2:8">
      <c r="B19" s="1" t="s">
        <v>2248</v>
      </c>
      <c r="C19" s="11" t="s">
        <v>649</v>
      </c>
      <c r="D19" s="1" t="s">
        <v>669</v>
      </c>
      <c r="E19" s="1" t="s">
        <v>1631</v>
      </c>
      <c r="F19" s="4">
        <v>33322</v>
      </c>
      <c r="G19" s="4">
        <v>328.45</v>
      </c>
      <c r="H19" s="4">
        <v>4.24</v>
      </c>
    </row>
    <row r="20" spans="2:8">
      <c r="B20" s="1" t="s">
        <v>1156</v>
      </c>
      <c r="C20" s="11" t="s">
        <v>649</v>
      </c>
      <c r="D20" s="1" t="s">
        <v>659</v>
      </c>
      <c r="E20" s="1" t="s">
        <v>701</v>
      </c>
      <c r="F20" s="4">
        <v>13754</v>
      </c>
      <c r="G20" s="4">
        <v>323.73</v>
      </c>
      <c r="H20" s="4">
        <v>4.18</v>
      </c>
    </row>
    <row r="21" spans="2:8">
      <c r="B21" s="1" t="s">
        <v>1129</v>
      </c>
      <c r="C21" s="11" t="s">
        <v>649</v>
      </c>
      <c r="D21" s="1" t="s">
        <v>659</v>
      </c>
      <c r="E21" s="1" t="s">
        <v>660</v>
      </c>
      <c r="F21" s="4">
        <v>157746</v>
      </c>
      <c r="G21" s="4">
        <v>319.58999999999997</v>
      </c>
      <c r="H21" s="4">
        <v>4.13</v>
      </c>
    </row>
    <row r="22" spans="2:8">
      <c r="B22" s="1" t="s">
        <v>2011</v>
      </c>
      <c r="C22" s="11" t="s">
        <v>649</v>
      </c>
      <c r="D22" s="1" t="s">
        <v>665</v>
      </c>
      <c r="E22" s="1" t="s">
        <v>1451</v>
      </c>
      <c r="F22" s="4">
        <v>31704</v>
      </c>
      <c r="G22" s="4">
        <v>313.95</v>
      </c>
      <c r="H22" s="4">
        <v>4.0599999999999996</v>
      </c>
    </row>
    <row r="23" spans="2:8">
      <c r="B23" s="1" t="s">
        <v>2304</v>
      </c>
      <c r="C23" s="11" t="s">
        <v>649</v>
      </c>
      <c r="D23" s="1" t="s">
        <v>690</v>
      </c>
      <c r="E23" s="1" t="s">
        <v>1752</v>
      </c>
      <c r="F23" s="4">
        <v>10965</v>
      </c>
      <c r="G23" s="4">
        <v>309.12</v>
      </c>
      <c r="H23" s="4">
        <v>3.99</v>
      </c>
    </row>
    <row r="24" spans="2:8">
      <c r="B24" s="1" t="s">
        <v>2002</v>
      </c>
      <c r="C24" s="11" t="s">
        <v>649</v>
      </c>
      <c r="D24" s="1" t="s">
        <v>697</v>
      </c>
      <c r="E24" s="1" t="s">
        <v>1502</v>
      </c>
      <c r="F24" s="4">
        <v>44677</v>
      </c>
      <c r="G24" s="4">
        <v>271.14</v>
      </c>
      <c r="H24" s="4">
        <v>3.5</v>
      </c>
    </row>
    <row r="25" spans="2:8">
      <c r="B25" s="1" t="s">
        <v>1146</v>
      </c>
      <c r="C25" s="11" t="s">
        <v>649</v>
      </c>
      <c r="D25" s="1" t="s">
        <v>685</v>
      </c>
      <c r="E25" s="1" t="s">
        <v>686</v>
      </c>
      <c r="F25" s="4">
        <v>87522</v>
      </c>
      <c r="G25" s="4">
        <v>270.49</v>
      </c>
      <c r="H25" s="4">
        <v>3.49</v>
      </c>
    </row>
    <row r="26" spans="2:8">
      <c r="B26" s="1" t="s">
        <v>2047</v>
      </c>
      <c r="C26" s="11" t="s">
        <v>649</v>
      </c>
      <c r="D26" s="1" t="s">
        <v>659</v>
      </c>
      <c r="E26" s="1" t="s">
        <v>1449</v>
      </c>
      <c r="F26" s="4">
        <v>1553</v>
      </c>
      <c r="G26" s="4">
        <v>253.28</v>
      </c>
      <c r="H26" s="4">
        <v>3.27</v>
      </c>
    </row>
    <row r="27" spans="2:8">
      <c r="B27" s="1" t="s">
        <v>1143</v>
      </c>
      <c r="C27" s="11" t="s">
        <v>649</v>
      </c>
      <c r="D27" s="1" t="s">
        <v>665</v>
      </c>
      <c r="E27" s="1" t="s">
        <v>682</v>
      </c>
      <c r="F27" s="4">
        <v>16961</v>
      </c>
      <c r="G27" s="4">
        <v>253</v>
      </c>
      <c r="H27" s="4">
        <v>3.27</v>
      </c>
    </row>
    <row r="28" spans="2:8">
      <c r="B28" s="1" t="s">
        <v>1147</v>
      </c>
      <c r="C28" s="11" t="s">
        <v>649</v>
      </c>
      <c r="D28" s="1" t="s">
        <v>680</v>
      </c>
      <c r="E28" s="1" t="s">
        <v>687</v>
      </c>
      <c r="F28" s="4">
        <v>46394</v>
      </c>
      <c r="G28" s="4">
        <v>242.15</v>
      </c>
      <c r="H28" s="4">
        <v>3.13</v>
      </c>
    </row>
    <row r="29" spans="2:8">
      <c r="B29" s="1" t="s">
        <v>2215</v>
      </c>
      <c r="C29" s="11" t="s">
        <v>649</v>
      </c>
      <c r="D29" s="1" t="s">
        <v>659</v>
      </c>
      <c r="E29" s="1" t="s">
        <v>1447</v>
      </c>
      <c r="F29" s="4">
        <v>43627</v>
      </c>
      <c r="G29" s="4">
        <v>234.74</v>
      </c>
      <c r="H29" s="4">
        <v>3.03</v>
      </c>
    </row>
    <row r="30" spans="2:8">
      <c r="B30" s="1" t="s">
        <v>2318</v>
      </c>
      <c r="C30" s="11" t="s">
        <v>649</v>
      </c>
      <c r="D30" s="1" t="s">
        <v>1738</v>
      </c>
      <c r="E30" s="1" t="s">
        <v>1786</v>
      </c>
      <c r="F30" s="4">
        <v>181918</v>
      </c>
      <c r="G30" s="4">
        <v>222.12</v>
      </c>
      <c r="H30" s="4">
        <v>2.87</v>
      </c>
    </row>
    <row r="31" spans="2:8">
      <c r="B31" s="1" t="s">
        <v>2023</v>
      </c>
      <c r="C31" s="11" t="s">
        <v>649</v>
      </c>
      <c r="D31" s="1" t="s">
        <v>1503</v>
      </c>
      <c r="E31" s="1" t="s">
        <v>1505</v>
      </c>
      <c r="F31" s="4">
        <v>88359</v>
      </c>
      <c r="G31" s="4">
        <v>212.02</v>
      </c>
      <c r="H31" s="4">
        <v>2.74</v>
      </c>
    </row>
    <row r="32" spans="2:8">
      <c r="B32" s="1" t="s">
        <v>1127</v>
      </c>
      <c r="C32" s="11" t="s">
        <v>649</v>
      </c>
      <c r="D32" s="1" t="s">
        <v>655</v>
      </c>
      <c r="E32" s="1" t="s">
        <v>657</v>
      </c>
      <c r="F32" s="4">
        <v>6911</v>
      </c>
      <c r="G32" s="4">
        <v>209.79</v>
      </c>
      <c r="H32" s="4">
        <v>2.71</v>
      </c>
    </row>
    <row r="33" spans="2:8">
      <c r="B33" s="1" t="s">
        <v>2073</v>
      </c>
      <c r="C33" s="11" t="s">
        <v>649</v>
      </c>
      <c r="D33" s="1" t="s">
        <v>680</v>
      </c>
      <c r="E33" s="1" t="s">
        <v>1354</v>
      </c>
      <c r="F33" s="4">
        <v>23402</v>
      </c>
      <c r="G33" s="4">
        <v>209.66</v>
      </c>
      <c r="H33" s="4">
        <v>2.71</v>
      </c>
    </row>
    <row r="34" spans="2:8">
      <c r="B34" s="1" t="s">
        <v>2319</v>
      </c>
      <c r="C34" s="11" t="s">
        <v>649</v>
      </c>
      <c r="D34" s="1" t="s">
        <v>669</v>
      </c>
      <c r="E34" s="1" t="s">
        <v>1479</v>
      </c>
      <c r="F34" s="4">
        <v>2765</v>
      </c>
      <c r="G34" s="4">
        <v>208.79</v>
      </c>
      <c r="H34" s="4">
        <v>2.7</v>
      </c>
    </row>
    <row r="35" spans="2:8">
      <c r="B35" s="1" t="s">
        <v>2013</v>
      </c>
      <c r="C35" s="11" t="s">
        <v>649</v>
      </c>
      <c r="D35" s="1" t="s">
        <v>685</v>
      </c>
      <c r="E35" s="1" t="s">
        <v>1496</v>
      </c>
      <c r="F35" s="4">
        <v>14802</v>
      </c>
      <c r="G35" s="4">
        <v>207.49</v>
      </c>
      <c r="H35" s="4">
        <v>2.68</v>
      </c>
    </row>
    <row r="36" spans="2:8">
      <c r="B36" s="1" t="s">
        <v>2320</v>
      </c>
      <c r="C36" s="11" t="s">
        <v>649</v>
      </c>
      <c r="D36" s="1" t="s">
        <v>1360</v>
      </c>
      <c r="E36" s="1" t="s">
        <v>1787</v>
      </c>
      <c r="F36" s="4">
        <v>32020</v>
      </c>
      <c r="G36" s="4">
        <v>204.19</v>
      </c>
      <c r="H36" s="4">
        <v>2.64</v>
      </c>
    </row>
    <row r="37" spans="2:8">
      <c r="B37" s="1" t="s">
        <v>2027</v>
      </c>
      <c r="C37" s="11" t="s">
        <v>649</v>
      </c>
      <c r="D37" s="1" t="s">
        <v>655</v>
      </c>
      <c r="E37" s="1" t="s">
        <v>1413</v>
      </c>
      <c r="F37" s="4">
        <v>5220</v>
      </c>
      <c r="G37" s="4">
        <v>203.07</v>
      </c>
      <c r="H37" s="4">
        <v>2.62</v>
      </c>
    </row>
    <row r="38" spans="2:8">
      <c r="B38" s="1" t="s">
        <v>2321</v>
      </c>
      <c r="C38" s="11" t="s">
        <v>649</v>
      </c>
      <c r="D38" s="1" t="s">
        <v>659</v>
      </c>
      <c r="E38" s="1" t="s">
        <v>1788</v>
      </c>
      <c r="F38" s="4">
        <v>41250</v>
      </c>
      <c r="G38" s="4">
        <v>202.81</v>
      </c>
      <c r="H38" s="4">
        <v>2.62</v>
      </c>
    </row>
    <row r="39" spans="2:8">
      <c r="B39" s="1" t="s">
        <v>2322</v>
      </c>
      <c r="C39" s="11" t="s">
        <v>649</v>
      </c>
      <c r="D39" s="1" t="s">
        <v>1360</v>
      </c>
      <c r="E39" s="1" t="s">
        <v>1789</v>
      </c>
      <c r="F39" s="4">
        <v>59126</v>
      </c>
      <c r="G39" s="4">
        <v>202.03</v>
      </c>
      <c r="H39" s="4">
        <v>2.61</v>
      </c>
    </row>
    <row r="40" spans="2:8">
      <c r="B40" s="1" t="s">
        <v>2033</v>
      </c>
      <c r="C40" s="11" t="s">
        <v>649</v>
      </c>
      <c r="D40" s="1" t="s">
        <v>1503</v>
      </c>
      <c r="E40" s="1" t="s">
        <v>1504</v>
      </c>
      <c r="F40" s="4">
        <v>147090</v>
      </c>
      <c r="G40" s="4">
        <v>201.81</v>
      </c>
      <c r="H40" s="4">
        <v>2.61</v>
      </c>
    </row>
    <row r="41" spans="2:8">
      <c r="B41" s="1" t="s">
        <v>1128</v>
      </c>
      <c r="C41" s="11" t="s">
        <v>649</v>
      </c>
      <c r="D41" s="1" t="s">
        <v>650</v>
      </c>
      <c r="E41" s="1" t="s">
        <v>658</v>
      </c>
      <c r="F41" s="4">
        <v>11478</v>
      </c>
      <c r="G41" s="4">
        <v>200.73</v>
      </c>
      <c r="H41" s="4">
        <v>2.59</v>
      </c>
    </row>
    <row r="42" spans="2:8">
      <c r="B42" s="1" t="s">
        <v>1151</v>
      </c>
      <c r="C42" s="11" t="s">
        <v>649</v>
      </c>
      <c r="D42" s="1" t="s">
        <v>662</v>
      </c>
      <c r="E42" s="1" t="s">
        <v>694</v>
      </c>
      <c r="F42" s="4">
        <v>17203</v>
      </c>
      <c r="G42" s="4">
        <v>199.11</v>
      </c>
      <c r="H42" s="4">
        <v>2.57</v>
      </c>
    </row>
    <row r="43" spans="2:8">
      <c r="B43" s="1" t="s">
        <v>1142</v>
      </c>
      <c r="C43" s="11" t="s">
        <v>649</v>
      </c>
      <c r="D43" s="1" t="s">
        <v>680</v>
      </c>
      <c r="E43" s="1" t="s">
        <v>681</v>
      </c>
      <c r="F43" s="4">
        <v>29314</v>
      </c>
      <c r="G43" s="4">
        <v>194.97</v>
      </c>
      <c r="H43" s="4">
        <v>2.52</v>
      </c>
    </row>
    <row r="44" spans="2:8">
      <c r="B44" s="1" t="s">
        <v>1996</v>
      </c>
      <c r="C44" s="11" t="s">
        <v>649</v>
      </c>
      <c r="D44" s="1" t="s">
        <v>1411</v>
      </c>
      <c r="E44" s="1" t="s">
        <v>1568</v>
      </c>
      <c r="F44" s="4">
        <v>14235</v>
      </c>
      <c r="G44" s="4">
        <v>190.81</v>
      </c>
      <c r="H44" s="4">
        <v>2.46</v>
      </c>
    </row>
    <row r="45" spans="2:8">
      <c r="B45" s="2" t="s">
        <v>710</v>
      </c>
      <c r="C45" s="10"/>
      <c r="D45" s="2"/>
      <c r="E45" s="2"/>
      <c r="F45" s="7"/>
      <c r="G45" s="7">
        <f>SUM(G12:G44)</f>
        <v>7714.5999999999985</v>
      </c>
      <c r="H45" s="7">
        <f>SUM(H12:H44)</f>
        <v>99.65</v>
      </c>
    </row>
    <row r="46" spans="2:8">
      <c r="B46" s="2" t="s">
        <v>1375</v>
      </c>
      <c r="C46" s="10"/>
      <c r="D46" s="2"/>
      <c r="E46" s="2"/>
      <c r="F46" s="7"/>
      <c r="G46" s="7">
        <v>37.15</v>
      </c>
      <c r="H46" s="7">
        <v>0.48</v>
      </c>
    </row>
    <row r="47" spans="2:8">
      <c r="B47" s="2" t="s">
        <v>144</v>
      </c>
      <c r="C47" s="10"/>
      <c r="D47" s="2"/>
      <c r="E47" s="2"/>
      <c r="F47" s="7"/>
      <c r="G47" s="7">
        <v>7751.75</v>
      </c>
      <c r="H47" s="7">
        <v>100.13</v>
      </c>
    </row>
    <row r="48" spans="2:8">
      <c r="B48" s="2" t="s">
        <v>145</v>
      </c>
      <c r="C48" s="10"/>
      <c r="D48" s="2"/>
      <c r="E48" s="2"/>
      <c r="F48" s="7"/>
      <c r="G48" s="7">
        <v>-10.252037420000669</v>
      </c>
      <c r="H48" s="7">
        <v>-0.12999999999999545</v>
      </c>
    </row>
    <row r="49" spans="2:8">
      <c r="B49" s="2" t="s">
        <v>146</v>
      </c>
      <c r="C49" s="10"/>
      <c r="D49" s="2"/>
      <c r="E49" s="2"/>
      <c r="F49" s="7"/>
      <c r="G49" s="7">
        <v>7741.4979625799997</v>
      </c>
      <c r="H49" s="7">
        <v>100</v>
      </c>
    </row>
    <row r="50" spans="2:8">
      <c r="B50" s="2"/>
      <c r="C50" s="10"/>
      <c r="D50" s="2"/>
      <c r="E50" s="2"/>
      <c r="F50" s="7"/>
      <c r="G50" s="7"/>
      <c r="H50" s="7"/>
    </row>
    <row r="51" spans="2:8" s="2" customFormat="1">
      <c r="B51" s="2" t="s">
        <v>147</v>
      </c>
      <c r="C51" s="10"/>
      <c r="F51" s="7"/>
      <c r="G51" s="7"/>
      <c r="H51" s="7"/>
    </row>
    <row r="52" spans="2:8" s="2" customFormat="1">
      <c r="B52" s="2" t="s">
        <v>148</v>
      </c>
      <c r="C52" s="10"/>
      <c r="F52" s="7"/>
      <c r="G52" s="7"/>
      <c r="H52" s="7"/>
    </row>
    <row r="53" spans="2:8">
      <c r="B53" s="2" t="s">
        <v>151</v>
      </c>
    </row>
    <row r="54" spans="2:8">
      <c r="B54" s="2" t="s">
        <v>1376</v>
      </c>
    </row>
    <row r="55" spans="2:8">
      <c r="B55" s="2" t="s">
        <v>152</v>
      </c>
    </row>
    <row r="56" spans="2:8">
      <c r="B56" s="2" t="s">
        <v>1790</v>
      </c>
      <c r="C56" s="10"/>
    </row>
    <row r="57" spans="2:8">
      <c r="B57" s="2" t="s">
        <v>1791</v>
      </c>
      <c r="C57" s="10"/>
    </row>
    <row r="58" spans="2:8">
      <c r="B58" s="2" t="s">
        <v>1792</v>
      </c>
      <c r="C58" s="10"/>
    </row>
    <row r="59" spans="2:8">
      <c r="B59" s="2" t="s">
        <v>1793</v>
      </c>
      <c r="C59" s="10"/>
    </row>
    <row r="60" spans="2:8">
      <c r="B60" s="2" t="s">
        <v>1794</v>
      </c>
      <c r="C60" s="10"/>
    </row>
    <row r="61" spans="2:8">
      <c r="B61" s="2" t="s">
        <v>1795</v>
      </c>
      <c r="C61" s="10"/>
    </row>
    <row r="62" spans="2:8">
      <c r="B62" s="2" t="s">
        <v>1796</v>
      </c>
      <c r="C62" s="10"/>
    </row>
    <row r="63" spans="2:8">
      <c r="B63" s="2" t="s">
        <v>1797</v>
      </c>
      <c r="C63" s="10"/>
    </row>
    <row r="64" spans="2:8" s="91" customFormat="1">
      <c r="B64" s="92" t="s">
        <v>2918</v>
      </c>
      <c r="C64" s="93"/>
      <c r="F64" s="94"/>
      <c r="G64" s="94"/>
      <c r="H64" s="94"/>
    </row>
    <row r="65" spans="2:8" s="91" customFormat="1">
      <c r="B65" s="92" t="s">
        <v>161</v>
      </c>
      <c r="C65" s="95"/>
      <c r="F65" s="94"/>
      <c r="G65" s="94"/>
      <c r="H65" s="94"/>
    </row>
    <row r="66" spans="2:8" s="91" customFormat="1">
      <c r="B66" s="92" t="s">
        <v>162</v>
      </c>
      <c r="C66" s="95"/>
      <c r="F66" s="94"/>
      <c r="G66" s="94"/>
      <c r="H66" s="94"/>
    </row>
  </sheetData>
  <mergeCells count="2">
    <mergeCell ref="B1:E1"/>
    <mergeCell ref="C3:C8"/>
  </mergeCells>
  <hyperlinks>
    <hyperlink ref="A1" location="Index!A1" display="Index" xr:uid="{7C3C11CF-F2BA-4035-8187-A0ED2D2932BC}"/>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3ABEA-060A-4687-9293-E01B8018E682}">
  <sheetPr codeName="Sheet33"/>
  <dimension ref="A1:I79"/>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28515625" style="1" bestFit="1" customWidth="1"/>
    <col min="16135" max="16135" width="18.140625" style="1" bestFit="1" customWidth="1"/>
    <col min="16136" max="16384" width="9.140625" style="1"/>
  </cols>
  <sheetData>
    <row r="1" spans="1:9">
      <c r="A1" s="3" t="s">
        <v>0</v>
      </c>
      <c r="B1" s="265" t="s">
        <v>1947</v>
      </c>
      <c r="C1" s="265"/>
      <c r="D1" s="265"/>
      <c r="E1" s="265"/>
    </row>
    <row r="2" spans="1:9" ht="13.5" thickBot="1"/>
    <row r="3" spans="1:9" ht="15">
      <c r="B3" s="96" t="s">
        <v>2515</v>
      </c>
      <c r="C3" s="266"/>
    </row>
    <row r="4" spans="1:9" ht="15">
      <c r="B4" s="98" t="s">
        <v>2493</v>
      </c>
      <c r="C4" s="267"/>
    </row>
    <row r="5" spans="1:9" ht="15">
      <c r="B5" s="98"/>
      <c r="C5" s="267"/>
    </row>
    <row r="6" spans="1:9" ht="15">
      <c r="B6" s="98" t="s">
        <v>2359</v>
      </c>
      <c r="C6" s="267"/>
    </row>
    <row r="7" spans="1:9" ht="15">
      <c r="B7" s="98" t="s">
        <v>2494</v>
      </c>
      <c r="C7" s="267"/>
    </row>
    <row r="8" spans="1:9" ht="45.75" thickBot="1">
      <c r="B8" s="99" t="s">
        <v>2495</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1123</v>
      </c>
      <c r="C15" s="11" t="s">
        <v>649</v>
      </c>
      <c r="D15" s="1" t="s">
        <v>650</v>
      </c>
      <c r="E15" s="1" t="s">
        <v>651</v>
      </c>
      <c r="F15" s="4">
        <v>413000</v>
      </c>
      <c r="G15" s="4">
        <v>2480.0700000000002</v>
      </c>
      <c r="H15" s="4">
        <v>7.53</v>
      </c>
    </row>
    <row r="16" spans="1:9">
      <c r="B16" s="1" t="s">
        <v>1124</v>
      </c>
      <c r="C16" s="11" t="s">
        <v>649</v>
      </c>
      <c r="D16" s="1" t="s">
        <v>652</v>
      </c>
      <c r="E16" s="1" t="s">
        <v>653</v>
      </c>
      <c r="F16" s="4">
        <v>113600</v>
      </c>
      <c r="G16" s="4">
        <v>2265.75</v>
      </c>
      <c r="H16" s="4">
        <v>6.88</v>
      </c>
    </row>
    <row r="17" spans="2:8">
      <c r="B17" s="1" t="s">
        <v>1125</v>
      </c>
      <c r="C17" s="11" t="s">
        <v>649</v>
      </c>
      <c r="D17" s="1" t="s">
        <v>650</v>
      </c>
      <c r="E17" s="1" t="s">
        <v>654</v>
      </c>
      <c r="F17" s="4">
        <v>153000</v>
      </c>
      <c r="G17" s="4">
        <v>2160.8200000000002</v>
      </c>
      <c r="H17" s="4">
        <v>6.56</v>
      </c>
    </row>
    <row r="18" spans="2:8">
      <c r="B18" s="1" t="s">
        <v>1126</v>
      </c>
      <c r="C18" s="11" t="s">
        <v>649</v>
      </c>
      <c r="D18" s="1" t="s">
        <v>655</v>
      </c>
      <c r="E18" s="1" t="s">
        <v>656</v>
      </c>
      <c r="F18" s="4">
        <v>97000</v>
      </c>
      <c r="G18" s="4">
        <v>1313.72</v>
      </c>
      <c r="H18" s="4">
        <v>3.99</v>
      </c>
    </row>
    <row r="19" spans="2:8">
      <c r="B19" s="1" t="s">
        <v>1128</v>
      </c>
      <c r="C19" s="11" t="s">
        <v>649</v>
      </c>
      <c r="D19" s="1" t="s">
        <v>650</v>
      </c>
      <c r="E19" s="1" t="s">
        <v>658</v>
      </c>
      <c r="F19" s="4">
        <v>65000</v>
      </c>
      <c r="G19" s="4">
        <v>1136.72</v>
      </c>
      <c r="H19" s="4">
        <v>3.45</v>
      </c>
    </row>
    <row r="20" spans="2:8">
      <c r="B20" s="1" t="s">
        <v>2343</v>
      </c>
      <c r="C20" s="11" t="s">
        <v>649</v>
      </c>
      <c r="D20" s="1" t="s">
        <v>675</v>
      </c>
      <c r="E20" s="1" t="s">
        <v>1352</v>
      </c>
      <c r="F20" s="4">
        <v>205408</v>
      </c>
      <c r="G20" s="4">
        <v>1085.48</v>
      </c>
      <c r="H20" s="4">
        <v>3.29</v>
      </c>
    </row>
    <row r="21" spans="2:8">
      <c r="B21" s="1" t="s">
        <v>1135</v>
      </c>
      <c r="C21" s="11" t="s">
        <v>649</v>
      </c>
      <c r="D21" s="1" t="s">
        <v>669</v>
      </c>
      <c r="E21" s="1" t="s">
        <v>670</v>
      </c>
      <c r="F21" s="4">
        <v>20800</v>
      </c>
      <c r="G21" s="4">
        <v>1073.92</v>
      </c>
      <c r="H21" s="4">
        <v>3.26</v>
      </c>
    </row>
    <row r="22" spans="2:8">
      <c r="B22" s="1" t="s">
        <v>1131</v>
      </c>
      <c r="C22" s="11" t="s">
        <v>649</v>
      </c>
      <c r="D22" s="1" t="s">
        <v>662</v>
      </c>
      <c r="E22" s="1" t="s">
        <v>663</v>
      </c>
      <c r="F22" s="4">
        <v>103700</v>
      </c>
      <c r="G22" s="4">
        <v>1020.62</v>
      </c>
      <c r="H22" s="4">
        <v>3.1</v>
      </c>
    </row>
    <row r="23" spans="2:8">
      <c r="B23" s="1" t="s">
        <v>1129</v>
      </c>
      <c r="C23" s="11" t="s">
        <v>649</v>
      </c>
      <c r="D23" s="1" t="s">
        <v>659</v>
      </c>
      <c r="E23" s="1" t="s">
        <v>660</v>
      </c>
      <c r="F23" s="4">
        <v>488000</v>
      </c>
      <c r="G23" s="4">
        <v>988.69</v>
      </c>
      <c r="H23" s="4">
        <v>3</v>
      </c>
    </row>
    <row r="24" spans="2:8">
      <c r="B24" s="1" t="s">
        <v>1130</v>
      </c>
      <c r="C24" s="11" t="s">
        <v>649</v>
      </c>
      <c r="D24" s="1" t="s">
        <v>650</v>
      </c>
      <c r="E24" s="1" t="s">
        <v>661</v>
      </c>
      <c r="F24" s="4">
        <v>134000</v>
      </c>
      <c r="G24" s="4">
        <v>957.97</v>
      </c>
      <c r="H24" s="4">
        <v>2.91</v>
      </c>
    </row>
    <row r="25" spans="2:8">
      <c r="B25" s="1" t="s">
        <v>1140</v>
      </c>
      <c r="C25" s="11" t="s">
        <v>649</v>
      </c>
      <c r="D25" s="1" t="s">
        <v>655</v>
      </c>
      <c r="E25" s="1" t="s">
        <v>677</v>
      </c>
      <c r="F25" s="4">
        <v>27378</v>
      </c>
      <c r="G25" s="4">
        <v>952.36</v>
      </c>
      <c r="H25" s="4">
        <v>2.89</v>
      </c>
    </row>
    <row r="26" spans="2:8">
      <c r="B26" s="1" t="s">
        <v>1132</v>
      </c>
      <c r="C26" s="11" t="s">
        <v>649</v>
      </c>
      <c r="D26" s="1" t="s">
        <v>655</v>
      </c>
      <c r="E26" s="1" t="s">
        <v>664</v>
      </c>
      <c r="F26" s="4">
        <v>99000</v>
      </c>
      <c r="G26" s="4">
        <v>889.96</v>
      </c>
      <c r="H26" s="4">
        <v>2.7</v>
      </c>
    </row>
    <row r="27" spans="2:8">
      <c r="B27" s="1" t="s">
        <v>1127</v>
      </c>
      <c r="C27" s="11" t="s">
        <v>649</v>
      </c>
      <c r="D27" s="1" t="s">
        <v>655</v>
      </c>
      <c r="E27" s="1" t="s">
        <v>657</v>
      </c>
      <c r="F27" s="4">
        <v>27500</v>
      </c>
      <c r="G27" s="4">
        <v>834.8</v>
      </c>
      <c r="H27" s="4">
        <v>2.5299999999999998</v>
      </c>
    </row>
    <row r="28" spans="2:8">
      <c r="B28" s="1" t="s">
        <v>1137</v>
      </c>
      <c r="C28" s="11" t="s">
        <v>649</v>
      </c>
      <c r="D28" s="1" t="s">
        <v>659</v>
      </c>
      <c r="E28" s="1" t="s">
        <v>672</v>
      </c>
      <c r="F28" s="4">
        <v>3260</v>
      </c>
      <c r="G28" s="4">
        <v>832.54</v>
      </c>
      <c r="H28" s="4">
        <v>2.5299999999999998</v>
      </c>
    </row>
    <row r="29" spans="2:8">
      <c r="B29" s="1" t="s">
        <v>1139</v>
      </c>
      <c r="C29" s="11" t="s">
        <v>649</v>
      </c>
      <c r="D29" s="1" t="s">
        <v>675</v>
      </c>
      <c r="E29" s="1" t="s">
        <v>676</v>
      </c>
      <c r="F29" s="4">
        <v>53500</v>
      </c>
      <c r="G29" s="4">
        <v>784.87</v>
      </c>
      <c r="H29" s="4">
        <v>2.38</v>
      </c>
    </row>
    <row r="30" spans="2:8">
      <c r="B30" s="1" t="s">
        <v>1146</v>
      </c>
      <c r="C30" s="11" t="s">
        <v>649</v>
      </c>
      <c r="D30" s="1" t="s">
        <v>685</v>
      </c>
      <c r="E30" s="1" t="s">
        <v>686</v>
      </c>
      <c r="F30" s="4">
        <v>250000</v>
      </c>
      <c r="G30" s="4">
        <v>772.63</v>
      </c>
      <c r="H30" s="4">
        <v>2.34</v>
      </c>
    </row>
    <row r="31" spans="2:8">
      <c r="B31" s="1" t="s">
        <v>1355</v>
      </c>
      <c r="C31" s="11" t="s">
        <v>649</v>
      </c>
      <c r="D31" s="1" t="s">
        <v>659</v>
      </c>
      <c r="E31" s="1" t="s">
        <v>1356</v>
      </c>
      <c r="F31" s="4">
        <v>150000</v>
      </c>
      <c r="G31" s="4">
        <v>764.93</v>
      </c>
      <c r="H31" s="4">
        <v>2.3199999999999998</v>
      </c>
    </row>
    <row r="32" spans="2:8">
      <c r="B32" s="1" t="s">
        <v>1136</v>
      </c>
      <c r="C32" s="11" t="s">
        <v>649</v>
      </c>
      <c r="D32" s="1" t="s">
        <v>659</v>
      </c>
      <c r="E32" s="1" t="s">
        <v>671</v>
      </c>
      <c r="F32" s="4">
        <v>110000</v>
      </c>
      <c r="G32" s="4">
        <v>736.45</v>
      </c>
      <c r="H32" s="4">
        <v>2.2400000000000002</v>
      </c>
    </row>
    <row r="33" spans="2:8">
      <c r="B33" s="1" t="s">
        <v>1155</v>
      </c>
      <c r="C33" s="11" t="s">
        <v>649</v>
      </c>
      <c r="D33" s="1" t="s">
        <v>699</v>
      </c>
      <c r="E33" s="1" t="s">
        <v>700</v>
      </c>
      <c r="F33" s="4">
        <v>850</v>
      </c>
      <c r="G33" s="4">
        <v>686.12</v>
      </c>
      <c r="H33" s="4">
        <v>2.08</v>
      </c>
    </row>
    <row r="34" spans="2:8">
      <c r="B34" s="1" t="s">
        <v>1141</v>
      </c>
      <c r="C34" s="11" t="s">
        <v>649</v>
      </c>
      <c r="D34" s="1" t="s">
        <v>678</v>
      </c>
      <c r="E34" s="1" t="s">
        <v>679</v>
      </c>
      <c r="F34" s="4">
        <v>13750</v>
      </c>
      <c r="G34" s="4">
        <v>675.77</v>
      </c>
      <c r="H34" s="4">
        <v>2.0499999999999998</v>
      </c>
    </row>
    <row r="35" spans="2:8">
      <c r="B35" s="1" t="s">
        <v>2073</v>
      </c>
      <c r="C35" s="11" t="s">
        <v>649</v>
      </c>
      <c r="D35" s="1" t="s">
        <v>680</v>
      </c>
      <c r="E35" s="1" t="s">
        <v>1354</v>
      </c>
      <c r="F35" s="4">
        <v>72000</v>
      </c>
      <c r="G35" s="4">
        <v>645.04999999999995</v>
      </c>
      <c r="H35" s="4">
        <v>1.96</v>
      </c>
    </row>
    <row r="36" spans="2:8">
      <c r="B36" s="1" t="s">
        <v>1142</v>
      </c>
      <c r="C36" s="11" t="s">
        <v>649</v>
      </c>
      <c r="D36" s="1" t="s">
        <v>680</v>
      </c>
      <c r="E36" s="1" t="s">
        <v>681</v>
      </c>
      <c r="F36" s="4">
        <v>92500</v>
      </c>
      <c r="G36" s="4">
        <v>615.22</v>
      </c>
      <c r="H36" s="4">
        <v>1.87</v>
      </c>
    </row>
    <row r="37" spans="2:8">
      <c r="B37" s="1" t="s">
        <v>2258</v>
      </c>
      <c r="C37" s="11" t="s">
        <v>649</v>
      </c>
      <c r="D37" s="1" t="s">
        <v>669</v>
      </c>
      <c r="E37" s="1" t="s">
        <v>1394</v>
      </c>
      <c r="F37" s="4">
        <v>9300</v>
      </c>
      <c r="G37" s="4">
        <v>592.72</v>
      </c>
      <c r="H37" s="4">
        <v>1.8</v>
      </c>
    </row>
    <row r="38" spans="2:8">
      <c r="B38" s="1" t="s">
        <v>2282</v>
      </c>
      <c r="C38" s="11" t="s">
        <v>649</v>
      </c>
      <c r="D38" s="1" t="s">
        <v>665</v>
      </c>
      <c r="E38" s="1" t="s">
        <v>1357</v>
      </c>
      <c r="F38" s="4">
        <v>280000</v>
      </c>
      <c r="G38" s="4">
        <v>562.79999999999995</v>
      </c>
      <c r="H38" s="4">
        <v>1.71</v>
      </c>
    </row>
    <row r="39" spans="2:8">
      <c r="B39" s="1" t="s">
        <v>1143</v>
      </c>
      <c r="C39" s="11" t="s">
        <v>649</v>
      </c>
      <c r="D39" s="1" t="s">
        <v>665</v>
      </c>
      <c r="E39" s="1" t="s">
        <v>682</v>
      </c>
      <c r="F39" s="4">
        <v>37000</v>
      </c>
      <c r="G39" s="4">
        <v>551.91</v>
      </c>
      <c r="H39" s="4">
        <v>1.68</v>
      </c>
    </row>
    <row r="40" spans="2:8">
      <c r="B40" s="1" t="s">
        <v>1144</v>
      </c>
      <c r="C40" s="11" t="s">
        <v>649</v>
      </c>
      <c r="D40" s="1" t="s">
        <v>665</v>
      </c>
      <c r="E40" s="1" t="s">
        <v>683</v>
      </c>
      <c r="F40" s="4">
        <v>55000</v>
      </c>
      <c r="G40" s="4">
        <v>526.42999999999995</v>
      </c>
      <c r="H40" s="4">
        <v>1.6</v>
      </c>
    </row>
    <row r="41" spans="2:8">
      <c r="B41" s="1" t="s">
        <v>2293</v>
      </c>
      <c r="C41" s="11" t="s">
        <v>649</v>
      </c>
      <c r="D41" s="1" t="s">
        <v>659</v>
      </c>
      <c r="E41" s="1" t="s">
        <v>1364</v>
      </c>
      <c r="F41" s="4">
        <v>15700</v>
      </c>
      <c r="G41" s="4">
        <v>506.97</v>
      </c>
      <c r="H41" s="4">
        <v>1.54</v>
      </c>
    </row>
    <row r="42" spans="2:8">
      <c r="B42" s="1" t="s">
        <v>1134</v>
      </c>
      <c r="C42" s="11" t="s">
        <v>649</v>
      </c>
      <c r="D42" s="1" t="s">
        <v>667</v>
      </c>
      <c r="E42" s="1" t="s">
        <v>668</v>
      </c>
      <c r="F42" s="4">
        <v>225000</v>
      </c>
      <c r="G42" s="4">
        <v>495.11</v>
      </c>
      <c r="H42" s="4">
        <v>1.5</v>
      </c>
    </row>
    <row r="43" spans="2:8">
      <c r="B43" s="1" t="s">
        <v>2323</v>
      </c>
      <c r="C43" s="11" t="s">
        <v>649</v>
      </c>
      <c r="D43" s="1" t="s">
        <v>1360</v>
      </c>
      <c r="E43" s="1" t="s">
        <v>1361</v>
      </c>
      <c r="F43" s="4">
        <v>105000</v>
      </c>
      <c r="G43" s="4">
        <v>476.65</v>
      </c>
      <c r="H43" s="4">
        <v>1.45</v>
      </c>
    </row>
    <row r="44" spans="2:8">
      <c r="B44" s="1" t="s">
        <v>2201</v>
      </c>
      <c r="C44" s="11" t="s">
        <v>649</v>
      </c>
      <c r="D44" s="1" t="s">
        <v>655</v>
      </c>
      <c r="E44" s="1" t="s">
        <v>1359</v>
      </c>
      <c r="F44" s="4">
        <v>23000</v>
      </c>
      <c r="G44" s="4">
        <v>468.81</v>
      </c>
      <c r="H44" s="4">
        <v>1.42</v>
      </c>
    </row>
    <row r="45" spans="2:8">
      <c r="B45" s="1" t="s">
        <v>2003</v>
      </c>
      <c r="C45" s="11" t="s">
        <v>649</v>
      </c>
      <c r="D45" s="1" t="s">
        <v>1362</v>
      </c>
      <c r="E45" s="1" t="s">
        <v>1363</v>
      </c>
      <c r="F45" s="4">
        <v>12800</v>
      </c>
      <c r="G45" s="4">
        <v>409.28</v>
      </c>
      <c r="H45" s="4">
        <v>1.24</v>
      </c>
    </row>
    <row r="46" spans="2:8">
      <c r="B46" s="1" t="s">
        <v>2200</v>
      </c>
      <c r="C46" s="11" t="s">
        <v>649</v>
      </c>
      <c r="D46" s="1" t="s">
        <v>697</v>
      </c>
      <c r="E46" s="1" t="s">
        <v>1365</v>
      </c>
      <c r="F46" s="4">
        <v>15400</v>
      </c>
      <c r="G46" s="4">
        <v>386.79</v>
      </c>
      <c r="H46" s="4">
        <v>1.17</v>
      </c>
    </row>
    <row r="47" spans="2:8">
      <c r="B47" s="1" t="s">
        <v>2332</v>
      </c>
      <c r="C47" s="11" t="s">
        <v>649</v>
      </c>
      <c r="D47" s="1" t="s">
        <v>665</v>
      </c>
      <c r="E47" s="1" t="s">
        <v>1393</v>
      </c>
      <c r="F47" s="4">
        <v>16400</v>
      </c>
      <c r="G47" s="4">
        <v>364.32</v>
      </c>
      <c r="H47" s="4">
        <v>1.1100000000000001</v>
      </c>
    </row>
    <row r="48" spans="2:8">
      <c r="B48" s="1" t="s">
        <v>1157</v>
      </c>
      <c r="C48" s="11" t="s">
        <v>649</v>
      </c>
      <c r="D48" s="1" t="s">
        <v>669</v>
      </c>
      <c r="E48" s="1" t="s">
        <v>702</v>
      </c>
      <c r="F48" s="4">
        <v>39000</v>
      </c>
      <c r="G48" s="4">
        <v>355.04</v>
      </c>
      <c r="H48" s="4">
        <v>1.08</v>
      </c>
    </row>
    <row r="49" spans="2:8">
      <c r="B49" s="1" t="s">
        <v>688</v>
      </c>
      <c r="C49" s="11" t="s">
        <v>649</v>
      </c>
      <c r="D49" s="1" t="s">
        <v>650</v>
      </c>
      <c r="E49" s="1" t="s">
        <v>689</v>
      </c>
      <c r="F49" s="4">
        <v>100000</v>
      </c>
      <c r="G49" s="4">
        <v>353.5</v>
      </c>
      <c r="H49" s="4">
        <v>1.07</v>
      </c>
    </row>
    <row r="50" spans="2:8">
      <c r="B50" s="1" t="s">
        <v>1152</v>
      </c>
      <c r="C50" s="11" t="s">
        <v>649</v>
      </c>
      <c r="D50" s="1" t="s">
        <v>680</v>
      </c>
      <c r="E50" s="1" t="s">
        <v>695</v>
      </c>
      <c r="F50" s="4">
        <v>25000</v>
      </c>
      <c r="G50" s="4">
        <v>353.5</v>
      </c>
      <c r="H50" s="4">
        <v>1.07</v>
      </c>
    </row>
    <row r="51" spans="2:8">
      <c r="B51" s="1" t="s">
        <v>1156</v>
      </c>
      <c r="C51" s="11" t="s">
        <v>649</v>
      </c>
      <c r="D51" s="1" t="s">
        <v>659</v>
      </c>
      <c r="E51" s="1" t="s">
        <v>701</v>
      </c>
      <c r="F51" s="4">
        <v>15000</v>
      </c>
      <c r="G51" s="4">
        <v>353.06</v>
      </c>
      <c r="H51" s="4">
        <v>1.07</v>
      </c>
    </row>
    <row r="52" spans="2:8">
      <c r="B52" s="1" t="s">
        <v>2026</v>
      </c>
      <c r="C52" s="11" t="s">
        <v>649</v>
      </c>
      <c r="D52" s="1" t="s">
        <v>1366</v>
      </c>
      <c r="E52" s="1" t="s">
        <v>1367</v>
      </c>
      <c r="F52" s="4">
        <v>60000</v>
      </c>
      <c r="G52" s="4">
        <v>326.01</v>
      </c>
      <c r="H52" s="4">
        <v>0.99</v>
      </c>
    </row>
    <row r="53" spans="2:8">
      <c r="B53" s="1" t="s">
        <v>1368</v>
      </c>
      <c r="C53" s="11" t="s">
        <v>649</v>
      </c>
      <c r="D53" s="1" t="s">
        <v>690</v>
      </c>
      <c r="E53" s="1" t="s">
        <v>1369</v>
      </c>
      <c r="F53" s="4">
        <v>250000</v>
      </c>
      <c r="G53" s="4">
        <v>319.75</v>
      </c>
      <c r="H53" s="4">
        <v>0.97</v>
      </c>
    </row>
    <row r="54" spans="2:8">
      <c r="B54" s="1" t="s">
        <v>1162</v>
      </c>
      <c r="C54" s="11" t="s">
        <v>649</v>
      </c>
      <c r="D54" s="1" t="s">
        <v>655</v>
      </c>
      <c r="E54" s="1" t="s">
        <v>707</v>
      </c>
      <c r="F54" s="4">
        <v>14900</v>
      </c>
      <c r="G54" s="4">
        <v>313.79000000000002</v>
      </c>
      <c r="H54" s="4">
        <v>0.95</v>
      </c>
    </row>
    <row r="55" spans="2:8">
      <c r="B55" s="1" t="s">
        <v>2276</v>
      </c>
      <c r="C55" s="11" t="s">
        <v>649</v>
      </c>
      <c r="D55" s="1" t="s">
        <v>678</v>
      </c>
      <c r="E55" s="1" t="s">
        <v>1371</v>
      </c>
      <c r="F55" s="4">
        <v>38000</v>
      </c>
      <c r="G55" s="4">
        <v>295.14999999999998</v>
      </c>
      <c r="H55" s="4">
        <v>0.9</v>
      </c>
    </row>
    <row r="56" spans="2:8">
      <c r="B56" s="1" t="s">
        <v>2042</v>
      </c>
      <c r="C56" s="11" t="s">
        <v>649</v>
      </c>
      <c r="D56" s="1" t="s">
        <v>1360</v>
      </c>
      <c r="E56" s="1" t="s">
        <v>1374</v>
      </c>
      <c r="F56" s="4">
        <v>10300</v>
      </c>
      <c r="G56" s="4">
        <v>285.95999999999998</v>
      </c>
      <c r="H56" s="4">
        <v>0.87</v>
      </c>
    </row>
    <row r="57" spans="2:8">
      <c r="B57" s="1" t="s">
        <v>1154</v>
      </c>
      <c r="C57" s="11" t="s">
        <v>649</v>
      </c>
      <c r="D57" s="1" t="s">
        <v>697</v>
      </c>
      <c r="E57" s="1" t="s">
        <v>698</v>
      </c>
      <c r="F57" s="4">
        <v>5000</v>
      </c>
      <c r="G57" s="4">
        <v>267.33999999999997</v>
      </c>
      <c r="H57" s="4">
        <v>0.81</v>
      </c>
    </row>
    <row r="58" spans="2:8">
      <c r="B58" s="2" t="s">
        <v>710</v>
      </c>
      <c r="C58" s="10"/>
      <c r="D58" s="2"/>
      <c r="E58" s="2"/>
      <c r="F58" s="7"/>
      <c r="G58" s="7">
        <f>SUM(G12:G57)</f>
        <v>32239.350000000006</v>
      </c>
      <c r="H58" s="7">
        <f>SUM(H12:H57)</f>
        <v>97.859999999999985</v>
      </c>
    </row>
    <row r="59" spans="2:8">
      <c r="B59" s="2" t="s">
        <v>1375</v>
      </c>
      <c r="C59" s="10"/>
      <c r="D59" s="2"/>
      <c r="E59" s="2"/>
      <c r="F59" s="7"/>
      <c r="G59" s="7">
        <v>706.98</v>
      </c>
      <c r="H59" s="7">
        <v>2.15</v>
      </c>
    </row>
    <row r="60" spans="2:8">
      <c r="B60" s="2" t="s">
        <v>144</v>
      </c>
      <c r="C60" s="10"/>
      <c r="D60" s="2"/>
      <c r="E60" s="2"/>
      <c r="F60" s="7"/>
      <c r="G60" s="7">
        <v>32946.33</v>
      </c>
      <c r="H60" s="7">
        <v>100</v>
      </c>
    </row>
    <row r="61" spans="2:8">
      <c r="B61" s="2" t="s">
        <v>191</v>
      </c>
      <c r="C61" s="10"/>
      <c r="D61" s="2"/>
      <c r="E61" s="2"/>
      <c r="F61" s="7"/>
      <c r="G61" s="7">
        <v>2.4922972099989238</v>
      </c>
      <c r="H61" s="7">
        <v>0</v>
      </c>
    </row>
    <row r="62" spans="2:8">
      <c r="B62" s="2" t="s">
        <v>146</v>
      </c>
      <c r="C62" s="10"/>
      <c r="D62" s="2"/>
      <c r="E62" s="2"/>
      <c r="F62" s="7"/>
      <c r="G62" s="7">
        <v>32948.822297209997</v>
      </c>
      <c r="H62" s="7">
        <v>100</v>
      </c>
    </row>
    <row r="63" spans="2:8">
      <c r="B63" s="2"/>
      <c r="C63" s="10"/>
      <c r="D63" s="2"/>
      <c r="E63" s="2"/>
      <c r="F63" s="7"/>
      <c r="G63" s="7"/>
      <c r="H63" s="7"/>
    </row>
    <row r="64" spans="2:8">
      <c r="B64" s="2" t="s">
        <v>147</v>
      </c>
    </row>
    <row r="65" spans="2:8">
      <c r="B65" s="2" t="s">
        <v>148</v>
      </c>
    </row>
    <row r="66" spans="2:8">
      <c r="B66" s="2" t="s">
        <v>151</v>
      </c>
    </row>
    <row r="67" spans="2:8">
      <c r="B67" s="2" t="s">
        <v>1376</v>
      </c>
    </row>
    <row r="68" spans="2:8">
      <c r="B68" s="2" t="s">
        <v>152</v>
      </c>
    </row>
    <row r="69" spans="2:8">
      <c r="B69" s="2" t="s">
        <v>1392</v>
      </c>
      <c r="C69" s="10"/>
    </row>
    <row r="70" spans="2:8">
      <c r="B70" s="2" t="s">
        <v>1391</v>
      </c>
      <c r="C70" s="10"/>
    </row>
    <row r="71" spans="2:8">
      <c r="B71" s="2" t="s">
        <v>1390</v>
      </c>
      <c r="C71" s="10"/>
    </row>
    <row r="72" spans="2:8">
      <c r="B72" s="2" t="s">
        <v>1389</v>
      </c>
      <c r="C72" s="10"/>
    </row>
    <row r="73" spans="2:8">
      <c r="B73" s="2" t="s">
        <v>1388</v>
      </c>
      <c r="C73" s="10"/>
    </row>
    <row r="74" spans="2:8">
      <c r="B74" s="2" t="s">
        <v>1387</v>
      </c>
      <c r="C74" s="10"/>
    </row>
    <row r="75" spans="2:8">
      <c r="B75" s="2" t="s">
        <v>1386</v>
      </c>
      <c r="C75" s="10"/>
    </row>
    <row r="76" spans="2:8">
      <c r="B76" s="2" t="s">
        <v>1385</v>
      </c>
      <c r="C76" s="10"/>
    </row>
    <row r="77" spans="2:8" s="91" customFormat="1">
      <c r="B77" s="92" t="s">
        <v>2917</v>
      </c>
      <c r="C77" s="93"/>
      <c r="F77" s="94"/>
      <c r="G77" s="94"/>
      <c r="H77" s="94"/>
    </row>
    <row r="78" spans="2:8" s="91" customFormat="1">
      <c r="B78" s="92" t="s">
        <v>161</v>
      </c>
      <c r="C78" s="95"/>
      <c r="F78" s="94"/>
      <c r="G78" s="94"/>
      <c r="H78" s="94"/>
    </row>
    <row r="79" spans="2:8" s="91" customFormat="1">
      <c r="B79" s="92" t="s">
        <v>162</v>
      </c>
      <c r="C79" s="95"/>
      <c r="F79" s="94"/>
      <c r="G79" s="94"/>
      <c r="H79" s="94"/>
    </row>
  </sheetData>
  <mergeCells count="2">
    <mergeCell ref="B1:E1"/>
    <mergeCell ref="C3:C8"/>
  </mergeCells>
  <hyperlinks>
    <hyperlink ref="A1" location="Index!A1" display="Index" xr:uid="{C9066641-01C1-4144-9F86-27FCDD9AC573}"/>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E098C-9B99-4122-AE94-F33FB28404B5}">
  <sheetPr codeName="Sheet32"/>
  <dimension ref="A1:I81"/>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9">
      <c r="A1" s="3" t="s">
        <v>0</v>
      </c>
      <c r="B1" s="265" t="s">
        <v>1946</v>
      </c>
      <c r="C1" s="265"/>
      <c r="D1" s="265"/>
      <c r="E1" s="265"/>
    </row>
    <row r="2" spans="1:9" ht="13.5" thickBot="1"/>
    <row r="3" spans="1:9" ht="15">
      <c r="B3" s="96" t="s">
        <v>2492</v>
      </c>
      <c r="C3" s="266"/>
    </row>
    <row r="4" spans="1:9" ht="15">
      <c r="B4" s="98" t="s">
        <v>2493</v>
      </c>
      <c r="C4" s="267"/>
    </row>
    <row r="5" spans="1:9" ht="15">
      <c r="B5" s="98"/>
      <c r="C5" s="267"/>
    </row>
    <row r="6" spans="1:9" ht="15">
      <c r="B6" s="98" t="s">
        <v>2359</v>
      </c>
      <c r="C6" s="267"/>
    </row>
    <row r="7" spans="1:9" ht="15">
      <c r="B7" s="98" t="s">
        <v>2494</v>
      </c>
      <c r="C7" s="267"/>
    </row>
    <row r="8" spans="1:9" ht="45.75" thickBot="1">
      <c r="B8" s="99" t="s">
        <v>2495</v>
      </c>
      <c r="C8" s="268"/>
    </row>
    <row r="10" spans="1:9">
      <c r="B10" s="1" t="s">
        <v>48</v>
      </c>
    </row>
    <row r="12" spans="1:9">
      <c r="B12" s="5" t="s">
        <v>49</v>
      </c>
      <c r="C12" s="42" t="s">
        <v>50</v>
      </c>
      <c r="D12" s="5" t="s">
        <v>646</v>
      </c>
      <c r="E12" s="5" t="s">
        <v>52</v>
      </c>
      <c r="F12" s="6" t="s">
        <v>53</v>
      </c>
      <c r="G12" s="6" t="s">
        <v>54</v>
      </c>
      <c r="H12" s="6" t="s">
        <v>55</v>
      </c>
      <c r="I12" s="2" t="s">
        <v>647</v>
      </c>
    </row>
    <row r="13" spans="1:9">
      <c r="B13" s="2" t="s">
        <v>648</v>
      </c>
    </row>
    <row r="14" spans="1:9">
      <c r="B14" s="2" t="s">
        <v>57</v>
      </c>
    </row>
    <row r="15" spans="1:9">
      <c r="B15" s="1" t="s">
        <v>1123</v>
      </c>
      <c r="C15" s="11" t="s">
        <v>649</v>
      </c>
      <c r="D15" s="1" t="s">
        <v>650</v>
      </c>
      <c r="E15" s="1" t="s">
        <v>651</v>
      </c>
      <c r="F15" s="4">
        <v>1178000</v>
      </c>
      <c r="G15" s="4">
        <v>7073.89</v>
      </c>
      <c r="H15" s="4">
        <v>7.41</v>
      </c>
    </row>
    <row r="16" spans="1:9">
      <c r="B16" s="1" t="s">
        <v>1124</v>
      </c>
      <c r="C16" s="11" t="s">
        <v>649</v>
      </c>
      <c r="D16" s="1" t="s">
        <v>652</v>
      </c>
      <c r="E16" s="1" t="s">
        <v>653</v>
      </c>
      <c r="F16" s="4">
        <v>327000</v>
      </c>
      <c r="G16" s="4">
        <v>6522.02</v>
      </c>
      <c r="H16" s="4">
        <v>6.83</v>
      </c>
    </row>
    <row r="17" spans="2:8">
      <c r="B17" s="1" t="s">
        <v>1125</v>
      </c>
      <c r="C17" s="11" t="s">
        <v>649</v>
      </c>
      <c r="D17" s="1" t="s">
        <v>650</v>
      </c>
      <c r="E17" s="1" t="s">
        <v>654</v>
      </c>
      <c r="F17" s="4">
        <v>438000</v>
      </c>
      <c r="G17" s="4">
        <v>6185.87</v>
      </c>
      <c r="H17" s="4">
        <v>6.48</v>
      </c>
    </row>
    <row r="18" spans="2:8">
      <c r="B18" s="1" t="s">
        <v>1126</v>
      </c>
      <c r="C18" s="11" t="s">
        <v>649</v>
      </c>
      <c r="D18" s="1" t="s">
        <v>655</v>
      </c>
      <c r="E18" s="1" t="s">
        <v>656</v>
      </c>
      <c r="F18" s="4">
        <v>277500</v>
      </c>
      <c r="G18" s="4">
        <v>3758.32</v>
      </c>
      <c r="H18" s="4">
        <v>3.94</v>
      </c>
    </row>
    <row r="19" spans="2:8">
      <c r="B19" s="1" t="s">
        <v>1128</v>
      </c>
      <c r="C19" s="11" t="s">
        <v>649</v>
      </c>
      <c r="D19" s="1" t="s">
        <v>650</v>
      </c>
      <c r="E19" s="1" t="s">
        <v>658</v>
      </c>
      <c r="F19" s="4">
        <v>188000</v>
      </c>
      <c r="G19" s="4">
        <v>3287.74</v>
      </c>
      <c r="H19" s="4">
        <v>3.44</v>
      </c>
    </row>
    <row r="20" spans="2:8">
      <c r="B20" s="1" t="s">
        <v>2343</v>
      </c>
      <c r="C20" s="11" t="s">
        <v>649</v>
      </c>
      <c r="D20" s="1" t="s">
        <v>675</v>
      </c>
      <c r="E20" s="1" t="s">
        <v>1352</v>
      </c>
      <c r="F20" s="4">
        <v>589570</v>
      </c>
      <c r="G20" s="4">
        <v>3115.58</v>
      </c>
      <c r="H20" s="4">
        <v>3.26</v>
      </c>
    </row>
    <row r="21" spans="2:8">
      <c r="B21" s="1" t="s">
        <v>1135</v>
      </c>
      <c r="C21" s="11" t="s">
        <v>649</v>
      </c>
      <c r="D21" s="1" t="s">
        <v>669</v>
      </c>
      <c r="E21" s="1" t="s">
        <v>670</v>
      </c>
      <c r="F21" s="4">
        <v>59500</v>
      </c>
      <c r="G21" s="4">
        <v>3072.04</v>
      </c>
      <c r="H21" s="4">
        <v>3.22</v>
      </c>
    </row>
    <row r="22" spans="2:8">
      <c r="B22" s="1" t="s">
        <v>1131</v>
      </c>
      <c r="C22" s="11" t="s">
        <v>649</v>
      </c>
      <c r="D22" s="1" t="s">
        <v>662</v>
      </c>
      <c r="E22" s="1" t="s">
        <v>663</v>
      </c>
      <c r="F22" s="4">
        <v>300000</v>
      </c>
      <c r="G22" s="4">
        <v>2952.6</v>
      </c>
      <c r="H22" s="4">
        <v>3.09</v>
      </c>
    </row>
    <row r="23" spans="2:8">
      <c r="B23" s="1" t="s">
        <v>1129</v>
      </c>
      <c r="C23" s="11" t="s">
        <v>649</v>
      </c>
      <c r="D23" s="1" t="s">
        <v>659</v>
      </c>
      <c r="E23" s="1" t="s">
        <v>660</v>
      </c>
      <c r="F23" s="4">
        <v>1395000</v>
      </c>
      <c r="G23" s="4">
        <v>2826.27</v>
      </c>
      <c r="H23" s="4">
        <v>2.96</v>
      </c>
    </row>
    <row r="24" spans="2:8">
      <c r="B24" s="1" t="s">
        <v>1130</v>
      </c>
      <c r="C24" s="11" t="s">
        <v>649</v>
      </c>
      <c r="D24" s="1" t="s">
        <v>650</v>
      </c>
      <c r="E24" s="1" t="s">
        <v>661</v>
      </c>
      <c r="F24" s="4">
        <v>385000</v>
      </c>
      <c r="G24" s="4">
        <v>2752.37</v>
      </c>
      <c r="H24" s="4">
        <v>2.88</v>
      </c>
    </row>
    <row r="25" spans="2:8">
      <c r="B25" s="1" t="s">
        <v>1140</v>
      </c>
      <c r="C25" s="11" t="s">
        <v>649</v>
      </c>
      <c r="D25" s="1" t="s">
        <v>655</v>
      </c>
      <c r="E25" s="1" t="s">
        <v>677</v>
      </c>
      <c r="F25" s="4">
        <v>76759</v>
      </c>
      <c r="G25" s="4">
        <v>2670.1</v>
      </c>
      <c r="H25" s="4">
        <v>2.8</v>
      </c>
    </row>
    <row r="26" spans="2:8">
      <c r="B26" s="1" t="s">
        <v>1132</v>
      </c>
      <c r="C26" s="11" t="s">
        <v>649</v>
      </c>
      <c r="D26" s="1" t="s">
        <v>655</v>
      </c>
      <c r="E26" s="1" t="s">
        <v>664</v>
      </c>
      <c r="F26" s="4">
        <v>290000</v>
      </c>
      <c r="G26" s="4">
        <v>2606.96</v>
      </c>
      <c r="H26" s="4">
        <v>2.73</v>
      </c>
    </row>
    <row r="27" spans="2:8">
      <c r="B27" s="1" t="s">
        <v>1127</v>
      </c>
      <c r="C27" s="11" t="s">
        <v>649</v>
      </c>
      <c r="D27" s="1" t="s">
        <v>655</v>
      </c>
      <c r="E27" s="1" t="s">
        <v>657</v>
      </c>
      <c r="F27" s="4">
        <v>79000</v>
      </c>
      <c r="G27" s="4">
        <v>2398.16</v>
      </c>
      <c r="H27" s="4">
        <v>2.5099999999999998</v>
      </c>
    </row>
    <row r="28" spans="2:8">
      <c r="B28" s="1" t="s">
        <v>1137</v>
      </c>
      <c r="C28" s="11" t="s">
        <v>649</v>
      </c>
      <c r="D28" s="1" t="s">
        <v>659</v>
      </c>
      <c r="E28" s="1" t="s">
        <v>672</v>
      </c>
      <c r="F28" s="4">
        <v>9000</v>
      </c>
      <c r="G28" s="4">
        <v>2298.42</v>
      </c>
      <c r="H28" s="4">
        <v>2.41</v>
      </c>
    </row>
    <row r="29" spans="2:8">
      <c r="B29" s="1" t="s">
        <v>1139</v>
      </c>
      <c r="C29" s="11" t="s">
        <v>649</v>
      </c>
      <c r="D29" s="1" t="s">
        <v>675</v>
      </c>
      <c r="E29" s="1" t="s">
        <v>676</v>
      </c>
      <c r="F29" s="4">
        <v>153500</v>
      </c>
      <c r="G29" s="4">
        <v>2251.92</v>
      </c>
      <c r="H29" s="4">
        <v>2.36</v>
      </c>
    </row>
    <row r="30" spans="2:8">
      <c r="B30" s="1" t="s">
        <v>2250</v>
      </c>
      <c r="C30" s="11" t="s">
        <v>649</v>
      </c>
      <c r="D30" s="1" t="s">
        <v>665</v>
      </c>
      <c r="E30" s="1" t="s">
        <v>1353</v>
      </c>
      <c r="F30" s="4">
        <v>965000</v>
      </c>
      <c r="G30" s="4">
        <v>2242.66</v>
      </c>
      <c r="H30" s="4">
        <v>2.35</v>
      </c>
    </row>
    <row r="31" spans="2:8">
      <c r="B31" s="1" t="s">
        <v>1146</v>
      </c>
      <c r="C31" s="11" t="s">
        <v>649</v>
      </c>
      <c r="D31" s="1" t="s">
        <v>685</v>
      </c>
      <c r="E31" s="1" t="s">
        <v>686</v>
      </c>
      <c r="F31" s="4">
        <v>705000</v>
      </c>
      <c r="G31" s="4">
        <v>2178.8000000000002</v>
      </c>
      <c r="H31" s="4">
        <v>2.2799999999999998</v>
      </c>
    </row>
    <row r="32" spans="2:8">
      <c r="B32" s="1" t="s">
        <v>1136</v>
      </c>
      <c r="C32" s="11" t="s">
        <v>649</v>
      </c>
      <c r="D32" s="1" t="s">
        <v>659</v>
      </c>
      <c r="E32" s="1" t="s">
        <v>671</v>
      </c>
      <c r="F32" s="4">
        <v>315000</v>
      </c>
      <c r="G32" s="4">
        <v>2108.9299999999998</v>
      </c>
      <c r="H32" s="4">
        <v>2.21</v>
      </c>
    </row>
    <row r="33" spans="2:8">
      <c r="B33" s="1" t="s">
        <v>1155</v>
      </c>
      <c r="C33" s="11" t="s">
        <v>649</v>
      </c>
      <c r="D33" s="1" t="s">
        <v>699</v>
      </c>
      <c r="E33" s="1" t="s">
        <v>700</v>
      </c>
      <c r="F33" s="4">
        <v>2450</v>
      </c>
      <c r="G33" s="4">
        <v>1977.65</v>
      </c>
      <c r="H33" s="4">
        <v>2.0699999999999998</v>
      </c>
    </row>
    <row r="34" spans="2:8">
      <c r="B34" s="1" t="s">
        <v>1141</v>
      </c>
      <c r="C34" s="11" t="s">
        <v>649</v>
      </c>
      <c r="D34" s="1" t="s">
        <v>678</v>
      </c>
      <c r="E34" s="1" t="s">
        <v>679</v>
      </c>
      <c r="F34" s="4">
        <v>40100</v>
      </c>
      <c r="G34" s="4">
        <v>1970.79</v>
      </c>
      <c r="H34" s="4">
        <v>2.06</v>
      </c>
    </row>
    <row r="35" spans="2:8">
      <c r="B35" s="1" t="s">
        <v>2073</v>
      </c>
      <c r="C35" s="11" t="s">
        <v>649</v>
      </c>
      <c r="D35" s="1" t="s">
        <v>680</v>
      </c>
      <c r="E35" s="1" t="s">
        <v>1354</v>
      </c>
      <c r="F35" s="4">
        <v>209500</v>
      </c>
      <c r="G35" s="4">
        <v>1876.91</v>
      </c>
      <c r="H35" s="4">
        <v>1.97</v>
      </c>
    </row>
    <row r="36" spans="2:8">
      <c r="B36" s="1" t="s">
        <v>1142</v>
      </c>
      <c r="C36" s="11" t="s">
        <v>649</v>
      </c>
      <c r="D36" s="1" t="s">
        <v>680</v>
      </c>
      <c r="E36" s="1" t="s">
        <v>681</v>
      </c>
      <c r="F36" s="4">
        <v>266000</v>
      </c>
      <c r="G36" s="4">
        <v>1769.17</v>
      </c>
      <c r="H36" s="4">
        <v>1.85</v>
      </c>
    </row>
    <row r="37" spans="2:8">
      <c r="B37" s="1" t="s">
        <v>1355</v>
      </c>
      <c r="C37" s="11" t="s">
        <v>649</v>
      </c>
      <c r="D37" s="1" t="s">
        <v>659</v>
      </c>
      <c r="E37" s="1" t="s">
        <v>1356</v>
      </c>
      <c r="F37" s="4">
        <v>330000</v>
      </c>
      <c r="G37" s="4">
        <v>1682.84</v>
      </c>
      <c r="H37" s="4">
        <v>1.76</v>
      </c>
    </row>
    <row r="38" spans="2:8">
      <c r="B38" s="1" t="s">
        <v>2282</v>
      </c>
      <c r="C38" s="11" t="s">
        <v>649</v>
      </c>
      <c r="D38" s="1" t="s">
        <v>665</v>
      </c>
      <c r="E38" s="1" t="s">
        <v>1357</v>
      </c>
      <c r="F38" s="4">
        <v>795000</v>
      </c>
      <c r="G38" s="4">
        <v>1597.95</v>
      </c>
      <c r="H38" s="4">
        <v>1.67</v>
      </c>
    </row>
    <row r="39" spans="2:8">
      <c r="B39" s="1" t="s">
        <v>1143</v>
      </c>
      <c r="C39" s="11" t="s">
        <v>649</v>
      </c>
      <c r="D39" s="1" t="s">
        <v>665</v>
      </c>
      <c r="E39" s="1" t="s">
        <v>682</v>
      </c>
      <c r="F39" s="4">
        <v>107000</v>
      </c>
      <c r="G39" s="4">
        <v>1596.07</v>
      </c>
      <c r="H39" s="4">
        <v>1.67</v>
      </c>
    </row>
    <row r="40" spans="2:8">
      <c r="B40" s="1" t="s">
        <v>1144</v>
      </c>
      <c r="C40" s="11" t="s">
        <v>649</v>
      </c>
      <c r="D40" s="1" t="s">
        <v>665</v>
      </c>
      <c r="E40" s="1" t="s">
        <v>683</v>
      </c>
      <c r="F40" s="4">
        <v>157000</v>
      </c>
      <c r="G40" s="4">
        <v>1502.73</v>
      </c>
      <c r="H40" s="4">
        <v>1.57</v>
      </c>
    </row>
    <row r="41" spans="2:8">
      <c r="B41" s="1" t="s">
        <v>2208</v>
      </c>
      <c r="C41" s="11" t="s">
        <v>649</v>
      </c>
      <c r="D41" s="1" t="s">
        <v>662</v>
      </c>
      <c r="E41" s="1" t="s">
        <v>1358</v>
      </c>
      <c r="F41" s="4">
        <v>2800000</v>
      </c>
      <c r="G41" s="4">
        <v>1484</v>
      </c>
      <c r="H41" s="4">
        <v>1.55</v>
      </c>
    </row>
    <row r="42" spans="2:8">
      <c r="B42" s="1" t="s">
        <v>2201</v>
      </c>
      <c r="C42" s="11" t="s">
        <v>649</v>
      </c>
      <c r="D42" s="1" t="s">
        <v>655</v>
      </c>
      <c r="E42" s="1" t="s">
        <v>1359</v>
      </c>
      <c r="F42" s="4">
        <v>71000</v>
      </c>
      <c r="G42" s="4">
        <v>1447.19</v>
      </c>
      <c r="H42" s="4">
        <v>1.52</v>
      </c>
    </row>
    <row r="43" spans="2:8">
      <c r="B43" s="1" t="s">
        <v>2323</v>
      </c>
      <c r="C43" s="11" t="s">
        <v>649</v>
      </c>
      <c r="D43" s="1" t="s">
        <v>1360</v>
      </c>
      <c r="E43" s="1" t="s">
        <v>1361</v>
      </c>
      <c r="F43" s="4">
        <v>300000</v>
      </c>
      <c r="G43" s="4">
        <v>1361.85</v>
      </c>
      <c r="H43" s="4">
        <v>1.43</v>
      </c>
    </row>
    <row r="44" spans="2:8">
      <c r="B44" s="1" t="s">
        <v>1134</v>
      </c>
      <c r="C44" s="11" t="s">
        <v>649</v>
      </c>
      <c r="D44" s="1" t="s">
        <v>667</v>
      </c>
      <c r="E44" s="1" t="s">
        <v>668</v>
      </c>
      <c r="F44" s="4">
        <v>600000</v>
      </c>
      <c r="G44" s="4">
        <v>1320.3</v>
      </c>
      <c r="H44" s="4">
        <v>1.38</v>
      </c>
    </row>
    <row r="45" spans="2:8">
      <c r="B45" s="1" t="s">
        <v>2003</v>
      </c>
      <c r="C45" s="11" t="s">
        <v>649</v>
      </c>
      <c r="D45" s="1" t="s">
        <v>1362</v>
      </c>
      <c r="E45" s="1" t="s">
        <v>1363</v>
      </c>
      <c r="F45" s="4">
        <v>36500</v>
      </c>
      <c r="G45" s="4">
        <v>1167.0899999999999</v>
      </c>
      <c r="H45" s="4">
        <v>1.22</v>
      </c>
    </row>
    <row r="46" spans="2:8">
      <c r="B46" s="1" t="s">
        <v>2293</v>
      </c>
      <c r="C46" s="11" t="s">
        <v>649</v>
      </c>
      <c r="D46" s="1" t="s">
        <v>659</v>
      </c>
      <c r="E46" s="1" t="s">
        <v>1364</v>
      </c>
      <c r="F46" s="4">
        <v>36000</v>
      </c>
      <c r="G46" s="4">
        <v>1162.48</v>
      </c>
      <c r="H46" s="4">
        <v>1.22</v>
      </c>
    </row>
    <row r="47" spans="2:8">
      <c r="B47" s="1" t="s">
        <v>2200</v>
      </c>
      <c r="C47" s="11" t="s">
        <v>649</v>
      </c>
      <c r="D47" s="1" t="s">
        <v>697</v>
      </c>
      <c r="E47" s="1" t="s">
        <v>1365</v>
      </c>
      <c r="F47" s="4">
        <v>44000</v>
      </c>
      <c r="G47" s="4">
        <v>1105.1300000000001</v>
      </c>
      <c r="H47" s="4">
        <v>1.1599999999999999</v>
      </c>
    </row>
    <row r="48" spans="2:8">
      <c r="B48" s="1" t="s">
        <v>688</v>
      </c>
      <c r="C48" s="11" t="s">
        <v>649</v>
      </c>
      <c r="D48" s="1" t="s">
        <v>650</v>
      </c>
      <c r="E48" s="1" t="s">
        <v>689</v>
      </c>
      <c r="F48" s="4">
        <v>290000</v>
      </c>
      <c r="G48" s="4">
        <v>1025.1500000000001</v>
      </c>
      <c r="H48" s="4">
        <v>1.07</v>
      </c>
    </row>
    <row r="49" spans="2:8">
      <c r="B49" s="1" t="s">
        <v>1157</v>
      </c>
      <c r="C49" s="11" t="s">
        <v>649</v>
      </c>
      <c r="D49" s="1" t="s">
        <v>669</v>
      </c>
      <c r="E49" s="1" t="s">
        <v>702</v>
      </c>
      <c r="F49" s="4">
        <v>111000</v>
      </c>
      <c r="G49" s="4">
        <v>1010.49</v>
      </c>
      <c r="H49" s="4">
        <v>1.06</v>
      </c>
    </row>
    <row r="50" spans="2:8">
      <c r="B50" s="1" t="s">
        <v>1152</v>
      </c>
      <c r="C50" s="11" t="s">
        <v>649</v>
      </c>
      <c r="D50" s="1" t="s">
        <v>680</v>
      </c>
      <c r="E50" s="1" t="s">
        <v>695</v>
      </c>
      <c r="F50" s="4">
        <v>71000</v>
      </c>
      <c r="G50" s="4">
        <v>1003.94</v>
      </c>
      <c r="H50" s="4">
        <v>1.05</v>
      </c>
    </row>
    <row r="51" spans="2:8">
      <c r="B51" s="1" t="s">
        <v>1156</v>
      </c>
      <c r="C51" s="11" t="s">
        <v>649</v>
      </c>
      <c r="D51" s="1" t="s">
        <v>659</v>
      </c>
      <c r="E51" s="1" t="s">
        <v>701</v>
      </c>
      <c r="F51" s="4">
        <v>42500</v>
      </c>
      <c r="G51" s="4">
        <v>1000.34</v>
      </c>
      <c r="H51" s="4">
        <v>1.05</v>
      </c>
    </row>
    <row r="52" spans="2:8">
      <c r="B52" s="1" t="s">
        <v>1162</v>
      </c>
      <c r="C52" s="11" t="s">
        <v>649</v>
      </c>
      <c r="D52" s="1" t="s">
        <v>655</v>
      </c>
      <c r="E52" s="1" t="s">
        <v>707</v>
      </c>
      <c r="F52" s="4">
        <v>43000</v>
      </c>
      <c r="G52" s="4">
        <v>905.58</v>
      </c>
      <c r="H52" s="4">
        <v>0.95</v>
      </c>
    </row>
    <row r="53" spans="2:8">
      <c r="B53" s="1" t="s">
        <v>2026</v>
      </c>
      <c r="C53" s="11" t="s">
        <v>649</v>
      </c>
      <c r="D53" s="1" t="s">
        <v>1366</v>
      </c>
      <c r="E53" s="1" t="s">
        <v>1367</v>
      </c>
      <c r="F53" s="4">
        <v>165000</v>
      </c>
      <c r="G53" s="4">
        <v>896.53</v>
      </c>
      <c r="H53" s="4">
        <v>0.94</v>
      </c>
    </row>
    <row r="54" spans="2:8">
      <c r="B54" s="1" t="s">
        <v>1368</v>
      </c>
      <c r="C54" s="11" t="s">
        <v>649</v>
      </c>
      <c r="D54" s="1" t="s">
        <v>690</v>
      </c>
      <c r="E54" s="1" t="s">
        <v>1369</v>
      </c>
      <c r="F54" s="4">
        <v>700000</v>
      </c>
      <c r="G54" s="4">
        <v>895.3</v>
      </c>
      <c r="H54" s="4">
        <v>0.94</v>
      </c>
    </row>
    <row r="55" spans="2:8">
      <c r="B55" s="1" t="s">
        <v>2202</v>
      </c>
      <c r="C55" s="11" t="s">
        <v>649</v>
      </c>
      <c r="D55" s="1" t="s">
        <v>665</v>
      </c>
      <c r="E55" s="1" t="s">
        <v>1370</v>
      </c>
      <c r="F55" s="4">
        <v>28000</v>
      </c>
      <c r="G55" s="4">
        <v>867.8</v>
      </c>
      <c r="H55" s="4">
        <v>0.91</v>
      </c>
    </row>
    <row r="56" spans="2:8">
      <c r="B56" s="1" t="s">
        <v>2276</v>
      </c>
      <c r="C56" s="11" t="s">
        <v>649</v>
      </c>
      <c r="D56" s="1" t="s">
        <v>678</v>
      </c>
      <c r="E56" s="1" t="s">
        <v>1371</v>
      </c>
      <c r="F56" s="4">
        <v>107000</v>
      </c>
      <c r="G56" s="4">
        <v>831.07</v>
      </c>
      <c r="H56" s="4">
        <v>0.87</v>
      </c>
    </row>
    <row r="57" spans="2:8">
      <c r="B57" s="1" t="s">
        <v>2244</v>
      </c>
      <c r="C57" s="11" t="s">
        <v>649</v>
      </c>
      <c r="D57" s="1" t="s">
        <v>1372</v>
      </c>
      <c r="E57" s="1" t="s">
        <v>1373</v>
      </c>
      <c r="F57" s="4">
        <v>900000</v>
      </c>
      <c r="G57" s="4">
        <v>829.8</v>
      </c>
      <c r="H57" s="4">
        <v>0.87</v>
      </c>
    </row>
    <row r="58" spans="2:8">
      <c r="B58" s="1" t="s">
        <v>2042</v>
      </c>
      <c r="C58" s="11" t="s">
        <v>649</v>
      </c>
      <c r="D58" s="1" t="s">
        <v>1360</v>
      </c>
      <c r="E58" s="1" t="s">
        <v>1374</v>
      </c>
      <c r="F58" s="4">
        <v>29500</v>
      </c>
      <c r="G58" s="4">
        <v>819.02</v>
      </c>
      <c r="H58" s="4">
        <v>0.86</v>
      </c>
    </row>
    <row r="59" spans="2:8">
      <c r="B59" s="1" t="s">
        <v>1150</v>
      </c>
      <c r="C59" s="11" t="s">
        <v>649</v>
      </c>
      <c r="D59" s="1" t="s">
        <v>659</v>
      </c>
      <c r="E59" s="1" t="s">
        <v>693</v>
      </c>
      <c r="F59" s="4">
        <v>140000</v>
      </c>
      <c r="G59" s="4">
        <v>778.05</v>
      </c>
      <c r="H59" s="4">
        <v>0.81</v>
      </c>
    </row>
    <row r="60" spans="2:8">
      <c r="B60" s="2" t="s">
        <v>710</v>
      </c>
      <c r="C60" s="10"/>
      <c r="D60" s="2"/>
      <c r="E60" s="2"/>
      <c r="F60" s="7"/>
      <c r="G60" s="7">
        <f>SUM(G12:G59)</f>
        <v>94187.870000000024</v>
      </c>
      <c r="H60" s="7">
        <f>SUM(H12:H59)</f>
        <v>98.639999999999972</v>
      </c>
    </row>
    <row r="61" spans="2:8">
      <c r="B61" s="2" t="s">
        <v>1375</v>
      </c>
      <c r="C61" s="10"/>
      <c r="D61" s="2"/>
      <c r="E61" s="2"/>
      <c r="F61" s="7"/>
      <c r="G61" s="7">
        <v>1300.31</v>
      </c>
      <c r="H61" s="7">
        <v>1.36</v>
      </c>
    </row>
    <row r="62" spans="2:8">
      <c r="B62" s="2" t="s">
        <v>144</v>
      </c>
      <c r="C62" s="10"/>
      <c r="D62" s="2"/>
      <c r="E62" s="2"/>
      <c r="F62" s="7"/>
      <c r="G62" s="7">
        <v>95488.18</v>
      </c>
      <c r="H62" s="7">
        <v>99.98</v>
      </c>
    </row>
    <row r="63" spans="2:8">
      <c r="B63" s="2" t="s">
        <v>191</v>
      </c>
      <c r="C63" s="10"/>
      <c r="D63" s="2"/>
      <c r="E63" s="2"/>
      <c r="F63" s="7"/>
      <c r="G63" s="7">
        <v>16.891832190010518</v>
      </c>
      <c r="H63" s="7">
        <v>1.9999999999996021E-2</v>
      </c>
    </row>
    <row r="64" spans="2:8">
      <c r="B64" s="2" t="s">
        <v>146</v>
      </c>
      <c r="C64" s="10"/>
      <c r="D64" s="2"/>
      <c r="E64" s="2"/>
      <c r="F64" s="7"/>
      <c r="G64" s="7">
        <v>95505.071832190006</v>
      </c>
      <c r="H64" s="7">
        <v>100</v>
      </c>
    </row>
    <row r="65" spans="2:8">
      <c r="B65" s="2"/>
      <c r="C65" s="10"/>
      <c r="D65" s="2"/>
      <c r="E65" s="2"/>
      <c r="F65" s="7"/>
      <c r="G65" s="7"/>
      <c r="H65" s="7"/>
    </row>
    <row r="66" spans="2:8">
      <c r="B66" s="2" t="s">
        <v>147</v>
      </c>
    </row>
    <row r="67" spans="2:8">
      <c r="B67" s="2" t="s">
        <v>148</v>
      </c>
    </row>
    <row r="68" spans="2:8">
      <c r="B68" s="2" t="s">
        <v>151</v>
      </c>
    </row>
    <row r="69" spans="2:8">
      <c r="B69" s="2" t="s">
        <v>1376</v>
      </c>
    </row>
    <row r="70" spans="2:8">
      <c r="B70" s="2" t="s">
        <v>152</v>
      </c>
    </row>
    <row r="71" spans="2:8">
      <c r="B71" s="2" t="s">
        <v>1377</v>
      </c>
      <c r="C71" s="10"/>
    </row>
    <row r="72" spans="2:8">
      <c r="B72" s="2" t="s">
        <v>1378</v>
      </c>
      <c r="C72" s="10"/>
    </row>
    <row r="73" spans="2:8">
      <c r="B73" s="2" t="s">
        <v>1379</v>
      </c>
      <c r="C73" s="10"/>
    </row>
    <row r="74" spans="2:8">
      <c r="B74" s="2" t="s">
        <v>1380</v>
      </c>
      <c r="C74" s="10"/>
    </row>
    <row r="75" spans="2:8">
      <c r="B75" s="2" t="s">
        <v>1381</v>
      </c>
      <c r="C75" s="10"/>
    </row>
    <row r="76" spans="2:8">
      <c r="B76" s="2" t="s">
        <v>1382</v>
      </c>
      <c r="C76" s="10"/>
    </row>
    <row r="77" spans="2:8">
      <c r="B77" s="2" t="s">
        <v>1383</v>
      </c>
      <c r="C77" s="10"/>
    </row>
    <row r="78" spans="2:8">
      <c r="B78" s="2" t="s">
        <v>1384</v>
      </c>
      <c r="C78" s="10"/>
    </row>
    <row r="79" spans="2:8" s="91" customFormat="1">
      <c r="B79" s="92" t="s">
        <v>2919</v>
      </c>
      <c r="C79" s="93"/>
      <c r="F79" s="94"/>
      <c r="G79" s="94"/>
      <c r="H79" s="94"/>
    </row>
    <row r="80" spans="2:8" s="91" customFormat="1">
      <c r="B80" s="92" t="s">
        <v>161</v>
      </c>
      <c r="C80" s="95"/>
      <c r="F80" s="94"/>
      <c r="G80" s="94"/>
      <c r="H80" s="94"/>
    </row>
    <row r="81" spans="2:8" s="91" customFormat="1">
      <c r="B81" s="92" t="s">
        <v>162</v>
      </c>
      <c r="C81" s="95"/>
      <c r="F81" s="94"/>
      <c r="G81" s="94"/>
      <c r="H81" s="94"/>
    </row>
  </sheetData>
  <mergeCells count="2">
    <mergeCell ref="B1:E1"/>
    <mergeCell ref="C3:C8"/>
  </mergeCells>
  <hyperlinks>
    <hyperlink ref="A1" location="Index!A1" display="Index" xr:uid="{5CDEAB13-BD99-484C-8611-9F751C70EAB2}"/>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1"/>
  <dimension ref="A1:H52"/>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1"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0</v>
      </c>
      <c r="B1" s="265" t="s">
        <v>952</v>
      </c>
      <c r="C1" s="265"/>
      <c r="D1" s="265"/>
      <c r="E1" s="265"/>
    </row>
    <row r="2" spans="1:8" ht="13.5" thickBot="1"/>
    <row r="3" spans="1:8" ht="15">
      <c r="B3" s="96" t="s">
        <v>2496</v>
      </c>
      <c r="C3" s="266"/>
    </row>
    <row r="4" spans="1:8" ht="15">
      <c r="B4" s="97" t="s">
        <v>2497</v>
      </c>
      <c r="C4" s="267"/>
    </row>
    <row r="5" spans="1:8" ht="15">
      <c r="B5" s="98" t="s">
        <v>2359</v>
      </c>
      <c r="C5" s="267"/>
    </row>
    <row r="6" spans="1:8" ht="15">
      <c r="B6" s="98" t="s">
        <v>2498</v>
      </c>
      <c r="C6" s="267"/>
    </row>
    <row r="7" spans="1:8" ht="15.75" thickBot="1">
      <c r="B7" s="101" t="s">
        <v>2499</v>
      </c>
      <c r="C7" s="268"/>
    </row>
    <row r="9" spans="1:8">
      <c r="B9" s="1" t="s">
        <v>48</v>
      </c>
    </row>
    <row r="11" spans="1:8">
      <c r="B11" s="5" t="s">
        <v>49</v>
      </c>
      <c r="C11" s="42" t="s">
        <v>50</v>
      </c>
      <c r="D11" s="5" t="s">
        <v>51</v>
      </c>
      <c r="E11" s="5" t="s">
        <v>52</v>
      </c>
      <c r="F11" s="6" t="s">
        <v>53</v>
      </c>
      <c r="G11" s="6" t="s">
        <v>54</v>
      </c>
      <c r="H11" s="6" t="s">
        <v>55</v>
      </c>
    </row>
    <row r="12" spans="1:8">
      <c r="B12" s="2" t="s">
        <v>56</v>
      </c>
    </row>
    <row r="13" spans="1:8">
      <c r="B13" s="2" t="s">
        <v>57</v>
      </c>
    </row>
    <row r="14" spans="1:8">
      <c r="B14" s="2" t="s">
        <v>163</v>
      </c>
    </row>
    <row r="15" spans="1:8">
      <c r="B15" s="1" t="s">
        <v>1167</v>
      </c>
      <c r="C15" s="11">
        <v>4.45</v>
      </c>
      <c r="D15" s="1" t="s">
        <v>164</v>
      </c>
      <c r="E15" s="1" t="s">
        <v>165</v>
      </c>
      <c r="F15" s="4">
        <v>49</v>
      </c>
      <c r="G15" s="4">
        <v>631.53</v>
      </c>
      <c r="H15" s="4">
        <v>12.25</v>
      </c>
    </row>
    <row r="16" spans="1:8">
      <c r="B16" s="1" t="s">
        <v>1168</v>
      </c>
      <c r="C16" s="11">
        <v>4.45</v>
      </c>
      <c r="D16" s="1" t="s">
        <v>164</v>
      </c>
      <c r="E16" s="1" t="s">
        <v>166</v>
      </c>
      <c r="F16" s="4">
        <v>48</v>
      </c>
      <c r="G16" s="4">
        <v>618.9</v>
      </c>
      <c r="H16" s="4">
        <v>12.01</v>
      </c>
    </row>
    <row r="17" spans="2:8">
      <c r="B17" s="1" t="s">
        <v>1169</v>
      </c>
      <c r="C17" s="11">
        <v>4.03</v>
      </c>
      <c r="D17" s="1" t="s">
        <v>167</v>
      </c>
      <c r="E17" s="1" t="s">
        <v>168</v>
      </c>
      <c r="F17" s="4">
        <v>49</v>
      </c>
      <c r="G17" s="4">
        <v>506.59</v>
      </c>
      <c r="H17" s="4">
        <v>9.83</v>
      </c>
    </row>
    <row r="18" spans="2:8">
      <c r="B18" s="1" t="s">
        <v>1170</v>
      </c>
      <c r="C18" s="11">
        <v>3.94</v>
      </c>
      <c r="D18" s="1" t="s">
        <v>164</v>
      </c>
      <c r="E18" s="1" t="s">
        <v>169</v>
      </c>
      <c r="F18" s="4">
        <v>48</v>
      </c>
      <c r="G18" s="4">
        <v>498.91</v>
      </c>
      <c r="H18" s="4">
        <v>9.68</v>
      </c>
    </row>
    <row r="19" spans="2:8">
      <c r="B19" s="1" t="s">
        <v>170</v>
      </c>
      <c r="C19" s="11">
        <v>3.84</v>
      </c>
      <c r="D19" s="1" t="s">
        <v>167</v>
      </c>
      <c r="E19" s="1" t="s">
        <v>171</v>
      </c>
      <c r="F19" s="4">
        <v>48</v>
      </c>
      <c r="G19" s="4">
        <v>496.81</v>
      </c>
      <c r="H19" s="4">
        <v>9.64</v>
      </c>
    </row>
    <row r="20" spans="2:8">
      <c r="B20" s="1" t="s">
        <v>172</v>
      </c>
      <c r="C20" s="11">
        <v>3.9</v>
      </c>
      <c r="D20" s="1" t="s">
        <v>164</v>
      </c>
      <c r="E20" s="1" t="s">
        <v>173</v>
      </c>
      <c r="F20" s="4">
        <v>46</v>
      </c>
      <c r="G20" s="4">
        <v>475.55</v>
      </c>
      <c r="H20" s="4">
        <v>9.23</v>
      </c>
    </row>
    <row r="21" spans="2:8">
      <c r="B21" s="1" t="s">
        <v>1171</v>
      </c>
      <c r="C21" s="11">
        <v>3.81</v>
      </c>
      <c r="D21" s="1" t="s">
        <v>164</v>
      </c>
      <c r="E21" s="1" t="s">
        <v>174</v>
      </c>
      <c r="F21" s="4">
        <v>46</v>
      </c>
      <c r="G21" s="4">
        <v>474.05</v>
      </c>
      <c r="H21" s="4">
        <v>9.1999999999999993</v>
      </c>
    </row>
    <row r="22" spans="2:8">
      <c r="B22" s="1" t="s">
        <v>1172</v>
      </c>
      <c r="C22" s="11">
        <v>3.92</v>
      </c>
      <c r="D22" s="1" t="s">
        <v>164</v>
      </c>
      <c r="E22" s="1" t="s">
        <v>175</v>
      </c>
      <c r="F22" s="4">
        <v>40</v>
      </c>
      <c r="G22" s="4">
        <v>414.28</v>
      </c>
      <c r="H22" s="4">
        <v>8.0399999999999991</v>
      </c>
    </row>
    <row r="23" spans="2:8">
      <c r="B23" s="1" t="s">
        <v>1173</v>
      </c>
      <c r="C23" s="11">
        <v>4.03</v>
      </c>
      <c r="D23" s="1" t="s">
        <v>164</v>
      </c>
      <c r="E23" s="1" t="s">
        <v>176</v>
      </c>
      <c r="F23" s="4">
        <v>16</v>
      </c>
      <c r="G23" s="4">
        <v>205.54</v>
      </c>
      <c r="H23" s="4">
        <v>3.99</v>
      </c>
    </row>
    <row r="24" spans="2:8">
      <c r="B24" s="1" t="s">
        <v>177</v>
      </c>
      <c r="C24" s="11">
        <v>3.81</v>
      </c>
      <c r="D24" s="1" t="s">
        <v>164</v>
      </c>
      <c r="E24" s="1" t="s">
        <v>178</v>
      </c>
      <c r="F24" s="4">
        <v>15</v>
      </c>
      <c r="G24" s="4">
        <v>154.79</v>
      </c>
      <c r="H24" s="4">
        <v>3</v>
      </c>
    </row>
    <row r="25" spans="2:8">
      <c r="B25" s="1" t="s">
        <v>179</v>
      </c>
      <c r="C25" s="11">
        <v>3.92</v>
      </c>
      <c r="D25" s="1" t="s">
        <v>164</v>
      </c>
      <c r="E25" s="1" t="s">
        <v>180</v>
      </c>
      <c r="F25" s="4">
        <v>12</v>
      </c>
      <c r="G25" s="4">
        <v>124.33</v>
      </c>
      <c r="H25" s="4">
        <v>2.41</v>
      </c>
    </row>
    <row r="26" spans="2:8">
      <c r="B26" s="1" t="s">
        <v>181</v>
      </c>
      <c r="C26" s="11">
        <v>3.72</v>
      </c>
      <c r="D26" s="1" t="s">
        <v>164</v>
      </c>
      <c r="E26" s="1" t="s">
        <v>182</v>
      </c>
      <c r="F26" s="4">
        <v>8</v>
      </c>
      <c r="G26" s="4">
        <v>82.24</v>
      </c>
      <c r="H26" s="4">
        <v>1.6</v>
      </c>
    </row>
    <row r="27" spans="2:8">
      <c r="B27" s="1" t="s">
        <v>183</v>
      </c>
      <c r="C27" s="11">
        <v>3.65</v>
      </c>
      <c r="D27" s="1" t="s">
        <v>164</v>
      </c>
      <c r="E27" s="1" t="s">
        <v>184</v>
      </c>
      <c r="F27" s="4">
        <v>6</v>
      </c>
      <c r="G27" s="4">
        <v>60.82</v>
      </c>
      <c r="H27" s="4">
        <v>1.18</v>
      </c>
    </row>
    <row r="28" spans="2:8">
      <c r="B28" s="1" t="s">
        <v>1174</v>
      </c>
      <c r="C28" s="11">
        <v>3.81</v>
      </c>
      <c r="D28" s="1" t="s">
        <v>164</v>
      </c>
      <c r="E28" s="1" t="s">
        <v>185</v>
      </c>
      <c r="F28" s="4">
        <v>2</v>
      </c>
      <c r="G28" s="4">
        <v>26.24</v>
      </c>
      <c r="H28" s="4">
        <v>0.51</v>
      </c>
    </row>
    <row r="29" spans="2:8">
      <c r="B29" s="1" t="s">
        <v>1175</v>
      </c>
      <c r="C29" s="11">
        <v>4.03</v>
      </c>
      <c r="D29" s="1" t="s">
        <v>164</v>
      </c>
      <c r="E29" s="1" t="s">
        <v>186</v>
      </c>
      <c r="F29" s="4">
        <v>2</v>
      </c>
      <c r="G29" s="4">
        <v>20.78</v>
      </c>
      <c r="H29" s="4">
        <v>0.4</v>
      </c>
    </row>
    <row r="30" spans="2:8">
      <c r="B30" s="1" t="s">
        <v>187</v>
      </c>
      <c r="C30" s="11">
        <v>3.49</v>
      </c>
      <c r="D30" s="1" t="s">
        <v>164</v>
      </c>
      <c r="E30" s="1" t="s">
        <v>188</v>
      </c>
      <c r="F30" s="4">
        <v>1</v>
      </c>
      <c r="G30" s="4">
        <v>10.1</v>
      </c>
      <c r="H30" s="4">
        <v>0.2</v>
      </c>
    </row>
    <row r="31" spans="2:8">
      <c r="B31" s="2" t="s">
        <v>937</v>
      </c>
      <c r="C31" s="10"/>
      <c r="D31" s="2"/>
      <c r="E31" s="2"/>
      <c r="F31" s="7"/>
      <c r="G31" s="7">
        <f>SUM(G11:G30)</f>
        <v>4801.4599999999991</v>
      </c>
      <c r="H31" s="7">
        <f>SUM(H11:H30)</f>
        <v>93.17</v>
      </c>
    </row>
    <row r="32" spans="2:8">
      <c r="B32" s="2" t="s">
        <v>190</v>
      </c>
      <c r="C32" s="10"/>
      <c r="D32" s="2"/>
      <c r="E32" s="2"/>
      <c r="F32" s="7"/>
      <c r="G32" s="7">
        <v>281.92</v>
      </c>
      <c r="H32" s="7">
        <v>5.47</v>
      </c>
    </row>
    <row r="33" spans="2:8">
      <c r="B33" s="2" t="s">
        <v>144</v>
      </c>
      <c r="C33" s="10"/>
      <c r="D33" s="2"/>
      <c r="E33" s="2"/>
      <c r="F33" s="7"/>
      <c r="G33" s="7">
        <v>5083.38</v>
      </c>
      <c r="H33" s="7">
        <v>98.64</v>
      </c>
    </row>
    <row r="34" spans="2:8">
      <c r="B34" s="2" t="s">
        <v>191</v>
      </c>
      <c r="C34" s="10"/>
      <c r="D34" s="2"/>
      <c r="E34" s="2"/>
      <c r="F34" s="7"/>
      <c r="G34" s="7">
        <v>70.035283219999712</v>
      </c>
      <c r="H34" s="7">
        <v>1.3599999999999994</v>
      </c>
    </row>
    <row r="35" spans="2:8">
      <c r="B35" s="2" t="s">
        <v>146</v>
      </c>
      <c r="C35" s="10"/>
      <c r="D35" s="2"/>
      <c r="E35" s="2"/>
      <c r="F35" s="7"/>
      <c r="G35" s="7">
        <v>5153.4152832199998</v>
      </c>
      <c r="H35" s="7">
        <v>100</v>
      </c>
    </row>
    <row r="36" spans="2:8">
      <c r="B36" s="1" t="s">
        <v>147</v>
      </c>
    </row>
    <row r="37" spans="2:8">
      <c r="B37" s="1" t="s">
        <v>148</v>
      </c>
    </row>
    <row r="38" spans="2:8">
      <c r="B38" s="2"/>
    </row>
    <row r="39" spans="2:8" ht="25.5">
      <c r="B39" s="8" t="s">
        <v>149</v>
      </c>
      <c r="C39" s="11" t="s">
        <v>150</v>
      </c>
    </row>
    <row r="40" spans="2:8">
      <c r="B40" s="2"/>
    </row>
    <row r="41" spans="2:8">
      <c r="B41" s="2" t="s">
        <v>151</v>
      </c>
    </row>
    <row r="42" spans="2:8">
      <c r="B42" s="2" t="s">
        <v>152</v>
      </c>
    </row>
    <row r="43" spans="2:8">
      <c r="B43" s="2" t="s">
        <v>192</v>
      </c>
      <c r="C43" s="10"/>
    </row>
    <row r="44" spans="2:8">
      <c r="B44" s="2" t="s">
        <v>193</v>
      </c>
      <c r="C44" s="10"/>
    </row>
    <row r="45" spans="2:8">
      <c r="B45" s="2" t="s">
        <v>1274</v>
      </c>
      <c r="C45" s="10"/>
    </row>
    <row r="46" spans="2:8">
      <c r="B46" s="2" t="s">
        <v>194</v>
      </c>
      <c r="C46" s="10"/>
    </row>
    <row r="47" spans="2:8">
      <c r="B47" s="2" t="s">
        <v>195</v>
      </c>
      <c r="C47" s="10"/>
    </row>
    <row r="48" spans="2:8">
      <c r="B48" s="2" t="s">
        <v>196</v>
      </c>
      <c r="C48" s="10"/>
    </row>
    <row r="49" spans="2:3">
      <c r="B49" s="2" t="s">
        <v>197</v>
      </c>
      <c r="C49" s="10"/>
    </row>
    <row r="50" spans="2:3">
      <c r="B50" s="2" t="s">
        <v>198</v>
      </c>
      <c r="C50" s="10"/>
    </row>
    <row r="51" spans="2:3">
      <c r="B51" s="2" t="s">
        <v>161</v>
      </c>
      <c r="C51" s="10"/>
    </row>
    <row r="52" spans="2:3">
      <c r="B52" s="9" t="s">
        <v>1238</v>
      </c>
    </row>
  </sheetData>
  <mergeCells count="2">
    <mergeCell ref="B1:E1"/>
    <mergeCell ref="C3:C7"/>
  </mergeCells>
  <hyperlinks>
    <hyperlink ref="A1" location="Index!A1" display="Index" xr:uid="{00000000-0004-0000-0E00-000000000000}"/>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0"/>
  <dimension ref="A1:H48"/>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1.140625" style="1" bestFit="1" customWidth="1"/>
    <col min="5" max="5" width="14.42578125" style="1" bestFit="1" customWidth="1"/>
    <col min="6" max="6" width="10.28515625" style="4" bestFit="1" customWidth="1"/>
    <col min="7" max="7" width="18.140625" style="4" bestFit="1" customWidth="1"/>
    <col min="8" max="8" width="9.140625" style="4"/>
    <col min="9" max="16384" width="9.140625" style="1"/>
  </cols>
  <sheetData>
    <row r="1" spans="1:8">
      <c r="A1" s="3" t="s">
        <v>0</v>
      </c>
      <c r="B1" s="265" t="s">
        <v>951</v>
      </c>
      <c r="C1" s="265"/>
      <c r="D1" s="265"/>
      <c r="E1" s="265"/>
    </row>
    <row r="2" spans="1:8" ht="13.5" thickBot="1"/>
    <row r="3" spans="1:8" ht="15">
      <c r="B3" s="96" t="s">
        <v>2500</v>
      </c>
      <c r="C3" s="266"/>
    </row>
    <row r="4" spans="1:8" ht="15">
      <c r="B4" s="97" t="s">
        <v>2497</v>
      </c>
      <c r="C4" s="267"/>
    </row>
    <row r="5" spans="1:8" ht="15">
      <c r="B5" s="98" t="s">
        <v>2359</v>
      </c>
      <c r="C5" s="267"/>
    </row>
    <row r="6" spans="1:8" ht="15">
      <c r="B6" s="98" t="s">
        <v>2498</v>
      </c>
      <c r="C6" s="267"/>
    </row>
    <row r="7" spans="1:8" ht="15.75" thickBot="1">
      <c r="B7" s="101" t="s">
        <v>2499</v>
      </c>
      <c r="C7" s="268"/>
    </row>
    <row r="9" spans="1:8">
      <c r="B9" s="1" t="s">
        <v>48</v>
      </c>
    </row>
    <row r="11" spans="1:8">
      <c r="B11" s="5" t="s">
        <v>49</v>
      </c>
      <c r="C11" s="42" t="s">
        <v>50</v>
      </c>
      <c r="D11" s="5" t="s">
        <v>51</v>
      </c>
      <c r="E11" s="5" t="s">
        <v>52</v>
      </c>
      <c r="F11" s="6" t="s">
        <v>53</v>
      </c>
      <c r="G11" s="6" t="s">
        <v>54</v>
      </c>
      <c r="H11" s="6" t="s">
        <v>55</v>
      </c>
    </row>
    <row r="12" spans="1:8">
      <c r="B12" s="2" t="s">
        <v>56</v>
      </c>
    </row>
    <row r="13" spans="1:8">
      <c r="B13" s="2" t="s">
        <v>57</v>
      </c>
    </row>
    <row r="14" spans="1:8">
      <c r="B14" s="2" t="s">
        <v>163</v>
      </c>
    </row>
    <row r="15" spans="1:8">
      <c r="B15" s="1" t="s">
        <v>1176</v>
      </c>
      <c r="C15" s="11">
        <v>4.4400000000000004</v>
      </c>
      <c r="D15" s="1" t="s">
        <v>167</v>
      </c>
      <c r="E15" s="1" t="s">
        <v>199</v>
      </c>
      <c r="F15" s="4">
        <v>24</v>
      </c>
      <c r="G15" s="4">
        <v>307.95</v>
      </c>
      <c r="H15" s="4">
        <v>12.35</v>
      </c>
    </row>
    <row r="16" spans="1:8">
      <c r="B16" s="1" t="s">
        <v>1009</v>
      </c>
      <c r="C16" s="11">
        <v>3.55</v>
      </c>
      <c r="D16" s="1" t="s">
        <v>164</v>
      </c>
      <c r="E16" s="1" t="s">
        <v>200</v>
      </c>
      <c r="F16" s="4">
        <v>24</v>
      </c>
      <c r="G16" s="4">
        <v>244.46</v>
      </c>
      <c r="H16" s="4">
        <v>9.8000000000000007</v>
      </c>
    </row>
    <row r="17" spans="2:8">
      <c r="B17" s="1" t="s">
        <v>183</v>
      </c>
      <c r="C17" s="11">
        <v>3.65</v>
      </c>
      <c r="D17" s="1" t="s">
        <v>164</v>
      </c>
      <c r="E17" s="1" t="s">
        <v>184</v>
      </c>
      <c r="F17" s="4">
        <v>24</v>
      </c>
      <c r="G17" s="4">
        <v>243.27</v>
      </c>
      <c r="H17" s="4">
        <v>9.76</v>
      </c>
    </row>
    <row r="18" spans="2:8">
      <c r="B18" s="1" t="s">
        <v>1045</v>
      </c>
      <c r="C18" s="11">
        <v>4.3600000000000003</v>
      </c>
      <c r="D18" s="1" t="s">
        <v>164</v>
      </c>
      <c r="E18" s="1" t="s">
        <v>201</v>
      </c>
      <c r="F18" s="4">
        <v>23</v>
      </c>
      <c r="G18" s="4">
        <v>235.83</v>
      </c>
      <c r="H18" s="4">
        <v>9.4600000000000009</v>
      </c>
    </row>
    <row r="19" spans="2:8">
      <c r="B19" s="1" t="s">
        <v>202</v>
      </c>
      <c r="C19" s="11">
        <v>3.37</v>
      </c>
      <c r="D19" s="1" t="s">
        <v>167</v>
      </c>
      <c r="E19" s="1" t="s">
        <v>203</v>
      </c>
      <c r="F19" s="4">
        <v>23</v>
      </c>
      <c r="G19" s="4">
        <v>233.05</v>
      </c>
      <c r="H19" s="4">
        <v>9.35</v>
      </c>
    </row>
    <row r="20" spans="2:8">
      <c r="B20" s="1" t="s">
        <v>1046</v>
      </c>
      <c r="C20" s="11">
        <v>3.73</v>
      </c>
      <c r="D20" s="1" t="s">
        <v>164</v>
      </c>
      <c r="E20" s="1" t="s">
        <v>204</v>
      </c>
      <c r="F20" s="4">
        <v>22</v>
      </c>
      <c r="G20" s="4">
        <v>226.71</v>
      </c>
      <c r="H20" s="4">
        <v>9.09</v>
      </c>
    </row>
    <row r="21" spans="2:8">
      <c r="B21" s="1" t="s">
        <v>1047</v>
      </c>
      <c r="C21" s="11">
        <v>3.72</v>
      </c>
      <c r="D21" s="1" t="s">
        <v>164</v>
      </c>
      <c r="E21" s="1" t="s">
        <v>205</v>
      </c>
      <c r="F21" s="4">
        <v>22</v>
      </c>
      <c r="G21" s="4">
        <v>224.22</v>
      </c>
      <c r="H21" s="4">
        <v>8.99</v>
      </c>
    </row>
    <row r="22" spans="2:8">
      <c r="B22" s="1" t="s">
        <v>1177</v>
      </c>
      <c r="C22" s="11">
        <v>4.1399999999999997</v>
      </c>
      <c r="D22" s="1" t="s">
        <v>164</v>
      </c>
      <c r="E22" s="1" t="s">
        <v>206</v>
      </c>
      <c r="F22" s="4">
        <v>12</v>
      </c>
      <c r="G22" s="4">
        <v>154.47</v>
      </c>
      <c r="H22" s="4">
        <v>6.19</v>
      </c>
    </row>
    <row r="23" spans="2:8">
      <c r="B23" s="1" t="s">
        <v>1178</v>
      </c>
      <c r="C23" s="11">
        <v>3.9</v>
      </c>
      <c r="D23" s="1" t="s">
        <v>164</v>
      </c>
      <c r="E23" s="1" t="s">
        <v>207</v>
      </c>
      <c r="F23" s="4">
        <v>12000</v>
      </c>
      <c r="G23" s="4">
        <v>122.26</v>
      </c>
      <c r="H23" s="4">
        <v>4.9000000000000004</v>
      </c>
    </row>
    <row r="24" spans="2:8">
      <c r="B24" s="1" t="s">
        <v>1166</v>
      </c>
      <c r="C24" s="11">
        <v>4.18</v>
      </c>
      <c r="D24" s="1" t="s">
        <v>167</v>
      </c>
      <c r="E24" s="1" t="s">
        <v>208</v>
      </c>
      <c r="F24" s="4">
        <v>7</v>
      </c>
      <c r="G24" s="4">
        <v>89.78</v>
      </c>
      <c r="H24" s="4">
        <v>3.6</v>
      </c>
    </row>
    <row r="25" spans="2:8">
      <c r="B25" s="1" t="s">
        <v>1179</v>
      </c>
      <c r="C25" s="11">
        <v>3.8</v>
      </c>
      <c r="D25" s="1" t="s">
        <v>167</v>
      </c>
      <c r="E25" s="1" t="s">
        <v>209</v>
      </c>
      <c r="F25" s="4">
        <v>8</v>
      </c>
      <c r="G25" s="4">
        <v>80.34</v>
      </c>
      <c r="H25" s="4">
        <v>3.22</v>
      </c>
    </row>
    <row r="26" spans="2:8">
      <c r="B26" s="1" t="s">
        <v>1180</v>
      </c>
      <c r="C26" s="11">
        <v>3.58</v>
      </c>
      <c r="D26" s="1" t="s">
        <v>164</v>
      </c>
      <c r="E26" s="1" t="s">
        <v>210</v>
      </c>
      <c r="F26" s="4">
        <v>1</v>
      </c>
      <c r="G26" s="4">
        <v>10.16</v>
      </c>
      <c r="H26" s="4">
        <v>0.41</v>
      </c>
    </row>
    <row r="27" spans="2:8">
      <c r="B27" s="2" t="s">
        <v>937</v>
      </c>
      <c r="C27" s="10"/>
      <c r="D27" s="2"/>
      <c r="E27" s="2"/>
      <c r="F27" s="7"/>
      <c r="G27" s="7">
        <f>SUM(G11:G26)</f>
        <v>2172.5</v>
      </c>
      <c r="H27" s="7">
        <f>SUM(H11:H26)</f>
        <v>87.11999999999999</v>
      </c>
    </row>
    <row r="28" spans="2:8">
      <c r="B28" s="2" t="s">
        <v>190</v>
      </c>
      <c r="C28" s="10"/>
      <c r="D28" s="2"/>
      <c r="E28" s="2"/>
      <c r="F28" s="7"/>
      <c r="G28" s="7">
        <v>184.67</v>
      </c>
      <c r="H28" s="7">
        <v>7.41</v>
      </c>
    </row>
    <row r="29" spans="2:8">
      <c r="B29" s="2" t="s">
        <v>144</v>
      </c>
      <c r="C29" s="10"/>
      <c r="D29" s="2"/>
      <c r="E29" s="2"/>
      <c r="F29" s="7"/>
      <c r="G29" s="7">
        <v>2357.17</v>
      </c>
      <c r="H29" s="7">
        <v>94.53</v>
      </c>
    </row>
    <row r="30" spans="2:8">
      <c r="B30" s="2" t="s">
        <v>191</v>
      </c>
      <c r="C30" s="10"/>
      <c r="D30" s="2"/>
      <c r="E30" s="2"/>
      <c r="F30" s="7"/>
      <c r="G30" s="7">
        <v>136.43775513</v>
      </c>
      <c r="H30" s="7">
        <v>5.4699999999999989</v>
      </c>
    </row>
    <row r="31" spans="2:8">
      <c r="B31" s="2" t="s">
        <v>146</v>
      </c>
      <c r="C31" s="10"/>
      <c r="D31" s="2"/>
      <c r="E31" s="2"/>
      <c r="F31" s="7"/>
      <c r="G31" s="7">
        <v>2493.60775513</v>
      </c>
      <c r="H31" s="7">
        <v>100</v>
      </c>
    </row>
    <row r="32" spans="2:8">
      <c r="B32" s="1" t="s">
        <v>147</v>
      </c>
    </row>
    <row r="33" spans="2:3">
      <c r="B33" s="1" t="s">
        <v>148</v>
      </c>
    </row>
    <row r="34" spans="2:3">
      <c r="B34" s="2"/>
    </row>
    <row r="35" spans="2:3" ht="25.5">
      <c r="B35" s="8" t="s">
        <v>149</v>
      </c>
      <c r="C35" s="11" t="s">
        <v>150</v>
      </c>
    </row>
    <row r="36" spans="2:3">
      <c r="B36" s="2"/>
    </row>
    <row r="37" spans="2:3">
      <c r="B37" s="2" t="s">
        <v>151</v>
      </c>
    </row>
    <row r="38" spans="2:3">
      <c r="B38" s="2" t="s">
        <v>152</v>
      </c>
    </row>
    <row r="39" spans="2:3">
      <c r="B39" s="2" t="s">
        <v>211</v>
      </c>
      <c r="C39" s="10"/>
    </row>
    <row r="40" spans="2:3">
      <c r="B40" s="2" t="s">
        <v>212</v>
      </c>
      <c r="C40" s="10"/>
    </row>
    <row r="41" spans="2:3">
      <c r="B41" s="2" t="s">
        <v>213</v>
      </c>
      <c r="C41" s="10"/>
    </row>
    <row r="42" spans="2:3">
      <c r="B42" s="2" t="s">
        <v>214</v>
      </c>
      <c r="C42" s="10"/>
    </row>
    <row r="43" spans="2:3">
      <c r="B43" s="2" t="s">
        <v>215</v>
      </c>
      <c r="C43" s="10"/>
    </row>
    <row r="44" spans="2:3">
      <c r="B44" s="2" t="s">
        <v>216</v>
      </c>
      <c r="C44" s="10"/>
    </row>
    <row r="45" spans="2:3">
      <c r="B45" s="2" t="s">
        <v>217</v>
      </c>
      <c r="C45" s="10"/>
    </row>
    <row r="46" spans="2:3">
      <c r="B46" s="2" t="s">
        <v>218</v>
      </c>
      <c r="C46" s="10"/>
    </row>
    <row r="47" spans="2:3">
      <c r="B47" s="2" t="s">
        <v>161</v>
      </c>
      <c r="C47" s="10"/>
    </row>
    <row r="48" spans="2:3">
      <c r="B48" s="9" t="s">
        <v>1239</v>
      </c>
    </row>
  </sheetData>
  <mergeCells count="2">
    <mergeCell ref="B1:E1"/>
    <mergeCell ref="C3:C7"/>
  </mergeCells>
  <hyperlinks>
    <hyperlink ref="A1" location="Index!A1" display="Index" xr:uid="{00000000-0004-0000-0F00-000000000000}"/>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9"/>
  <dimension ref="A1:H48"/>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1.140625" style="1" bestFit="1" customWidth="1"/>
    <col min="5" max="5" width="14.42578125" style="1" bestFit="1" customWidth="1"/>
    <col min="6" max="6" width="10.28515625" style="4" bestFit="1" customWidth="1"/>
    <col min="7" max="7" width="18.140625" style="4" bestFit="1" customWidth="1"/>
    <col min="8" max="8" width="9.140625" style="4"/>
    <col min="9" max="16384" width="9.140625" style="1"/>
  </cols>
  <sheetData>
    <row r="1" spans="1:8">
      <c r="A1" s="3" t="s">
        <v>0</v>
      </c>
      <c r="B1" s="265" t="s">
        <v>950</v>
      </c>
      <c r="C1" s="265"/>
      <c r="D1" s="265"/>
      <c r="E1" s="265"/>
    </row>
    <row r="2" spans="1:8" ht="13.5" thickBot="1"/>
    <row r="3" spans="1:8" ht="15">
      <c r="B3" s="96" t="s">
        <v>2501</v>
      </c>
      <c r="C3" s="266"/>
    </row>
    <row r="4" spans="1:8" ht="15">
      <c r="B4" s="97" t="s">
        <v>2497</v>
      </c>
      <c r="C4" s="267"/>
    </row>
    <row r="5" spans="1:8" ht="15">
      <c r="B5" s="98" t="s">
        <v>2359</v>
      </c>
      <c r="C5" s="267"/>
    </row>
    <row r="6" spans="1:8" ht="15">
      <c r="B6" s="98" t="s">
        <v>2498</v>
      </c>
      <c r="C6" s="267"/>
    </row>
    <row r="7" spans="1:8" ht="15.75" thickBot="1">
      <c r="B7" s="101" t="s">
        <v>2499</v>
      </c>
      <c r="C7" s="268"/>
    </row>
    <row r="9" spans="1:8">
      <c r="B9" s="1" t="s">
        <v>48</v>
      </c>
    </row>
    <row r="11" spans="1:8">
      <c r="B11" s="5" t="s">
        <v>49</v>
      </c>
      <c r="C11" s="42" t="s">
        <v>50</v>
      </c>
      <c r="D11" s="5" t="s">
        <v>51</v>
      </c>
      <c r="E11" s="5" t="s">
        <v>52</v>
      </c>
      <c r="F11" s="6" t="s">
        <v>53</v>
      </c>
      <c r="G11" s="6" t="s">
        <v>54</v>
      </c>
      <c r="H11" s="6" t="s">
        <v>55</v>
      </c>
    </row>
    <row r="12" spans="1:8">
      <c r="B12" s="2" t="s">
        <v>56</v>
      </c>
    </row>
    <row r="13" spans="1:8">
      <c r="B13" s="2" t="s">
        <v>57</v>
      </c>
    </row>
    <row r="14" spans="1:8">
      <c r="B14" s="2" t="s">
        <v>163</v>
      </c>
    </row>
    <row r="15" spans="1:8">
      <c r="B15" s="1" t="s">
        <v>1181</v>
      </c>
      <c r="C15" s="11">
        <v>3.87</v>
      </c>
      <c r="D15" s="1" t="s">
        <v>164</v>
      </c>
      <c r="E15" s="1" t="s">
        <v>219</v>
      </c>
      <c r="F15" s="4">
        <v>66</v>
      </c>
      <c r="G15" s="4">
        <v>650.55999999999995</v>
      </c>
      <c r="H15" s="4">
        <v>11.78</v>
      </c>
    </row>
    <row r="16" spans="1:8">
      <c r="B16" s="1" t="s">
        <v>1176</v>
      </c>
      <c r="C16" s="11">
        <v>4.4400000000000004</v>
      </c>
      <c r="D16" s="1" t="s">
        <v>167</v>
      </c>
      <c r="E16" s="1" t="s">
        <v>199</v>
      </c>
      <c r="F16" s="4">
        <v>50</v>
      </c>
      <c r="G16" s="4">
        <v>641.55999999999995</v>
      </c>
      <c r="H16" s="4">
        <v>11.62</v>
      </c>
    </row>
    <row r="17" spans="2:8">
      <c r="B17" s="1" t="s">
        <v>183</v>
      </c>
      <c r="C17" s="11">
        <v>3.65</v>
      </c>
      <c r="D17" s="1" t="s">
        <v>164</v>
      </c>
      <c r="E17" s="1" t="s">
        <v>184</v>
      </c>
      <c r="F17" s="4">
        <v>58</v>
      </c>
      <c r="G17" s="4">
        <v>587.9</v>
      </c>
      <c r="H17" s="4">
        <v>10.65</v>
      </c>
    </row>
    <row r="18" spans="2:8">
      <c r="B18" s="1" t="s">
        <v>1045</v>
      </c>
      <c r="C18" s="11">
        <v>4.3600000000000003</v>
      </c>
      <c r="D18" s="1" t="s">
        <v>164</v>
      </c>
      <c r="E18" s="1" t="s">
        <v>201</v>
      </c>
      <c r="F18" s="4">
        <v>50</v>
      </c>
      <c r="G18" s="4">
        <v>512.66999999999996</v>
      </c>
      <c r="H18" s="4">
        <v>9.2899999999999991</v>
      </c>
    </row>
    <row r="19" spans="2:8">
      <c r="B19" s="1" t="s">
        <v>202</v>
      </c>
      <c r="C19" s="11">
        <v>3.37</v>
      </c>
      <c r="D19" s="1" t="s">
        <v>167</v>
      </c>
      <c r="E19" s="1" t="s">
        <v>203</v>
      </c>
      <c r="F19" s="4">
        <v>50</v>
      </c>
      <c r="G19" s="4">
        <v>506.62</v>
      </c>
      <c r="H19" s="4">
        <v>9.18</v>
      </c>
    </row>
    <row r="20" spans="2:8">
      <c r="B20" s="1" t="s">
        <v>1010</v>
      </c>
      <c r="C20" s="11">
        <v>3.45</v>
      </c>
      <c r="D20" s="1" t="s">
        <v>164</v>
      </c>
      <c r="E20" s="1" t="s">
        <v>220</v>
      </c>
      <c r="F20" s="4">
        <v>50</v>
      </c>
      <c r="G20" s="4">
        <v>505.18</v>
      </c>
      <c r="H20" s="4">
        <v>9.15</v>
      </c>
    </row>
    <row r="21" spans="2:8">
      <c r="B21" s="1" t="s">
        <v>221</v>
      </c>
      <c r="C21" s="11">
        <v>3.4</v>
      </c>
      <c r="D21" s="1" t="s">
        <v>164</v>
      </c>
      <c r="E21" s="1" t="s">
        <v>222</v>
      </c>
      <c r="F21" s="4">
        <v>40</v>
      </c>
      <c r="G21" s="4">
        <v>404.1</v>
      </c>
      <c r="H21" s="4">
        <v>7.32</v>
      </c>
    </row>
    <row r="22" spans="2:8">
      <c r="B22" s="1" t="s">
        <v>1182</v>
      </c>
      <c r="C22" s="11">
        <v>3.64</v>
      </c>
      <c r="D22" s="1" t="s">
        <v>164</v>
      </c>
      <c r="E22" s="1" t="s">
        <v>223</v>
      </c>
      <c r="F22" s="4">
        <v>33</v>
      </c>
      <c r="G22" s="4">
        <v>333.24</v>
      </c>
      <c r="H22" s="4">
        <v>6.04</v>
      </c>
    </row>
    <row r="23" spans="2:8">
      <c r="B23" s="1" t="s">
        <v>1183</v>
      </c>
      <c r="C23" s="11">
        <v>3.65</v>
      </c>
      <c r="D23" s="1" t="s">
        <v>164</v>
      </c>
      <c r="E23" s="1" t="s">
        <v>224</v>
      </c>
      <c r="F23" s="4">
        <v>32</v>
      </c>
      <c r="G23" s="4">
        <v>324.77999999999997</v>
      </c>
      <c r="H23" s="4">
        <v>5.88</v>
      </c>
    </row>
    <row r="24" spans="2:8">
      <c r="B24" s="1" t="s">
        <v>1184</v>
      </c>
      <c r="C24" s="11">
        <v>3.52</v>
      </c>
      <c r="D24" s="1" t="s">
        <v>164</v>
      </c>
      <c r="E24" s="1" t="s">
        <v>225</v>
      </c>
      <c r="F24" s="4">
        <v>26</v>
      </c>
      <c r="G24" s="4">
        <v>264.49</v>
      </c>
      <c r="H24" s="4">
        <v>4.79</v>
      </c>
    </row>
    <row r="25" spans="2:8">
      <c r="B25" s="1" t="s">
        <v>1185</v>
      </c>
      <c r="C25" s="11">
        <v>3.9</v>
      </c>
      <c r="D25" s="1" t="s">
        <v>164</v>
      </c>
      <c r="E25" s="1" t="s">
        <v>226</v>
      </c>
      <c r="F25" s="4">
        <v>19</v>
      </c>
      <c r="G25" s="4">
        <v>193.22</v>
      </c>
      <c r="H25" s="4">
        <v>3.5</v>
      </c>
    </row>
    <row r="26" spans="2:8">
      <c r="B26" s="1" t="s">
        <v>1180</v>
      </c>
      <c r="C26" s="11">
        <v>3.58</v>
      </c>
      <c r="D26" s="1" t="s">
        <v>164</v>
      </c>
      <c r="E26" s="1" t="s">
        <v>210</v>
      </c>
      <c r="F26" s="4">
        <v>2</v>
      </c>
      <c r="G26" s="4">
        <v>20.309999999999999</v>
      </c>
      <c r="H26" s="4">
        <v>0.37</v>
      </c>
    </row>
    <row r="27" spans="2:8">
      <c r="B27" s="2" t="s">
        <v>937</v>
      </c>
      <c r="C27" s="10"/>
      <c r="D27" s="2"/>
      <c r="E27" s="2"/>
      <c r="F27" s="7"/>
      <c r="G27" s="7">
        <f>SUM(G11:G26)</f>
        <v>4944.63</v>
      </c>
      <c r="H27" s="7">
        <f>SUM(H11:H26)</f>
        <v>89.570000000000007</v>
      </c>
    </row>
    <row r="28" spans="2:8">
      <c r="B28" s="2" t="s">
        <v>190</v>
      </c>
      <c r="C28" s="10"/>
      <c r="D28" s="2"/>
      <c r="E28" s="2"/>
      <c r="F28" s="7"/>
      <c r="G28" s="7">
        <v>267.70999999999998</v>
      </c>
      <c r="H28" s="7">
        <v>4.8499999999999996</v>
      </c>
    </row>
    <row r="29" spans="2:8">
      <c r="B29" s="2" t="s">
        <v>144</v>
      </c>
      <c r="C29" s="10"/>
      <c r="D29" s="2"/>
      <c r="E29" s="2"/>
      <c r="F29" s="7"/>
      <c r="G29" s="7">
        <v>5212.34</v>
      </c>
      <c r="H29" s="7">
        <v>94.41</v>
      </c>
    </row>
    <row r="30" spans="2:8">
      <c r="B30" s="2" t="s">
        <v>191</v>
      </c>
      <c r="C30" s="10"/>
      <c r="D30" s="2"/>
      <c r="E30" s="2"/>
      <c r="F30" s="7"/>
      <c r="G30" s="7">
        <v>308.41064170000033</v>
      </c>
      <c r="H30" s="7">
        <v>5.5900000000000034</v>
      </c>
    </row>
    <row r="31" spans="2:8">
      <c r="B31" s="2" t="s">
        <v>146</v>
      </c>
      <c r="C31" s="10"/>
      <c r="D31" s="2"/>
      <c r="E31" s="2"/>
      <c r="F31" s="7"/>
      <c r="G31" s="7">
        <v>5520.7506417000004</v>
      </c>
      <c r="H31" s="7">
        <v>100</v>
      </c>
    </row>
    <row r="32" spans="2:8">
      <c r="B32" s="1" t="s">
        <v>147</v>
      </c>
    </row>
    <row r="33" spans="2:3">
      <c r="B33" s="1" t="s">
        <v>148</v>
      </c>
    </row>
    <row r="34" spans="2:3">
      <c r="B34" s="2"/>
    </row>
    <row r="35" spans="2:3" ht="25.5">
      <c r="B35" s="8" t="s">
        <v>149</v>
      </c>
      <c r="C35" s="11" t="s">
        <v>150</v>
      </c>
    </row>
    <row r="36" spans="2:3">
      <c r="B36" s="2"/>
    </row>
    <row r="37" spans="2:3">
      <c r="B37" s="2" t="s">
        <v>151</v>
      </c>
    </row>
    <row r="38" spans="2:3">
      <c r="B38" s="2" t="s">
        <v>152</v>
      </c>
    </row>
    <row r="39" spans="2:3">
      <c r="B39" s="2" t="s">
        <v>227</v>
      </c>
      <c r="C39" s="10"/>
    </row>
    <row r="40" spans="2:3">
      <c r="B40" s="2" t="s">
        <v>228</v>
      </c>
      <c r="C40" s="10"/>
    </row>
    <row r="41" spans="2:3">
      <c r="B41" s="2" t="s">
        <v>229</v>
      </c>
      <c r="C41" s="10"/>
    </row>
    <row r="42" spans="2:3">
      <c r="B42" s="2" t="s">
        <v>230</v>
      </c>
      <c r="C42" s="10"/>
    </row>
    <row r="43" spans="2:3">
      <c r="B43" s="2" t="s">
        <v>231</v>
      </c>
      <c r="C43" s="10"/>
    </row>
    <row r="44" spans="2:3">
      <c r="B44" s="2" t="s">
        <v>232</v>
      </c>
      <c r="C44" s="10"/>
    </row>
    <row r="45" spans="2:3">
      <c r="B45" s="2" t="s">
        <v>233</v>
      </c>
      <c r="C45" s="10"/>
    </row>
    <row r="46" spans="2:3">
      <c r="B46" s="2" t="s">
        <v>234</v>
      </c>
      <c r="C46" s="10"/>
    </row>
    <row r="47" spans="2:3">
      <c r="B47" s="2" t="s">
        <v>161</v>
      </c>
      <c r="C47" s="10"/>
    </row>
    <row r="48" spans="2:3">
      <c r="B48" s="9" t="s">
        <v>934</v>
      </c>
    </row>
  </sheetData>
  <mergeCells count="2">
    <mergeCell ref="B1:E1"/>
    <mergeCell ref="C3:C7"/>
  </mergeCells>
  <hyperlinks>
    <hyperlink ref="A1" location="Index!A1" display="Index" xr:uid="{00000000-0004-0000-1000-000000000000}"/>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8"/>
  <dimension ref="A1:H53"/>
  <sheetViews>
    <sheetView workbookViewId="0">
      <selection activeCell="B1" sqref="B1:E1"/>
    </sheetView>
  </sheetViews>
  <sheetFormatPr defaultRowHeight="12.75"/>
  <cols>
    <col min="1" max="1" width="5.42578125" style="1" bestFit="1" customWidth="1"/>
    <col min="2" max="2" width="72.28515625" style="1" bestFit="1" customWidth="1"/>
    <col min="3" max="3" width="25.7109375" style="11"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0</v>
      </c>
      <c r="B1" s="265" t="s">
        <v>949</v>
      </c>
      <c r="C1" s="265"/>
      <c r="D1" s="265"/>
      <c r="E1" s="265"/>
    </row>
    <row r="2" spans="1:8" ht="13.5" thickBot="1"/>
    <row r="3" spans="1:8" ht="15">
      <c r="B3" s="96" t="s">
        <v>2502</v>
      </c>
      <c r="C3" s="266"/>
    </row>
    <row r="4" spans="1:8" ht="15">
      <c r="B4" s="97" t="s">
        <v>2497</v>
      </c>
      <c r="C4" s="267"/>
    </row>
    <row r="5" spans="1:8" ht="15">
      <c r="B5" s="98" t="s">
        <v>2359</v>
      </c>
      <c r="C5" s="267"/>
    </row>
    <row r="6" spans="1:8" ht="15">
      <c r="B6" s="98" t="s">
        <v>2498</v>
      </c>
      <c r="C6" s="267"/>
    </row>
    <row r="7" spans="1:8" ht="15.75" thickBot="1">
      <c r="B7" s="101" t="s">
        <v>2499</v>
      </c>
      <c r="C7" s="268"/>
    </row>
    <row r="9" spans="1:8">
      <c r="B9" s="1" t="s">
        <v>48</v>
      </c>
    </row>
    <row r="11" spans="1:8">
      <c r="B11" s="5" t="s">
        <v>49</v>
      </c>
      <c r="C11" s="42" t="s">
        <v>50</v>
      </c>
      <c r="D11" s="5" t="s">
        <v>51</v>
      </c>
      <c r="E11" s="5" t="s">
        <v>52</v>
      </c>
      <c r="F11" s="6" t="s">
        <v>53</v>
      </c>
      <c r="G11" s="6" t="s">
        <v>54</v>
      </c>
      <c r="H11" s="6" t="s">
        <v>55</v>
      </c>
    </row>
    <row r="12" spans="1:8">
      <c r="B12" s="2" t="s">
        <v>56</v>
      </c>
    </row>
    <row r="13" spans="1:8">
      <c r="B13" s="2" t="s">
        <v>57</v>
      </c>
    </row>
    <row r="14" spans="1:8">
      <c r="B14" s="2" t="s">
        <v>163</v>
      </c>
    </row>
    <row r="15" spans="1:8">
      <c r="B15" s="1" t="s">
        <v>1186</v>
      </c>
      <c r="C15" s="11">
        <v>8.59</v>
      </c>
      <c r="D15" s="1" t="s">
        <v>235</v>
      </c>
      <c r="E15" s="1" t="s">
        <v>236</v>
      </c>
      <c r="F15" s="4">
        <v>28</v>
      </c>
      <c r="G15" s="4">
        <v>363.65</v>
      </c>
      <c r="H15" s="4">
        <v>10.53</v>
      </c>
    </row>
    <row r="16" spans="1:8">
      <c r="B16" s="1" t="s">
        <v>1010</v>
      </c>
      <c r="C16" s="11">
        <v>3.45</v>
      </c>
      <c r="D16" s="1" t="s">
        <v>164</v>
      </c>
      <c r="E16" s="1" t="s">
        <v>220</v>
      </c>
      <c r="F16" s="4">
        <v>33</v>
      </c>
      <c r="G16" s="4">
        <v>333.42</v>
      </c>
      <c r="H16" s="4">
        <v>9.66</v>
      </c>
    </row>
    <row r="17" spans="2:8">
      <c r="B17" s="1" t="s">
        <v>1187</v>
      </c>
      <c r="C17" s="11">
        <v>10.09</v>
      </c>
      <c r="D17" s="1" t="s">
        <v>237</v>
      </c>
      <c r="E17" s="1" t="s">
        <v>238</v>
      </c>
      <c r="F17" s="4">
        <v>25</v>
      </c>
      <c r="G17" s="4">
        <v>319.52999999999997</v>
      </c>
      <c r="H17" s="4">
        <v>9.26</v>
      </c>
    </row>
    <row r="18" spans="2:8">
      <c r="B18" s="1" t="s">
        <v>1188</v>
      </c>
      <c r="C18" s="11">
        <v>5.44</v>
      </c>
      <c r="D18" s="1" t="s">
        <v>237</v>
      </c>
      <c r="E18" s="1" t="s">
        <v>239</v>
      </c>
      <c r="F18" s="4">
        <v>25</v>
      </c>
      <c r="G18" s="4">
        <v>316.70999999999998</v>
      </c>
      <c r="H18" s="4">
        <v>9.17</v>
      </c>
    </row>
    <row r="19" spans="2:8">
      <c r="B19" s="1" t="s">
        <v>183</v>
      </c>
      <c r="C19" s="11">
        <v>3.65</v>
      </c>
      <c r="D19" s="1" t="s">
        <v>164</v>
      </c>
      <c r="E19" s="1" t="s">
        <v>184</v>
      </c>
      <c r="F19" s="4">
        <v>28</v>
      </c>
      <c r="G19" s="4">
        <v>283.81</v>
      </c>
      <c r="H19" s="4">
        <v>8.2200000000000006</v>
      </c>
    </row>
    <row r="20" spans="2:8">
      <c r="B20" s="1" t="s">
        <v>1047</v>
      </c>
      <c r="C20" s="11">
        <v>3.72</v>
      </c>
      <c r="D20" s="1" t="s">
        <v>164</v>
      </c>
      <c r="E20" s="1" t="s">
        <v>205</v>
      </c>
      <c r="F20" s="4">
        <v>26</v>
      </c>
      <c r="G20" s="4">
        <v>264.99</v>
      </c>
      <c r="H20" s="4">
        <v>7.68</v>
      </c>
    </row>
    <row r="21" spans="2:8">
      <c r="B21" s="1" t="s">
        <v>240</v>
      </c>
      <c r="C21" s="11">
        <v>3.5</v>
      </c>
      <c r="D21" s="1" t="s">
        <v>164</v>
      </c>
      <c r="E21" s="1" t="s">
        <v>241</v>
      </c>
      <c r="F21" s="4">
        <v>20</v>
      </c>
      <c r="G21" s="4">
        <v>202.38</v>
      </c>
      <c r="H21" s="4">
        <v>5.86</v>
      </c>
    </row>
    <row r="22" spans="2:8">
      <c r="B22" s="1" t="s">
        <v>1182</v>
      </c>
      <c r="C22" s="11">
        <v>3.64</v>
      </c>
      <c r="D22" s="1" t="s">
        <v>164</v>
      </c>
      <c r="E22" s="1" t="s">
        <v>223</v>
      </c>
      <c r="F22" s="4">
        <v>20</v>
      </c>
      <c r="G22" s="4">
        <v>201.96</v>
      </c>
      <c r="H22" s="4">
        <v>5.85</v>
      </c>
    </row>
    <row r="23" spans="2:8">
      <c r="B23" s="1" t="s">
        <v>1183</v>
      </c>
      <c r="C23" s="11">
        <v>3.65</v>
      </c>
      <c r="D23" s="1" t="s">
        <v>164</v>
      </c>
      <c r="E23" s="1" t="s">
        <v>224</v>
      </c>
      <c r="F23" s="4">
        <v>18</v>
      </c>
      <c r="G23" s="4">
        <v>182.69</v>
      </c>
      <c r="H23" s="4">
        <v>5.29</v>
      </c>
    </row>
    <row r="24" spans="2:8">
      <c r="B24" s="1" t="s">
        <v>1189</v>
      </c>
      <c r="C24" s="11">
        <v>3.47</v>
      </c>
      <c r="D24" s="1" t="s">
        <v>164</v>
      </c>
      <c r="E24" s="1" t="s">
        <v>242</v>
      </c>
      <c r="F24" s="4">
        <v>17</v>
      </c>
      <c r="G24" s="4">
        <v>170.7</v>
      </c>
      <c r="H24" s="4">
        <v>4.9400000000000004</v>
      </c>
    </row>
    <row r="25" spans="2:8">
      <c r="B25" s="1" t="s">
        <v>1180</v>
      </c>
      <c r="C25" s="11">
        <v>3.58</v>
      </c>
      <c r="D25" s="1" t="s">
        <v>164</v>
      </c>
      <c r="E25" s="1" t="s">
        <v>210</v>
      </c>
      <c r="F25" s="4">
        <v>13</v>
      </c>
      <c r="G25" s="4">
        <v>132.02000000000001</v>
      </c>
      <c r="H25" s="4">
        <v>3.82</v>
      </c>
    </row>
    <row r="26" spans="2:8">
      <c r="B26" s="1" t="s">
        <v>1190</v>
      </c>
      <c r="C26" s="11">
        <v>5.2</v>
      </c>
      <c r="D26" s="1" t="s">
        <v>243</v>
      </c>
      <c r="E26" s="1" t="s">
        <v>244</v>
      </c>
      <c r="F26" s="4">
        <v>10</v>
      </c>
      <c r="G26" s="4">
        <v>102.06</v>
      </c>
      <c r="H26" s="4">
        <v>2.96</v>
      </c>
    </row>
    <row r="27" spans="2:8">
      <c r="B27" s="1" t="s">
        <v>1191</v>
      </c>
      <c r="C27" s="11">
        <v>4.07</v>
      </c>
      <c r="D27" s="1" t="s">
        <v>164</v>
      </c>
      <c r="E27" s="1" t="s">
        <v>245</v>
      </c>
      <c r="F27" s="4">
        <v>5</v>
      </c>
      <c r="G27" s="4">
        <v>50.83</v>
      </c>
      <c r="H27" s="4">
        <v>1.47</v>
      </c>
    </row>
    <row r="28" spans="2:8">
      <c r="B28" s="1" t="s">
        <v>246</v>
      </c>
      <c r="C28" s="11">
        <v>3.58</v>
      </c>
      <c r="D28" s="1" t="s">
        <v>164</v>
      </c>
      <c r="E28" s="1" t="s">
        <v>247</v>
      </c>
      <c r="F28" s="4">
        <v>5</v>
      </c>
      <c r="G28" s="4">
        <v>50.69</v>
      </c>
      <c r="H28" s="4">
        <v>1.47</v>
      </c>
    </row>
    <row r="29" spans="2:8">
      <c r="B29" s="1" t="s">
        <v>1184</v>
      </c>
      <c r="C29" s="11">
        <v>3.52</v>
      </c>
      <c r="D29" s="1" t="s">
        <v>164</v>
      </c>
      <c r="E29" s="1" t="s">
        <v>225</v>
      </c>
      <c r="F29" s="4">
        <v>3</v>
      </c>
      <c r="G29" s="4">
        <v>30.52</v>
      </c>
      <c r="H29" s="4">
        <v>0.88</v>
      </c>
    </row>
    <row r="30" spans="2:8">
      <c r="B30" s="1" t="s">
        <v>248</v>
      </c>
      <c r="C30" s="11">
        <v>3.53</v>
      </c>
      <c r="D30" s="1" t="s">
        <v>164</v>
      </c>
      <c r="E30" s="1" t="s">
        <v>249</v>
      </c>
      <c r="F30" s="4">
        <v>1</v>
      </c>
      <c r="G30" s="4">
        <v>10.23</v>
      </c>
      <c r="H30" s="4">
        <v>0.3</v>
      </c>
    </row>
    <row r="31" spans="2:8">
      <c r="B31" s="1" t="s">
        <v>1192</v>
      </c>
      <c r="C31" s="11">
        <v>5.76</v>
      </c>
      <c r="D31" s="1" t="s">
        <v>250</v>
      </c>
      <c r="E31" s="1" t="s">
        <v>251</v>
      </c>
      <c r="F31" s="4">
        <v>500</v>
      </c>
      <c r="G31" s="4">
        <v>5.03</v>
      </c>
      <c r="H31" s="4">
        <v>0.15</v>
      </c>
    </row>
    <row r="32" spans="2:8">
      <c r="B32" s="2" t="s">
        <v>937</v>
      </c>
      <c r="C32" s="10"/>
      <c r="D32" s="2"/>
      <c r="E32" s="2"/>
      <c r="F32" s="7"/>
      <c r="G32" s="7">
        <f>SUM(G11:G31)</f>
        <v>3021.22</v>
      </c>
      <c r="H32" s="7">
        <f>SUM(H11:H31)</f>
        <v>87.509999999999977</v>
      </c>
    </row>
    <row r="33" spans="2:8">
      <c r="B33" s="2" t="s">
        <v>190</v>
      </c>
      <c r="C33" s="10"/>
      <c r="D33" s="2"/>
      <c r="E33" s="2"/>
      <c r="F33" s="7"/>
      <c r="G33" s="7">
        <v>274.27</v>
      </c>
      <c r="H33" s="7">
        <v>7.94</v>
      </c>
    </row>
    <row r="34" spans="2:8">
      <c r="B34" s="2" t="s">
        <v>144</v>
      </c>
      <c r="C34" s="10"/>
      <c r="D34" s="2"/>
      <c r="E34" s="2"/>
      <c r="F34" s="7"/>
      <c r="G34" s="7">
        <v>3295.49</v>
      </c>
      <c r="H34" s="7">
        <v>95.46</v>
      </c>
    </row>
    <row r="35" spans="2:8">
      <c r="B35" s="2" t="s">
        <v>191</v>
      </c>
      <c r="C35" s="10"/>
      <c r="D35" s="2"/>
      <c r="E35" s="2"/>
      <c r="F35" s="7"/>
      <c r="G35" s="7">
        <v>156.68288331000031</v>
      </c>
      <c r="H35" s="7">
        <v>4.5400000000000063</v>
      </c>
    </row>
    <row r="36" spans="2:8">
      <c r="B36" s="2" t="s">
        <v>146</v>
      </c>
      <c r="C36" s="10"/>
      <c r="D36" s="2"/>
      <c r="E36" s="2"/>
      <c r="F36" s="7"/>
      <c r="G36" s="7">
        <v>3452.1728833100001</v>
      </c>
      <c r="H36" s="7">
        <v>100</v>
      </c>
    </row>
    <row r="37" spans="2:8">
      <c r="B37" s="1" t="s">
        <v>147</v>
      </c>
    </row>
    <row r="38" spans="2:8">
      <c r="B38" s="1" t="s">
        <v>148</v>
      </c>
    </row>
    <row r="39" spans="2:8">
      <c r="B39" s="2"/>
    </row>
    <row r="40" spans="2:8" ht="25.5">
      <c r="B40" s="8" t="s">
        <v>149</v>
      </c>
      <c r="C40" s="11" t="s">
        <v>150</v>
      </c>
    </row>
    <row r="41" spans="2:8">
      <c r="B41" s="2"/>
    </row>
    <row r="42" spans="2:8">
      <c r="B42" s="2" t="s">
        <v>151</v>
      </c>
    </row>
    <row r="43" spans="2:8">
      <c r="B43" s="2" t="s">
        <v>152</v>
      </c>
    </row>
    <row r="44" spans="2:8">
      <c r="B44" s="2" t="s">
        <v>252</v>
      </c>
      <c r="C44" s="10"/>
    </row>
    <row r="45" spans="2:8">
      <c r="B45" s="2" t="s">
        <v>253</v>
      </c>
      <c r="C45" s="10"/>
    </row>
    <row r="46" spans="2:8">
      <c r="B46" s="2" t="s">
        <v>254</v>
      </c>
      <c r="C46" s="10"/>
    </row>
    <row r="47" spans="2:8">
      <c r="B47" s="2" t="s">
        <v>255</v>
      </c>
      <c r="C47" s="10"/>
    </row>
    <row r="48" spans="2:8">
      <c r="B48" s="2" t="s">
        <v>256</v>
      </c>
      <c r="C48" s="10"/>
    </row>
    <row r="49" spans="2:3">
      <c r="B49" s="2" t="s">
        <v>257</v>
      </c>
      <c r="C49" s="10"/>
    </row>
    <row r="50" spans="2:3">
      <c r="B50" s="2" t="s">
        <v>258</v>
      </c>
      <c r="C50" s="10"/>
    </row>
    <row r="51" spans="2:3">
      <c r="B51" s="2" t="s">
        <v>259</v>
      </c>
      <c r="C51" s="10"/>
    </row>
    <row r="52" spans="2:3">
      <c r="B52" s="2" t="s">
        <v>161</v>
      </c>
      <c r="C52" s="10"/>
    </row>
    <row r="53" spans="2:3">
      <c r="B53" s="9" t="s">
        <v>1240</v>
      </c>
    </row>
  </sheetData>
  <mergeCells count="2">
    <mergeCell ref="B1:E1"/>
    <mergeCell ref="C3:C7"/>
  </mergeCells>
  <hyperlinks>
    <hyperlink ref="A1" location="Index!A1" display="Index" xr:uid="{00000000-0004-0000-1100-000000000000}"/>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7"/>
  <dimension ref="A1:H48"/>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0</v>
      </c>
      <c r="B1" s="265" t="s">
        <v>948</v>
      </c>
      <c r="C1" s="265"/>
      <c r="D1" s="265"/>
      <c r="E1" s="265"/>
    </row>
    <row r="2" spans="1:8" ht="13.5" thickBot="1"/>
    <row r="3" spans="1:8" ht="15">
      <c r="B3" s="96" t="s">
        <v>2503</v>
      </c>
      <c r="C3" s="266"/>
    </row>
    <row r="4" spans="1:8" ht="15">
      <c r="B4" s="97" t="s">
        <v>2497</v>
      </c>
      <c r="C4" s="267"/>
    </row>
    <row r="5" spans="1:8" ht="15">
      <c r="B5" s="98" t="s">
        <v>2359</v>
      </c>
      <c r="C5" s="267"/>
    </row>
    <row r="6" spans="1:8" ht="15">
      <c r="B6" s="98" t="s">
        <v>2498</v>
      </c>
      <c r="C6" s="267"/>
    </row>
    <row r="7" spans="1:8" ht="15.75" thickBot="1">
      <c r="B7" s="101" t="s">
        <v>2499</v>
      </c>
      <c r="C7" s="268"/>
    </row>
    <row r="9" spans="1:8">
      <c r="B9" s="1" t="s">
        <v>48</v>
      </c>
    </row>
    <row r="11" spans="1:8">
      <c r="B11" s="5" t="s">
        <v>49</v>
      </c>
      <c r="C11" s="42" t="s">
        <v>50</v>
      </c>
      <c r="D11" s="5" t="s">
        <v>51</v>
      </c>
      <c r="E11" s="5" t="s">
        <v>52</v>
      </c>
      <c r="F11" s="6" t="s">
        <v>53</v>
      </c>
      <c r="G11" s="6" t="s">
        <v>54</v>
      </c>
      <c r="H11" s="6" t="s">
        <v>55</v>
      </c>
    </row>
    <row r="12" spans="1:8">
      <c r="B12" s="2" t="s">
        <v>56</v>
      </c>
    </row>
    <row r="13" spans="1:8">
      <c r="B13" s="2" t="s">
        <v>57</v>
      </c>
    </row>
    <row r="14" spans="1:8">
      <c r="B14" s="2" t="s">
        <v>260</v>
      </c>
    </row>
    <row r="15" spans="1:8">
      <c r="B15" s="1" t="s">
        <v>1180</v>
      </c>
      <c r="C15" s="11">
        <v>3.58</v>
      </c>
      <c r="D15" s="1" t="s">
        <v>164</v>
      </c>
      <c r="E15" s="1" t="s">
        <v>210</v>
      </c>
      <c r="F15" s="4">
        <v>37</v>
      </c>
      <c r="G15" s="4">
        <v>375.74</v>
      </c>
      <c r="H15" s="4">
        <v>10.84</v>
      </c>
    </row>
    <row r="16" spans="1:8">
      <c r="B16" s="1" t="s">
        <v>202</v>
      </c>
      <c r="C16" s="11">
        <v>3.37</v>
      </c>
      <c r="D16" s="1" t="s">
        <v>167</v>
      </c>
      <c r="E16" s="1" t="s">
        <v>203</v>
      </c>
      <c r="F16" s="4">
        <v>35</v>
      </c>
      <c r="G16" s="4">
        <v>354.64</v>
      </c>
      <c r="H16" s="4">
        <v>10.23</v>
      </c>
    </row>
    <row r="17" spans="2:8">
      <c r="B17" s="1" t="s">
        <v>1178</v>
      </c>
      <c r="C17" s="11">
        <v>3.9</v>
      </c>
      <c r="D17" s="1" t="s">
        <v>164</v>
      </c>
      <c r="E17" s="1" t="s">
        <v>207</v>
      </c>
      <c r="F17" s="4">
        <v>33000</v>
      </c>
      <c r="G17" s="4">
        <v>336.23</v>
      </c>
      <c r="H17" s="4">
        <v>9.6999999999999993</v>
      </c>
    </row>
    <row r="18" spans="2:8">
      <c r="B18" s="1" t="s">
        <v>183</v>
      </c>
      <c r="C18" s="11">
        <v>3.65</v>
      </c>
      <c r="D18" s="1" t="s">
        <v>164</v>
      </c>
      <c r="E18" s="1" t="s">
        <v>184</v>
      </c>
      <c r="F18" s="4">
        <v>33</v>
      </c>
      <c r="G18" s="4">
        <v>334.49</v>
      </c>
      <c r="H18" s="4">
        <v>9.65</v>
      </c>
    </row>
    <row r="19" spans="2:8">
      <c r="B19" s="1" t="s">
        <v>1011</v>
      </c>
      <c r="C19" s="11">
        <v>3.52</v>
      </c>
      <c r="D19" s="1" t="s">
        <v>164</v>
      </c>
      <c r="E19" s="1" t="s">
        <v>261</v>
      </c>
      <c r="F19" s="4">
        <v>26</v>
      </c>
      <c r="G19" s="4">
        <v>331.76</v>
      </c>
      <c r="H19" s="4">
        <v>9.57</v>
      </c>
    </row>
    <row r="20" spans="2:8">
      <c r="B20" s="1" t="s">
        <v>1189</v>
      </c>
      <c r="C20" s="11">
        <v>3.47</v>
      </c>
      <c r="D20" s="1" t="s">
        <v>164</v>
      </c>
      <c r="E20" s="1" t="s">
        <v>242</v>
      </c>
      <c r="F20" s="4">
        <v>33</v>
      </c>
      <c r="G20" s="4">
        <v>331.35</v>
      </c>
      <c r="H20" s="4">
        <v>9.56</v>
      </c>
    </row>
    <row r="21" spans="2:8">
      <c r="B21" s="1" t="s">
        <v>240</v>
      </c>
      <c r="C21" s="11">
        <v>3.5</v>
      </c>
      <c r="D21" s="1" t="s">
        <v>164</v>
      </c>
      <c r="E21" s="1" t="s">
        <v>241</v>
      </c>
      <c r="F21" s="4">
        <v>32</v>
      </c>
      <c r="G21" s="4">
        <v>323.8</v>
      </c>
      <c r="H21" s="4">
        <v>9.34</v>
      </c>
    </row>
    <row r="22" spans="2:8">
      <c r="B22" s="1" t="s">
        <v>1182</v>
      </c>
      <c r="C22" s="11">
        <v>3.64</v>
      </c>
      <c r="D22" s="1" t="s">
        <v>164</v>
      </c>
      <c r="E22" s="1" t="s">
        <v>223</v>
      </c>
      <c r="F22" s="4">
        <v>30</v>
      </c>
      <c r="G22" s="4">
        <v>302.95</v>
      </c>
      <c r="H22" s="4">
        <v>8.74</v>
      </c>
    </row>
    <row r="23" spans="2:8">
      <c r="B23" s="1" t="s">
        <v>248</v>
      </c>
      <c r="C23" s="11">
        <v>3.53</v>
      </c>
      <c r="D23" s="1" t="s">
        <v>164</v>
      </c>
      <c r="E23" s="1" t="s">
        <v>249</v>
      </c>
      <c r="F23" s="4">
        <v>20</v>
      </c>
      <c r="G23" s="4">
        <v>204.61</v>
      </c>
      <c r="H23" s="4">
        <v>5.9</v>
      </c>
    </row>
    <row r="24" spans="2:8">
      <c r="B24" s="1" t="s">
        <v>1193</v>
      </c>
      <c r="C24" s="11">
        <v>3.49</v>
      </c>
      <c r="D24" s="1" t="s">
        <v>164</v>
      </c>
      <c r="E24" s="1" t="s">
        <v>262</v>
      </c>
      <c r="F24" s="4">
        <v>1</v>
      </c>
      <c r="G24" s="4">
        <v>101.09</v>
      </c>
      <c r="H24" s="4">
        <v>2.92</v>
      </c>
    </row>
    <row r="25" spans="2:8">
      <c r="B25" s="1" t="s">
        <v>1194</v>
      </c>
      <c r="C25" s="11">
        <v>3.4</v>
      </c>
      <c r="D25" s="1" t="s">
        <v>164</v>
      </c>
      <c r="E25" s="1" t="s">
        <v>263</v>
      </c>
      <c r="F25" s="4">
        <v>10</v>
      </c>
      <c r="G25" s="4">
        <v>100.31</v>
      </c>
      <c r="H25" s="4">
        <v>2.89</v>
      </c>
    </row>
    <row r="26" spans="2:8">
      <c r="B26" s="1" t="s">
        <v>1184</v>
      </c>
      <c r="C26" s="11">
        <v>3.52</v>
      </c>
      <c r="D26" s="1" t="s">
        <v>164</v>
      </c>
      <c r="E26" s="1" t="s">
        <v>225</v>
      </c>
      <c r="F26" s="4">
        <v>3</v>
      </c>
      <c r="G26" s="4">
        <v>30.52</v>
      </c>
      <c r="H26" s="4">
        <v>0.88</v>
      </c>
    </row>
    <row r="27" spans="2:8">
      <c r="B27" s="2" t="s">
        <v>189</v>
      </c>
      <c r="C27" s="10"/>
      <c r="D27" s="2"/>
      <c r="E27" s="2"/>
      <c r="F27" s="7"/>
      <c r="G27" s="7">
        <f>SUM(G11:G26)</f>
        <v>3127.4900000000002</v>
      </c>
      <c r="H27" s="7">
        <f>SUM(H11:H26)</f>
        <v>90.22</v>
      </c>
    </row>
    <row r="28" spans="2:8">
      <c r="B28" s="2" t="s">
        <v>190</v>
      </c>
      <c r="C28" s="10"/>
      <c r="D28" s="2"/>
      <c r="E28" s="2"/>
      <c r="F28" s="7"/>
      <c r="G28" s="7">
        <v>151.88999999999999</v>
      </c>
      <c r="H28" s="7">
        <v>4.38</v>
      </c>
    </row>
    <row r="29" spans="2:8">
      <c r="B29" s="2" t="s">
        <v>144</v>
      </c>
      <c r="C29" s="10"/>
      <c r="D29" s="2"/>
      <c r="E29" s="2"/>
      <c r="F29" s="7"/>
      <c r="G29" s="7">
        <v>3279.3799999999997</v>
      </c>
      <c r="H29" s="7">
        <v>94.63</v>
      </c>
    </row>
    <row r="30" spans="2:8">
      <c r="B30" s="2" t="s">
        <v>191</v>
      </c>
      <c r="C30" s="10"/>
      <c r="D30" s="2"/>
      <c r="E30" s="2"/>
      <c r="F30" s="7"/>
      <c r="G30" s="7">
        <v>186.04622051000013</v>
      </c>
      <c r="H30" s="7">
        <v>5.3700000000000045</v>
      </c>
    </row>
    <row r="31" spans="2:8">
      <c r="B31" s="2" t="s">
        <v>146</v>
      </c>
      <c r="C31" s="10"/>
      <c r="D31" s="2"/>
      <c r="E31" s="2"/>
      <c r="F31" s="7"/>
      <c r="G31" s="7">
        <v>3465.4262205099999</v>
      </c>
      <c r="H31" s="7">
        <v>100</v>
      </c>
    </row>
    <row r="32" spans="2:8">
      <c r="B32" s="1" t="s">
        <v>147</v>
      </c>
    </row>
    <row r="33" spans="2:3">
      <c r="B33" s="1" t="s">
        <v>148</v>
      </c>
    </row>
    <row r="34" spans="2:3">
      <c r="B34" s="2"/>
    </row>
    <row r="35" spans="2:3" ht="25.5">
      <c r="B35" s="8" t="s">
        <v>149</v>
      </c>
      <c r="C35" s="11" t="s">
        <v>150</v>
      </c>
    </row>
    <row r="36" spans="2:3">
      <c r="B36" s="2"/>
    </row>
    <row r="37" spans="2:3">
      <c r="B37" s="2" t="s">
        <v>151</v>
      </c>
    </row>
    <row r="38" spans="2:3">
      <c r="B38" s="2" t="s">
        <v>152</v>
      </c>
    </row>
    <row r="39" spans="2:3">
      <c r="B39" s="2" t="s">
        <v>264</v>
      </c>
      <c r="C39" s="10"/>
    </row>
    <row r="40" spans="2:3">
      <c r="B40" s="2" t="s">
        <v>265</v>
      </c>
      <c r="C40" s="10"/>
    </row>
    <row r="41" spans="2:3">
      <c r="B41" s="2" t="s">
        <v>266</v>
      </c>
      <c r="C41" s="10"/>
    </row>
    <row r="42" spans="2:3">
      <c r="B42" s="2" t="s">
        <v>267</v>
      </c>
      <c r="C42" s="10"/>
    </row>
    <row r="43" spans="2:3">
      <c r="B43" s="2" t="s">
        <v>268</v>
      </c>
      <c r="C43" s="10"/>
    </row>
    <row r="44" spans="2:3">
      <c r="B44" s="2" t="s">
        <v>269</v>
      </c>
      <c r="C44" s="10"/>
    </row>
    <row r="45" spans="2:3">
      <c r="B45" s="2" t="s">
        <v>270</v>
      </c>
      <c r="C45" s="10"/>
    </row>
    <row r="46" spans="2:3">
      <c r="B46" s="2" t="s">
        <v>271</v>
      </c>
      <c r="C46" s="10"/>
    </row>
    <row r="47" spans="2:3">
      <c r="B47" s="2" t="s">
        <v>161</v>
      </c>
      <c r="C47" s="10"/>
    </row>
    <row r="48" spans="2:3">
      <c r="B48" s="9" t="s">
        <v>935</v>
      </c>
    </row>
  </sheetData>
  <mergeCells count="2">
    <mergeCell ref="B1:E1"/>
    <mergeCell ref="C3:C7"/>
  </mergeCells>
  <hyperlinks>
    <hyperlink ref="A1" location="Index!A1" display="Index" xr:uid="{00000000-0004-0000-1200-000000000000}"/>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6"/>
  <dimension ref="A1:H49"/>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0</v>
      </c>
      <c r="B1" s="265" t="s">
        <v>947</v>
      </c>
      <c r="C1" s="265"/>
      <c r="D1" s="265"/>
      <c r="E1" s="265"/>
    </row>
    <row r="2" spans="1:8" ht="13.5" thickBot="1"/>
    <row r="3" spans="1:8" ht="15">
      <c r="B3" s="96" t="s">
        <v>2504</v>
      </c>
      <c r="C3" s="266"/>
    </row>
    <row r="4" spans="1:8" ht="15">
      <c r="B4" s="97" t="s">
        <v>2497</v>
      </c>
      <c r="C4" s="267"/>
    </row>
    <row r="5" spans="1:8" ht="15">
      <c r="B5" s="98" t="s">
        <v>2359</v>
      </c>
      <c r="C5" s="267"/>
    </row>
    <row r="6" spans="1:8" ht="15">
      <c r="B6" s="98" t="s">
        <v>2498</v>
      </c>
      <c r="C6" s="267"/>
    </row>
    <row r="7" spans="1:8" ht="15.75" thickBot="1">
      <c r="B7" s="101" t="s">
        <v>2499</v>
      </c>
      <c r="C7" s="268"/>
    </row>
    <row r="9" spans="1:8">
      <c r="B9" s="1" t="s">
        <v>48</v>
      </c>
    </row>
    <row r="11" spans="1:8">
      <c r="B11" s="5" t="s">
        <v>49</v>
      </c>
      <c r="C11" s="42" t="s">
        <v>50</v>
      </c>
      <c r="D11" s="5" t="s">
        <v>51</v>
      </c>
      <c r="E11" s="5" t="s">
        <v>52</v>
      </c>
      <c r="F11" s="6" t="s">
        <v>53</v>
      </c>
      <c r="G11" s="6" t="s">
        <v>54</v>
      </c>
      <c r="H11" s="6" t="s">
        <v>55</v>
      </c>
    </row>
    <row r="12" spans="1:8">
      <c r="B12" s="2" t="s">
        <v>56</v>
      </c>
    </row>
    <row r="13" spans="1:8">
      <c r="B13" s="2" t="s">
        <v>57</v>
      </c>
    </row>
    <row r="14" spans="1:8">
      <c r="B14" s="2" t="s">
        <v>260</v>
      </c>
    </row>
    <row r="15" spans="1:8">
      <c r="B15" s="1" t="s">
        <v>1180</v>
      </c>
      <c r="C15" s="11">
        <v>3.58</v>
      </c>
      <c r="D15" s="1" t="s">
        <v>164</v>
      </c>
      <c r="E15" s="1" t="s">
        <v>210</v>
      </c>
      <c r="F15" s="4">
        <v>64</v>
      </c>
      <c r="G15" s="4">
        <v>649.92999999999995</v>
      </c>
      <c r="H15" s="4">
        <v>11.22</v>
      </c>
    </row>
    <row r="16" spans="1:8">
      <c r="B16" s="1" t="s">
        <v>183</v>
      </c>
      <c r="C16" s="11">
        <v>3.65</v>
      </c>
      <c r="D16" s="1" t="s">
        <v>164</v>
      </c>
      <c r="E16" s="1" t="s">
        <v>184</v>
      </c>
      <c r="F16" s="4">
        <v>60</v>
      </c>
      <c r="G16" s="4">
        <v>608.16999999999996</v>
      </c>
      <c r="H16" s="4">
        <v>10.49</v>
      </c>
    </row>
    <row r="17" spans="2:8">
      <c r="B17" s="1" t="s">
        <v>1011</v>
      </c>
      <c r="C17" s="11">
        <v>3.52</v>
      </c>
      <c r="D17" s="1" t="s">
        <v>164</v>
      </c>
      <c r="E17" s="1" t="s">
        <v>261</v>
      </c>
      <c r="F17" s="4">
        <v>44</v>
      </c>
      <c r="G17" s="4">
        <v>561.45000000000005</v>
      </c>
      <c r="H17" s="4">
        <v>9.69</v>
      </c>
    </row>
    <row r="18" spans="2:8">
      <c r="B18" s="1" t="s">
        <v>1178</v>
      </c>
      <c r="C18" s="11">
        <v>3.9</v>
      </c>
      <c r="D18" s="1" t="s">
        <v>164</v>
      </c>
      <c r="E18" s="1" t="s">
        <v>207</v>
      </c>
      <c r="F18" s="4">
        <v>55000</v>
      </c>
      <c r="G18" s="4">
        <v>560.38</v>
      </c>
      <c r="H18" s="4">
        <v>9.67</v>
      </c>
    </row>
    <row r="19" spans="2:8">
      <c r="B19" s="1" t="s">
        <v>202</v>
      </c>
      <c r="C19" s="11">
        <v>3.37</v>
      </c>
      <c r="D19" s="1" t="s">
        <v>167</v>
      </c>
      <c r="E19" s="1" t="s">
        <v>203</v>
      </c>
      <c r="F19" s="4">
        <v>54</v>
      </c>
      <c r="G19" s="4">
        <v>547.15</v>
      </c>
      <c r="H19" s="4">
        <v>9.44</v>
      </c>
    </row>
    <row r="20" spans="2:8">
      <c r="B20" s="1" t="s">
        <v>221</v>
      </c>
      <c r="C20" s="11">
        <v>3.4</v>
      </c>
      <c r="D20" s="1" t="s">
        <v>164</v>
      </c>
      <c r="E20" s="1" t="s">
        <v>222</v>
      </c>
      <c r="F20" s="4">
        <v>51</v>
      </c>
      <c r="G20" s="4">
        <v>515.22</v>
      </c>
      <c r="H20" s="4">
        <v>8.89</v>
      </c>
    </row>
    <row r="21" spans="2:8">
      <c r="B21" s="1" t="s">
        <v>1189</v>
      </c>
      <c r="C21" s="11">
        <v>3.47</v>
      </c>
      <c r="D21" s="1" t="s">
        <v>164</v>
      </c>
      <c r="E21" s="1" t="s">
        <v>242</v>
      </c>
      <c r="F21" s="4">
        <v>50</v>
      </c>
      <c r="G21" s="4">
        <v>502.05</v>
      </c>
      <c r="H21" s="4">
        <v>8.66</v>
      </c>
    </row>
    <row r="22" spans="2:8">
      <c r="B22" s="1" t="s">
        <v>1191</v>
      </c>
      <c r="C22" s="11">
        <v>4.07</v>
      </c>
      <c r="D22" s="1" t="s">
        <v>164</v>
      </c>
      <c r="E22" s="1" t="s">
        <v>245</v>
      </c>
      <c r="F22" s="4">
        <v>45</v>
      </c>
      <c r="G22" s="4">
        <v>457.43</v>
      </c>
      <c r="H22" s="4">
        <v>7.89</v>
      </c>
    </row>
    <row r="23" spans="2:8">
      <c r="B23" s="1" t="s">
        <v>248</v>
      </c>
      <c r="C23" s="11">
        <v>3.53</v>
      </c>
      <c r="D23" s="1" t="s">
        <v>164</v>
      </c>
      <c r="E23" s="1" t="s">
        <v>249</v>
      </c>
      <c r="F23" s="4">
        <v>30</v>
      </c>
      <c r="G23" s="4">
        <v>306.92</v>
      </c>
      <c r="H23" s="4">
        <v>5.3</v>
      </c>
    </row>
    <row r="24" spans="2:8">
      <c r="B24" s="1" t="s">
        <v>1195</v>
      </c>
      <c r="C24" s="11">
        <v>4.07</v>
      </c>
      <c r="D24" s="1" t="s">
        <v>164</v>
      </c>
      <c r="E24" s="1" t="s">
        <v>272</v>
      </c>
      <c r="F24" s="4">
        <v>20</v>
      </c>
      <c r="G24" s="4">
        <v>202.66</v>
      </c>
      <c r="H24" s="4">
        <v>3.5</v>
      </c>
    </row>
    <row r="25" spans="2:8">
      <c r="B25" s="1" t="s">
        <v>1182</v>
      </c>
      <c r="C25" s="11">
        <v>3.64</v>
      </c>
      <c r="D25" s="1" t="s">
        <v>164</v>
      </c>
      <c r="E25" s="1" t="s">
        <v>223</v>
      </c>
      <c r="F25" s="4">
        <v>17</v>
      </c>
      <c r="G25" s="4">
        <v>171.67</v>
      </c>
      <c r="H25" s="4">
        <v>2.96</v>
      </c>
    </row>
    <row r="26" spans="2:8">
      <c r="B26" s="1" t="s">
        <v>1184</v>
      </c>
      <c r="C26" s="11">
        <v>3.52</v>
      </c>
      <c r="D26" s="1" t="s">
        <v>164</v>
      </c>
      <c r="E26" s="1" t="s">
        <v>225</v>
      </c>
      <c r="F26" s="4">
        <v>3</v>
      </c>
      <c r="G26" s="4">
        <v>30.52</v>
      </c>
      <c r="H26" s="4">
        <v>0.53</v>
      </c>
    </row>
    <row r="27" spans="2:8">
      <c r="B27" s="1" t="s">
        <v>187</v>
      </c>
      <c r="C27" s="11">
        <v>3.49</v>
      </c>
      <c r="D27" s="1" t="s">
        <v>164</v>
      </c>
      <c r="E27" s="1" t="s">
        <v>188</v>
      </c>
      <c r="F27" s="4">
        <v>1</v>
      </c>
      <c r="G27" s="4">
        <v>10.1</v>
      </c>
      <c r="H27" s="4">
        <v>0.17</v>
      </c>
    </row>
    <row r="28" spans="2:8">
      <c r="B28" s="2" t="s">
        <v>189</v>
      </c>
      <c r="C28" s="10"/>
      <c r="D28" s="2"/>
      <c r="E28" s="2"/>
      <c r="F28" s="7"/>
      <c r="G28" s="7">
        <f>SUM(G11:G27)</f>
        <v>5123.6500000000015</v>
      </c>
      <c r="H28" s="7">
        <f>SUM(H11:H27)</f>
        <v>88.41</v>
      </c>
    </row>
    <row r="29" spans="2:8">
      <c r="B29" s="2" t="s">
        <v>190</v>
      </c>
      <c r="C29" s="10"/>
      <c r="D29" s="2"/>
      <c r="E29" s="2"/>
      <c r="F29" s="7"/>
      <c r="G29" s="7">
        <v>236.02</v>
      </c>
      <c r="H29" s="7">
        <v>4.07</v>
      </c>
    </row>
    <row r="30" spans="2:8">
      <c r="B30" s="2" t="s">
        <v>144</v>
      </c>
      <c r="C30" s="10"/>
      <c r="D30" s="2"/>
      <c r="E30" s="2"/>
      <c r="F30" s="7"/>
      <c r="G30" s="7">
        <v>5359.67</v>
      </c>
      <c r="H30" s="7">
        <v>92.49</v>
      </c>
    </row>
    <row r="31" spans="2:8">
      <c r="B31" s="2" t="s">
        <v>191</v>
      </c>
      <c r="C31" s="10"/>
      <c r="D31" s="2"/>
      <c r="E31" s="2"/>
      <c r="F31" s="7"/>
      <c r="G31" s="7">
        <v>435.18122109000024</v>
      </c>
      <c r="H31" s="7">
        <v>7.5100000000000051</v>
      </c>
    </row>
    <row r="32" spans="2:8">
      <c r="B32" s="2" t="s">
        <v>146</v>
      </c>
      <c r="C32" s="10"/>
      <c r="D32" s="2"/>
      <c r="E32" s="2"/>
      <c r="F32" s="7"/>
      <c r="G32" s="7">
        <v>5794.8512210899999</v>
      </c>
      <c r="H32" s="7">
        <v>100</v>
      </c>
    </row>
    <row r="33" spans="2:3">
      <c r="B33" s="1" t="s">
        <v>147</v>
      </c>
    </row>
    <row r="34" spans="2:3">
      <c r="B34" s="1" t="s">
        <v>148</v>
      </c>
    </row>
    <row r="35" spans="2:3">
      <c r="B35" s="2"/>
    </row>
    <row r="36" spans="2:3" ht="25.5">
      <c r="B36" s="8" t="s">
        <v>149</v>
      </c>
      <c r="C36" s="11" t="s">
        <v>150</v>
      </c>
    </row>
    <row r="37" spans="2:3">
      <c r="B37" s="2"/>
    </row>
    <row r="38" spans="2:3">
      <c r="B38" s="2" t="s">
        <v>151</v>
      </c>
    </row>
    <row r="39" spans="2:3">
      <c r="B39" s="2" t="s">
        <v>152</v>
      </c>
    </row>
    <row r="40" spans="2:3">
      <c r="B40" s="2" t="s">
        <v>273</v>
      </c>
      <c r="C40" s="10"/>
    </row>
    <row r="41" spans="2:3">
      <c r="B41" s="2" t="s">
        <v>274</v>
      </c>
      <c r="C41" s="10"/>
    </row>
    <row r="42" spans="2:3">
      <c r="B42" s="2" t="s">
        <v>275</v>
      </c>
      <c r="C42" s="10"/>
    </row>
    <row r="43" spans="2:3">
      <c r="B43" s="2" t="s">
        <v>276</v>
      </c>
      <c r="C43" s="10"/>
    </row>
    <row r="44" spans="2:3">
      <c r="B44" s="2" t="s">
        <v>1271</v>
      </c>
      <c r="C44" s="10"/>
    </row>
    <row r="45" spans="2:3">
      <c r="B45" s="2" t="s">
        <v>1272</v>
      </c>
      <c r="C45" s="10"/>
    </row>
    <row r="46" spans="2:3">
      <c r="B46" s="2" t="s">
        <v>277</v>
      </c>
      <c r="C46" s="10"/>
    </row>
    <row r="47" spans="2:3">
      <c r="B47" s="2" t="s">
        <v>1273</v>
      </c>
      <c r="C47" s="10"/>
    </row>
    <row r="48" spans="2:3">
      <c r="B48" s="2" t="s">
        <v>161</v>
      </c>
      <c r="C48" s="10"/>
    </row>
    <row r="49" spans="2:2">
      <c r="B49" s="9" t="s">
        <v>935</v>
      </c>
    </row>
  </sheetData>
  <mergeCells count="2">
    <mergeCell ref="B1:E1"/>
    <mergeCell ref="C3:C7"/>
  </mergeCells>
  <hyperlinks>
    <hyperlink ref="A1" location="Index!A1" display="Index" xr:uid="{00000000-0004-0000-1300-000000000000}"/>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5"/>
  <dimension ref="A1:H55"/>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bestFit="1" customWidth="1"/>
    <col min="9" max="16384" width="9.140625" style="1"/>
  </cols>
  <sheetData>
    <row r="1" spans="1:8">
      <c r="A1" s="3" t="s">
        <v>0</v>
      </c>
      <c r="B1" s="265" t="s">
        <v>946</v>
      </c>
      <c r="C1" s="265"/>
      <c r="D1" s="265"/>
      <c r="E1" s="265"/>
    </row>
    <row r="2" spans="1:8" ht="13.5" thickBot="1"/>
    <row r="3" spans="1:8" ht="15">
      <c r="B3" s="96" t="s">
        <v>2505</v>
      </c>
      <c r="C3" s="266"/>
    </row>
    <row r="4" spans="1:8" ht="15">
      <c r="B4" s="97" t="s">
        <v>2497</v>
      </c>
      <c r="C4" s="267"/>
    </row>
    <row r="5" spans="1:8" ht="15">
      <c r="B5" s="98" t="s">
        <v>2359</v>
      </c>
      <c r="C5" s="267"/>
    </row>
    <row r="6" spans="1:8" ht="15">
      <c r="B6" s="98" t="s">
        <v>2498</v>
      </c>
      <c r="C6" s="267"/>
    </row>
    <row r="7" spans="1:8" ht="15.75" thickBot="1">
      <c r="B7" s="101" t="s">
        <v>2499</v>
      </c>
      <c r="C7" s="268"/>
    </row>
    <row r="9" spans="1:8">
      <c r="B9" s="1" t="s">
        <v>48</v>
      </c>
    </row>
    <row r="11" spans="1:8">
      <c r="B11" s="5" t="s">
        <v>49</v>
      </c>
      <c r="C11" s="42" t="s">
        <v>50</v>
      </c>
      <c r="D11" s="5" t="s">
        <v>51</v>
      </c>
      <c r="E11" s="5" t="s">
        <v>52</v>
      </c>
      <c r="F11" s="6" t="s">
        <v>53</v>
      </c>
      <c r="G11" s="6" t="s">
        <v>54</v>
      </c>
      <c r="H11" s="6" t="s">
        <v>55</v>
      </c>
    </row>
    <row r="12" spans="1:8">
      <c r="B12" s="2" t="s">
        <v>56</v>
      </c>
    </row>
    <row r="13" spans="1:8">
      <c r="B13" s="2" t="s">
        <v>57</v>
      </c>
    </row>
    <row r="14" spans="1:8">
      <c r="B14" s="2" t="s">
        <v>58</v>
      </c>
    </row>
    <row r="15" spans="1:8">
      <c r="B15" s="1" t="s">
        <v>278</v>
      </c>
      <c r="C15" s="11">
        <v>3.5</v>
      </c>
      <c r="D15" s="1" t="s">
        <v>60</v>
      </c>
      <c r="E15" s="1" t="s">
        <v>279</v>
      </c>
      <c r="F15" s="4">
        <v>500000</v>
      </c>
      <c r="G15" s="4">
        <v>504.54</v>
      </c>
      <c r="H15" s="4">
        <v>3.07</v>
      </c>
    </row>
    <row r="16" spans="1:8">
      <c r="B16" s="1" t="s">
        <v>280</v>
      </c>
      <c r="C16" s="11">
        <v>3.38</v>
      </c>
      <c r="D16" s="1" t="s">
        <v>60</v>
      </c>
      <c r="E16" s="1" t="s">
        <v>281</v>
      </c>
      <c r="F16" s="4">
        <v>180000</v>
      </c>
      <c r="G16" s="4">
        <v>181.53</v>
      </c>
      <c r="H16" s="4">
        <v>1.1100000000000001</v>
      </c>
    </row>
    <row r="17" spans="2:8">
      <c r="B17" s="2" t="s">
        <v>68</v>
      </c>
      <c r="C17" s="10"/>
      <c r="D17" s="2"/>
      <c r="E17" s="2"/>
      <c r="F17" s="7"/>
      <c r="G17" s="7">
        <f>SUM(G11:G16)</f>
        <v>686.07</v>
      </c>
      <c r="H17" s="7">
        <f>SUM(H11:H16)</f>
        <v>4.18</v>
      </c>
    </row>
    <row r="18" spans="2:8">
      <c r="B18" s="2" t="s">
        <v>282</v>
      </c>
    </row>
    <row r="19" spans="2:8">
      <c r="B19" s="1" t="s">
        <v>1196</v>
      </c>
      <c r="C19" s="11">
        <v>4.0999999999999996</v>
      </c>
      <c r="D19" s="1" t="s">
        <v>164</v>
      </c>
      <c r="E19" s="1" t="s">
        <v>283</v>
      </c>
      <c r="F19" s="4">
        <v>150</v>
      </c>
      <c r="G19" s="4">
        <v>1901.82</v>
      </c>
      <c r="H19" s="4">
        <v>11.58</v>
      </c>
    </row>
    <row r="20" spans="2:8">
      <c r="B20" s="1" t="s">
        <v>1180</v>
      </c>
      <c r="C20" s="11">
        <v>3.58</v>
      </c>
      <c r="D20" s="1" t="s">
        <v>164</v>
      </c>
      <c r="E20" s="1" t="s">
        <v>210</v>
      </c>
      <c r="F20" s="4">
        <v>167</v>
      </c>
      <c r="G20" s="4">
        <v>1695.9</v>
      </c>
      <c r="H20" s="4">
        <v>10.33</v>
      </c>
    </row>
    <row r="21" spans="2:8">
      <c r="B21" s="1" t="s">
        <v>1197</v>
      </c>
      <c r="C21" s="11">
        <v>3.73</v>
      </c>
      <c r="D21" s="1" t="s">
        <v>164</v>
      </c>
      <c r="E21" s="1" t="s">
        <v>284</v>
      </c>
      <c r="F21" s="4">
        <v>166</v>
      </c>
      <c r="G21" s="4">
        <v>1639.59</v>
      </c>
      <c r="H21" s="4">
        <v>9.98</v>
      </c>
    </row>
    <row r="22" spans="2:8">
      <c r="B22" s="1" t="s">
        <v>202</v>
      </c>
      <c r="C22" s="11">
        <v>3.37</v>
      </c>
      <c r="D22" s="1" t="s">
        <v>167</v>
      </c>
      <c r="E22" s="1" t="s">
        <v>203</v>
      </c>
      <c r="F22" s="4">
        <v>155</v>
      </c>
      <c r="G22" s="4">
        <v>1570.53</v>
      </c>
      <c r="H22" s="4">
        <v>9.56</v>
      </c>
    </row>
    <row r="23" spans="2:8">
      <c r="B23" s="1" t="s">
        <v>240</v>
      </c>
      <c r="C23" s="11">
        <v>3.5</v>
      </c>
      <c r="D23" s="1" t="s">
        <v>164</v>
      </c>
      <c r="E23" s="1" t="s">
        <v>241</v>
      </c>
      <c r="F23" s="4">
        <v>150</v>
      </c>
      <c r="G23" s="4">
        <v>1517.81</v>
      </c>
      <c r="H23" s="4">
        <v>9.24</v>
      </c>
    </row>
    <row r="24" spans="2:8">
      <c r="B24" s="1" t="s">
        <v>1010</v>
      </c>
      <c r="C24" s="11">
        <v>3.45</v>
      </c>
      <c r="D24" s="1" t="s">
        <v>164</v>
      </c>
      <c r="E24" s="1" t="s">
        <v>220</v>
      </c>
      <c r="F24" s="4">
        <v>150</v>
      </c>
      <c r="G24" s="4">
        <v>1515.55</v>
      </c>
      <c r="H24" s="4">
        <v>9.23</v>
      </c>
    </row>
    <row r="25" spans="2:8">
      <c r="B25" s="1" t="s">
        <v>1195</v>
      </c>
      <c r="C25" s="11">
        <v>4.07</v>
      </c>
      <c r="D25" s="1" t="s">
        <v>164</v>
      </c>
      <c r="E25" s="1" t="s">
        <v>272</v>
      </c>
      <c r="F25" s="4">
        <v>130</v>
      </c>
      <c r="G25" s="4">
        <v>1317.29</v>
      </c>
      <c r="H25" s="4">
        <v>8.02</v>
      </c>
    </row>
    <row r="26" spans="2:8">
      <c r="B26" s="1" t="s">
        <v>285</v>
      </c>
      <c r="C26" s="11">
        <v>3.58</v>
      </c>
      <c r="D26" s="1" t="s">
        <v>164</v>
      </c>
      <c r="E26" s="1" t="s">
        <v>286</v>
      </c>
      <c r="F26" s="4">
        <v>101</v>
      </c>
      <c r="G26" s="4">
        <v>1020.95</v>
      </c>
      <c r="H26" s="4">
        <v>6.22</v>
      </c>
    </row>
    <row r="27" spans="2:8">
      <c r="B27" s="1" t="s">
        <v>1198</v>
      </c>
      <c r="C27" s="11">
        <v>3.55</v>
      </c>
      <c r="D27" s="1" t="s">
        <v>164</v>
      </c>
      <c r="E27" s="1" t="s">
        <v>287</v>
      </c>
      <c r="F27" s="4">
        <v>40</v>
      </c>
      <c r="G27" s="4">
        <v>514.55999999999995</v>
      </c>
      <c r="H27" s="4">
        <v>3.13</v>
      </c>
    </row>
    <row r="28" spans="2:8">
      <c r="B28" s="1" t="s">
        <v>246</v>
      </c>
      <c r="C28" s="11">
        <v>3.58</v>
      </c>
      <c r="D28" s="1" t="s">
        <v>164</v>
      </c>
      <c r="E28" s="1" t="s">
        <v>247</v>
      </c>
      <c r="F28" s="4">
        <v>50</v>
      </c>
      <c r="G28" s="4">
        <v>506.91</v>
      </c>
      <c r="H28" s="4">
        <v>3.09</v>
      </c>
    </row>
    <row r="29" spans="2:8">
      <c r="B29" s="1" t="s">
        <v>1199</v>
      </c>
      <c r="C29" s="11">
        <v>3.71</v>
      </c>
      <c r="D29" s="1" t="s">
        <v>164</v>
      </c>
      <c r="E29" s="1" t="s">
        <v>288</v>
      </c>
      <c r="F29" s="4">
        <v>50</v>
      </c>
      <c r="G29" s="4">
        <v>504.17</v>
      </c>
      <c r="H29" s="4">
        <v>3.07</v>
      </c>
    </row>
    <row r="30" spans="2:8">
      <c r="B30" s="1" t="s">
        <v>1193</v>
      </c>
      <c r="C30" s="11">
        <v>3.49</v>
      </c>
      <c r="D30" s="1" t="s">
        <v>164</v>
      </c>
      <c r="E30" s="1" t="s">
        <v>262</v>
      </c>
      <c r="F30" s="4">
        <v>4</v>
      </c>
      <c r="G30" s="4">
        <v>404.35</v>
      </c>
      <c r="H30" s="4">
        <v>2.46</v>
      </c>
    </row>
    <row r="31" spans="2:8">
      <c r="B31" s="1" t="s">
        <v>1200</v>
      </c>
      <c r="C31" s="11">
        <v>3.44</v>
      </c>
      <c r="D31" s="1" t="s">
        <v>164</v>
      </c>
      <c r="E31" s="1" t="s">
        <v>289</v>
      </c>
      <c r="F31" s="4">
        <v>20</v>
      </c>
      <c r="G31" s="4">
        <v>200.95</v>
      </c>
      <c r="H31" s="4">
        <v>1.22</v>
      </c>
    </row>
    <row r="32" spans="2:8">
      <c r="B32" s="1" t="s">
        <v>221</v>
      </c>
      <c r="C32" s="11">
        <v>3.4</v>
      </c>
      <c r="D32" s="1" t="s">
        <v>164</v>
      </c>
      <c r="E32" s="1" t="s">
        <v>222</v>
      </c>
      <c r="F32" s="4">
        <v>2</v>
      </c>
      <c r="G32" s="4">
        <v>20.2</v>
      </c>
      <c r="H32" s="4">
        <v>0.12</v>
      </c>
    </row>
    <row r="33" spans="2:8">
      <c r="B33" s="1" t="s">
        <v>187</v>
      </c>
      <c r="C33" s="11">
        <v>3.49</v>
      </c>
      <c r="D33" s="1" t="s">
        <v>164</v>
      </c>
      <c r="E33" s="1" t="s">
        <v>188</v>
      </c>
      <c r="F33" s="4">
        <v>1</v>
      </c>
      <c r="G33" s="4">
        <v>10.1</v>
      </c>
      <c r="H33" s="4">
        <v>0.06</v>
      </c>
    </row>
    <row r="34" spans="2:8">
      <c r="B34" s="2" t="s">
        <v>937</v>
      </c>
      <c r="C34" s="10"/>
      <c r="D34" s="2"/>
      <c r="E34" s="2"/>
      <c r="F34" s="7"/>
      <c r="G34" s="7">
        <f>SUM(G18:G33)</f>
        <v>14340.68</v>
      </c>
      <c r="H34" s="7">
        <f>SUM(H18:H33)</f>
        <v>87.309999999999988</v>
      </c>
    </row>
    <row r="35" spans="2:8">
      <c r="B35" s="2" t="s">
        <v>190</v>
      </c>
      <c r="C35" s="10"/>
      <c r="D35" s="2"/>
      <c r="E35" s="2"/>
      <c r="F35" s="7"/>
      <c r="G35" s="7">
        <v>487.34</v>
      </c>
      <c r="H35" s="7">
        <v>2.97</v>
      </c>
    </row>
    <row r="36" spans="2:8">
      <c r="B36" s="2" t="s">
        <v>144</v>
      </c>
      <c r="C36" s="10"/>
      <c r="D36" s="2"/>
      <c r="E36" s="2"/>
      <c r="F36" s="7"/>
      <c r="G36" s="7">
        <v>15514.09</v>
      </c>
      <c r="H36" s="7">
        <v>94.46</v>
      </c>
    </row>
    <row r="37" spans="2:8">
      <c r="B37" s="2" t="s">
        <v>191</v>
      </c>
      <c r="C37" s="10"/>
      <c r="D37" s="2"/>
      <c r="E37" s="2"/>
      <c r="F37" s="7"/>
      <c r="G37" s="7">
        <v>909.71708398999931</v>
      </c>
      <c r="H37" s="7">
        <v>5.5400000000000063</v>
      </c>
    </row>
    <row r="38" spans="2:8">
      <c r="B38" s="2" t="s">
        <v>146</v>
      </c>
      <c r="C38" s="10"/>
      <c r="D38" s="2"/>
      <c r="E38" s="2"/>
      <c r="F38" s="7"/>
      <c r="G38" s="7">
        <v>16423.807083989999</v>
      </c>
      <c r="H38" s="7">
        <v>100</v>
      </c>
    </row>
    <row r="39" spans="2:8">
      <c r="B39" s="1" t="s">
        <v>147</v>
      </c>
    </row>
    <row r="40" spans="2:8">
      <c r="B40" s="1" t="s">
        <v>148</v>
      </c>
    </row>
    <row r="41" spans="2:8">
      <c r="B41" s="2"/>
    </row>
    <row r="42" spans="2:8" ht="25.5">
      <c r="B42" s="8" t="s">
        <v>149</v>
      </c>
      <c r="C42" s="11" t="s">
        <v>150</v>
      </c>
    </row>
    <row r="43" spans="2:8">
      <c r="B43" s="2"/>
    </row>
    <row r="44" spans="2:8">
      <c r="B44" s="2" t="s">
        <v>151</v>
      </c>
    </row>
    <row r="45" spans="2:8">
      <c r="B45" s="2" t="s">
        <v>152</v>
      </c>
    </row>
    <row r="46" spans="2:8">
      <c r="B46" s="2" t="s">
        <v>290</v>
      </c>
      <c r="C46" s="10"/>
    </row>
    <row r="47" spans="2:8">
      <c r="B47" s="2" t="s">
        <v>291</v>
      </c>
      <c r="C47" s="10"/>
    </row>
    <row r="48" spans="2:8">
      <c r="B48" s="2" t="s">
        <v>292</v>
      </c>
      <c r="C48" s="10"/>
    </row>
    <row r="49" spans="2:3">
      <c r="B49" s="2" t="s">
        <v>293</v>
      </c>
      <c r="C49" s="10"/>
    </row>
    <row r="50" spans="2:3">
      <c r="B50" s="2" t="s">
        <v>294</v>
      </c>
      <c r="C50" s="10"/>
    </row>
    <row r="51" spans="2:3">
      <c r="B51" s="2" t="s">
        <v>295</v>
      </c>
      <c r="C51" s="10"/>
    </row>
    <row r="52" spans="2:3">
      <c r="B52" s="2" t="s">
        <v>296</v>
      </c>
      <c r="C52" s="10"/>
    </row>
    <row r="53" spans="2:3">
      <c r="B53" s="2" t="s">
        <v>297</v>
      </c>
      <c r="C53" s="10"/>
    </row>
    <row r="54" spans="2:3">
      <c r="B54" s="2" t="s">
        <v>161</v>
      </c>
      <c r="C54" s="10"/>
    </row>
    <row r="55" spans="2:3">
      <c r="B55" s="9" t="s">
        <v>1241</v>
      </c>
    </row>
  </sheetData>
  <mergeCells count="2">
    <mergeCell ref="B1:E1"/>
    <mergeCell ref="C3:C7"/>
  </mergeCells>
  <hyperlinks>
    <hyperlink ref="A1" location="Index!A1" display="Index" xr:uid="{00000000-0004-0000-1400-000000000000}"/>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H64"/>
  <sheetViews>
    <sheetView zoomScaleNormal="100" workbookViewId="0">
      <selection activeCell="B1" sqref="B1:E1"/>
    </sheetView>
  </sheetViews>
  <sheetFormatPr defaultRowHeight="12.75"/>
  <cols>
    <col min="1" max="1" width="5.42578125" style="1" bestFit="1" customWidth="1"/>
    <col min="2" max="2" width="72.28515625" style="1" bestFit="1" customWidth="1"/>
    <col min="3" max="3" width="25.7109375" style="11" customWidth="1"/>
    <col min="4" max="4" width="11.140625" style="1" bestFit="1" customWidth="1"/>
    <col min="5" max="5" width="14.140625" style="1" bestFit="1" customWidth="1"/>
    <col min="6" max="6" width="10.28515625" style="4" bestFit="1" customWidth="1"/>
    <col min="7" max="7" width="18.140625" style="4" bestFit="1" customWidth="1"/>
    <col min="8" max="8" width="9.140625" style="4" bestFit="1" customWidth="1"/>
    <col min="9" max="16384" width="9.140625" style="1"/>
  </cols>
  <sheetData>
    <row r="1" spans="1:8">
      <c r="A1" s="3" t="s">
        <v>0</v>
      </c>
      <c r="B1" s="265" t="s">
        <v>945</v>
      </c>
      <c r="C1" s="265"/>
      <c r="D1" s="265"/>
      <c r="E1" s="265"/>
    </row>
    <row r="2" spans="1:8" ht="13.5" thickBot="1"/>
    <row r="3" spans="1:8" ht="15">
      <c r="B3" s="96" t="s">
        <v>2506</v>
      </c>
      <c r="C3" s="266"/>
    </row>
    <row r="4" spans="1:8" ht="15">
      <c r="B4" s="97" t="s">
        <v>2497</v>
      </c>
      <c r="C4" s="267"/>
    </row>
    <row r="5" spans="1:8" ht="15">
      <c r="B5" s="98" t="s">
        <v>2359</v>
      </c>
      <c r="C5" s="267"/>
    </row>
    <row r="6" spans="1:8" ht="15">
      <c r="B6" s="98" t="s">
        <v>2498</v>
      </c>
      <c r="C6" s="267"/>
    </row>
    <row r="7" spans="1:8" ht="15.75" thickBot="1">
      <c r="B7" s="101" t="s">
        <v>2499</v>
      </c>
      <c r="C7" s="268"/>
    </row>
    <row r="9" spans="1:8">
      <c r="B9" s="1" t="s">
        <v>48</v>
      </c>
    </row>
    <row r="11" spans="1:8">
      <c r="B11" s="5" t="s">
        <v>49</v>
      </c>
      <c r="C11" s="42" t="s">
        <v>50</v>
      </c>
      <c r="D11" s="5" t="s">
        <v>51</v>
      </c>
      <c r="E11" s="5" t="s">
        <v>52</v>
      </c>
      <c r="F11" s="6" t="s">
        <v>53</v>
      </c>
      <c r="G11" s="6" t="s">
        <v>54</v>
      </c>
      <c r="H11" s="6" t="s">
        <v>55</v>
      </c>
    </row>
    <row r="12" spans="1:8">
      <c r="B12" s="2" t="s">
        <v>56</v>
      </c>
    </row>
    <row r="13" spans="1:8">
      <c r="B13" s="2" t="s">
        <v>57</v>
      </c>
    </row>
    <row r="14" spans="1:8">
      <c r="B14" s="2" t="s">
        <v>58</v>
      </c>
    </row>
    <row r="15" spans="1:8">
      <c r="B15" s="1" t="s">
        <v>280</v>
      </c>
      <c r="C15" s="11">
        <v>3.38</v>
      </c>
      <c r="D15" s="1" t="s">
        <v>60</v>
      </c>
      <c r="E15" s="1" t="s">
        <v>281</v>
      </c>
      <c r="F15" s="4">
        <v>120000</v>
      </c>
      <c r="G15" s="4">
        <v>121.02</v>
      </c>
      <c r="H15" s="4">
        <v>1.23</v>
      </c>
    </row>
    <row r="16" spans="1:8">
      <c r="B16" s="2" t="s">
        <v>68</v>
      </c>
      <c r="C16" s="10"/>
      <c r="D16" s="2"/>
      <c r="E16" s="2"/>
      <c r="F16" s="7"/>
      <c r="G16" s="7">
        <f>SUM(G11:G15)</f>
        <v>121.02</v>
      </c>
      <c r="H16" s="7">
        <f>SUM(H11:H15)</f>
        <v>1.23</v>
      </c>
    </row>
    <row r="17" spans="2:8">
      <c r="B17" s="2" t="s">
        <v>282</v>
      </c>
    </row>
    <row r="18" spans="2:8">
      <c r="B18" s="1" t="s">
        <v>1186</v>
      </c>
      <c r="C18" s="11">
        <v>8.59</v>
      </c>
      <c r="D18" s="1" t="s">
        <v>235</v>
      </c>
      <c r="E18" s="1" t="s">
        <v>236</v>
      </c>
      <c r="F18" s="4">
        <v>87</v>
      </c>
      <c r="G18" s="4">
        <v>1129.92</v>
      </c>
      <c r="H18" s="4">
        <v>11.48</v>
      </c>
    </row>
    <row r="19" spans="2:8">
      <c r="B19" s="1" t="s">
        <v>1201</v>
      </c>
      <c r="C19" s="11">
        <v>17.98</v>
      </c>
      <c r="D19" s="1" t="s">
        <v>237</v>
      </c>
      <c r="E19" s="1" t="s">
        <v>298</v>
      </c>
      <c r="F19" s="4">
        <v>86</v>
      </c>
      <c r="G19" s="4">
        <v>1091.75</v>
      </c>
      <c r="H19" s="4">
        <v>11.1</v>
      </c>
    </row>
    <row r="20" spans="2:8">
      <c r="B20" s="1" t="s">
        <v>285</v>
      </c>
      <c r="C20" s="11">
        <v>3.58</v>
      </c>
      <c r="D20" s="1" t="s">
        <v>164</v>
      </c>
      <c r="E20" s="1" t="s">
        <v>286</v>
      </c>
      <c r="F20" s="4">
        <v>99</v>
      </c>
      <c r="G20" s="4">
        <v>1000.73</v>
      </c>
      <c r="H20" s="4">
        <v>10.17</v>
      </c>
    </row>
    <row r="21" spans="2:8">
      <c r="B21" s="1" t="s">
        <v>1010</v>
      </c>
      <c r="C21" s="11">
        <v>3.45</v>
      </c>
      <c r="D21" s="1" t="s">
        <v>164</v>
      </c>
      <c r="E21" s="1" t="s">
        <v>220</v>
      </c>
      <c r="F21" s="4">
        <v>98</v>
      </c>
      <c r="G21" s="4">
        <v>990.16</v>
      </c>
      <c r="H21" s="4">
        <v>10.06</v>
      </c>
    </row>
    <row r="22" spans="2:8">
      <c r="B22" s="1" t="s">
        <v>1180</v>
      </c>
      <c r="C22" s="11">
        <v>3.58</v>
      </c>
      <c r="D22" s="1" t="s">
        <v>164</v>
      </c>
      <c r="E22" s="1" t="s">
        <v>210</v>
      </c>
      <c r="F22" s="4">
        <v>95</v>
      </c>
      <c r="G22" s="4">
        <v>964.73</v>
      </c>
      <c r="H22" s="4">
        <v>9.81</v>
      </c>
    </row>
    <row r="23" spans="2:8">
      <c r="B23" s="1" t="s">
        <v>240</v>
      </c>
      <c r="C23" s="11">
        <v>3.5</v>
      </c>
      <c r="D23" s="1" t="s">
        <v>164</v>
      </c>
      <c r="E23" s="1" t="s">
        <v>241</v>
      </c>
      <c r="F23" s="4">
        <v>80</v>
      </c>
      <c r="G23" s="4">
        <v>809.5</v>
      </c>
      <c r="H23" s="4">
        <v>8.23</v>
      </c>
    </row>
    <row r="24" spans="2:8">
      <c r="B24" s="1" t="s">
        <v>1202</v>
      </c>
      <c r="C24" s="11">
        <v>3.49</v>
      </c>
      <c r="D24" s="1" t="s">
        <v>299</v>
      </c>
      <c r="E24" s="1" t="s">
        <v>300</v>
      </c>
      <c r="F24" s="4">
        <v>68</v>
      </c>
      <c r="G24" s="4">
        <v>689.56</v>
      </c>
      <c r="H24" s="4">
        <v>7.01</v>
      </c>
    </row>
    <row r="25" spans="2:8">
      <c r="B25" s="1" t="s">
        <v>1203</v>
      </c>
      <c r="C25" s="11">
        <v>10.210000000000001</v>
      </c>
      <c r="D25" s="1" t="s">
        <v>237</v>
      </c>
      <c r="E25" s="1" t="s">
        <v>301</v>
      </c>
      <c r="F25" s="4">
        <v>50</v>
      </c>
      <c r="G25" s="4">
        <v>633</v>
      </c>
      <c r="H25" s="4">
        <v>6.43</v>
      </c>
    </row>
    <row r="26" spans="2:8">
      <c r="B26" s="1" t="s">
        <v>1204</v>
      </c>
      <c r="C26" s="11">
        <v>4.25</v>
      </c>
      <c r="D26" s="1" t="s">
        <v>302</v>
      </c>
      <c r="E26" s="1" t="s">
        <v>303</v>
      </c>
      <c r="F26" s="4">
        <v>25</v>
      </c>
      <c r="G26" s="4">
        <v>505.19</v>
      </c>
      <c r="H26" s="4">
        <v>5.13</v>
      </c>
    </row>
    <row r="27" spans="2:8">
      <c r="B27" s="1" t="s">
        <v>1192</v>
      </c>
      <c r="C27" s="11">
        <v>5.76</v>
      </c>
      <c r="D27" s="1" t="s">
        <v>250</v>
      </c>
      <c r="E27" s="1" t="s">
        <v>251</v>
      </c>
      <c r="F27" s="4">
        <v>40500</v>
      </c>
      <c r="G27" s="4">
        <v>407.31</v>
      </c>
      <c r="H27" s="4">
        <v>4.1399999999999997</v>
      </c>
    </row>
    <row r="28" spans="2:8">
      <c r="B28" s="1" t="s">
        <v>1205</v>
      </c>
      <c r="C28" s="11">
        <v>3.58</v>
      </c>
      <c r="D28" s="1" t="s">
        <v>164</v>
      </c>
      <c r="E28" s="1" t="s">
        <v>304</v>
      </c>
      <c r="F28" s="4">
        <v>39</v>
      </c>
      <c r="G28" s="4">
        <v>393.61</v>
      </c>
      <c r="H28" s="4">
        <v>4</v>
      </c>
    </row>
    <row r="29" spans="2:8">
      <c r="B29" s="1" t="s">
        <v>202</v>
      </c>
      <c r="C29" s="11">
        <v>3.37</v>
      </c>
      <c r="D29" s="1" t="s">
        <v>167</v>
      </c>
      <c r="E29" s="1" t="s">
        <v>203</v>
      </c>
      <c r="F29" s="4">
        <v>15</v>
      </c>
      <c r="G29" s="4">
        <v>151.99</v>
      </c>
      <c r="H29" s="4">
        <v>1.54</v>
      </c>
    </row>
    <row r="30" spans="2:8">
      <c r="B30" s="1" t="s">
        <v>1056</v>
      </c>
      <c r="D30" s="1" t="s">
        <v>1248</v>
      </c>
      <c r="E30" s="1" t="s">
        <v>305</v>
      </c>
      <c r="F30" s="4">
        <v>72000</v>
      </c>
      <c r="G30" s="4">
        <v>108</v>
      </c>
      <c r="H30" s="4">
        <v>1.1000000000000001</v>
      </c>
    </row>
    <row r="31" spans="2:8">
      <c r="B31" s="1" t="s">
        <v>1193</v>
      </c>
      <c r="C31" s="11">
        <v>3.49</v>
      </c>
      <c r="D31" s="1" t="s">
        <v>164</v>
      </c>
      <c r="E31" s="1" t="s">
        <v>262</v>
      </c>
      <c r="F31" s="4">
        <v>1</v>
      </c>
      <c r="G31" s="4">
        <v>101.09</v>
      </c>
      <c r="H31" s="4">
        <v>1.03</v>
      </c>
    </row>
    <row r="32" spans="2:8">
      <c r="B32" s="1" t="s">
        <v>1200</v>
      </c>
      <c r="C32" s="11">
        <v>3.44</v>
      </c>
      <c r="D32" s="1" t="s">
        <v>164</v>
      </c>
      <c r="E32" s="1" t="s">
        <v>289</v>
      </c>
      <c r="F32" s="4">
        <v>10</v>
      </c>
      <c r="G32" s="4">
        <v>100.48</v>
      </c>
      <c r="H32" s="4">
        <v>1.02</v>
      </c>
    </row>
    <row r="33" spans="2:8">
      <c r="B33" s="1" t="s">
        <v>306</v>
      </c>
      <c r="C33" s="11">
        <v>3.39</v>
      </c>
      <c r="D33" s="1" t="s">
        <v>164</v>
      </c>
      <c r="E33" s="1" t="s">
        <v>307</v>
      </c>
      <c r="F33" s="4">
        <v>4</v>
      </c>
      <c r="G33" s="4">
        <v>40.380000000000003</v>
      </c>
      <c r="H33" s="4">
        <v>0.41</v>
      </c>
    </row>
    <row r="34" spans="2:8">
      <c r="B34" s="2" t="s">
        <v>937</v>
      </c>
      <c r="C34" s="10"/>
      <c r="D34" s="2"/>
      <c r="E34" s="2"/>
      <c r="F34" s="7"/>
      <c r="G34" s="7">
        <f>SUM(G17:G33)</f>
        <v>9117.4</v>
      </c>
      <c r="H34" s="7">
        <f>SUM(H17:H33)</f>
        <v>92.660000000000011</v>
      </c>
    </row>
    <row r="35" spans="2:8">
      <c r="B35" s="2" t="s">
        <v>190</v>
      </c>
      <c r="C35" s="10"/>
      <c r="D35" s="2"/>
      <c r="E35" s="2"/>
      <c r="F35" s="7"/>
      <c r="G35" s="7">
        <v>185.76</v>
      </c>
      <c r="H35" s="7">
        <v>1.89</v>
      </c>
    </row>
    <row r="36" spans="2:8">
      <c r="B36" s="2" t="s">
        <v>144</v>
      </c>
      <c r="C36" s="10"/>
      <c r="D36" s="2"/>
      <c r="E36" s="2"/>
      <c r="F36" s="7"/>
      <c r="G36" s="7">
        <v>9424.18</v>
      </c>
      <c r="H36" s="7">
        <v>95.79</v>
      </c>
    </row>
    <row r="37" spans="2:8">
      <c r="B37" s="2" t="s">
        <v>191</v>
      </c>
      <c r="C37" s="10"/>
      <c r="D37" s="2"/>
      <c r="E37" s="2"/>
      <c r="F37" s="7"/>
      <c r="G37" s="7">
        <v>414.09638868999923</v>
      </c>
      <c r="H37" s="7">
        <v>4.2099999999999937</v>
      </c>
    </row>
    <row r="38" spans="2:8">
      <c r="B38" s="2" t="s">
        <v>146</v>
      </c>
      <c r="C38" s="10"/>
      <c r="D38" s="2"/>
      <c r="E38" s="2"/>
      <c r="F38" s="7"/>
      <c r="G38" s="7">
        <v>9838.2763886899993</v>
      </c>
      <c r="H38" s="7">
        <v>100</v>
      </c>
    </row>
    <row r="39" spans="2:8">
      <c r="B39" s="1" t="s">
        <v>147</v>
      </c>
    </row>
    <row r="40" spans="2:8">
      <c r="B40" s="1" t="s">
        <v>148</v>
      </c>
    </row>
    <row r="41" spans="2:8">
      <c r="B41" s="2"/>
    </row>
    <row r="42" spans="2:8" ht="25.5">
      <c r="B42" s="8" t="s">
        <v>149</v>
      </c>
      <c r="C42" s="11" t="s">
        <v>150</v>
      </c>
    </row>
    <row r="43" spans="2:8">
      <c r="B43" s="2"/>
    </row>
    <row r="44" spans="2:8">
      <c r="B44" s="9" t="s">
        <v>897</v>
      </c>
    </row>
    <row r="45" spans="2:8">
      <c r="B45" s="2" t="s">
        <v>152</v>
      </c>
    </row>
    <row r="46" spans="2:8">
      <c r="B46" s="2" t="s">
        <v>308</v>
      </c>
      <c r="C46" s="10"/>
    </row>
    <row r="47" spans="2:8">
      <c r="B47" s="2" t="s">
        <v>309</v>
      </c>
      <c r="C47" s="10"/>
    </row>
    <row r="48" spans="2:8">
      <c r="B48" s="2" t="s">
        <v>310</v>
      </c>
      <c r="C48" s="10"/>
    </row>
    <row r="49" spans="2:8">
      <c r="B49" s="2" t="s">
        <v>311</v>
      </c>
      <c r="C49" s="10"/>
    </row>
    <row r="50" spans="2:8">
      <c r="B50" s="2" t="s">
        <v>312</v>
      </c>
      <c r="C50" s="10"/>
    </row>
    <row r="51" spans="2:8">
      <c r="B51" s="2" t="s">
        <v>313</v>
      </c>
      <c r="C51" s="10"/>
    </row>
    <row r="52" spans="2:8">
      <c r="B52" s="2" t="s">
        <v>314</v>
      </c>
      <c r="C52" s="10"/>
    </row>
    <row r="53" spans="2:8">
      <c r="B53" s="2" t="s">
        <v>315</v>
      </c>
      <c r="C53" s="10"/>
    </row>
    <row r="54" spans="2:8">
      <c r="B54" s="2" t="s">
        <v>161</v>
      </c>
      <c r="C54" s="10"/>
    </row>
    <row r="55" spans="2:8">
      <c r="B55" s="9" t="s">
        <v>1242</v>
      </c>
    </row>
    <row r="58" spans="2:8">
      <c r="B58" s="9" t="s">
        <v>899</v>
      </c>
      <c r="C58" s="12"/>
      <c r="D58" s="13"/>
      <c r="E58" s="13"/>
      <c r="F58" s="14"/>
      <c r="G58" s="14"/>
      <c r="H58" s="27"/>
    </row>
    <row r="59" spans="2:8" ht="199.5">
      <c r="B59" s="15" t="s">
        <v>900</v>
      </c>
      <c r="C59" s="16" t="s">
        <v>901</v>
      </c>
      <c r="D59" s="17" t="s">
        <v>902</v>
      </c>
      <c r="E59" s="17" t="s">
        <v>903</v>
      </c>
      <c r="F59" s="18" t="s">
        <v>923</v>
      </c>
      <c r="G59" s="14"/>
      <c r="H59" s="27"/>
    </row>
    <row r="60" spans="2:8" ht="15">
      <c r="B60" s="19" t="s">
        <v>931</v>
      </c>
      <c r="C60" s="20" t="s">
        <v>305</v>
      </c>
      <c r="D60" s="26">
        <v>108</v>
      </c>
      <c r="E60" s="25">
        <v>1.1000000000000001</v>
      </c>
      <c r="F60" s="22">
        <v>851.09</v>
      </c>
      <c r="G60" s="14" t="s">
        <v>909</v>
      </c>
      <c r="H60" s="27"/>
    </row>
    <row r="61" spans="2:8">
      <c r="B61" s="13"/>
      <c r="C61" s="12"/>
      <c r="D61" s="13"/>
      <c r="E61" s="13"/>
      <c r="F61" s="14"/>
      <c r="G61" s="14"/>
      <c r="H61" s="27"/>
    </row>
    <row r="62" spans="2:8">
      <c r="B62" s="13"/>
      <c r="C62" s="12"/>
      <c r="D62" s="13"/>
      <c r="E62" s="13"/>
      <c r="F62" s="14"/>
      <c r="G62" s="14"/>
      <c r="H62" s="27"/>
    </row>
    <row r="63" spans="2:8">
      <c r="B63" s="13" t="s">
        <v>1250</v>
      </c>
      <c r="C63" s="12"/>
      <c r="D63" s="13"/>
      <c r="E63" s="13"/>
      <c r="F63" s="14"/>
      <c r="G63" s="14"/>
      <c r="H63" s="27"/>
    </row>
    <row r="64" spans="2:8">
      <c r="C64" s="33"/>
      <c r="H64" s="27"/>
    </row>
  </sheetData>
  <mergeCells count="2">
    <mergeCell ref="B1:E1"/>
    <mergeCell ref="C3:C7"/>
  </mergeCells>
  <hyperlinks>
    <hyperlink ref="A1" location="Index!A1" display="Index" xr:uid="{00000000-0004-0000-1500-000000000000}"/>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H63"/>
  <sheetViews>
    <sheetView workbookViewId="0">
      <selection activeCell="B1" sqref="B1:E1"/>
    </sheetView>
  </sheetViews>
  <sheetFormatPr defaultRowHeight="12.75"/>
  <cols>
    <col min="1" max="1" width="5.42578125" style="1" bestFit="1" customWidth="1"/>
    <col min="2" max="2" width="72.28515625" style="1" bestFit="1" customWidth="1"/>
    <col min="3" max="3" width="25.7109375" style="11" customWidth="1"/>
    <col min="4" max="4" width="11.140625" style="1" bestFit="1" customWidth="1"/>
    <col min="5" max="5" width="14.140625" style="1" bestFit="1" customWidth="1"/>
    <col min="6" max="6" width="10.28515625" style="4" bestFit="1" customWidth="1"/>
    <col min="7" max="7" width="18.140625" style="4" bestFit="1" customWidth="1"/>
    <col min="8" max="8" width="9.140625" style="4" bestFit="1" customWidth="1"/>
    <col min="9" max="16384" width="9.140625" style="1"/>
  </cols>
  <sheetData>
    <row r="1" spans="1:8">
      <c r="A1" s="3" t="s">
        <v>0</v>
      </c>
      <c r="B1" s="265" t="s">
        <v>944</v>
      </c>
      <c r="C1" s="265"/>
      <c r="D1" s="265"/>
      <c r="E1" s="265"/>
    </row>
    <row r="2" spans="1:8" ht="13.5" thickBot="1"/>
    <row r="3" spans="1:8" ht="15">
      <c r="B3" s="96" t="s">
        <v>2507</v>
      </c>
      <c r="C3" s="266"/>
    </row>
    <row r="4" spans="1:8" ht="15">
      <c r="B4" s="97" t="s">
        <v>2497</v>
      </c>
      <c r="C4" s="267"/>
    </row>
    <row r="5" spans="1:8" ht="15">
      <c r="B5" s="98" t="s">
        <v>2359</v>
      </c>
      <c r="C5" s="267"/>
    </row>
    <row r="6" spans="1:8" ht="15">
      <c r="B6" s="98" t="s">
        <v>2498</v>
      </c>
      <c r="C6" s="267"/>
    </row>
    <row r="7" spans="1:8" ht="15.75" thickBot="1">
      <c r="B7" s="101" t="s">
        <v>2499</v>
      </c>
      <c r="C7" s="268"/>
    </row>
    <row r="9" spans="1:8">
      <c r="B9" s="1" t="s">
        <v>48</v>
      </c>
    </row>
    <row r="11" spans="1:8">
      <c r="B11" s="5" t="s">
        <v>49</v>
      </c>
      <c r="C11" s="42" t="s">
        <v>50</v>
      </c>
      <c r="D11" s="5" t="s">
        <v>51</v>
      </c>
      <c r="E11" s="5" t="s">
        <v>52</v>
      </c>
      <c r="F11" s="6" t="s">
        <v>53</v>
      </c>
      <c r="G11" s="6" t="s">
        <v>54</v>
      </c>
      <c r="H11" s="6" t="s">
        <v>55</v>
      </c>
    </row>
    <row r="12" spans="1:8">
      <c r="B12" s="2" t="s">
        <v>56</v>
      </c>
    </row>
    <row r="13" spans="1:8">
      <c r="B13" s="2" t="s">
        <v>57</v>
      </c>
    </row>
    <row r="14" spans="1:8">
      <c r="B14" s="2" t="s">
        <v>58</v>
      </c>
    </row>
    <row r="15" spans="1:8">
      <c r="B15" s="1" t="s">
        <v>280</v>
      </c>
      <c r="C15" s="11">
        <v>3.38</v>
      </c>
      <c r="D15" s="1" t="s">
        <v>60</v>
      </c>
      <c r="E15" s="1" t="s">
        <v>281</v>
      </c>
      <c r="F15" s="4">
        <v>120000</v>
      </c>
      <c r="G15" s="4">
        <v>121.02</v>
      </c>
      <c r="H15" s="4">
        <v>1.0900000000000001</v>
      </c>
    </row>
    <row r="16" spans="1:8">
      <c r="B16" s="2" t="s">
        <v>68</v>
      </c>
      <c r="C16" s="10"/>
      <c r="D16" s="2"/>
      <c r="E16" s="2"/>
      <c r="F16" s="7"/>
      <c r="G16" s="7">
        <f>SUM(G11:G15)</f>
        <v>121.02</v>
      </c>
      <c r="H16" s="7">
        <f>SUM(H11:H15)</f>
        <v>1.0900000000000001</v>
      </c>
    </row>
    <row r="17" spans="2:8">
      <c r="B17" s="2" t="s">
        <v>282</v>
      </c>
    </row>
    <row r="18" spans="2:8">
      <c r="B18" s="1" t="s">
        <v>1206</v>
      </c>
      <c r="C18" s="11">
        <v>8.44</v>
      </c>
      <c r="D18" s="1" t="s">
        <v>235</v>
      </c>
      <c r="E18" s="1" t="s">
        <v>316</v>
      </c>
      <c r="F18" s="4">
        <v>95</v>
      </c>
      <c r="G18" s="4">
        <v>1235.2</v>
      </c>
      <c r="H18" s="4">
        <v>11.09</v>
      </c>
    </row>
    <row r="19" spans="2:8">
      <c r="B19" s="1" t="s">
        <v>1200</v>
      </c>
      <c r="C19" s="11">
        <v>3.44</v>
      </c>
      <c r="D19" s="1" t="s">
        <v>164</v>
      </c>
      <c r="E19" s="1" t="s">
        <v>289</v>
      </c>
      <c r="F19" s="4">
        <v>120</v>
      </c>
      <c r="G19" s="4">
        <v>1205.71</v>
      </c>
      <c r="H19" s="4">
        <v>10.83</v>
      </c>
    </row>
    <row r="20" spans="2:8">
      <c r="B20" s="1" t="s">
        <v>1207</v>
      </c>
      <c r="C20" s="11">
        <v>18.03</v>
      </c>
      <c r="D20" s="1" t="s">
        <v>237</v>
      </c>
      <c r="E20" s="1" t="s">
        <v>317</v>
      </c>
      <c r="F20" s="4">
        <v>95</v>
      </c>
      <c r="G20" s="4">
        <v>1200.1099999999999</v>
      </c>
      <c r="H20" s="4">
        <v>10.78</v>
      </c>
    </row>
    <row r="21" spans="2:8">
      <c r="B21" s="1" t="s">
        <v>1201</v>
      </c>
      <c r="C21" s="11">
        <v>17.98</v>
      </c>
      <c r="D21" s="1" t="s">
        <v>237</v>
      </c>
      <c r="E21" s="1" t="s">
        <v>298</v>
      </c>
      <c r="F21" s="4">
        <v>90</v>
      </c>
      <c r="G21" s="4">
        <v>1142.53</v>
      </c>
      <c r="H21" s="4">
        <v>10.26</v>
      </c>
    </row>
    <row r="22" spans="2:8">
      <c r="B22" s="1" t="s">
        <v>221</v>
      </c>
      <c r="C22" s="11">
        <v>3.4</v>
      </c>
      <c r="D22" s="1" t="s">
        <v>164</v>
      </c>
      <c r="E22" s="1" t="s">
        <v>222</v>
      </c>
      <c r="F22" s="4">
        <v>112</v>
      </c>
      <c r="G22" s="4">
        <v>1131.47</v>
      </c>
      <c r="H22" s="4">
        <v>10.16</v>
      </c>
    </row>
    <row r="23" spans="2:8">
      <c r="B23" s="1" t="s">
        <v>1202</v>
      </c>
      <c r="C23" s="11">
        <v>3.49</v>
      </c>
      <c r="D23" s="1" t="s">
        <v>299</v>
      </c>
      <c r="E23" s="1" t="s">
        <v>300</v>
      </c>
      <c r="F23" s="4">
        <v>100</v>
      </c>
      <c r="G23" s="4">
        <v>1014.06</v>
      </c>
      <c r="H23" s="4">
        <v>9.11</v>
      </c>
    </row>
    <row r="24" spans="2:8">
      <c r="B24" s="1" t="s">
        <v>1010</v>
      </c>
      <c r="C24" s="11">
        <v>3.45</v>
      </c>
      <c r="D24" s="1" t="s">
        <v>164</v>
      </c>
      <c r="E24" s="1" t="s">
        <v>220</v>
      </c>
      <c r="F24" s="4">
        <v>99</v>
      </c>
      <c r="G24" s="4">
        <v>1000.26</v>
      </c>
      <c r="H24" s="4">
        <v>8.98</v>
      </c>
    </row>
    <row r="25" spans="2:8">
      <c r="B25" s="1" t="s">
        <v>1187</v>
      </c>
      <c r="C25" s="11">
        <v>10.09</v>
      </c>
      <c r="D25" s="1" t="s">
        <v>237</v>
      </c>
      <c r="E25" s="1" t="s">
        <v>238</v>
      </c>
      <c r="F25" s="4">
        <v>60</v>
      </c>
      <c r="G25" s="4">
        <v>766.87</v>
      </c>
      <c r="H25" s="4">
        <v>6.89</v>
      </c>
    </row>
    <row r="26" spans="2:8">
      <c r="B26" s="1" t="s">
        <v>1192</v>
      </c>
      <c r="C26" s="11">
        <v>5.76</v>
      </c>
      <c r="D26" s="1" t="s">
        <v>250</v>
      </c>
      <c r="E26" s="1" t="s">
        <v>251</v>
      </c>
      <c r="F26" s="4">
        <v>48000</v>
      </c>
      <c r="G26" s="4">
        <v>482.74</v>
      </c>
      <c r="H26" s="4">
        <v>4.33</v>
      </c>
    </row>
    <row r="27" spans="2:8">
      <c r="B27" s="1" t="s">
        <v>1208</v>
      </c>
      <c r="C27" s="11">
        <v>3.37</v>
      </c>
      <c r="D27" s="1" t="s">
        <v>164</v>
      </c>
      <c r="E27" s="1" t="s">
        <v>318</v>
      </c>
      <c r="F27" s="4">
        <v>42</v>
      </c>
      <c r="G27" s="4">
        <v>420.82</v>
      </c>
      <c r="H27" s="4">
        <v>3.78</v>
      </c>
    </row>
    <row r="28" spans="2:8">
      <c r="B28" s="1" t="s">
        <v>1209</v>
      </c>
      <c r="C28" s="11">
        <v>3.39</v>
      </c>
      <c r="D28" s="1" t="s">
        <v>164</v>
      </c>
      <c r="E28" s="1" t="s">
        <v>319</v>
      </c>
      <c r="F28" s="4">
        <v>37</v>
      </c>
      <c r="G28" s="4">
        <v>372.19</v>
      </c>
      <c r="H28" s="4">
        <v>3.34</v>
      </c>
    </row>
    <row r="29" spans="2:8">
      <c r="B29" s="1" t="s">
        <v>306</v>
      </c>
      <c r="C29" s="11">
        <v>3.39</v>
      </c>
      <c r="D29" s="1" t="s">
        <v>164</v>
      </c>
      <c r="E29" s="1" t="s">
        <v>307</v>
      </c>
      <c r="F29" s="4">
        <v>36</v>
      </c>
      <c r="G29" s="4">
        <v>363.44</v>
      </c>
      <c r="H29" s="4">
        <v>3.26</v>
      </c>
    </row>
    <row r="30" spans="2:8">
      <c r="B30" s="1" t="s">
        <v>1056</v>
      </c>
      <c r="D30" s="1" t="s">
        <v>1248</v>
      </c>
      <c r="E30" s="1" t="s">
        <v>305</v>
      </c>
      <c r="F30" s="4">
        <v>73000</v>
      </c>
      <c r="G30" s="4">
        <v>109.5</v>
      </c>
      <c r="H30" s="4">
        <v>0.98</v>
      </c>
    </row>
    <row r="31" spans="2:8">
      <c r="B31" s="1" t="s">
        <v>1193</v>
      </c>
      <c r="C31" s="11">
        <v>3.49</v>
      </c>
      <c r="D31" s="1" t="s">
        <v>164</v>
      </c>
      <c r="E31" s="1" t="s">
        <v>262</v>
      </c>
      <c r="F31" s="4">
        <v>1</v>
      </c>
      <c r="G31" s="4">
        <v>101.09</v>
      </c>
      <c r="H31" s="4">
        <v>0.91</v>
      </c>
    </row>
    <row r="32" spans="2:8">
      <c r="B32" s="1" t="s">
        <v>187</v>
      </c>
      <c r="C32" s="11">
        <v>3.49</v>
      </c>
      <c r="D32" s="1" t="s">
        <v>164</v>
      </c>
      <c r="E32" s="1" t="s">
        <v>188</v>
      </c>
      <c r="F32" s="4">
        <v>3</v>
      </c>
      <c r="G32" s="4">
        <v>30.3</v>
      </c>
      <c r="H32" s="4">
        <v>0.27</v>
      </c>
    </row>
    <row r="33" spans="2:8">
      <c r="B33" s="2" t="s">
        <v>937</v>
      </c>
      <c r="C33" s="10"/>
      <c r="D33" s="2"/>
      <c r="E33" s="2"/>
      <c r="F33" s="7"/>
      <c r="G33" s="7">
        <f>SUM(G17:G32)</f>
        <v>10576.29</v>
      </c>
      <c r="H33" s="7">
        <f>SUM(H17:H32)</f>
        <v>94.970000000000013</v>
      </c>
    </row>
    <row r="34" spans="2:8">
      <c r="B34" s="2" t="s">
        <v>190</v>
      </c>
      <c r="C34" s="10"/>
      <c r="D34" s="2"/>
      <c r="E34" s="2"/>
      <c r="F34" s="7"/>
      <c r="G34" s="7">
        <v>8.74</v>
      </c>
      <c r="H34" s="7">
        <v>0.08</v>
      </c>
    </row>
    <row r="35" spans="2:8">
      <c r="B35" s="2" t="s">
        <v>144</v>
      </c>
      <c r="C35" s="10"/>
      <c r="D35" s="2"/>
      <c r="E35" s="2"/>
      <c r="F35" s="7"/>
      <c r="G35" s="7">
        <v>10706.05</v>
      </c>
      <c r="H35" s="7">
        <v>96.14</v>
      </c>
    </row>
    <row r="36" spans="2:8">
      <c r="B36" s="2" t="s">
        <v>191</v>
      </c>
      <c r="C36" s="10"/>
      <c r="D36" s="2"/>
      <c r="E36" s="2"/>
      <c r="F36" s="7"/>
      <c r="G36" s="7">
        <v>430.59668321000004</v>
      </c>
      <c r="H36" s="7">
        <v>3.8599999999999994</v>
      </c>
    </row>
    <row r="37" spans="2:8">
      <c r="B37" s="2" t="s">
        <v>146</v>
      </c>
      <c r="C37" s="10"/>
      <c r="D37" s="2"/>
      <c r="E37" s="2"/>
      <c r="F37" s="7"/>
      <c r="G37" s="7">
        <v>11136.64668321</v>
      </c>
      <c r="H37" s="7">
        <v>100</v>
      </c>
    </row>
    <row r="38" spans="2:8">
      <c r="B38" s="1" t="s">
        <v>147</v>
      </c>
    </row>
    <row r="39" spans="2:8">
      <c r="B39" s="1" t="s">
        <v>148</v>
      </c>
    </row>
    <row r="40" spans="2:8">
      <c r="B40" s="2"/>
    </row>
    <row r="41" spans="2:8" ht="25.5">
      <c r="B41" s="8" t="s">
        <v>149</v>
      </c>
      <c r="C41" s="11" t="s">
        <v>150</v>
      </c>
    </row>
    <row r="42" spans="2:8">
      <c r="B42" s="2"/>
    </row>
    <row r="43" spans="2:8">
      <c r="B43" s="9" t="s">
        <v>897</v>
      </c>
    </row>
    <row r="44" spans="2:8">
      <c r="B44" s="2" t="s">
        <v>152</v>
      </c>
    </row>
    <row r="45" spans="2:8">
      <c r="B45" s="2" t="s">
        <v>320</v>
      </c>
      <c r="C45" s="10"/>
    </row>
    <row r="46" spans="2:8">
      <c r="B46" s="2" t="s">
        <v>321</v>
      </c>
      <c r="C46" s="10"/>
    </row>
    <row r="47" spans="2:8">
      <c r="B47" s="2" t="s">
        <v>322</v>
      </c>
      <c r="C47" s="10"/>
    </row>
    <row r="48" spans="2:8">
      <c r="B48" s="2" t="s">
        <v>323</v>
      </c>
      <c r="C48" s="10"/>
    </row>
    <row r="49" spans="2:8">
      <c r="B49" s="2" t="s">
        <v>324</v>
      </c>
      <c r="C49" s="10"/>
    </row>
    <row r="50" spans="2:8">
      <c r="B50" s="2" t="s">
        <v>325</v>
      </c>
      <c r="C50" s="10"/>
    </row>
    <row r="51" spans="2:8">
      <c r="B51" s="2" t="s">
        <v>326</v>
      </c>
      <c r="C51" s="10"/>
    </row>
    <row r="52" spans="2:8">
      <c r="B52" s="2" t="s">
        <v>327</v>
      </c>
      <c r="C52" s="10"/>
    </row>
    <row r="53" spans="2:8">
      <c r="B53" s="2" t="s">
        <v>161</v>
      </c>
      <c r="C53" s="10"/>
    </row>
    <row r="54" spans="2:8">
      <c r="B54" s="9" t="s">
        <v>1243</v>
      </c>
    </row>
    <row r="57" spans="2:8">
      <c r="B57" s="9" t="s">
        <v>899</v>
      </c>
      <c r="C57" s="33"/>
      <c r="H57" s="27"/>
    </row>
    <row r="58" spans="2:8" ht="199.5">
      <c r="B58" s="15" t="s">
        <v>900</v>
      </c>
      <c r="C58" s="16" t="s">
        <v>901</v>
      </c>
      <c r="D58" s="17" t="s">
        <v>902</v>
      </c>
      <c r="E58" s="17" t="s">
        <v>903</v>
      </c>
      <c r="F58" s="18" t="s">
        <v>923</v>
      </c>
      <c r="G58" s="14"/>
      <c r="H58" s="27"/>
    </row>
    <row r="59" spans="2:8" ht="15">
      <c r="B59" s="19" t="s">
        <v>931</v>
      </c>
      <c r="C59" s="20" t="s">
        <v>305</v>
      </c>
      <c r="D59" s="26">
        <v>109.5</v>
      </c>
      <c r="E59" s="25">
        <v>0.98</v>
      </c>
      <c r="F59" s="22">
        <v>869.02</v>
      </c>
      <c r="G59" s="14" t="s">
        <v>909</v>
      </c>
      <c r="H59" s="27"/>
    </row>
    <row r="60" spans="2:8">
      <c r="B60" s="13"/>
      <c r="C60" s="12"/>
      <c r="D60" s="13"/>
      <c r="E60" s="13"/>
      <c r="F60" s="14"/>
      <c r="G60" s="14"/>
      <c r="H60" s="27"/>
    </row>
    <row r="61" spans="2:8">
      <c r="B61" s="13"/>
      <c r="C61" s="12"/>
      <c r="D61" s="13"/>
      <c r="E61" s="13"/>
      <c r="F61" s="14"/>
      <c r="G61" s="14"/>
      <c r="H61" s="27"/>
    </row>
    <row r="62" spans="2:8">
      <c r="B62" s="13" t="s">
        <v>1249</v>
      </c>
      <c r="C62" s="12"/>
      <c r="D62" s="13"/>
      <c r="E62" s="13"/>
      <c r="F62" s="14"/>
      <c r="G62" s="14"/>
      <c r="H62" s="27"/>
    </row>
    <row r="63" spans="2:8">
      <c r="C63" s="33"/>
      <c r="H63" s="27"/>
    </row>
  </sheetData>
  <mergeCells count="2">
    <mergeCell ref="B1:E1"/>
    <mergeCell ref="C3:C7"/>
  </mergeCells>
  <hyperlinks>
    <hyperlink ref="A1" location="Index!A1" display="Index" xr:uid="{00000000-0004-0000-1600-000000000000}"/>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dimension ref="A1:H55"/>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bestFit="1" customWidth="1"/>
    <col min="9" max="16384" width="9.140625" style="1"/>
  </cols>
  <sheetData>
    <row r="1" spans="1:8">
      <c r="A1" s="3" t="s">
        <v>0</v>
      </c>
      <c r="B1" s="265" t="s">
        <v>943</v>
      </c>
      <c r="C1" s="265"/>
      <c r="D1" s="265"/>
      <c r="E1" s="265"/>
    </row>
    <row r="2" spans="1:8" ht="13.5" thickBot="1"/>
    <row r="3" spans="1:8" ht="15">
      <c r="B3" s="96" t="s">
        <v>2508</v>
      </c>
      <c r="C3" s="266"/>
    </row>
    <row r="4" spans="1:8" ht="15">
      <c r="B4" s="97" t="s">
        <v>2497</v>
      </c>
      <c r="C4" s="267"/>
    </row>
    <row r="5" spans="1:8" ht="15">
      <c r="B5" s="98" t="s">
        <v>2359</v>
      </c>
      <c r="C5" s="267"/>
    </row>
    <row r="6" spans="1:8" ht="15">
      <c r="B6" s="98" t="s">
        <v>2498</v>
      </c>
      <c r="C6" s="267"/>
    </row>
    <row r="7" spans="1:8" ht="15.75" thickBot="1">
      <c r="B7" s="101" t="s">
        <v>2499</v>
      </c>
      <c r="C7" s="268"/>
    </row>
    <row r="9" spans="1:8">
      <c r="B9" s="1" t="s">
        <v>48</v>
      </c>
    </row>
    <row r="11" spans="1:8">
      <c r="B11" s="5" t="s">
        <v>49</v>
      </c>
      <c r="C11" s="42" t="s">
        <v>50</v>
      </c>
      <c r="D11" s="5" t="s">
        <v>51</v>
      </c>
      <c r="E11" s="5" t="s">
        <v>52</v>
      </c>
      <c r="F11" s="6" t="s">
        <v>53</v>
      </c>
      <c r="G11" s="6" t="s">
        <v>54</v>
      </c>
      <c r="H11" s="6" t="s">
        <v>55</v>
      </c>
    </row>
    <row r="12" spans="1:8">
      <c r="B12" s="2" t="s">
        <v>56</v>
      </c>
    </row>
    <row r="13" spans="1:8">
      <c r="B13" s="2" t="s">
        <v>57</v>
      </c>
    </row>
    <row r="14" spans="1:8">
      <c r="B14" s="2" t="s">
        <v>58</v>
      </c>
    </row>
    <row r="15" spans="1:8">
      <c r="B15" s="1" t="s">
        <v>280</v>
      </c>
      <c r="C15" s="11">
        <v>3.38</v>
      </c>
      <c r="D15" s="1" t="s">
        <v>60</v>
      </c>
      <c r="E15" s="1" t="s">
        <v>281</v>
      </c>
      <c r="F15" s="4">
        <v>230000</v>
      </c>
      <c r="G15" s="4">
        <v>231.96</v>
      </c>
      <c r="H15" s="4">
        <v>3.65</v>
      </c>
    </row>
    <row r="16" spans="1:8">
      <c r="B16" s="2" t="s">
        <v>68</v>
      </c>
      <c r="C16" s="10"/>
      <c r="D16" s="2"/>
      <c r="E16" s="2"/>
      <c r="F16" s="7"/>
      <c r="G16" s="7">
        <f>SUM(G11:G15)</f>
        <v>231.96</v>
      </c>
      <c r="H16" s="7">
        <f>SUM(H11:H15)</f>
        <v>3.65</v>
      </c>
    </row>
    <row r="17" spans="2:8">
      <c r="B17" s="2" t="s">
        <v>282</v>
      </c>
    </row>
    <row r="18" spans="2:8">
      <c r="B18" s="1" t="s">
        <v>1198</v>
      </c>
      <c r="C18" s="11">
        <v>3.55</v>
      </c>
      <c r="D18" s="1" t="s">
        <v>164</v>
      </c>
      <c r="E18" s="1" t="s">
        <v>287</v>
      </c>
      <c r="F18" s="4">
        <v>60</v>
      </c>
      <c r="G18" s="4">
        <v>771.85</v>
      </c>
      <c r="H18" s="4">
        <v>12.14</v>
      </c>
    </row>
    <row r="19" spans="2:8">
      <c r="B19" s="1" t="s">
        <v>1210</v>
      </c>
      <c r="C19" s="11">
        <v>3.63</v>
      </c>
      <c r="D19" s="1" t="s">
        <v>164</v>
      </c>
      <c r="E19" s="1" t="s">
        <v>328</v>
      </c>
      <c r="F19" s="4">
        <v>64</v>
      </c>
      <c r="G19" s="4">
        <v>634.89</v>
      </c>
      <c r="H19" s="4">
        <v>9.98</v>
      </c>
    </row>
    <row r="20" spans="2:8">
      <c r="B20" s="1" t="s">
        <v>1010</v>
      </c>
      <c r="C20" s="11">
        <v>3.45</v>
      </c>
      <c r="D20" s="1" t="s">
        <v>164</v>
      </c>
      <c r="E20" s="1" t="s">
        <v>220</v>
      </c>
      <c r="F20" s="4">
        <v>60</v>
      </c>
      <c r="G20" s="4">
        <v>606.22</v>
      </c>
      <c r="H20" s="4">
        <v>9.5299999999999994</v>
      </c>
    </row>
    <row r="21" spans="2:8">
      <c r="B21" s="1" t="s">
        <v>221</v>
      </c>
      <c r="C21" s="11">
        <v>3.4</v>
      </c>
      <c r="D21" s="1" t="s">
        <v>164</v>
      </c>
      <c r="E21" s="1" t="s">
        <v>222</v>
      </c>
      <c r="F21" s="4">
        <v>60</v>
      </c>
      <c r="G21" s="4">
        <v>606.14</v>
      </c>
      <c r="H21" s="4">
        <v>9.5299999999999994</v>
      </c>
    </row>
    <row r="22" spans="2:8">
      <c r="B22" s="1" t="s">
        <v>1211</v>
      </c>
      <c r="C22" s="11">
        <v>3.49</v>
      </c>
      <c r="D22" s="1" t="s">
        <v>164</v>
      </c>
      <c r="E22" s="1" t="s">
        <v>329</v>
      </c>
      <c r="F22" s="4">
        <v>50</v>
      </c>
      <c r="G22" s="4">
        <v>505.92</v>
      </c>
      <c r="H22" s="4">
        <v>7.96</v>
      </c>
    </row>
    <row r="23" spans="2:8">
      <c r="B23" s="1" t="s">
        <v>330</v>
      </c>
      <c r="C23" s="11">
        <v>3.33</v>
      </c>
      <c r="D23" s="1" t="s">
        <v>167</v>
      </c>
      <c r="E23" s="1" t="s">
        <v>331</v>
      </c>
      <c r="F23" s="4">
        <v>50</v>
      </c>
      <c r="G23" s="4">
        <v>503.43</v>
      </c>
      <c r="H23" s="4">
        <v>7.92</v>
      </c>
    </row>
    <row r="24" spans="2:8">
      <c r="B24" s="1" t="s">
        <v>187</v>
      </c>
      <c r="C24" s="11">
        <v>3.49</v>
      </c>
      <c r="D24" s="1" t="s">
        <v>164</v>
      </c>
      <c r="E24" s="1" t="s">
        <v>188</v>
      </c>
      <c r="F24" s="4">
        <v>42</v>
      </c>
      <c r="G24" s="4">
        <v>424.18</v>
      </c>
      <c r="H24" s="4">
        <v>6.67</v>
      </c>
    </row>
    <row r="25" spans="2:8">
      <c r="B25" s="1" t="s">
        <v>1189</v>
      </c>
      <c r="C25" s="11">
        <v>3.47</v>
      </c>
      <c r="D25" s="1" t="s">
        <v>164</v>
      </c>
      <c r="E25" s="1" t="s">
        <v>242</v>
      </c>
      <c r="F25" s="4">
        <v>35</v>
      </c>
      <c r="G25" s="4">
        <v>351.43</v>
      </c>
      <c r="H25" s="4">
        <v>5.53</v>
      </c>
    </row>
    <row r="26" spans="2:8">
      <c r="B26" s="1" t="s">
        <v>306</v>
      </c>
      <c r="C26" s="11">
        <v>3.39</v>
      </c>
      <c r="D26" s="1" t="s">
        <v>164</v>
      </c>
      <c r="E26" s="1" t="s">
        <v>307</v>
      </c>
      <c r="F26" s="4">
        <v>25</v>
      </c>
      <c r="G26" s="4">
        <v>252.39</v>
      </c>
      <c r="H26" s="4">
        <v>3.97</v>
      </c>
    </row>
    <row r="27" spans="2:8">
      <c r="B27" s="1" t="s">
        <v>1209</v>
      </c>
      <c r="C27" s="11">
        <v>3.39</v>
      </c>
      <c r="D27" s="1" t="s">
        <v>164</v>
      </c>
      <c r="E27" s="1" t="s">
        <v>319</v>
      </c>
      <c r="F27" s="4">
        <v>13</v>
      </c>
      <c r="G27" s="4">
        <v>130.77000000000001</v>
      </c>
      <c r="H27" s="4">
        <v>2.06</v>
      </c>
    </row>
    <row r="28" spans="2:8">
      <c r="B28" s="1" t="s">
        <v>1212</v>
      </c>
      <c r="C28" s="11">
        <v>3.44</v>
      </c>
      <c r="D28" s="1" t="s">
        <v>164</v>
      </c>
      <c r="E28" s="1" t="s">
        <v>332</v>
      </c>
      <c r="F28" s="4">
        <v>5</v>
      </c>
      <c r="G28" s="4">
        <v>50.43</v>
      </c>
      <c r="H28" s="4">
        <v>0.79</v>
      </c>
    </row>
    <row r="29" spans="2:8">
      <c r="B29" s="1" t="s">
        <v>1179</v>
      </c>
      <c r="C29" s="11">
        <v>3.8</v>
      </c>
      <c r="D29" s="1" t="s">
        <v>167</v>
      </c>
      <c r="E29" s="1" t="s">
        <v>209</v>
      </c>
      <c r="F29" s="4">
        <v>4</v>
      </c>
      <c r="G29" s="4">
        <v>40.17</v>
      </c>
      <c r="H29" s="4">
        <v>0.63</v>
      </c>
    </row>
    <row r="30" spans="2:8">
      <c r="B30" s="1" t="s">
        <v>1213</v>
      </c>
      <c r="C30" s="11">
        <v>3.29</v>
      </c>
      <c r="D30" s="1" t="s">
        <v>164</v>
      </c>
      <c r="E30" s="1" t="s">
        <v>333</v>
      </c>
      <c r="F30" s="4">
        <v>3</v>
      </c>
      <c r="G30" s="4">
        <v>37.69</v>
      </c>
      <c r="H30" s="4">
        <v>0.59</v>
      </c>
    </row>
    <row r="31" spans="2:8">
      <c r="B31" s="1" t="s">
        <v>1208</v>
      </c>
      <c r="C31" s="11">
        <v>3.37</v>
      </c>
      <c r="D31" s="1" t="s">
        <v>164</v>
      </c>
      <c r="E31" s="1" t="s">
        <v>318</v>
      </c>
      <c r="F31" s="4">
        <v>3</v>
      </c>
      <c r="G31" s="4">
        <v>30.06</v>
      </c>
      <c r="H31" s="4">
        <v>0.47</v>
      </c>
    </row>
    <row r="32" spans="2:8">
      <c r="B32" s="1" t="s">
        <v>1214</v>
      </c>
      <c r="C32" s="11">
        <v>3.37</v>
      </c>
      <c r="D32" s="1" t="s">
        <v>164</v>
      </c>
      <c r="E32" s="1" t="s">
        <v>334</v>
      </c>
      <c r="F32" s="4">
        <v>2</v>
      </c>
      <c r="G32" s="4">
        <v>20.14</v>
      </c>
      <c r="H32" s="4">
        <v>0.32</v>
      </c>
    </row>
    <row r="33" spans="2:8">
      <c r="B33" s="1" t="s">
        <v>1215</v>
      </c>
      <c r="C33" s="11">
        <v>3.24</v>
      </c>
      <c r="D33" s="1" t="s">
        <v>164</v>
      </c>
      <c r="E33" s="1" t="s">
        <v>335</v>
      </c>
      <c r="F33" s="4">
        <v>1</v>
      </c>
      <c r="G33" s="4">
        <v>10.02</v>
      </c>
      <c r="H33" s="4">
        <v>0.16</v>
      </c>
    </row>
    <row r="34" spans="2:8">
      <c r="B34" s="2" t="s">
        <v>937</v>
      </c>
      <c r="C34" s="10"/>
      <c r="D34" s="2"/>
      <c r="E34" s="2"/>
      <c r="F34" s="7"/>
      <c r="G34" s="7">
        <f>SUM(G17:G33)</f>
        <v>4975.7300000000014</v>
      </c>
      <c r="H34" s="7">
        <f>SUM(H17:H33)</f>
        <v>78.25</v>
      </c>
    </row>
    <row r="35" spans="2:8">
      <c r="B35" s="2" t="s">
        <v>190</v>
      </c>
      <c r="C35" s="10"/>
      <c r="D35" s="2"/>
      <c r="E35" s="2"/>
      <c r="F35" s="7"/>
      <c r="G35" s="7">
        <v>886.18</v>
      </c>
      <c r="H35" s="7">
        <v>13.94</v>
      </c>
    </row>
    <row r="36" spans="2:8">
      <c r="B36" s="2" t="s">
        <v>144</v>
      </c>
      <c r="C36" s="10"/>
      <c r="D36" s="2"/>
      <c r="E36" s="2"/>
      <c r="F36" s="7"/>
      <c r="G36" s="7">
        <v>6093.87</v>
      </c>
      <c r="H36" s="7">
        <v>95.84</v>
      </c>
    </row>
    <row r="37" spans="2:8">
      <c r="B37" s="2" t="s">
        <v>191</v>
      </c>
      <c r="C37" s="10"/>
      <c r="D37" s="2"/>
      <c r="E37" s="2"/>
      <c r="F37" s="7"/>
      <c r="G37" s="7">
        <v>264.60734191000063</v>
      </c>
      <c r="H37" s="7">
        <v>4.1599999999999966</v>
      </c>
    </row>
    <row r="38" spans="2:8">
      <c r="B38" s="2" t="s">
        <v>146</v>
      </c>
      <c r="C38" s="10"/>
      <c r="D38" s="2"/>
      <c r="E38" s="2"/>
      <c r="F38" s="7"/>
      <c r="G38" s="7">
        <v>6358.4773419100002</v>
      </c>
      <c r="H38" s="7">
        <v>100</v>
      </c>
    </row>
    <row r="39" spans="2:8">
      <c r="B39" s="1" t="s">
        <v>147</v>
      </c>
    </row>
    <row r="40" spans="2:8">
      <c r="B40" s="1" t="s">
        <v>148</v>
      </c>
    </row>
    <row r="41" spans="2:8">
      <c r="B41" s="2"/>
    </row>
    <row r="42" spans="2:8" ht="25.5">
      <c r="B42" s="8" t="s">
        <v>149</v>
      </c>
      <c r="C42" s="11" t="s">
        <v>150</v>
      </c>
    </row>
    <row r="43" spans="2:8">
      <c r="B43" s="2"/>
    </row>
    <row r="44" spans="2:8">
      <c r="B44" s="2" t="s">
        <v>151</v>
      </c>
    </row>
    <row r="45" spans="2:8">
      <c r="B45" s="2" t="s">
        <v>152</v>
      </c>
    </row>
    <row r="46" spans="2:8">
      <c r="B46" s="2" t="s">
        <v>336</v>
      </c>
      <c r="C46" s="10"/>
    </row>
    <row r="47" spans="2:8">
      <c r="B47" s="2" t="s">
        <v>337</v>
      </c>
      <c r="C47" s="10"/>
    </row>
    <row r="48" spans="2:8">
      <c r="B48" s="2" t="s">
        <v>338</v>
      </c>
      <c r="C48" s="10"/>
    </row>
    <row r="49" spans="2:3">
      <c r="B49" s="2" t="s">
        <v>339</v>
      </c>
      <c r="C49" s="10"/>
    </row>
    <row r="50" spans="2:3">
      <c r="B50" s="2" t="s">
        <v>340</v>
      </c>
      <c r="C50" s="10"/>
    </row>
    <row r="51" spans="2:3">
      <c r="B51" s="2" t="s">
        <v>341</v>
      </c>
      <c r="C51" s="10"/>
    </row>
    <row r="52" spans="2:3">
      <c r="B52" s="2" t="s">
        <v>342</v>
      </c>
      <c r="C52" s="10"/>
    </row>
    <row r="53" spans="2:3">
      <c r="B53" s="2" t="s">
        <v>343</v>
      </c>
      <c r="C53" s="10"/>
    </row>
    <row r="54" spans="2:3">
      <c r="B54" s="2" t="s">
        <v>161</v>
      </c>
      <c r="C54" s="10"/>
    </row>
    <row r="55" spans="2:3">
      <c r="B55" s="9" t="s">
        <v>1244</v>
      </c>
    </row>
  </sheetData>
  <mergeCells count="2">
    <mergeCell ref="B1:E1"/>
    <mergeCell ref="C3:C7"/>
  </mergeCells>
  <hyperlinks>
    <hyperlink ref="A1" location="Index!A1" display="Index" xr:uid="{00000000-0004-0000-1700-000000000000}"/>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1"/>
  <dimension ref="A1:H50"/>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1.140625" style="1" bestFit="1" customWidth="1"/>
    <col min="5" max="5" width="14.140625" style="1" bestFit="1" customWidth="1"/>
    <col min="6" max="6" width="10.28515625" style="4" bestFit="1" customWidth="1"/>
    <col min="7" max="7" width="18.140625" style="4" bestFit="1" customWidth="1"/>
    <col min="8" max="8" width="9.140625" style="4" bestFit="1" customWidth="1"/>
    <col min="9" max="16384" width="9.140625" style="1"/>
  </cols>
  <sheetData>
    <row r="1" spans="1:8">
      <c r="A1" s="3" t="s">
        <v>0</v>
      </c>
      <c r="B1" s="265" t="s">
        <v>942</v>
      </c>
      <c r="C1" s="265"/>
      <c r="D1" s="265"/>
      <c r="E1" s="265"/>
    </row>
    <row r="2" spans="1:8" ht="13.5" thickBot="1"/>
    <row r="3" spans="1:8" ht="15">
      <c r="B3" s="96" t="s">
        <v>2509</v>
      </c>
      <c r="C3" s="266"/>
    </row>
    <row r="4" spans="1:8" ht="15">
      <c r="B4" s="97" t="s">
        <v>2497</v>
      </c>
      <c r="C4" s="267"/>
    </row>
    <row r="5" spans="1:8" ht="15">
      <c r="B5" s="98" t="s">
        <v>2359</v>
      </c>
      <c r="C5" s="267"/>
    </row>
    <row r="6" spans="1:8" ht="15">
      <c r="B6" s="98" t="s">
        <v>2498</v>
      </c>
      <c r="C6" s="267"/>
    </row>
    <row r="7" spans="1:8" ht="15">
      <c r="B7" s="97" t="s">
        <v>2499</v>
      </c>
      <c r="C7" s="267"/>
    </row>
    <row r="8" spans="1:8" ht="15.75" thickBot="1">
      <c r="B8" s="107"/>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58</v>
      </c>
    </row>
    <row r="16" spans="1:8">
      <c r="B16" s="1" t="s">
        <v>344</v>
      </c>
      <c r="C16" s="11">
        <v>3.31</v>
      </c>
      <c r="D16" s="1" t="s">
        <v>60</v>
      </c>
      <c r="E16" s="1" t="s">
        <v>345</v>
      </c>
      <c r="F16" s="4">
        <v>100000</v>
      </c>
      <c r="G16" s="4">
        <v>100.53</v>
      </c>
      <c r="H16" s="4">
        <v>2.0099999999999998</v>
      </c>
    </row>
    <row r="17" spans="2:8">
      <c r="B17" s="2" t="s">
        <v>68</v>
      </c>
      <c r="C17" s="10"/>
      <c r="D17" s="2"/>
      <c r="E17" s="2"/>
      <c r="F17" s="7"/>
      <c r="G17" s="7">
        <f>SUM(G12:G16)</f>
        <v>100.53</v>
      </c>
      <c r="H17" s="7">
        <f>SUM(H12:H16)</f>
        <v>2.0099999999999998</v>
      </c>
    </row>
    <row r="18" spans="2:8">
      <c r="B18" s="2" t="s">
        <v>282</v>
      </c>
    </row>
    <row r="19" spans="2:8">
      <c r="B19" s="1" t="s">
        <v>1216</v>
      </c>
      <c r="C19" s="11">
        <v>3.45</v>
      </c>
      <c r="D19" s="1" t="s">
        <v>164</v>
      </c>
      <c r="E19" s="1" t="s">
        <v>346</v>
      </c>
      <c r="F19" s="4">
        <v>51</v>
      </c>
      <c r="G19" s="4">
        <v>507.84</v>
      </c>
      <c r="H19" s="4">
        <v>10.17</v>
      </c>
    </row>
    <row r="20" spans="2:8">
      <c r="B20" s="1" t="s">
        <v>330</v>
      </c>
      <c r="C20" s="11">
        <v>3.33</v>
      </c>
      <c r="D20" s="1" t="s">
        <v>167</v>
      </c>
      <c r="E20" s="1" t="s">
        <v>331</v>
      </c>
      <c r="F20" s="4">
        <v>50</v>
      </c>
      <c r="G20" s="4">
        <v>503.43</v>
      </c>
      <c r="H20" s="4">
        <v>10.09</v>
      </c>
    </row>
    <row r="21" spans="2:8">
      <c r="B21" s="1" t="s">
        <v>1217</v>
      </c>
      <c r="C21" s="11">
        <v>3.83</v>
      </c>
      <c r="D21" s="1" t="s">
        <v>164</v>
      </c>
      <c r="E21" s="1" t="s">
        <v>347</v>
      </c>
      <c r="F21" s="4">
        <v>39</v>
      </c>
      <c r="G21" s="4">
        <v>499.93</v>
      </c>
      <c r="H21" s="4">
        <v>10.02</v>
      </c>
    </row>
    <row r="22" spans="2:8">
      <c r="B22" s="1" t="s">
        <v>306</v>
      </c>
      <c r="C22" s="11">
        <v>3.39</v>
      </c>
      <c r="D22" s="1" t="s">
        <v>164</v>
      </c>
      <c r="E22" s="1" t="s">
        <v>307</v>
      </c>
      <c r="F22" s="4">
        <v>49</v>
      </c>
      <c r="G22" s="4">
        <v>494.68</v>
      </c>
      <c r="H22" s="4">
        <v>9.91</v>
      </c>
    </row>
    <row r="23" spans="2:8">
      <c r="B23" s="1" t="s">
        <v>1218</v>
      </c>
      <c r="C23" s="11">
        <v>3.47</v>
      </c>
      <c r="D23" s="1" t="s">
        <v>164</v>
      </c>
      <c r="E23" s="1" t="s">
        <v>348</v>
      </c>
      <c r="F23" s="4">
        <v>38</v>
      </c>
      <c r="G23" s="4">
        <v>488.14</v>
      </c>
      <c r="H23" s="4">
        <v>9.7799999999999994</v>
      </c>
    </row>
    <row r="24" spans="2:8">
      <c r="B24" s="1" t="s">
        <v>1179</v>
      </c>
      <c r="C24" s="11">
        <v>3.8</v>
      </c>
      <c r="D24" s="1" t="s">
        <v>167</v>
      </c>
      <c r="E24" s="1" t="s">
        <v>209</v>
      </c>
      <c r="F24" s="4">
        <v>43</v>
      </c>
      <c r="G24" s="4">
        <v>431.81</v>
      </c>
      <c r="H24" s="4">
        <v>8.65</v>
      </c>
    </row>
    <row r="25" spans="2:8">
      <c r="B25" s="1" t="s">
        <v>1200</v>
      </c>
      <c r="C25" s="11">
        <v>3.44</v>
      </c>
      <c r="D25" s="1" t="s">
        <v>164</v>
      </c>
      <c r="E25" s="1" t="s">
        <v>289</v>
      </c>
      <c r="F25" s="4">
        <v>36</v>
      </c>
      <c r="G25" s="4">
        <v>361.71</v>
      </c>
      <c r="H25" s="4">
        <v>7.25</v>
      </c>
    </row>
    <row r="26" spans="2:8">
      <c r="B26" s="1" t="s">
        <v>349</v>
      </c>
      <c r="C26" s="11">
        <v>3.3</v>
      </c>
      <c r="D26" s="1" t="s">
        <v>164</v>
      </c>
      <c r="E26" s="1" t="s">
        <v>350</v>
      </c>
      <c r="F26" s="4">
        <v>15</v>
      </c>
      <c r="G26" s="4">
        <v>150.47999999999999</v>
      </c>
      <c r="H26" s="4">
        <v>3.01</v>
      </c>
    </row>
    <row r="27" spans="2:8">
      <c r="B27" s="1" t="s">
        <v>1219</v>
      </c>
      <c r="C27" s="11">
        <v>3.24</v>
      </c>
      <c r="D27" s="1" t="s">
        <v>164</v>
      </c>
      <c r="E27" s="1" t="s">
        <v>351</v>
      </c>
      <c r="F27" s="4">
        <v>8</v>
      </c>
      <c r="G27" s="4">
        <v>80.41</v>
      </c>
      <c r="H27" s="4">
        <v>1.61</v>
      </c>
    </row>
    <row r="28" spans="2:8">
      <c r="B28" s="1" t="s">
        <v>1215</v>
      </c>
      <c r="C28" s="11">
        <v>3.24</v>
      </c>
      <c r="D28" s="1" t="s">
        <v>164</v>
      </c>
      <c r="E28" s="1" t="s">
        <v>335</v>
      </c>
      <c r="F28" s="4">
        <v>3</v>
      </c>
      <c r="G28" s="4">
        <v>30.07</v>
      </c>
      <c r="H28" s="4">
        <v>0.6</v>
      </c>
    </row>
    <row r="29" spans="2:8">
      <c r="B29" s="2" t="s">
        <v>937</v>
      </c>
      <c r="C29" s="10"/>
      <c r="D29" s="2"/>
      <c r="E29" s="2"/>
      <c r="F29" s="7"/>
      <c r="G29" s="7">
        <f>SUM(G18:G28)</f>
        <v>3548.5</v>
      </c>
      <c r="H29" s="7">
        <f>SUM(H18:H28)</f>
        <v>71.09</v>
      </c>
    </row>
    <row r="30" spans="2:8">
      <c r="B30" s="2" t="s">
        <v>190</v>
      </c>
      <c r="C30" s="10"/>
      <c r="D30" s="2"/>
      <c r="E30" s="2"/>
      <c r="F30" s="7"/>
      <c r="G30" s="7">
        <v>1185.58</v>
      </c>
      <c r="H30" s="7">
        <v>23.75</v>
      </c>
    </row>
    <row r="31" spans="2:8">
      <c r="B31" s="2" t="s">
        <v>144</v>
      </c>
      <c r="C31" s="10"/>
      <c r="D31" s="2"/>
      <c r="E31" s="2"/>
      <c r="F31" s="7"/>
      <c r="G31" s="7">
        <v>4834.6100000000006</v>
      </c>
      <c r="H31" s="7">
        <v>96.85</v>
      </c>
    </row>
    <row r="32" spans="2:8">
      <c r="B32" s="2" t="s">
        <v>191</v>
      </c>
      <c r="C32" s="10"/>
      <c r="D32" s="2"/>
      <c r="E32" s="2"/>
      <c r="F32" s="7"/>
      <c r="G32" s="7">
        <v>157.16117879999956</v>
      </c>
      <c r="H32" s="7">
        <v>3.1500000000000057</v>
      </c>
    </row>
    <row r="33" spans="2:8">
      <c r="B33" s="2" t="s">
        <v>146</v>
      </c>
      <c r="C33" s="10"/>
      <c r="D33" s="2"/>
      <c r="E33" s="2"/>
      <c r="F33" s="7"/>
      <c r="G33" s="7">
        <v>4991.7711787999997</v>
      </c>
      <c r="H33" s="7">
        <v>100</v>
      </c>
    </row>
    <row r="34" spans="2:8">
      <c r="B34" s="1" t="s">
        <v>147</v>
      </c>
    </row>
    <row r="35" spans="2:8">
      <c r="B35" s="1" t="s">
        <v>148</v>
      </c>
    </row>
    <row r="36" spans="2:8">
      <c r="B36" s="2"/>
    </row>
    <row r="37" spans="2:8" ht="25.5">
      <c r="B37" s="8" t="s">
        <v>149</v>
      </c>
      <c r="C37" s="11" t="s">
        <v>150</v>
      </c>
    </row>
    <row r="38" spans="2:8">
      <c r="B38" s="2"/>
    </row>
    <row r="39" spans="2:8">
      <c r="B39" s="2" t="s">
        <v>151</v>
      </c>
    </row>
    <row r="40" spans="2:8">
      <c r="B40" s="2" t="s">
        <v>152</v>
      </c>
    </row>
    <row r="41" spans="2:8">
      <c r="B41" s="2" t="s">
        <v>1269</v>
      </c>
      <c r="C41" s="10"/>
    </row>
    <row r="42" spans="2:8">
      <c r="B42" s="2" t="s">
        <v>1270</v>
      </c>
      <c r="C42" s="10"/>
    </row>
    <row r="43" spans="2:8">
      <c r="B43" s="2" t="s">
        <v>352</v>
      </c>
      <c r="C43" s="10"/>
    </row>
    <row r="44" spans="2:8">
      <c r="B44" s="2" t="s">
        <v>353</v>
      </c>
      <c r="C44" s="10"/>
    </row>
    <row r="45" spans="2:8">
      <c r="B45" s="2" t="s">
        <v>354</v>
      </c>
      <c r="C45" s="10"/>
    </row>
    <row r="46" spans="2:8">
      <c r="B46" s="2" t="s">
        <v>355</v>
      </c>
      <c r="C46" s="10"/>
    </row>
    <row r="47" spans="2:8">
      <c r="B47" s="2" t="s">
        <v>356</v>
      </c>
      <c r="C47" s="10"/>
    </row>
    <row r="48" spans="2:8">
      <c r="B48" s="2" t="s">
        <v>357</v>
      </c>
      <c r="C48" s="10"/>
    </row>
    <row r="49" spans="2:3">
      <c r="B49" s="2" t="s">
        <v>161</v>
      </c>
      <c r="C49" s="10"/>
    </row>
    <row r="50" spans="2:3">
      <c r="B50" s="9" t="s">
        <v>1245</v>
      </c>
    </row>
  </sheetData>
  <mergeCells count="2">
    <mergeCell ref="B1:E1"/>
    <mergeCell ref="C3:C8"/>
  </mergeCells>
  <hyperlinks>
    <hyperlink ref="A1" location="Index!A1" display="Index" xr:uid="{00000000-0004-0000-1800-000000000000}"/>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0"/>
  <dimension ref="A1:H55"/>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1.140625" style="1" bestFit="1" customWidth="1"/>
    <col min="5" max="5" width="14.42578125" style="1" bestFit="1" customWidth="1"/>
    <col min="6" max="6" width="10.28515625" style="4" bestFit="1" customWidth="1"/>
    <col min="7" max="7" width="18.140625" style="4" bestFit="1" customWidth="1"/>
    <col min="8" max="8" width="9.140625" style="4" bestFit="1" customWidth="1"/>
    <col min="9" max="16384" width="9.140625" style="1"/>
  </cols>
  <sheetData>
    <row r="1" spans="1:8">
      <c r="A1" s="3" t="s">
        <v>0</v>
      </c>
      <c r="B1" s="265" t="s">
        <v>941</v>
      </c>
      <c r="C1" s="265"/>
      <c r="D1" s="265"/>
      <c r="E1" s="265"/>
    </row>
    <row r="2" spans="1:8" ht="13.5" thickBot="1"/>
    <row r="3" spans="1:8" ht="15">
      <c r="B3" s="96" t="s">
        <v>2510</v>
      </c>
      <c r="C3" s="266"/>
    </row>
    <row r="4" spans="1:8" ht="15">
      <c r="B4" s="97" t="s">
        <v>2497</v>
      </c>
      <c r="C4" s="267"/>
    </row>
    <row r="5" spans="1:8" ht="15">
      <c r="B5" s="98" t="s">
        <v>2359</v>
      </c>
      <c r="C5" s="267"/>
    </row>
    <row r="6" spans="1:8" ht="15">
      <c r="B6" s="98" t="s">
        <v>2498</v>
      </c>
      <c r="C6" s="267"/>
    </row>
    <row r="7" spans="1:8" ht="15">
      <c r="B7" s="97" t="s">
        <v>2499</v>
      </c>
      <c r="C7" s="267"/>
    </row>
    <row r="8" spans="1:8" ht="15.75" thickBot="1">
      <c r="B8" s="107"/>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58</v>
      </c>
    </row>
    <row r="16" spans="1:8">
      <c r="B16" s="1" t="s">
        <v>344</v>
      </c>
      <c r="C16" s="11">
        <v>3.31</v>
      </c>
      <c r="D16" s="1" t="s">
        <v>60</v>
      </c>
      <c r="E16" s="1" t="s">
        <v>345</v>
      </c>
      <c r="F16" s="4">
        <v>900000</v>
      </c>
      <c r="G16" s="4">
        <v>904.73</v>
      </c>
      <c r="H16" s="4">
        <v>3.74</v>
      </c>
    </row>
    <row r="17" spans="2:8">
      <c r="B17" s="2" t="s">
        <v>68</v>
      </c>
      <c r="C17" s="10"/>
      <c r="D17" s="2"/>
      <c r="E17" s="2"/>
      <c r="F17" s="7"/>
      <c r="G17" s="7">
        <f>SUM(G12:G16)</f>
        <v>904.73</v>
      </c>
      <c r="H17" s="7">
        <f>SUM(H12:H16)</f>
        <v>3.74</v>
      </c>
    </row>
    <row r="18" spans="2:8">
      <c r="B18" s="2" t="s">
        <v>282</v>
      </c>
    </row>
    <row r="19" spans="2:8">
      <c r="B19" s="1" t="s">
        <v>1220</v>
      </c>
      <c r="C19" s="11">
        <v>3.48</v>
      </c>
      <c r="D19" s="1" t="s">
        <v>164</v>
      </c>
      <c r="E19" s="1" t="s">
        <v>358</v>
      </c>
      <c r="F19" s="4">
        <v>288</v>
      </c>
      <c r="G19" s="4">
        <v>2872.89</v>
      </c>
      <c r="H19" s="4">
        <v>11.89</v>
      </c>
    </row>
    <row r="20" spans="2:8">
      <c r="B20" s="1" t="s">
        <v>1200</v>
      </c>
      <c r="C20" s="11">
        <v>3.44</v>
      </c>
      <c r="D20" s="1" t="s">
        <v>164</v>
      </c>
      <c r="E20" s="1" t="s">
        <v>289</v>
      </c>
      <c r="F20" s="4">
        <v>205</v>
      </c>
      <c r="G20" s="4">
        <v>2059.7600000000002</v>
      </c>
      <c r="H20" s="4">
        <v>8.52</v>
      </c>
    </row>
    <row r="21" spans="2:8">
      <c r="B21" s="1" t="s">
        <v>1221</v>
      </c>
      <c r="C21" s="11">
        <v>3.22</v>
      </c>
      <c r="D21" s="1" t="s">
        <v>164</v>
      </c>
      <c r="E21" s="1" t="s">
        <v>359</v>
      </c>
      <c r="F21" s="4">
        <v>200</v>
      </c>
      <c r="G21" s="4">
        <v>2002.98</v>
      </c>
      <c r="H21" s="4">
        <v>8.2899999999999991</v>
      </c>
    </row>
    <row r="22" spans="2:8">
      <c r="B22" s="1" t="s">
        <v>1208</v>
      </c>
      <c r="C22" s="11">
        <v>3.37</v>
      </c>
      <c r="D22" s="1" t="s">
        <v>164</v>
      </c>
      <c r="E22" s="1" t="s">
        <v>318</v>
      </c>
      <c r="F22" s="4">
        <v>195</v>
      </c>
      <c r="G22" s="4">
        <v>1953.83</v>
      </c>
      <c r="H22" s="4">
        <v>8.08</v>
      </c>
    </row>
    <row r="23" spans="2:8">
      <c r="B23" s="1" t="s">
        <v>1216</v>
      </c>
      <c r="C23" s="11">
        <v>3.45</v>
      </c>
      <c r="D23" s="1" t="s">
        <v>164</v>
      </c>
      <c r="E23" s="1" t="s">
        <v>346</v>
      </c>
      <c r="F23" s="4">
        <v>190</v>
      </c>
      <c r="G23" s="4">
        <v>1891.95</v>
      </c>
      <c r="H23" s="4">
        <v>7.83</v>
      </c>
    </row>
    <row r="24" spans="2:8">
      <c r="B24" s="1" t="s">
        <v>1179</v>
      </c>
      <c r="C24" s="11">
        <v>3.8</v>
      </c>
      <c r="D24" s="1" t="s">
        <v>167</v>
      </c>
      <c r="E24" s="1" t="s">
        <v>209</v>
      </c>
      <c r="F24" s="4">
        <v>186</v>
      </c>
      <c r="G24" s="4">
        <v>1867.85</v>
      </c>
      <c r="H24" s="4">
        <v>7.73</v>
      </c>
    </row>
    <row r="25" spans="2:8">
      <c r="B25" s="1" t="s">
        <v>1218</v>
      </c>
      <c r="C25" s="11">
        <v>3.47</v>
      </c>
      <c r="D25" s="1" t="s">
        <v>164</v>
      </c>
      <c r="E25" s="1" t="s">
        <v>348</v>
      </c>
      <c r="F25" s="4">
        <v>110</v>
      </c>
      <c r="G25" s="4">
        <v>1413.04</v>
      </c>
      <c r="H25" s="4">
        <v>5.85</v>
      </c>
    </row>
    <row r="26" spans="2:8">
      <c r="B26" s="1" t="s">
        <v>1217</v>
      </c>
      <c r="C26" s="11">
        <v>3.83</v>
      </c>
      <c r="D26" s="1" t="s">
        <v>164</v>
      </c>
      <c r="E26" s="1" t="s">
        <v>347</v>
      </c>
      <c r="F26" s="4">
        <v>100</v>
      </c>
      <c r="G26" s="4">
        <v>1281.8699999999999</v>
      </c>
      <c r="H26" s="4">
        <v>5.3</v>
      </c>
    </row>
    <row r="27" spans="2:8">
      <c r="B27" s="1" t="s">
        <v>1222</v>
      </c>
      <c r="C27" s="11">
        <v>3.28</v>
      </c>
      <c r="D27" s="1" t="s">
        <v>164</v>
      </c>
      <c r="E27" s="1" t="s">
        <v>360</v>
      </c>
      <c r="F27" s="4">
        <v>100</v>
      </c>
      <c r="G27" s="4">
        <v>1003.25</v>
      </c>
      <c r="H27" s="4">
        <v>4.1500000000000004</v>
      </c>
    </row>
    <row r="28" spans="2:8">
      <c r="B28" s="1" t="s">
        <v>361</v>
      </c>
      <c r="C28" s="11">
        <v>3.39</v>
      </c>
      <c r="D28" s="1" t="s">
        <v>164</v>
      </c>
      <c r="E28" s="1" t="s">
        <v>362</v>
      </c>
      <c r="F28" s="4">
        <v>63</v>
      </c>
      <c r="G28" s="4">
        <v>634.04</v>
      </c>
      <c r="H28" s="4">
        <v>2.62</v>
      </c>
    </row>
    <row r="29" spans="2:8">
      <c r="B29" s="1" t="s">
        <v>1213</v>
      </c>
      <c r="C29" s="11">
        <v>3.29</v>
      </c>
      <c r="D29" s="1" t="s">
        <v>164</v>
      </c>
      <c r="E29" s="1" t="s">
        <v>333</v>
      </c>
      <c r="F29" s="4">
        <v>12</v>
      </c>
      <c r="G29" s="4">
        <v>150.75</v>
      </c>
      <c r="H29" s="4">
        <v>0.62</v>
      </c>
    </row>
    <row r="30" spans="2:8">
      <c r="B30" s="1" t="s">
        <v>1214</v>
      </c>
      <c r="C30" s="11">
        <v>3.37</v>
      </c>
      <c r="D30" s="1" t="s">
        <v>164</v>
      </c>
      <c r="E30" s="1" t="s">
        <v>334</v>
      </c>
      <c r="F30" s="4">
        <v>8</v>
      </c>
      <c r="G30" s="4">
        <v>80.540000000000006</v>
      </c>
      <c r="H30" s="4">
        <v>0.33</v>
      </c>
    </row>
    <row r="31" spans="2:8">
      <c r="B31" s="1" t="s">
        <v>363</v>
      </c>
      <c r="C31" s="11">
        <v>3.37</v>
      </c>
      <c r="D31" s="1" t="s">
        <v>164</v>
      </c>
      <c r="E31" s="1" t="s">
        <v>364</v>
      </c>
      <c r="F31" s="4">
        <v>3</v>
      </c>
      <c r="G31" s="4">
        <v>30.13</v>
      </c>
      <c r="H31" s="4">
        <v>0.12</v>
      </c>
    </row>
    <row r="32" spans="2:8">
      <c r="B32" s="1" t="s">
        <v>1219</v>
      </c>
      <c r="C32" s="11">
        <v>3.24</v>
      </c>
      <c r="D32" s="1" t="s">
        <v>164</v>
      </c>
      <c r="E32" s="1" t="s">
        <v>351</v>
      </c>
      <c r="F32" s="4">
        <v>1</v>
      </c>
      <c r="G32" s="4">
        <v>10.050000000000001</v>
      </c>
      <c r="H32" s="4">
        <v>0.04</v>
      </c>
    </row>
    <row r="33" spans="2:8">
      <c r="B33" s="1" t="s">
        <v>1215</v>
      </c>
      <c r="C33" s="11">
        <v>3.24</v>
      </c>
      <c r="D33" s="1" t="s">
        <v>164</v>
      </c>
      <c r="E33" s="1" t="s">
        <v>335</v>
      </c>
      <c r="F33" s="4">
        <v>1</v>
      </c>
      <c r="G33" s="4">
        <v>10.02</v>
      </c>
      <c r="H33" s="4">
        <v>0.04</v>
      </c>
    </row>
    <row r="34" spans="2:8">
      <c r="B34" s="2" t="s">
        <v>937</v>
      </c>
      <c r="C34" s="10"/>
      <c r="D34" s="2"/>
      <c r="E34" s="2"/>
      <c r="F34" s="7"/>
      <c r="G34" s="7">
        <f>SUM(G18:G33)</f>
        <v>17262.95</v>
      </c>
      <c r="H34" s="7">
        <f>SUM(H18:H33)</f>
        <v>71.410000000000025</v>
      </c>
    </row>
    <row r="35" spans="2:8">
      <c r="B35" s="2" t="s">
        <v>190</v>
      </c>
      <c r="C35" s="10"/>
      <c r="D35" s="2"/>
      <c r="E35" s="2"/>
      <c r="F35" s="7"/>
      <c r="G35" s="7">
        <v>5373.9</v>
      </c>
      <c r="H35" s="7">
        <v>22.23</v>
      </c>
    </row>
    <row r="36" spans="2:8">
      <c r="B36" s="2" t="s">
        <v>144</v>
      </c>
      <c r="C36" s="10"/>
      <c r="D36" s="2"/>
      <c r="E36" s="2"/>
      <c r="F36" s="7"/>
      <c r="G36" s="7">
        <v>23541.58</v>
      </c>
      <c r="H36" s="7">
        <v>97.4</v>
      </c>
    </row>
    <row r="37" spans="2:8">
      <c r="B37" s="2" t="s">
        <v>191</v>
      </c>
      <c r="C37" s="10"/>
      <c r="D37" s="2"/>
      <c r="E37" s="2"/>
      <c r="F37" s="7"/>
      <c r="G37" s="7">
        <v>628.60070870000163</v>
      </c>
      <c r="H37" s="7">
        <v>2.5999999999999943</v>
      </c>
    </row>
    <row r="38" spans="2:8">
      <c r="B38" s="2" t="s">
        <v>146</v>
      </c>
      <c r="C38" s="10"/>
      <c r="D38" s="2"/>
      <c r="E38" s="2"/>
      <c r="F38" s="7"/>
      <c r="G38" s="7">
        <v>24170.180708700002</v>
      </c>
      <c r="H38" s="7">
        <v>100</v>
      </c>
    </row>
    <row r="39" spans="2:8">
      <c r="B39" s="1" t="s">
        <v>147</v>
      </c>
    </row>
    <row r="40" spans="2:8">
      <c r="B40" s="1" t="s">
        <v>148</v>
      </c>
    </row>
    <row r="41" spans="2:8">
      <c r="B41" s="2"/>
    </row>
    <row r="42" spans="2:8" ht="25.5">
      <c r="B42" s="8" t="s">
        <v>149</v>
      </c>
      <c r="C42" s="11" t="s">
        <v>150</v>
      </c>
    </row>
    <row r="43" spans="2:8">
      <c r="B43" s="2"/>
    </row>
    <row r="44" spans="2:8">
      <c r="B44" s="2" t="s">
        <v>151</v>
      </c>
    </row>
    <row r="45" spans="2:8">
      <c r="B45" s="2" t="s">
        <v>152</v>
      </c>
    </row>
    <row r="46" spans="2:8">
      <c r="B46" s="2" t="s">
        <v>365</v>
      </c>
      <c r="C46" s="10"/>
    </row>
    <row r="47" spans="2:8">
      <c r="B47" s="2" t="s">
        <v>366</v>
      </c>
      <c r="C47" s="10"/>
    </row>
    <row r="48" spans="2:8">
      <c r="B48" s="2" t="s">
        <v>367</v>
      </c>
      <c r="C48" s="10"/>
    </row>
    <row r="49" spans="2:3">
      <c r="B49" s="2" t="s">
        <v>368</v>
      </c>
      <c r="C49" s="10"/>
    </row>
    <row r="50" spans="2:3">
      <c r="B50" s="2" t="s">
        <v>369</v>
      </c>
      <c r="C50" s="10"/>
    </row>
    <row r="51" spans="2:3">
      <c r="B51" s="2" t="s">
        <v>370</v>
      </c>
      <c r="C51" s="10"/>
    </row>
    <row r="52" spans="2:3">
      <c r="B52" s="2" t="s">
        <v>371</v>
      </c>
      <c r="C52" s="10"/>
    </row>
    <row r="53" spans="2:3">
      <c r="B53" s="2" t="s">
        <v>372</v>
      </c>
      <c r="C53" s="10"/>
    </row>
    <row r="54" spans="2:3">
      <c r="B54" s="2" t="s">
        <v>161</v>
      </c>
      <c r="C54" s="10"/>
    </row>
    <row r="55" spans="2:3">
      <c r="B55" s="9" t="s">
        <v>1246</v>
      </c>
    </row>
  </sheetData>
  <mergeCells count="2">
    <mergeCell ref="B1:E1"/>
    <mergeCell ref="C3:C8"/>
  </mergeCells>
  <hyperlinks>
    <hyperlink ref="A1" location="Index!A1" display="Index" xr:uid="{00000000-0004-0000-1900-000000000000}"/>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9"/>
  <dimension ref="A1:H50"/>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1" customWidth="1"/>
    <col min="4" max="4" width="11.140625" style="1" bestFit="1" customWidth="1"/>
    <col min="5" max="5" width="14.140625" style="1" bestFit="1" customWidth="1"/>
    <col min="6" max="6" width="10.28515625" style="4" bestFit="1" customWidth="1"/>
    <col min="7" max="7" width="18.140625" style="4" bestFit="1" customWidth="1"/>
    <col min="8" max="8" width="9.140625" style="4" bestFit="1" customWidth="1"/>
    <col min="9" max="16384" width="9.140625" style="1"/>
  </cols>
  <sheetData>
    <row r="1" spans="1:8">
      <c r="A1" s="3" t="s">
        <v>0</v>
      </c>
      <c r="B1" s="265" t="s">
        <v>940</v>
      </c>
      <c r="C1" s="265"/>
      <c r="D1" s="265"/>
      <c r="E1" s="265"/>
    </row>
    <row r="2" spans="1:8" ht="13.5" thickBot="1"/>
    <row r="3" spans="1:8" ht="15">
      <c r="B3" s="96" t="s">
        <v>2511</v>
      </c>
      <c r="C3" s="266"/>
    </row>
    <row r="4" spans="1:8" ht="15">
      <c r="B4" s="97" t="s">
        <v>2497</v>
      </c>
      <c r="C4" s="267"/>
    </row>
    <row r="5" spans="1:8" ht="15">
      <c r="B5" s="98" t="s">
        <v>2359</v>
      </c>
      <c r="C5" s="267"/>
    </row>
    <row r="6" spans="1:8" ht="15">
      <c r="B6" s="98" t="s">
        <v>2498</v>
      </c>
      <c r="C6" s="267"/>
    </row>
    <row r="7" spans="1:8" ht="15">
      <c r="B7" s="97" t="s">
        <v>2499</v>
      </c>
      <c r="C7" s="267"/>
    </row>
    <row r="8" spans="1:8" ht="15.75" thickBot="1">
      <c r="B8" s="107"/>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58</v>
      </c>
    </row>
    <row r="16" spans="1:8">
      <c r="B16" s="1" t="s">
        <v>373</v>
      </c>
      <c r="C16" s="11">
        <v>3.58</v>
      </c>
      <c r="D16" s="1" t="s">
        <v>60</v>
      </c>
      <c r="E16" s="1" t="s">
        <v>374</v>
      </c>
      <c r="F16" s="4">
        <v>481000</v>
      </c>
      <c r="G16" s="4">
        <v>484.07</v>
      </c>
      <c r="H16" s="4">
        <v>4.5599999999999996</v>
      </c>
    </row>
    <row r="17" spans="2:8">
      <c r="B17" s="2" t="s">
        <v>68</v>
      </c>
      <c r="C17" s="10"/>
      <c r="D17" s="2"/>
      <c r="E17" s="2"/>
      <c r="F17" s="7"/>
      <c r="G17" s="7">
        <f>SUM(G12:G16)</f>
        <v>484.07</v>
      </c>
      <c r="H17" s="7">
        <f>SUM(H12:H16)</f>
        <v>4.5599999999999996</v>
      </c>
    </row>
    <row r="18" spans="2:8">
      <c r="B18" s="2" t="s">
        <v>375</v>
      </c>
    </row>
    <row r="19" spans="2:8">
      <c r="B19" s="1" t="s">
        <v>306</v>
      </c>
      <c r="C19" s="11">
        <v>3.39</v>
      </c>
      <c r="D19" s="1" t="s">
        <v>164</v>
      </c>
      <c r="E19" s="1" t="s">
        <v>307</v>
      </c>
      <c r="F19" s="4">
        <v>108</v>
      </c>
      <c r="G19" s="4">
        <v>1090.32</v>
      </c>
      <c r="H19" s="4">
        <v>10.28</v>
      </c>
    </row>
    <row r="20" spans="2:8">
      <c r="B20" s="1" t="s">
        <v>330</v>
      </c>
      <c r="C20" s="11">
        <v>3.33</v>
      </c>
      <c r="D20" s="1" t="s">
        <v>167</v>
      </c>
      <c r="E20" s="1" t="s">
        <v>331</v>
      </c>
      <c r="F20" s="4">
        <v>100</v>
      </c>
      <c r="G20" s="4">
        <v>1006.86</v>
      </c>
      <c r="H20" s="4">
        <v>9.49</v>
      </c>
    </row>
    <row r="21" spans="2:8">
      <c r="B21" s="1" t="s">
        <v>1209</v>
      </c>
      <c r="C21" s="11">
        <v>3.39</v>
      </c>
      <c r="D21" s="1" t="s">
        <v>164</v>
      </c>
      <c r="E21" s="1" t="s">
        <v>319</v>
      </c>
      <c r="F21" s="4">
        <v>100</v>
      </c>
      <c r="G21" s="4">
        <v>1005.92</v>
      </c>
      <c r="H21" s="4">
        <v>9.48</v>
      </c>
    </row>
    <row r="22" spans="2:8">
      <c r="B22" s="1" t="s">
        <v>1223</v>
      </c>
      <c r="C22" s="11">
        <v>3.71</v>
      </c>
      <c r="D22" s="1" t="s">
        <v>164</v>
      </c>
      <c r="E22" s="1" t="s">
        <v>376</v>
      </c>
      <c r="F22" s="4">
        <v>190</v>
      </c>
      <c r="G22" s="4">
        <v>953.02</v>
      </c>
      <c r="H22" s="4">
        <v>8.99</v>
      </c>
    </row>
    <row r="23" spans="2:8">
      <c r="B23" s="1" t="s">
        <v>1219</v>
      </c>
      <c r="C23" s="11">
        <v>3.24</v>
      </c>
      <c r="D23" s="1" t="s">
        <v>164</v>
      </c>
      <c r="E23" s="1" t="s">
        <v>351</v>
      </c>
      <c r="F23" s="4">
        <v>93</v>
      </c>
      <c r="G23" s="4">
        <v>934.82</v>
      </c>
      <c r="H23" s="4">
        <v>8.81</v>
      </c>
    </row>
    <row r="24" spans="2:8">
      <c r="B24" s="1" t="s">
        <v>349</v>
      </c>
      <c r="C24" s="11">
        <v>3.3</v>
      </c>
      <c r="D24" s="1" t="s">
        <v>164</v>
      </c>
      <c r="E24" s="1" t="s">
        <v>350</v>
      </c>
      <c r="F24" s="4">
        <v>85</v>
      </c>
      <c r="G24" s="4">
        <v>852.69</v>
      </c>
      <c r="H24" s="4">
        <v>8.0399999999999991</v>
      </c>
    </row>
    <row r="25" spans="2:8">
      <c r="B25" s="1" t="s">
        <v>1224</v>
      </c>
      <c r="C25" s="11">
        <v>3.35</v>
      </c>
      <c r="D25" s="1" t="s">
        <v>167</v>
      </c>
      <c r="E25" s="1" t="s">
        <v>377</v>
      </c>
      <c r="F25" s="4">
        <v>27</v>
      </c>
      <c r="G25" s="4">
        <v>270.06</v>
      </c>
      <c r="H25" s="4">
        <v>2.5499999999999998</v>
      </c>
    </row>
    <row r="26" spans="2:8">
      <c r="B26" s="1" t="s">
        <v>1214</v>
      </c>
      <c r="C26" s="11">
        <v>3.37</v>
      </c>
      <c r="D26" s="1" t="s">
        <v>164</v>
      </c>
      <c r="E26" s="1" t="s">
        <v>334</v>
      </c>
      <c r="F26" s="4">
        <v>12</v>
      </c>
      <c r="G26" s="4">
        <v>120.82</v>
      </c>
      <c r="H26" s="4">
        <v>1.1399999999999999</v>
      </c>
    </row>
    <row r="27" spans="2:8">
      <c r="B27" s="1" t="s">
        <v>1200</v>
      </c>
      <c r="C27" s="11">
        <v>3.44</v>
      </c>
      <c r="D27" s="1" t="s">
        <v>164</v>
      </c>
      <c r="E27" s="1" t="s">
        <v>289</v>
      </c>
      <c r="F27" s="4">
        <v>9</v>
      </c>
      <c r="G27" s="4">
        <v>90.43</v>
      </c>
      <c r="H27" s="4">
        <v>0.85</v>
      </c>
    </row>
    <row r="28" spans="2:8">
      <c r="B28" s="1" t="s">
        <v>1179</v>
      </c>
      <c r="C28" s="11">
        <v>3.8</v>
      </c>
      <c r="D28" s="1" t="s">
        <v>167</v>
      </c>
      <c r="E28" s="1" t="s">
        <v>209</v>
      </c>
      <c r="F28" s="4">
        <v>9</v>
      </c>
      <c r="G28" s="4">
        <v>90.38</v>
      </c>
      <c r="H28" s="4">
        <v>0.85</v>
      </c>
    </row>
    <row r="29" spans="2:8">
      <c r="B29" s="2" t="s">
        <v>189</v>
      </c>
      <c r="C29" s="10"/>
      <c r="D29" s="2"/>
      <c r="E29" s="2"/>
      <c r="F29" s="7"/>
      <c r="G29" s="7">
        <f>SUM(G18:G28)</f>
        <v>6415.32</v>
      </c>
      <c r="H29" s="7">
        <f>SUM(H18:H28)</f>
        <v>60.480000000000004</v>
      </c>
    </row>
    <row r="30" spans="2:8">
      <c r="B30" s="2" t="s">
        <v>190</v>
      </c>
      <c r="C30" s="10"/>
      <c r="D30" s="2"/>
      <c r="E30" s="2"/>
      <c r="F30" s="7"/>
      <c r="G30" s="7">
        <v>3355.68</v>
      </c>
      <c r="H30" s="7">
        <v>31.64</v>
      </c>
    </row>
    <row r="31" spans="2:8">
      <c r="B31" s="2" t="s">
        <v>144</v>
      </c>
      <c r="C31" s="10"/>
      <c r="D31" s="2"/>
      <c r="E31" s="2"/>
      <c r="F31" s="7"/>
      <c r="G31" s="7">
        <v>10255.07</v>
      </c>
      <c r="H31" s="7">
        <v>96.69</v>
      </c>
    </row>
    <row r="32" spans="2:8">
      <c r="B32" s="2" t="s">
        <v>191</v>
      </c>
      <c r="C32" s="10"/>
      <c r="D32" s="2"/>
      <c r="E32" s="2"/>
      <c r="F32" s="7"/>
      <c r="G32" s="7">
        <v>351.19086070999901</v>
      </c>
      <c r="H32" s="7">
        <v>3.3100000000000023</v>
      </c>
    </row>
    <row r="33" spans="2:8">
      <c r="B33" s="2" t="s">
        <v>146</v>
      </c>
      <c r="C33" s="10"/>
      <c r="D33" s="2"/>
      <c r="E33" s="2"/>
      <c r="F33" s="7"/>
      <c r="G33" s="7">
        <v>10606.260860709999</v>
      </c>
      <c r="H33" s="7">
        <v>100</v>
      </c>
    </row>
    <row r="34" spans="2:8">
      <c r="B34" s="1" t="s">
        <v>147</v>
      </c>
    </row>
    <row r="35" spans="2:8">
      <c r="B35" s="1" t="s">
        <v>148</v>
      </c>
    </row>
    <row r="36" spans="2:8">
      <c r="B36" s="2"/>
    </row>
    <row r="37" spans="2:8" ht="25.5">
      <c r="B37" s="8" t="s">
        <v>149</v>
      </c>
      <c r="C37" s="11" t="s">
        <v>150</v>
      </c>
    </row>
    <row r="38" spans="2:8">
      <c r="B38" s="2"/>
    </row>
    <row r="39" spans="2:8">
      <c r="B39" s="2" t="s">
        <v>151</v>
      </c>
    </row>
    <row r="40" spans="2:8">
      <c r="B40" s="2" t="s">
        <v>152</v>
      </c>
    </row>
    <row r="41" spans="2:8">
      <c r="B41" s="2" t="s">
        <v>378</v>
      </c>
      <c r="C41" s="10"/>
    </row>
    <row r="42" spans="2:8">
      <c r="B42" s="2" t="s">
        <v>379</v>
      </c>
      <c r="C42" s="10"/>
    </row>
    <row r="43" spans="2:8">
      <c r="B43" s="2" t="s">
        <v>380</v>
      </c>
      <c r="C43" s="10"/>
    </row>
    <row r="44" spans="2:8">
      <c r="B44" s="2" t="s">
        <v>1268</v>
      </c>
      <c r="C44" s="10"/>
    </row>
    <row r="45" spans="2:8">
      <c r="B45" s="2" t="s">
        <v>381</v>
      </c>
      <c r="C45" s="10"/>
    </row>
    <row r="46" spans="2:8">
      <c r="B46" s="2" t="s">
        <v>382</v>
      </c>
      <c r="C46" s="10"/>
    </row>
    <row r="47" spans="2:8">
      <c r="B47" s="2" t="s">
        <v>383</v>
      </c>
      <c r="C47" s="10"/>
    </row>
    <row r="48" spans="2:8">
      <c r="B48" s="2" t="s">
        <v>384</v>
      </c>
      <c r="C48" s="10"/>
    </row>
    <row r="49" spans="2:3">
      <c r="B49" s="2" t="s">
        <v>161</v>
      </c>
      <c r="C49" s="10"/>
    </row>
    <row r="50" spans="2:3">
      <c r="B50" s="9" t="s">
        <v>1247</v>
      </c>
    </row>
  </sheetData>
  <mergeCells count="2">
    <mergeCell ref="B1:E1"/>
    <mergeCell ref="C3:C8"/>
  </mergeCells>
  <hyperlinks>
    <hyperlink ref="A1" location="Index!A1" display="Index" xr:uid="{00000000-0004-0000-1A00-000000000000}"/>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dimension ref="A1:H39"/>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1" customWidth="1"/>
    <col min="4" max="4" width="11.140625" style="1" bestFit="1" customWidth="1"/>
    <col min="5" max="5" width="13.42578125" style="1" bestFit="1" customWidth="1"/>
    <col min="6" max="6" width="10.28515625" style="4" bestFit="1" customWidth="1"/>
    <col min="7" max="7" width="18.140625" style="4" bestFit="1" customWidth="1"/>
    <col min="8" max="8" width="9.140625" style="4"/>
    <col min="9" max="16384" width="9.140625" style="1"/>
  </cols>
  <sheetData>
    <row r="1" spans="1:8">
      <c r="A1" s="3" t="s">
        <v>0</v>
      </c>
      <c r="B1" s="265" t="s">
        <v>939</v>
      </c>
      <c r="C1" s="265"/>
      <c r="D1" s="265"/>
      <c r="E1" s="265"/>
    </row>
    <row r="2" spans="1:8" ht="13.5" thickBot="1"/>
    <row r="3" spans="1:8" ht="15">
      <c r="B3" s="96" t="s">
        <v>2512</v>
      </c>
      <c r="C3" s="266"/>
    </row>
    <row r="4" spans="1:8" ht="15">
      <c r="B4" s="97" t="s">
        <v>2497</v>
      </c>
      <c r="C4" s="267"/>
    </row>
    <row r="5" spans="1:8" ht="15">
      <c r="B5" s="97"/>
      <c r="C5" s="267"/>
    </row>
    <row r="6" spans="1:8" ht="15">
      <c r="B6" s="98" t="s">
        <v>2359</v>
      </c>
      <c r="C6" s="267"/>
    </row>
    <row r="7" spans="1:8" ht="15">
      <c r="B7" s="98" t="s">
        <v>2498</v>
      </c>
      <c r="C7" s="267"/>
    </row>
    <row r="8" spans="1:8" ht="15.75" thickBot="1">
      <c r="B8" s="101" t="s">
        <v>2499</v>
      </c>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163</v>
      </c>
    </row>
    <row r="16" spans="1:8">
      <c r="B16" s="1" t="s">
        <v>1218</v>
      </c>
      <c r="C16" s="11">
        <v>3.47</v>
      </c>
      <c r="D16" s="1" t="s">
        <v>164</v>
      </c>
      <c r="E16" s="1" t="s">
        <v>348</v>
      </c>
      <c r="F16" s="4">
        <v>73</v>
      </c>
      <c r="G16" s="4">
        <v>937.74</v>
      </c>
      <c r="H16" s="4">
        <v>11.62</v>
      </c>
    </row>
    <row r="17" spans="2:8">
      <c r="B17" s="1" t="s">
        <v>1224</v>
      </c>
      <c r="C17" s="11">
        <v>3.35</v>
      </c>
      <c r="D17" s="1" t="s">
        <v>167</v>
      </c>
      <c r="E17" s="1" t="s">
        <v>377</v>
      </c>
      <c r="F17" s="4">
        <v>73</v>
      </c>
      <c r="G17" s="4">
        <v>730.17</v>
      </c>
      <c r="H17" s="4">
        <v>9.0500000000000007</v>
      </c>
    </row>
    <row r="18" spans="2:8">
      <c r="B18" s="2" t="s">
        <v>937</v>
      </c>
      <c r="C18" s="10"/>
      <c r="D18" s="2"/>
      <c r="E18" s="2"/>
      <c r="F18" s="7"/>
      <c r="G18" s="7">
        <f>SUM(G12:G17)</f>
        <v>1667.9099999999999</v>
      </c>
      <c r="H18" s="7">
        <f>SUM(H12:H17)</f>
        <v>20.67</v>
      </c>
    </row>
    <row r="19" spans="2:8">
      <c r="B19" s="2" t="s">
        <v>190</v>
      </c>
      <c r="C19" s="10"/>
      <c r="D19" s="2"/>
      <c r="E19" s="2"/>
      <c r="F19" s="7"/>
      <c r="G19" s="7">
        <v>6391.2</v>
      </c>
      <c r="H19" s="7">
        <v>79.22</v>
      </c>
    </row>
    <row r="20" spans="2:8">
      <c r="B20" s="2" t="s">
        <v>144</v>
      </c>
      <c r="C20" s="10"/>
      <c r="D20" s="2"/>
      <c r="E20" s="2"/>
      <c r="F20" s="7"/>
      <c r="G20" s="7">
        <v>8059.11</v>
      </c>
      <c r="H20" s="7">
        <v>99.89</v>
      </c>
    </row>
    <row r="21" spans="2:8">
      <c r="B21" s="2" t="s">
        <v>191</v>
      </c>
      <c r="C21" s="10"/>
      <c r="D21" s="2"/>
      <c r="E21" s="2"/>
      <c r="F21" s="7"/>
      <c r="G21" s="7">
        <v>8.9288188799998807</v>
      </c>
      <c r="H21" s="7">
        <v>0.10999999999999943</v>
      </c>
    </row>
    <row r="22" spans="2:8">
      <c r="B22" s="2" t="s">
        <v>146</v>
      </c>
      <c r="C22" s="10"/>
      <c r="D22" s="2"/>
      <c r="E22" s="2"/>
      <c r="F22" s="7"/>
      <c r="G22" s="7">
        <v>8068.0388188799998</v>
      </c>
      <c r="H22" s="7">
        <v>100</v>
      </c>
    </row>
    <row r="23" spans="2:8">
      <c r="B23" s="1" t="s">
        <v>147</v>
      </c>
    </row>
    <row r="24" spans="2:8">
      <c r="B24" s="1" t="s">
        <v>148</v>
      </c>
    </row>
    <row r="25" spans="2:8">
      <c r="B25" s="2"/>
    </row>
    <row r="26" spans="2:8" ht="25.5">
      <c r="B26" s="8" t="s">
        <v>149</v>
      </c>
      <c r="C26" s="11" t="s">
        <v>150</v>
      </c>
    </row>
    <row r="27" spans="2:8">
      <c r="B27" s="2"/>
    </row>
    <row r="28" spans="2:8">
      <c r="B28" s="2" t="s">
        <v>151</v>
      </c>
    </row>
    <row r="29" spans="2:8">
      <c r="B29" s="2" t="s">
        <v>152</v>
      </c>
    </row>
    <row r="30" spans="2:8">
      <c r="B30" s="2" t="s">
        <v>385</v>
      </c>
      <c r="C30" s="10"/>
    </row>
    <row r="31" spans="2:8">
      <c r="B31" s="2" t="s">
        <v>386</v>
      </c>
      <c r="C31" s="10"/>
    </row>
    <row r="32" spans="2:8">
      <c r="B32" s="2" t="s">
        <v>387</v>
      </c>
      <c r="C32" s="10"/>
    </row>
    <row r="33" spans="2:3">
      <c r="B33" s="2" t="s">
        <v>388</v>
      </c>
      <c r="C33" s="10"/>
    </row>
    <row r="34" spans="2:3">
      <c r="B34" s="2" t="s">
        <v>389</v>
      </c>
      <c r="C34" s="10"/>
    </row>
    <row r="35" spans="2:3">
      <c r="B35" s="2" t="s">
        <v>390</v>
      </c>
      <c r="C35" s="10"/>
    </row>
    <row r="36" spans="2:3">
      <c r="B36" s="2" t="s">
        <v>391</v>
      </c>
      <c r="C36" s="10"/>
    </row>
    <row r="37" spans="2:3">
      <c r="B37" s="2" t="s">
        <v>392</v>
      </c>
      <c r="C37" s="10"/>
    </row>
    <row r="38" spans="2:3">
      <c r="B38" s="2" t="s">
        <v>161</v>
      </c>
      <c r="C38" s="10"/>
    </row>
    <row r="39" spans="2:3">
      <c r="B39" s="9" t="s">
        <v>936</v>
      </c>
    </row>
  </sheetData>
  <mergeCells count="2">
    <mergeCell ref="B1:E1"/>
    <mergeCell ref="C3:C8"/>
  </mergeCells>
  <hyperlinks>
    <hyperlink ref="A1" location="Index!A1" display="Index" xr:uid="{00000000-0004-0000-1B00-000000000000}"/>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7"/>
  <dimension ref="A1:H38"/>
  <sheetViews>
    <sheetView workbookViewId="0">
      <selection activeCell="B1" sqref="B1:E1"/>
    </sheetView>
  </sheetViews>
  <sheetFormatPr defaultRowHeight="12.75"/>
  <cols>
    <col min="1" max="1" width="5.42578125" style="1" bestFit="1" customWidth="1"/>
    <col min="2" max="2" width="67" style="1" bestFit="1" customWidth="1"/>
    <col min="3" max="3" width="25.7109375" style="11" customWidth="1"/>
    <col min="4" max="4" width="11.140625" style="1" bestFit="1" customWidth="1"/>
    <col min="5" max="5" width="13.42578125" style="1" bestFit="1" customWidth="1"/>
    <col min="6" max="6" width="10.28515625" style="4" bestFit="1" customWidth="1"/>
    <col min="7" max="7" width="18.140625" style="4" bestFit="1" customWidth="1"/>
    <col min="8" max="8" width="9.140625" style="4"/>
    <col min="9" max="16384" width="9.140625" style="1"/>
  </cols>
  <sheetData>
    <row r="1" spans="1:8">
      <c r="A1" s="3" t="s">
        <v>0</v>
      </c>
      <c r="B1" s="265" t="s">
        <v>938</v>
      </c>
      <c r="C1" s="265"/>
      <c r="D1" s="265"/>
      <c r="E1" s="265"/>
    </row>
    <row r="2" spans="1:8" ht="13.5" thickBot="1"/>
    <row r="3" spans="1:8" ht="15">
      <c r="B3" s="96" t="s">
        <v>2513</v>
      </c>
      <c r="C3" s="266"/>
    </row>
    <row r="4" spans="1:8" ht="15">
      <c r="B4" s="97" t="s">
        <v>2497</v>
      </c>
      <c r="C4" s="267"/>
    </row>
    <row r="5" spans="1:8" ht="15">
      <c r="B5" s="97"/>
      <c r="C5" s="267"/>
    </row>
    <row r="6" spans="1:8" ht="15">
      <c r="B6" s="98" t="s">
        <v>2359</v>
      </c>
      <c r="C6" s="267"/>
    </row>
    <row r="7" spans="1:8" ht="15">
      <c r="B7" s="98" t="s">
        <v>2498</v>
      </c>
      <c r="C7" s="267"/>
    </row>
    <row r="8" spans="1:8" ht="15.75" thickBot="1">
      <c r="B8" s="101" t="s">
        <v>2514</v>
      </c>
      <c r="C8" s="268"/>
    </row>
    <row r="10" spans="1:8">
      <c r="B10" s="1" t="s">
        <v>48</v>
      </c>
    </row>
    <row r="12" spans="1:8">
      <c r="B12" s="5" t="s">
        <v>49</v>
      </c>
      <c r="C12" s="42" t="s">
        <v>50</v>
      </c>
      <c r="D12" s="5" t="s">
        <v>51</v>
      </c>
      <c r="E12" s="5" t="s">
        <v>52</v>
      </c>
      <c r="F12" s="6" t="s">
        <v>53</v>
      </c>
      <c r="G12" s="6" t="s">
        <v>54</v>
      </c>
      <c r="H12" s="6" t="s">
        <v>55</v>
      </c>
    </row>
    <row r="13" spans="1:8">
      <c r="B13" s="2" t="s">
        <v>56</v>
      </c>
    </row>
    <row r="14" spans="1:8">
      <c r="B14" s="2" t="s">
        <v>57</v>
      </c>
    </row>
    <row r="15" spans="1:8">
      <c r="B15" s="2" t="s">
        <v>163</v>
      </c>
    </row>
    <row r="16" spans="1:8">
      <c r="B16" s="1" t="s">
        <v>1218</v>
      </c>
      <c r="C16" s="11">
        <v>3.47</v>
      </c>
      <c r="D16" s="1" t="s">
        <v>164</v>
      </c>
      <c r="E16" s="1" t="s">
        <v>348</v>
      </c>
      <c r="F16" s="4">
        <v>250</v>
      </c>
      <c r="G16" s="4">
        <v>3211.45</v>
      </c>
      <c r="H16" s="4">
        <v>9.31</v>
      </c>
    </row>
    <row r="17" spans="2:8">
      <c r="B17" s="2" t="s">
        <v>937</v>
      </c>
      <c r="C17" s="10"/>
      <c r="D17" s="2"/>
      <c r="E17" s="2"/>
      <c r="F17" s="7"/>
      <c r="G17" s="7">
        <f>SUM(G12:G16)</f>
        <v>3211.45</v>
      </c>
      <c r="H17" s="7">
        <f>SUM(H12:H16)</f>
        <v>9.31</v>
      </c>
    </row>
    <row r="18" spans="2:8">
      <c r="B18" s="2" t="s">
        <v>190</v>
      </c>
      <c r="C18" s="10"/>
      <c r="D18" s="2"/>
      <c r="E18" s="2"/>
      <c r="F18" s="7"/>
      <c r="G18" s="7">
        <v>31266.14</v>
      </c>
      <c r="H18" s="7">
        <v>90.67</v>
      </c>
    </row>
    <row r="19" spans="2:8">
      <c r="B19" s="2" t="s">
        <v>144</v>
      </c>
      <c r="C19" s="10"/>
      <c r="D19" s="2"/>
      <c r="E19" s="2"/>
      <c r="F19" s="7"/>
      <c r="G19" s="7">
        <v>34477.589999999997</v>
      </c>
      <c r="H19" s="7">
        <v>99.98</v>
      </c>
    </row>
    <row r="20" spans="2:8">
      <c r="B20" s="2" t="s">
        <v>191</v>
      </c>
      <c r="C20" s="10"/>
      <c r="D20" s="2"/>
      <c r="E20" s="2"/>
      <c r="F20" s="7"/>
      <c r="G20" s="7">
        <v>5.527065200000834</v>
      </c>
      <c r="H20" s="7">
        <v>1.9999999999996021E-2</v>
      </c>
    </row>
    <row r="21" spans="2:8">
      <c r="B21" s="2" t="s">
        <v>146</v>
      </c>
      <c r="C21" s="10"/>
      <c r="D21" s="2"/>
      <c r="E21" s="2"/>
      <c r="F21" s="7"/>
      <c r="G21" s="7">
        <v>34483.1170652</v>
      </c>
      <c r="H21" s="7">
        <v>100</v>
      </c>
    </row>
    <row r="22" spans="2:8">
      <c r="B22" s="1" t="s">
        <v>147</v>
      </c>
    </row>
    <row r="23" spans="2:8">
      <c r="B23" s="1" t="s">
        <v>148</v>
      </c>
    </row>
    <row r="24" spans="2:8">
      <c r="B24" s="2"/>
    </row>
    <row r="25" spans="2:8" ht="25.5">
      <c r="B25" s="8" t="s">
        <v>149</v>
      </c>
      <c r="C25" s="11" t="s">
        <v>150</v>
      </c>
    </row>
    <row r="26" spans="2:8">
      <c r="B26" s="2"/>
    </row>
    <row r="27" spans="2:8">
      <c r="B27" s="2" t="s">
        <v>151</v>
      </c>
    </row>
    <row r="28" spans="2:8">
      <c r="B28" s="2" t="s">
        <v>152</v>
      </c>
    </row>
    <row r="29" spans="2:8">
      <c r="B29" s="2" t="s">
        <v>393</v>
      </c>
      <c r="C29" s="10"/>
    </row>
    <row r="30" spans="2:8">
      <c r="B30" s="2" t="s">
        <v>394</v>
      </c>
      <c r="C30" s="10"/>
    </row>
    <row r="31" spans="2:8">
      <c r="B31" s="2" t="s">
        <v>395</v>
      </c>
      <c r="C31" s="10"/>
    </row>
    <row r="32" spans="2:8">
      <c r="B32" s="2" t="s">
        <v>1267</v>
      </c>
      <c r="C32" s="10"/>
    </row>
    <row r="33" spans="2:3">
      <c r="B33" s="2" t="s">
        <v>396</v>
      </c>
      <c r="C33" s="10"/>
    </row>
    <row r="34" spans="2:3">
      <c r="B34" s="2" t="s">
        <v>397</v>
      </c>
      <c r="C34" s="10"/>
    </row>
    <row r="35" spans="2:3">
      <c r="B35" s="2" t="s">
        <v>398</v>
      </c>
      <c r="C35" s="10"/>
    </row>
    <row r="36" spans="2:3">
      <c r="B36" s="2" t="s">
        <v>399</v>
      </c>
      <c r="C36" s="10"/>
    </row>
    <row r="37" spans="2:3">
      <c r="B37" s="2" t="s">
        <v>161</v>
      </c>
      <c r="C37" s="10"/>
    </row>
    <row r="38" spans="2:3">
      <c r="B38" s="9" t="s">
        <v>936</v>
      </c>
    </row>
  </sheetData>
  <mergeCells count="2">
    <mergeCell ref="B1:E1"/>
    <mergeCell ref="C3:C8"/>
  </mergeCells>
  <hyperlinks>
    <hyperlink ref="A1" location="Index!A1" display="Index" xr:uid="{00000000-0004-0000-1C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59</vt:i4>
      </vt:variant>
      <vt:variant>
        <vt:lpstr>Named Ranges</vt:lpstr>
      </vt:variant>
      <vt:variant>
        <vt:i4>394</vt:i4>
      </vt:variant>
    </vt:vector>
  </HeadingPairs>
  <TitlesOfParts>
    <vt:vector size="453" baseType="lpstr">
      <vt:lpstr>Index</vt:lpstr>
      <vt:lpstr>Dividend History</vt:lpstr>
      <vt:lpstr>TAF </vt:lpstr>
      <vt:lpstr>TBAF</vt:lpstr>
      <vt:lpstr>TMIF</vt:lpstr>
      <vt:lpstr>TMAOF</vt:lpstr>
      <vt:lpstr>TEGF</vt:lpstr>
      <vt:lpstr>TLF</vt:lpstr>
      <vt:lpstr>TSTBF</vt:lpstr>
      <vt:lpstr>TFF</vt:lpstr>
      <vt:lpstr>TIPF</vt:lpstr>
      <vt:lpstr>TFRSTF</vt:lpstr>
      <vt:lpstr>TUSTF</vt:lpstr>
      <vt:lpstr>TOF</vt:lpstr>
      <vt:lpstr>TIFA</vt:lpstr>
      <vt:lpstr>TGSFR</vt:lpstr>
      <vt:lpstr>TBPSUF</vt:lpstr>
      <vt:lpstr>TDBF</vt:lpstr>
      <vt:lpstr>TRSFC</vt:lpstr>
      <vt:lpstr>TRSFP</vt:lpstr>
      <vt:lpstr>TRSFM</vt:lpstr>
      <vt:lpstr>TTOFE</vt:lpstr>
      <vt:lpstr>TMCAPF</vt:lpstr>
      <vt:lpstr>TEQPEF</vt:lpstr>
      <vt:lpstr>TTSF96</vt:lpstr>
      <vt:lpstr>TFEF</vt:lpstr>
      <vt:lpstr>TEOF</vt:lpstr>
      <vt:lpstr>TINR</vt:lpstr>
      <vt:lpstr>TIFSA</vt:lpstr>
      <vt:lpstr>TIFNA</vt:lpstr>
      <vt:lpstr>TNETF</vt:lpstr>
      <vt:lpstr>TNPBETF</vt:lpstr>
      <vt:lpstr>TBFSF</vt:lpstr>
      <vt:lpstr>TDIF</vt:lpstr>
      <vt:lpstr>TICF</vt:lpstr>
      <vt:lpstr>TIPHF</vt:lpstr>
      <vt:lpstr>TREF</vt:lpstr>
      <vt:lpstr>TISF</vt:lpstr>
      <vt:lpstr>TSCAPF</vt:lpstr>
      <vt:lpstr>TCS</vt:lpstr>
      <vt:lpstr>TYCF</vt:lpstr>
      <vt:lpstr>TQNTF</vt:lpstr>
      <vt:lpstr>TVFS2</vt:lpstr>
      <vt:lpstr>TVFS1</vt:lpstr>
      <vt:lpstr>TFM56F</vt:lpstr>
      <vt:lpstr>TFM56D</vt:lpstr>
      <vt:lpstr>TFM56C</vt:lpstr>
      <vt:lpstr>TFM56B</vt:lpstr>
      <vt:lpstr>TFM56A</vt:lpstr>
      <vt:lpstr>TFM55I</vt:lpstr>
      <vt:lpstr>TFM55G</vt:lpstr>
      <vt:lpstr>TFM55F</vt:lpstr>
      <vt:lpstr>TFM55E</vt:lpstr>
      <vt:lpstr>TFM55D</vt:lpstr>
      <vt:lpstr>TFM55B</vt:lpstr>
      <vt:lpstr>TFM55A</vt:lpstr>
      <vt:lpstr>TFM54A</vt:lpstr>
      <vt:lpstr>TFM53B</vt:lpstr>
      <vt:lpstr>TFM53A</vt:lpstr>
      <vt:lpstr>Index!Main_Sheet</vt:lpstr>
      <vt:lpstr>'TAF '!TAF</vt:lpstr>
      <vt:lpstr>'TAF '!TAF_Debt_Related</vt:lpstr>
      <vt:lpstr>'TAF '!TAF_EQ</vt:lpstr>
      <vt:lpstr>'TAF '!TAF_EQ_Related</vt:lpstr>
      <vt:lpstr>'TAF '!TAF_FD</vt:lpstr>
      <vt:lpstr>'TAF '!TAF_GOV_SEC</vt:lpstr>
      <vt:lpstr>'TAF '!TAF_MM</vt:lpstr>
      <vt:lpstr>'TAF '!TAFNAV</vt:lpstr>
      <vt:lpstr>TBAF!TBAF</vt:lpstr>
      <vt:lpstr>TBAF!TBAF_Debt_Related</vt:lpstr>
      <vt:lpstr>TBAF!TBAF_EQ</vt:lpstr>
      <vt:lpstr>TBAF!TBAF_EQ_FU_Related</vt:lpstr>
      <vt:lpstr>TBAF!TBAF_EQ_Related</vt:lpstr>
      <vt:lpstr>TBAF!TBAF_FD</vt:lpstr>
      <vt:lpstr>TBAF!TBAF_GOV_SEC</vt:lpstr>
      <vt:lpstr>TBAF!TBAF_MM</vt:lpstr>
      <vt:lpstr>TBAF!TBAFNAV</vt:lpstr>
      <vt:lpstr>TBFSF!TBFSF</vt:lpstr>
      <vt:lpstr>TBFSF!TBFSF_EQ</vt:lpstr>
      <vt:lpstr>TBFSF!TBFSFNAV</vt:lpstr>
      <vt:lpstr>TBPSUF</vt:lpstr>
      <vt:lpstr>TBPSUF!TBPSUF_Debt_Related</vt:lpstr>
      <vt:lpstr>TBPSUF!TBPSUF_GOV_SEC</vt:lpstr>
      <vt:lpstr>TBPSUF!TBPSUFNAV_1</vt:lpstr>
      <vt:lpstr>TCS!TCS</vt:lpstr>
      <vt:lpstr>TQNTF!TCS</vt:lpstr>
      <vt:lpstr>TYCF!TCS</vt:lpstr>
      <vt:lpstr>TCS!TCS_EQ</vt:lpstr>
      <vt:lpstr>TCS!TCSNAV</vt:lpstr>
      <vt:lpstr>TDBF</vt:lpstr>
      <vt:lpstr>TDBF!TDBF_Debt_Related</vt:lpstr>
      <vt:lpstr>TDBF!TDBF_GOV_SEC</vt:lpstr>
      <vt:lpstr>TDBF!TDBF_MM</vt:lpstr>
      <vt:lpstr>TDBF!TDBFNAV_1</vt:lpstr>
      <vt:lpstr>TDIF!TDIF</vt:lpstr>
      <vt:lpstr>TDIF!TDIF_EQ</vt:lpstr>
      <vt:lpstr>TDIF!TDIF_Foreign_Units</vt:lpstr>
      <vt:lpstr>TDIF!TDIFNAV</vt:lpstr>
      <vt:lpstr>TEGF!TEGF</vt:lpstr>
      <vt:lpstr>TEGF!TEGF_Debt_Related</vt:lpstr>
      <vt:lpstr>TEGF!TEGF_EQ</vt:lpstr>
      <vt:lpstr>TEGF!TEGF_GOV_SEC</vt:lpstr>
      <vt:lpstr>TEGF!TEGF_MM</vt:lpstr>
      <vt:lpstr>TEGF!TEGFNAV</vt:lpstr>
      <vt:lpstr>TCS!TEOF</vt:lpstr>
      <vt:lpstr>TEOF!TEOF</vt:lpstr>
      <vt:lpstr>TIFNA!TEOF</vt:lpstr>
      <vt:lpstr>TIFSA!TEOF</vt:lpstr>
      <vt:lpstr>TINR!TEOF</vt:lpstr>
      <vt:lpstr>TNETF!TEOF</vt:lpstr>
      <vt:lpstr>TNPBETF!TEOF</vt:lpstr>
      <vt:lpstr>TQNTF!TEOF</vt:lpstr>
      <vt:lpstr>TSCAPF!TEOF</vt:lpstr>
      <vt:lpstr>TYCF!TEOF</vt:lpstr>
      <vt:lpstr>TEOF!TEOF_EQ</vt:lpstr>
      <vt:lpstr>TEOF!TEOF_EQ_FU_Related</vt:lpstr>
      <vt:lpstr>TEOF!TEOFNAV</vt:lpstr>
      <vt:lpstr>TCS!TEQPEF</vt:lpstr>
      <vt:lpstr>TEOF!TEQPEF</vt:lpstr>
      <vt:lpstr>TEQPEF!TEQPEF</vt:lpstr>
      <vt:lpstr>TFEF!TEQPEF</vt:lpstr>
      <vt:lpstr>TIFNA!TEQPEF</vt:lpstr>
      <vt:lpstr>TIFSA!TEQPEF</vt:lpstr>
      <vt:lpstr>TINR!TEQPEF</vt:lpstr>
      <vt:lpstr>TMCAPF!TEQPEF</vt:lpstr>
      <vt:lpstr>TNETF!TEQPEF</vt:lpstr>
      <vt:lpstr>TNPBETF!TEQPEF</vt:lpstr>
      <vt:lpstr>TQNTF!TEQPEF</vt:lpstr>
      <vt:lpstr>TSCAPF!TEQPEF</vt:lpstr>
      <vt:lpstr>TTOFE!TEQPEF</vt:lpstr>
      <vt:lpstr>TTSF96!TEQPEF</vt:lpstr>
      <vt:lpstr>TYCF!TEQPEF</vt:lpstr>
      <vt:lpstr>TEQPEF!TEQPEF_EQ</vt:lpstr>
      <vt:lpstr>TEQPEF!TEQPEFNAV</vt:lpstr>
      <vt:lpstr>TCS!TFEF</vt:lpstr>
      <vt:lpstr>TEOF!TFEF</vt:lpstr>
      <vt:lpstr>TFEF!TFEF</vt:lpstr>
      <vt:lpstr>TIFNA!TFEF</vt:lpstr>
      <vt:lpstr>TIFSA!TFEF</vt:lpstr>
      <vt:lpstr>TINR!TFEF</vt:lpstr>
      <vt:lpstr>TNETF!TFEF</vt:lpstr>
      <vt:lpstr>TNPBETF!TFEF</vt:lpstr>
      <vt:lpstr>TQNTF!TFEF</vt:lpstr>
      <vt:lpstr>TSCAPF!TFEF</vt:lpstr>
      <vt:lpstr>TTOFE!TFEF</vt:lpstr>
      <vt:lpstr>TYCF!TFEF</vt:lpstr>
      <vt:lpstr>TFEF!TFEF_EQ</vt:lpstr>
      <vt:lpstr>TFEF!TFEFNAV</vt:lpstr>
      <vt:lpstr>TFF</vt:lpstr>
      <vt:lpstr>TFF!TFF_Debt_Related</vt:lpstr>
      <vt:lpstr>TFF!TFF_GOV_SEC</vt:lpstr>
      <vt:lpstr>TFF!TFF_MM</vt:lpstr>
      <vt:lpstr>TFF!TFFNAV_1</vt:lpstr>
      <vt:lpstr>TFF!TFFSP1_Debt_Related</vt:lpstr>
      <vt:lpstr>TFF!TFFSP1NAV_1</vt:lpstr>
      <vt:lpstr>TFM53A</vt:lpstr>
      <vt:lpstr>TFM53A!TFM53A_Debt_Related</vt:lpstr>
      <vt:lpstr>TFM53A!TFM53ANAV_1</vt:lpstr>
      <vt:lpstr>TFM53B</vt:lpstr>
      <vt:lpstr>TFM53B!TFM53B_Debt_Related</vt:lpstr>
      <vt:lpstr>TFM53B!TFM53BNAV_1</vt:lpstr>
      <vt:lpstr>TFM54A</vt:lpstr>
      <vt:lpstr>TFM54A!TFM54A_Debt_Related</vt:lpstr>
      <vt:lpstr>TFM54A!TFM54A_GOV_SEC</vt:lpstr>
      <vt:lpstr>TFM54A!TFM54ANAV_1</vt:lpstr>
      <vt:lpstr>TFM55A</vt:lpstr>
      <vt:lpstr>TFM55A!TFM55A_Debt_Related</vt:lpstr>
      <vt:lpstr>TFM55A!TFM55A_GOV_SEC</vt:lpstr>
      <vt:lpstr>TFM55A!TFM55ANAV_1</vt:lpstr>
      <vt:lpstr>TFM55B</vt:lpstr>
      <vt:lpstr>TFM55B!TFM55B_Debt_Related</vt:lpstr>
      <vt:lpstr>TFM55B!TFM55B_GOV_SEC</vt:lpstr>
      <vt:lpstr>TFM55B!TFM55BNAV_1</vt:lpstr>
      <vt:lpstr>TFM55D</vt:lpstr>
      <vt:lpstr>TFM55D!TFM55D_Debt_Related</vt:lpstr>
      <vt:lpstr>TFM55D!TFM55D_GOV_SEC</vt:lpstr>
      <vt:lpstr>TFM55D!TFM55DNAV_1</vt:lpstr>
      <vt:lpstr>TFM55E</vt:lpstr>
      <vt:lpstr>TFM55E!TFM55E_Debt_Related</vt:lpstr>
      <vt:lpstr>TFM55E!TFM55E_GOV_SEC</vt:lpstr>
      <vt:lpstr>TFM55E!TFM55ENAV_1</vt:lpstr>
      <vt:lpstr>TFM55F</vt:lpstr>
      <vt:lpstr>TFM55F!TFM55F_Debt_Related</vt:lpstr>
      <vt:lpstr>TFM55F!TFM55F_GOV_SEC</vt:lpstr>
      <vt:lpstr>TFM55F!TFM55FNAV_1</vt:lpstr>
      <vt:lpstr>TFM55G</vt:lpstr>
      <vt:lpstr>TFM55G!TFM55G_Debt_Related</vt:lpstr>
      <vt:lpstr>TFM55G!TFM55G_GOV_SEC</vt:lpstr>
      <vt:lpstr>TFM55G!TFM55GNAV_1</vt:lpstr>
      <vt:lpstr>TFM55I</vt:lpstr>
      <vt:lpstr>TFM55I!TFM55I_Debt_Related</vt:lpstr>
      <vt:lpstr>TFM55I!TFM55INAV_1</vt:lpstr>
      <vt:lpstr>TFM56A</vt:lpstr>
      <vt:lpstr>TFM56A!TFM56A_Debt_Related</vt:lpstr>
      <vt:lpstr>TFM56A!TFM56ANAV_1</vt:lpstr>
      <vt:lpstr>TFM56B</vt:lpstr>
      <vt:lpstr>TFM56B!TFM56B_Debt_Related</vt:lpstr>
      <vt:lpstr>TFM56B!TFM56BNAV_1</vt:lpstr>
      <vt:lpstr>TFM56C</vt:lpstr>
      <vt:lpstr>TFM56C!TFM56C_Debt_Related</vt:lpstr>
      <vt:lpstr>TFM56C!TFM56CNAV_1</vt:lpstr>
      <vt:lpstr>TFM56D</vt:lpstr>
      <vt:lpstr>TFM56D!TFM56D_Debt_Related</vt:lpstr>
      <vt:lpstr>TFM56D!TFM56DNAV_1</vt:lpstr>
      <vt:lpstr>TFM56F</vt:lpstr>
      <vt:lpstr>TFM56F!TFM56F_Debt_Related</vt:lpstr>
      <vt:lpstr>TFM56F!TFM56FNAV_1</vt:lpstr>
      <vt:lpstr>TFRSTF</vt:lpstr>
      <vt:lpstr>TFRSTF!TFRSTF_GOV_SEC</vt:lpstr>
      <vt:lpstr>TFRSTF!TFRSTF_MM</vt:lpstr>
      <vt:lpstr>TFRSTF!TFRSTFNAV_1</vt:lpstr>
      <vt:lpstr>TGSFR</vt:lpstr>
      <vt:lpstr>TGSFR!TGSFR_GOV_SEC</vt:lpstr>
      <vt:lpstr>TGSFR!TGSFRNAV_1</vt:lpstr>
      <vt:lpstr>TICF!TICF</vt:lpstr>
      <vt:lpstr>TICF!TICF_EQ</vt:lpstr>
      <vt:lpstr>TICF!TICFNAV</vt:lpstr>
      <vt:lpstr>TIFA</vt:lpstr>
      <vt:lpstr>TIFA!TIFA_Debt_Related</vt:lpstr>
      <vt:lpstr>TIFA!TIFA_Debt_Related_UNLISTED</vt:lpstr>
      <vt:lpstr>TIFA!TIFA_GOV_SEC</vt:lpstr>
      <vt:lpstr>TIFA!TIFANAV_1</vt:lpstr>
      <vt:lpstr>TCS!TIFNA</vt:lpstr>
      <vt:lpstr>TIFNA!TIFNA</vt:lpstr>
      <vt:lpstr>TNETF!TIFNA</vt:lpstr>
      <vt:lpstr>TNPBETF!TIFNA</vt:lpstr>
      <vt:lpstr>TQNTF!TIFNA</vt:lpstr>
      <vt:lpstr>TYCF!TIFNA</vt:lpstr>
      <vt:lpstr>TIFNA!TIFNA_EQ</vt:lpstr>
      <vt:lpstr>TIFNA!TIFNANAV</vt:lpstr>
      <vt:lpstr>TCS!TIFSA</vt:lpstr>
      <vt:lpstr>TIFNA!TIFSA</vt:lpstr>
      <vt:lpstr>TIFSA!TIFSA</vt:lpstr>
      <vt:lpstr>TNETF!TIFSA</vt:lpstr>
      <vt:lpstr>TNPBETF!TIFSA</vt:lpstr>
      <vt:lpstr>TQNTF!TIFSA</vt:lpstr>
      <vt:lpstr>TYCF!TIFSA</vt:lpstr>
      <vt:lpstr>TIFSA!TIFSA_EQ</vt:lpstr>
      <vt:lpstr>TIFSA!TIFSANAV</vt:lpstr>
      <vt:lpstr>TCS!TINR</vt:lpstr>
      <vt:lpstr>TIFNA!TINR</vt:lpstr>
      <vt:lpstr>TIFSA!TINR</vt:lpstr>
      <vt:lpstr>TINR!TINR</vt:lpstr>
      <vt:lpstr>TNETF!TINR</vt:lpstr>
      <vt:lpstr>TNPBETF!TINR</vt:lpstr>
      <vt:lpstr>TQNTF!TINR</vt:lpstr>
      <vt:lpstr>TSCAPF!TINR</vt:lpstr>
      <vt:lpstr>TYCF!TINR</vt:lpstr>
      <vt:lpstr>TINR!TINR_EQ</vt:lpstr>
      <vt:lpstr>TINR!TINRNAV</vt:lpstr>
      <vt:lpstr>TIPF</vt:lpstr>
      <vt:lpstr>TIPF!TIPF_Debt_Related</vt:lpstr>
      <vt:lpstr>TIPF!TIPF_Debt_Related_UNLISTED</vt:lpstr>
      <vt:lpstr>TIPF!TIPF_GOV_SEC</vt:lpstr>
      <vt:lpstr>TIPF!TIPF_MM</vt:lpstr>
      <vt:lpstr>TIPF!TIPFNAV_1</vt:lpstr>
      <vt:lpstr>TIPF!TIPFSP1_Debt_Related</vt:lpstr>
      <vt:lpstr>TIPF!TIPFSP1NAV_1</vt:lpstr>
      <vt:lpstr>TIPHF!TIPHF</vt:lpstr>
      <vt:lpstr>TIPHF!TIPHF_EQ</vt:lpstr>
      <vt:lpstr>TIPHF!TIPHFNAV</vt:lpstr>
      <vt:lpstr>TCS!TISF</vt:lpstr>
      <vt:lpstr>TEGF!TISF</vt:lpstr>
      <vt:lpstr>TEOF!TISF</vt:lpstr>
      <vt:lpstr>TEQPEF!TISF</vt:lpstr>
      <vt:lpstr>TFEF!TISF</vt:lpstr>
      <vt:lpstr>TIFNA!TISF</vt:lpstr>
      <vt:lpstr>TIFSA!TISF</vt:lpstr>
      <vt:lpstr>TINR!TISF</vt:lpstr>
      <vt:lpstr>TISF!TISF</vt:lpstr>
      <vt:lpstr>TMCAPF!TISF</vt:lpstr>
      <vt:lpstr>TNETF!TISF</vt:lpstr>
      <vt:lpstr>TNPBETF!TISF</vt:lpstr>
      <vt:lpstr>TQNTF!TISF</vt:lpstr>
      <vt:lpstr>TSCAPF!TISF</vt:lpstr>
      <vt:lpstr>TTOFE!TISF</vt:lpstr>
      <vt:lpstr>TTSF96!TISF</vt:lpstr>
      <vt:lpstr>TYCF!TISF</vt:lpstr>
      <vt:lpstr>TISF!TISF_EQ</vt:lpstr>
      <vt:lpstr>TISF!TISF_EQ_FU_Related</vt:lpstr>
      <vt:lpstr>TISF!TISFNAV</vt:lpstr>
      <vt:lpstr>TLF</vt:lpstr>
      <vt:lpstr>TLF!TLF_GOV_SEC</vt:lpstr>
      <vt:lpstr>TLF!TLF_MM</vt:lpstr>
      <vt:lpstr>TLF!TLFNAV_1</vt:lpstr>
      <vt:lpstr>TMAOF!TMAOF</vt:lpstr>
      <vt:lpstr>TMAOF!TMAOF_Debt_Related</vt:lpstr>
      <vt:lpstr>TMAOF!TMAOF_EQ</vt:lpstr>
      <vt:lpstr>TMAOF!TMAOF_EQ_Related</vt:lpstr>
      <vt:lpstr>TMAOF!TMAOF_GOV_SEC</vt:lpstr>
      <vt:lpstr>TMAOF!TMAOF_MM</vt:lpstr>
      <vt:lpstr>TMAOF!TMAOFNAV</vt:lpstr>
      <vt:lpstr>TCS!TMCAPF</vt:lpstr>
      <vt:lpstr>TEOF!TMCAPF</vt:lpstr>
      <vt:lpstr>TFEF!TMCAPF</vt:lpstr>
      <vt:lpstr>TIFNA!TMCAPF</vt:lpstr>
      <vt:lpstr>TIFSA!TMCAPF</vt:lpstr>
      <vt:lpstr>TINR!TMCAPF</vt:lpstr>
      <vt:lpstr>TMCAPF!TMCAPF</vt:lpstr>
      <vt:lpstr>TNETF!TMCAPF</vt:lpstr>
      <vt:lpstr>TNPBETF!TMCAPF</vt:lpstr>
      <vt:lpstr>TQNTF!TMCAPF</vt:lpstr>
      <vt:lpstr>TSCAPF!TMCAPF</vt:lpstr>
      <vt:lpstr>TTOFE!TMCAPF</vt:lpstr>
      <vt:lpstr>TYCF!TMCAPF</vt:lpstr>
      <vt:lpstr>TMCAPF!TMCAPF_EQ</vt:lpstr>
      <vt:lpstr>TMCAPF!TMCAPFNAV</vt:lpstr>
      <vt:lpstr>TMIF!TMIF</vt:lpstr>
      <vt:lpstr>TMIF!TMIF_Debt_Related</vt:lpstr>
      <vt:lpstr>TMIF!TMIF_EQ</vt:lpstr>
      <vt:lpstr>TMIF!TMIF_EQ_Related</vt:lpstr>
      <vt:lpstr>TMIF!TMIF_FD</vt:lpstr>
      <vt:lpstr>TMIF!TMIF_GOV_SEC</vt:lpstr>
      <vt:lpstr>TMIF!TMIF_MM</vt:lpstr>
      <vt:lpstr>TMIF!TMIFNAV</vt:lpstr>
      <vt:lpstr>TCS!TNETF</vt:lpstr>
      <vt:lpstr>TNETF!TNETF</vt:lpstr>
      <vt:lpstr>TNPBETF!TNETF</vt:lpstr>
      <vt:lpstr>TQNTF!TNETF</vt:lpstr>
      <vt:lpstr>TYCF!TNETF</vt:lpstr>
      <vt:lpstr>TNETF!TNETF_EQ</vt:lpstr>
      <vt:lpstr>TNETF!TNETFNAV</vt:lpstr>
      <vt:lpstr>TCS!TNPBETF</vt:lpstr>
      <vt:lpstr>TNPBETF!TNPBETF</vt:lpstr>
      <vt:lpstr>TQNTF!TNPBETF</vt:lpstr>
      <vt:lpstr>TYCF!TNPBETF</vt:lpstr>
      <vt:lpstr>TNPBETF!TNPBETF_EQ</vt:lpstr>
      <vt:lpstr>TNPBETF!TNPBETFNAV</vt:lpstr>
      <vt:lpstr>TOF</vt:lpstr>
      <vt:lpstr>TOF!TOFNAV_1</vt:lpstr>
      <vt:lpstr>TQNTF!TQNTF</vt:lpstr>
      <vt:lpstr>TQNTF!TQNTF_EQ</vt:lpstr>
      <vt:lpstr>TQNTF!TQNTFNAV</vt:lpstr>
      <vt:lpstr>TREF!TREF</vt:lpstr>
      <vt:lpstr>TREF!TREF_EQ</vt:lpstr>
      <vt:lpstr>TREF!TREFNAV</vt:lpstr>
      <vt:lpstr>TRSFC</vt:lpstr>
      <vt:lpstr>TRSFC!TRSFC_Debt_Related</vt:lpstr>
      <vt:lpstr>TRSFC!TRSFC_EQ</vt:lpstr>
      <vt:lpstr>TRSFC!TRSFC_GOV_SEC</vt:lpstr>
      <vt:lpstr>TRSFC!TRSFCNAV_1</vt:lpstr>
      <vt:lpstr>TRSFM!TRSFM</vt:lpstr>
      <vt:lpstr>TRSFM!TRSFM_Debt_Related</vt:lpstr>
      <vt:lpstr>TRSFM!TRSFM_Debt_Related_UNLISTED</vt:lpstr>
      <vt:lpstr>TRSFM!TRSFM_EQ</vt:lpstr>
      <vt:lpstr>TRSFM!TRSFM_GOV_SEC</vt:lpstr>
      <vt:lpstr>TRSFM!TRSFMNAV</vt:lpstr>
      <vt:lpstr>TCS!TRSFP</vt:lpstr>
      <vt:lpstr>TEGF!TRSFP</vt:lpstr>
      <vt:lpstr>TEOF!TRSFP</vt:lpstr>
      <vt:lpstr>TEQPEF!TRSFP</vt:lpstr>
      <vt:lpstr>TFEF!TRSFP</vt:lpstr>
      <vt:lpstr>TIFNA!TRSFP</vt:lpstr>
      <vt:lpstr>TIFSA!TRSFP</vt:lpstr>
      <vt:lpstr>TINR!TRSFP</vt:lpstr>
      <vt:lpstr>TISF!TRSFP</vt:lpstr>
      <vt:lpstr>TMCAPF!TRSFP</vt:lpstr>
      <vt:lpstr>TNETF!TRSFP</vt:lpstr>
      <vt:lpstr>TNPBETF!TRSFP</vt:lpstr>
      <vt:lpstr>TQNTF!TRSFP</vt:lpstr>
      <vt:lpstr>TRSFP!TRSFP</vt:lpstr>
      <vt:lpstr>TSCAPF!TRSFP</vt:lpstr>
      <vt:lpstr>TTOFE!TRSFP</vt:lpstr>
      <vt:lpstr>TTSF96!TRSFP</vt:lpstr>
      <vt:lpstr>TYCF!TRSFP</vt:lpstr>
      <vt:lpstr>TRSFP!TRSFP_EQ</vt:lpstr>
      <vt:lpstr>TRSFP!TRSFPNAV</vt:lpstr>
      <vt:lpstr>TCS!TSCAPF</vt:lpstr>
      <vt:lpstr>TIFNA!TSCAPF</vt:lpstr>
      <vt:lpstr>TIFSA!TSCAPF</vt:lpstr>
      <vt:lpstr>TNETF!TSCAPF</vt:lpstr>
      <vt:lpstr>TNPBETF!TSCAPF</vt:lpstr>
      <vt:lpstr>TQNTF!TSCAPF</vt:lpstr>
      <vt:lpstr>TSCAPF!TSCAPF</vt:lpstr>
      <vt:lpstr>TYCF!TSCAPF</vt:lpstr>
      <vt:lpstr>TSCAPF!TSCAPF_EQ</vt:lpstr>
      <vt:lpstr>TSCAPF!TSCAPF_EQ_FU_Related</vt:lpstr>
      <vt:lpstr>TSCAPF!TSCAPFNAV</vt:lpstr>
      <vt:lpstr>TSTBF</vt:lpstr>
      <vt:lpstr>TSTBF!TSTBF_Debt_Related</vt:lpstr>
      <vt:lpstr>TSTBF!TSTBF_Debt_Related_UNLISTED</vt:lpstr>
      <vt:lpstr>TSTBF!TSTBF_GOV_SEC</vt:lpstr>
      <vt:lpstr>TSTBF!TSTBF_MM</vt:lpstr>
      <vt:lpstr>TSTBF!TSTBFNAV_1</vt:lpstr>
      <vt:lpstr>TSTBF!TTMFSP1NAV_1</vt:lpstr>
      <vt:lpstr>TCS!TTOFE</vt:lpstr>
      <vt:lpstr>TEOF!TTOFE</vt:lpstr>
      <vt:lpstr>TIFNA!TTOFE</vt:lpstr>
      <vt:lpstr>TIFSA!TTOFE</vt:lpstr>
      <vt:lpstr>TINR!TTOFE</vt:lpstr>
      <vt:lpstr>TNETF!TTOFE</vt:lpstr>
      <vt:lpstr>TNPBETF!TTOFE</vt:lpstr>
      <vt:lpstr>TQNTF!TTOFE</vt:lpstr>
      <vt:lpstr>TSCAPF!TTOFE</vt:lpstr>
      <vt:lpstr>TTOFE!TTOFE</vt:lpstr>
      <vt:lpstr>TYCF!TTOFE</vt:lpstr>
      <vt:lpstr>TTOFE!TTOFE_EQ</vt:lpstr>
      <vt:lpstr>TTOFE!TTOFENAV</vt:lpstr>
      <vt:lpstr>TCS!TTSF96</vt:lpstr>
      <vt:lpstr>TEOF!TTSF96</vt:lpstr>
      <vt:lpstr>TFEF!TTSF96</vt:lpstr>
      <vt:lpstr>TIFNA!TTSF96</vt:lpstr>
      <vt:lpstr>TIFSA!TTSF96</vt:lpstr>
      <vt:lpstr>TINR!TTSF96</vt:lpstr>
      <vt:lpstr>TMCAPF!TTSF96</vt:lpstr>
      <vt:lpstr>TNETF!TTSF96</vt:lpstr>
      <vt:lpstr>TNPBETF!TTSF96</vt:lpstr>
      <vt:lpstr>TQNTF!TTSF96</vt:lpstr>
      <vt:lpstr>TSCAPF!TTSF96</vt:lpstr>
      <vt:lpstr>TTOFE!TTSF96</vt:lpstr>
      <vt:lpstr>TTSF96!TTSF96</vt:lpstr>
      <vt:lpstr>TYCF!TTSF96</vt:lpstr>
      <vt:lpstr>TTSF96!TTSF96_EQ</vt:lpstr>
      <vt:lpstr>TTSF96!TTSF96NAV</vt:lpstr>
      <vt:lpstr>TUSTF</vt:lpstr>
      <vt:lpstr>TUSTF!TUSTF_Debt_Related</vt:lpstr>
      <vt:lpstr>TUSTF!TUSTF_GOV_SEC</vt:lpstr>
      <vt:lpstr>TUSTF!TUSTF_MM</vt:lpstr>
      <vt:lpstr>TUSTF!TUSTFNAV_1</vt:lpstr>
      <vt:lpstr>TVFS1!TVFS1</vt:lpstr>
      <vt:lpstr>TVFS1!TVFS1_EQ</vt:lpstr>
      <vt:lpstr>TVFS1!TVFS1NAV</vt:lpstr>
      <vt:lpstr>TBFSF!TVFS2</vt:lpstr>
      <vt:lpstr>TCS!TVFS2</vt:lpstr>
      <vt:lpstr>TDIF!TVFS2</vt:lpstr>
      <vt:lpstr>TEGF!TVFS2</vt:lpstr>
      <vt:lpstr>TEOF!TVFS2</vt:lpstr>
      <vt:lpstr>TEQPEF!TVFS2</vt:lpstr>
      <vt:lpstr>TFEF!TVFS2</vt:lpstr>
      <vt:lpstr>TICF!TVFS2</vt:lpstr>
      <vt:lpstr>TIFNA!TVFS2</vt:lpstr>
      <vt:lpstr>TIFSA!TVFS2</vt:lpstr>
      <vt:lpstr>TINR!TVFS2</vt:lpstr>
      <vt:lpstr>TIPHF!TVFS2</vt:lpstr>
      <vt:lpstr>TISF!TVFS2</vt:lpstr>
      <vt:lpstr>TMCAPF!TVFS2</vt:lpstr>
      <vt:lpstr>TNETF!TVFS2</vt:lpstr>
      <vt:lpstr>TNPBETF!TVFS2</vt:lpstr>
      <vt:lpstr>TQNTF!TVFS2</vt:lpstr>
      <vt:lpstr>TREF!TVFS2</vt:lpstr>
      <vt:lpstr>TRSFM!TVFS2</vt:lpstr>
      <vt:lpstr>TRSFP!TVFS2</vt:lpstr>
      <vt:lpstr>TSCAPF!TVFS2</vt:lpstr>
      <vt:lpstr>TTOFE!TVFS2</vt:lpstr>
      <vt:lpstr>TTSF96!TVFS2</vt:lpstr>
      <vt:lpstr>TVFS2!TVFS2</vt:lpstr>
      <vt:lpstr>TYCF!TVFS2</vt:lpstr>
      <vt:lpstr>TVFS2!TVFS2_EQ</vt:lpstr>
      <vt:lpstr>TVFS2!TVFS2NAV</vt:lpstr>
      <vt:lpstr>TQNTF!TYCF</vt:lpstr>
      <vt:lpstr>TYCF!TYCF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Suren Navkal</cp:lastModifiedBy>
  <dcterms:created xsi:type="dcterms:W3CDTF">2021-05-03T08:20:18Z</dcterms:created>
  <dcterms:modified xsi:type="dcterms:W3CDTF">2021-05-08T10:40:45Z</dcterms:modified>
</cp:coreProperties>
</file>