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FECC919E-BD8E-4FEA-8600-7D4B24EB585E}" xr6:coauthVersionLast="47" xr6:coauthVersionMax="47" xr10:uidLastSave="{00000000-0000-0000-0000-000000000000}"/>
  <bookViews>
    <workbookView xWindow="-120" yWindow="-120" windowWidth="20730" windowHeight="11040" xr2:uid="{7AAD67A1-F5CE-4B86-AFD0-4D48FE3CB193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1" l="1"/>
  <c r="G98" i="1"/>
  <c r="F97" i="1"/>
  <c r="G96" i="1"/>
  <c r="G97" i="1" s="1"/>
  <c r="F96" i="1"/>
  <c r="G93" i="1"/>
  <c r="F93" i="1"/>
  <c r="G87" i="1"/>
  <c r="G86" i="1"/>
  <c r="F86" i="1"/>
  <c r="F87" i="1" s="1"/>
  <c r="G79" i="1"/>
  <c r="G80" i="1" s="1"/>
  <c r="F79" i="1"/>
  <c r="F80" i="1" s="1"/>
  <c r="J70" i="1"/>
  <c r="G70" i="1"/>
  <c r="J69" i="1"/>
  <c r="G69" i="1"/>
  <c r="F69" i="1"/>
  <c r="F70" i="1" s="1"/>
  <c r="F99" i="1" l="1"/>
  <c r="G9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<sst xmlns="http://schemas.openxmlformats.org/spreadsheetml/2006/main" count="331" uniqueCount="224">
  <si>
    <t>CANARA ROBECO BALANCED ADVANTAGE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</si>
  <si>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</si>
  <si>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</si>
  <si>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</si>
  <si>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</si>
  <si>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</si>
  <si>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</si>
  <si>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</si>
  <si>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</si>
  <si>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</si>
  <si>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</si>
  <si>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 - June'25</t>
  </si>
  <si>
    <t>Benchmark Risk-o-meter Level 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</si>
  <si>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</si>
  <si>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</si>
  <si>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</si>
  <si>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</si>
  <si>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</si>
  <si>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</si>
  <si>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</si>
  <si>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</si>
  <si>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</si>
  <si>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</si>
  <si>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</si>
  <si>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</si>
  <si>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</si>
  <si>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</si>
  <si>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</si>
  <si>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</si>
  <si>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</si>
  <si>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</si>
  <si>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</si>
  <si>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Infosys Ltd</t>
  </si>
  <si>
    <t>INE009A01021</t>
  </si>
  <si>
    <t>IT - Software</t>
  </si>
  <si>
    <t>State Bank of India</t>
  </si>
  <si>
    <t>INE062A01020</t>
  </si>
  <si>
    <t>Benchmark: CRISIL Hybrid 50 + 50 - Moderate Index</t>
  </si>
  <si>
    <t>Axis Bank Ltd</t>
  </si>
  <si>
    <t>INE238A01034</t>
  </si>
  <si>
    <t>Power Finance Corporation Ltd</t>
  </si>
  <si>
    <t>INE134E01011</t>
  </si>
  <si>
    <t>Finance</t>
  </si>
  <si>
    <t>Note: The Risk-O-Meter level of Benchmark is revised based on the Notice-cum-Addendum No.25, dated 08/07/2025. However, there is no change in the product labelling of the schemes.</t>
  </si>
  <si>
    <t>Bajaj Finance Ltd</t>
  </si>
  <si>
    <t>INE296A01032</t>
  </si>
  <si>
    <t>Interglobe Aviation Ltd</t>
  </si>
  <si>
    <t>INE646L01027</t>
  </si>
  <si>
    <t>Transport Services</t>
  </si>
  <si>
    <t>TVS Motor Co Ltd</t>
  </si>
  <si>
    <t>INE494B01023</t>
  </si>
  <si>
    <t>Automobiles</t>
  </si>
  <si>
    <t>Bharat Electronics Ltd</t>
  </si>
  <si>
    <t>INE263A01024</t>
  </si>
  <si>
    <t>Aerospace &amp; Defense</t>
  </si>
  <si>
    <t>Mahindra &amp; Mahindra Ltd</t>
  </si>
  <si>
    <t>INE101A01026</t>
  </si>
  <si>
    <t>NTPC Ltd</t>
  </si>
  <si>
    <t>INE733E01010</t>
  </si>
  <si>
    <t>Power</t>
  </si>
  <si>
    <t>Eternal Ltd</t>
  </si>
  <si>
    <t>INE758T01015</t>
  </si>
  <si>
    <t>Retailing</t>
  </si>
  <si>
    <t>SBI Life Insurance Co Ltd</t>
  </si>
  <si>
    <t>INE123W01016</t>
  </si>
  <si>
    <t>Insurance</t>
  </si>
  <si>
    <t>Hindalco Industries Ltd</t>
  </si>
  <si>
    <t>INE038A01020</t>
  </si>
  <si>
    <t>Non - Ferrous Metals</t>
  </si>
  <si>
    <t>Coal India Ltd</t>
  </si>
  <si>
    <t>INE522F01014</t>
  </si>
  <si>
    <t>Consumable Fuels</t>
  </si>
  <si>
    <t>ITC Ltd</t>
  </si>
  <si>
    <t>INE154A01025</t>
  </si>
  <si>
    <t>Diversified Fmcg</t>
  </si>
  <si>
    <t>Sun Pharmaceutical Industries Ltd</t>
  </si>
  <si>
    <t>INE044A01036</t>
  </si>
  <si>
    <t>Pharmaceuticals &amp; Biotechnology</t>
  </si>
  <si>
    <t>Cholamandalam Financial Holdings Ltd</t>
  </si>
  <si>
    <t>INE149A01033</t>
  </si>
  <si>
    <t>Mid Cap</t>
  </si>
  <si>
    <t>Tata Power Co Ltd</t>
  </si>
  <si>
    <t>INE245A01021</t>
  </si>
  <si>
    <t>Divi's Laboratories Ltd</t>
  </si>
  <si>
    <t>INE361B01024</t>
  </si>
  <si>
    <t>Indian Bank</t>
  </si>
  <si>
    <t>INE562A01011</t>
  </si>
  <si>
    <t>Awfis Space Solutions Ltd</t>
  </si>
  <si>
    <t>INE108V01019</t>
  </si>
  <si>
    <t>Commercial Services &amp; Supplies</t>
  </si>
  <si>
    <t>Small Cap</t>
  </si>
  <si>
    <t>Angel One Ltd</t>
  </si>
  <si>
    <t>INE732I01013</t>
  </si>
  <si>
    <t>Capital Markets</t>
  </si>
  <si>
    <t>Varun Beverages Ltd</t>
  </si>
  <si>
    <t>INE200M01039</t>
  </si>
  <si>
    <t>Beverages</t>
  </si>
  <si>
    <t>Tech Mahindra Ltd</t>
  </si>
  <si>
    <t>INE669C01036</t>
  </si>
  <si>
    <t>Crompton Greaves Consumer Electricals Ltd</t>
  </si>
  <si>
    <t>INE299U01018</t>
  </si>
  <si>
    <t>Consumer Durables</t>
  </si>
  <si>
    <t>ICICI Lombard General Insurance Co Ltd</t>
  </si>
  <si>
    <t>INE765G01017</t>
  </si>
  <si>
    <t>J.K. Cement Ltd</t>
  </si>
  <si>
    <t>INE823G01014</t>
  </si>
  <si>
    <t>Cement &amp; Cement Products</t>
  </si>
  <si>
    <t>Maruti Suzuki India Ltd</t>
  </si>
  <si>
    <t>INE585B01010</t>
  </si>
  <si>
    <t>Brigade Enterprises Ltd</t>
  </si>
  <si>
    <t>INE791I01019</t>
  </si>
  <si>
    <t>Realty</t>
  </si>
  <si>
    <t>Samvardhana Motherson International Ltd</t>
  </si>
  <si>
    <t>INE775A01035</t>
  </si>
  <si>
    <t>Auto Components</t>
  </si>
  <si>
    <t>FSN E-Commerce Ventures Ltd</t>
  </si>
  <si>
    <t>INE388Y01029</t>
  </si>
  <si>
    <t>KEI Industries Ltd</t>
  </si>
  <si>
    <t>INE878B01027</t>
  </si>
  <si>
    <t>Industrial Products</t>
  </si>
  <si>
    <t>Vinati Organics Ltd</t>
  </si>
  <si>
    <t>INE410B01037</t>
  </si>
  <si>
    <t>Chemicals &amp; Petrochemicals</t>
  </si>
  <si>
    <t>United Spirits Ltd</t>
  </si>
  <si>
    <t>INE854D01024</t>
  </si>
  <si>
    <t>Shriram Finance Ltd</t>
  </si>
  <si>
    <t>INE721A01047</t>
  </si>
  <si>
    <t>PNB Housing Finance Ltd</t>
  </si>
  <si>
    <t>INE572E01012</t>
  </si>
  <si>
    <t>Cummins India Ltd</t>
  </si>
  <si>
    <t>INE298A01020</t>
  </si>
  <si>
    <t>Bharat Petroleum Corporation Ltd</t>
  </si>
  <si>
    <t>INE029A01011</t>
  </si>
  <si>
    <t>Safari Industries (India) Ltd</t>
  </si>
  <si>
    <t>INE429E01023</t>
  </si>
  <si>
    <t>Ultratech Cement Ltd</t>
  </si>
  <si>
    <t>INE481G01011</t>
  </si>
  <si>
    <t>CG Power and Industrial Solutions Ltd</t>
  </si>
  <si>
    <t>INE067A01029</t>
  </si>
  <si>
    <t>Electrical Equipment</t>
  </si>
  <si>
    <t>Motherson Sumi Wiring India Ltd</t>
  </si>
  <si>
    <t>INE0FS801015</t>
  </si>
  <si>
    <t>Voltas Ltd</t>
  </si>
  <si>
    <t>INE226A01021</t>
  </si>
  <si>
    <t>Arvind Fashions Ltd</t>
  </si>
  <si>
    <t>INE955V01021</t>
  </si>
  <si>
    <t>HCL Technologies Ltd</t>
  </si>
  <si>
    <t>INE860A01027</t>
  </si>
  <si>
    <t>Avenue Supermarts Ltd</t>
  </si>
  <si>
    <t>INE192R01011</t>
  </si>
  <si>
    <t>Jyothy Labs Ltd</t>
  </si>
  <si>
    <t>INE668F01031</t>
  </si>
  <si>
    <t>Household Products</t>
  </si>
  <si>
    <t>Oil &amp; Natural Gas Corporation Ltd</t>
  </si>
  <si>
    <t>INE213A01029</t>
  </si>
  <si>
    <t>Oil</t>
  </si>
  <si>
    <t>PVR Inox Ltd</t>
  </si>
  <si>
    <t>INE191H01014</t>
  </si>
  <si>
    <t>Entertainment</t>
  </si>
  <si>
    <t>Mrs Bectors Food Specialities Ltd</t>
  </si>
  <si>
    <t>INE495P01012</t>
  </si>
  <si>
    <t>Food Products</t>
  </si>
  <si>
    <t>Sonata Software Ltd</t>
  </si>
  <si>
    <t>INE269A01021</t>
  </si>
  <si>
    <t>Greenply Industries Ltd</t>
  </si>
  <si>
    <t>INE461C01038</t>
  </si>
  <si>
    <t>Sumitomo Chemical India Ltd</t>
  </si>
  <si>
    <t>INE258G01013</t>
  </si>
  <si>
    <t>Fertilizers &amp; Agrochemicals</t>
  </si>
  <si>
    <t>Piramal Pharma Ltd</t>
  </si>
  <si>
    <t>INE0DK501011</t>
  </si>
  <si>
    <t>Vedant Fashions Ltd</t>
  </si>
  <si>
    <t>INE825V01034</t>
  </si>
  <si>
    <t>Shoppers Stop Ltd</t>
  </si>
  <si>
    <t>INE498B01024</t>
  </si>
  <si>
    <t>ITC Hotels Ltd</t>
  </si>
  <si>
    <t>INE379A01028</t>
  </si>
  <si>
    <t>Leisure Services</t>
  </si>
  <si>
    <t>Sub Total</t>
  </si>
  <si>
    <t>Total</t>
  </si>
  <si>
    <t>Debt Instruments</t>
  </si>
  <si>
    <t>8.04% HDB Financial Services Ltd (25/02/2026) **</t>
  </si>
  <si>
    <t>INE756I07EL8</t>
  </si>
  <si>
    <t>CRISIL AAA</t>
  </si>
  <si>
    <t>8.10% Bajaj Finance Ltd (08/01/2027) **</t>
  </si>
  <si>
    <t>INE296A07SR9</t>
  </si>
  <si>
    <t>8.10% Bajaj Finance Ltd (10/07/2026) **</t>
  </si>
  <si>
    <t>INE296A07TB1</t>
  </si>
  <si>
    <t>7.48% National Bank For Agriculture &amp; Rural Development (15/09/2028)</t>
  </si>
  <si>
    <t>INE261F08EO7</t>
  </si>
  <si>
    <t>7.61% LIC Housing Finance Ltd (29/08/2034) **</t>
  </si>
  <si>
    <t>INE115A07QV7</t>
  </si>
  <si>
    <t>7.70% REC Ltd (31/08/2026) **</t>
  </si>
  <si>
    <t>INE020B08FC8</t>
  </si>
  <si>
    <t>ICRA AAA</t>
  </si>
  <si>
    <t>Money Market Instruments</t>
  </si>
  <si>
    <t>Treasury Bill</t>
  </si>
  <si>
    <t>364 DTB (24-JUL-2025)</t>
  </si>
  <si>
    <t>IN002024Z172</t>
  </si>
  <si>
    <t xml:space="preserve"> Sovereign</t>
  </si>
  <si>
    <t>182 DTB (11-SEP-2025)</t>
  </si>
  <si>
    <t>IN002024Y480</t>
  </si>
  <si>
    <t>364 DTB (08-JAN-2026)</t>
  </si>
  <si>
    <t>IN002024Z396</t>
  </si>
  <si>
    <t>Government Bonds</t>
  </si>
  <si>
    <t>7.10% GOI 2034 (08-APR-2034)</t>
  </si>
  <si>
    <t>IN0020240019</t>
  </si>
  <si>
    <t>Sovereign</t>
  </si>
  <si>
    <t>7.30% GOI 2053 (19-JUN-2053)</t>
  </si>
  <si>
    <t>IN0020230051</t>
  </si>
  <si>
    <t>6.92% GOI 2039 (18-NOV-2039)</t>
  </si>
  <si>
    <t>IN0020240134</t>
  </si>
  <si>
    <t>7.02% GOI (18/06/2031)</t>
  </si>
  <si>
    <t>IN0020240076</t>
  </si>
  <si>
    <t>TREPS</t>
  </si>
  <si>
    <t>Margin on Derivatives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</si>
  <si>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</si>
  <si>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</si>
  <si>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</si>
  <si>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</si>
  <si>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</si>
  <si>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</si>
  <si>
    <t>Outstanding Exposure In Derivative Instruments (Rs. In Lacs)</t>
  </si>
  <si>
    <t>Outstanding Derivative Exposure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</si>
</sst>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10" fillId="4" borderId="0" xfId="0" applyFont="1" applyFill="1" applyAlignment="1">
      <alignment horizontal="left" vertical="center" wrapText="1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11" fillId="5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15C1-F705-44CE-AA28-74DBDDB77654}">
  <dimension ref="B1:O113"/>
  <sheetViews>
    <sheetView tabSelected="1" workbookViewId="0">
      <selection activeCell="B1" sqref="B1:J1"/>
    </sheetView>
  </sheetViews>
  <sheetFormatPr defaultRowHeight="12" x14ac:dyDescent="0.2"/>
  <cols>
    <col min="1" max="1" width="9.140625" style="4"/>
    <col min="2" max="2" width="58.28515625" style="4" bestFit="1" customWidth="1"/>
    <col min="3" max="3" width="13.5703125" style="4" bestFit="1" customWidth="1"/>
    <col min="4" max="4" width="27.8554687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9.42578125" style="9" bestFit="1" customWidth="1"/>
    <col min="11" max="11" width="9.140625" style="4"/>
    <col min="12" max="12" width="38.7109375" style="4" customWidth="1"/>
    <col min="13" max="13" width="38.85546875" style="4" customWidth="1"/>
    <col min="14" max="14" width="38.7109375" style="4" customWidth="1"/>
    <col min="15" max="15" width="38.85546875" style="4" customWidth="1"/>
    <col min="16" max="16384" width="9.140625" style="4"/>
  </cols>
  <sheetData>
    <row r="1" spans="2:15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5" ht="36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 x14ac:dyDescent="0.2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3">
        <v>#VALUE!</v>
      </c>
    </row>
    <row r="6" spans="2:15" x14ac:dyDescent="0.2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 x14ac:dyDescent="0.2">
      <c r="B7" s="23" t="s">
        <v>17</v>
      </c>
      <c r="C7" s="20" t="s">
        <v>18</v>
      </c>
      <c r="D7" s="20" t="s">
        <v>19</v>
      </c>
      <c r="E7" s="24">
        <v>446300</v>
      </c>
      <c r="F7" s="21">
        <v>8932.69</v>
      </c>
      <c r="G7" s="21">
        <v>5.93</v>
      </c>
      <c r="H7" s="21" t="s">
        <v>20</v>
      </c>
      <c r="I7" s="21"/>
      <c r="J7" s="21">
        <v>-0.70389184565591301</v>
      </c>
      <c r="L7" s="22"/>
      <c r="M7" s="22"/>
      <c r="N7" s="22"/>
      <c r="O7" s="22"/>
    </row>
    <row r="8" spans="2:15" x14ac:dyDescent="0.2">
      <c r="B8" s="23" t="s">
        <v>21</v>
      </c>
      <c r="C8" s="20" t="s">
        <v>22</v>
      </c>
      <c r="D8" s="20" t="s">
        <v>23</v>
      </c>
      <c r="E8" s="24">
        <v>403000</v>
      </c>
      <c r="F8" s="21">
        <v>6047.42</v>
      </c>
      <c r="G8" s="21">
        <v>4.01</v>
      </c>
      <c r="H8" s="21" t="s">
        <v>20</v>
      </c>
      <c r="I8" s="21"/>
      <c r="J8" s="21">
        <v>-0.56063859547095096</v>
      </c>
      <c r="L8" s="22"/>
      <c r="M8" s="22"/>
      <c r="N8" s="22"/>
      <c r="O8" s="22"/>
    </row>
    <row r="9" spans="2:15" x14ac:dyDescent="0.2">
      <c r="B9" s="23" t="s">
        <v>24</v>
      </c>
      <c r="C9" s="20" t="s">
        <v>25</v>
      </c>
      <c r="D9" s="20" t="s">
        <v>19</v>
      </c>
      <c r="E9" s="24">
        <v>390000</v>
      </c>
      <c r="F9" s="21">
        <v>5638.62</v>
      </c>
      <c r="G9" s="21">
        <v>3.74</v>
      </c>
      <c r="H9" s="21" t="s">
        <v>20</v>
      </c>
      <c r="I9" s="21"/>
      <c r="J9" s="21"/>
      <c r="L9" s="22"/>
      <c r="M9" s="22"/>
      <c r="N9" s="22"/>
      <c r="O9" s="22"/>
    </row>
    <row r="10" spans="2:15" x14ac:dyDescent="0.2">
      <c r="B10" s="23" t="s">
        <v>26</v>
      </c>
      <c r="C10" s="20" t="s">
        <v>27</v>
      </c>
      <c r="D10" s="20" t="s">
        <v>28</v>
      </c>
      <c r="E10" s="24">
        <v>221200</v>
      </c>
      <c r="F10" s="21">
        <v>4445.24</v>
      </c>
      <c r="G10" s="21">
        <v>2.95</v>
      </c>
      <c r="H10" s="21" t="s">
        <v>20</v>
      </c>
      <c r="I10" s="21"/>
      <c r="J10" s="21">
        <v>-0.96108146353013701</v>
      </c>
      <c r="L10" s="22"/>
      <c r="M10" s="22"/>
      <c r="N10" s="22"/>
      <c r="O10" s="22"/>
    </row>
    <row r="11" spans="2:15" x14ac:dyDescent="0.2">
      <c r="B11" s="23" t="s">
        <v>29</v>
      </c>
      <c r="C11" s="20" t="s">
        <v>30</v>
      </c>
      <c r="D11" s="20" t="s">
        <v>31</v>
      </c>
      <c r="E11" s="24">
        <v>103500</v>
      </c>
      <c r="F11" s="21">
        <v>3798.24</v>
      </c>
      <c r="G11" s="21">
        <v>2.52</v>
      </c>
      <c r="H11" s="21" t="s">
        <v>20</v>
      </c>
      <c r="I11" s="21"/>
      <c r="J11" s="21">
        <v>-0.56558139000797503</v>
      </c>
      <c r="L11" s="22"/>
      <c r="M11" s="22"/>
      <c r="N11" s="22"/>
      <c r="O11" s="22"/>
    </row>
    <row r="12" spans="2:15" x14ac:dyDescent="0.2">
      <c r="B12" s="23" t="s">
        <v>32</v>
      </c>
      <c r="C12" s="20" t="s">
        <v>33</v>
      </c>
      <c r="D12" s="20" t="s">
        <v>34</v>
      </c>
      <c r="E12" s="24">
        <v>211000</v>
      </c>
      <c r="F12" s="21">
        <v>3379.8</v>
      </c>
      <c r="G12" s="21">
        <v>2.2400000000000002</v>
      </c>
      <c r="H12" s="21" t="s">
        <v>20</v>
      </c>
      <c r="I12" s="21"/>
      <c r="J12" s="21"/>
      <c r="L12" s="25"/>
      <c r="M12" s="25"/>
      <c r="N12" s="25"/>
      <c r="O12" s="25"/>
    </row>
    <row r="13" spans="2:15" x14ac:dyDescent="0.2">
      <c r="B13" s="23" t="s">
        <v>35</v>
      </c>
      <c r="C13" s="20" t="s">
        <v>36</v>
      </c>
      <c r="D13" s="20" t="s">
        <v>19</v>
      </c>
      <c r="E13" s="24">
        <v>391000</v>
      </c>
      <c r="F13" s="21">
        <v>3207.57</v>
      </c>
      <c r="G13" s="21">
        <v>2.13</v>
      </c>
      <c r="H13" s="21" t="s">
        <v>20</v>
      </c>
      <c r="I13" s="21"/>
      <c r="J13" s="21"/>
      <c r="L13" s="26"/>
      <c r="M13" s="27" t="s">
        <v>37</v>
      </c>
      <c r="N13" s="26"/>
      <c r="O13" s="26"/>
    </row>
    <row r="14" spans="2:15" x14ac:dyDescent="0.2">
      <c r="B14" s="23" t="s">
        <v>38</v>
      </c>
      <c r="C14" s="20" t="s">
        <v>39</v>
      </c>
      <c r="D14" s="20" t="s">
        <v>19</v>
      </c>
      <c r="E14" s="24">
        <v>251625</v>
      </c>
      <c r="F14" s="21">
        <v>3017.49</v>
      </c>
      <c r="G14" s="21">
        <v>2</v>
      </c>
      <c r="H14" s="21" t="s">
        <v>20</v>
      </c>
      <c r="I14" s="21"/>
      <c r="J14" s="21"/>
    </row>
    <row r="15" spans="2:15" x14ac:dyDescent="0.2">
      <c r="B15" s="23" t="s">
        <v>40</v>
      </c>
      <c r="C15" s="20" t="s">
        <v>41</v>
      </c>
      <c r="D15" s="20" t="s">
        <v>42</v>
      </c>
      <c r="E15" s="24">
        <v>697000</v>
      </c>
      <c r="F15" s="21">
        <v>2978.98</v>
      </c>
      <c r="G15" s="21">
        <v>1.98</v>
      </c>
      <c r="H15" s="21" t="s">
        <v>20</v>
      </c>
      <c r="I15" s="21"/>
      <c r="J15" s="21"/>
      <c r="L15" s="28" t="s">
        <v>43</v>
      </c>
      <c r="M15" s="28"/>
      <c r="N15" s="28"/>
      <c r="O15" s="28"/>
    </row>
    <row r="16" spans="2:15" x14ac:dyDescent="0.2">
      <c r="B16" s="23" t="s">
        <v>44</v>
      </c>
      <c r="C16" s="20" t="s">
        <v>45</v>
      </c>
      <c r="D16" s="20" t="s">
        <v>42</v>
      </c>
      <c r="E16" s="24">
        <v>280000</v>
      </c>
      <c r="F16" s="21">
        <v>2622.2</v>
      </c>
      <c r="G16" s="21">
        <v>1.74</v>
      </c>
      <c r="H16" s="21" t="s">
        <v>20</v>
      </c>
      <c r="I16" s="21"/>
      <c r="J16" s="21"/>
      <c r="L16" s="28"/>
      <c r="M16" s="28"/>
      <c r="N16" s="28"/>
      <c r="O16" s="28"/>
    </row>
    <row r="17" spans="2:15" x14ac:dyDescent="0.2">
      <c r="B17" s="23" t="s">
        <v>46</v>
      </c>
      <c r="C17" s="20" t="s">
        <v>47</v>
      </c>
      <c r="D17" s="20" t="s">
        <v>48</v>
      </c>
      <c r="E17" s="24">
        <v>42300</v>
      </c>
      <c r="F17" s="21">
        <v>2528.06</v>
      </c>
      <c r="G17" s="21">
        <v>1.68</v>
      </c>
      <c r="H17" s="21" t="s">
        <v>20</v>
      </c>
      <c r="I17" s="21"/>
      <c r="J17" s="21">
        <v>-0.29241848396826697</v>
      </c>
      <c r="L17" s="28"/>
      <c r="M17" s="28"/>
      <c r="N17" s="28"/>
      <c r="O17" s="28"/>
    </row>
    <row r="18" spans="2:15" x14ac:dyDescent="0.2">
      <c r="B18" s="23" t="s">
        <v>49</v>
      </c>
      <c r="C18" s="20" t="s">
        <v>50</v>
      </c>
      <c r="D18" s="20" t="s">
        <v>51</v>
      </c>
      <c r="E18" s="24">
        <v>82000</v>
      </c>
      <c r="F18" s="21">
        <v>2392.7600000000002</v>
      </c>
      <c r="G18" s="21">
        <v>1.59</v>
      </c>
      <c r="H18" s="21" t="s">
        <v>20</v>
      </c>
      <c r="I18" s="21"/>
      <c r="J18" s="21">
        <v>-0.59691827073828696</v>
      </c>
    </row>
    <row r="19" spans="2:15" x14ac:dyDescent="0.2">
      <c r="B19" s="23" t="s">
        <v>52</v>
      </c>
      <c r="C19" s="20" t="s">
        <v>53</v>
      </c>
      <c r="D19" s="20" t="s">
        <v>54</v>
      </c>
      <c r="E19" s="24">
        <v>543950</v>
      </c>
      <c r="F19" s="21">
        <v>2292.75</v>
      </c>
      <c r="G19" s="21">
        <v>1.52</v>
      </c>
      <c r="H19" s="21" t="s">
        <v>20</v>
      </c>
      <c r="I19" s="21"/>
      <c r="J19" s="21"/>
    </row>
    <row r="20" spans="2:15" x14ac:dyDescent="0.2">
      <c r="B20" s="23" t="s">
        <v>55</v>
      </c>
      <c r="C20" s="20" t="s">
        <v>56</v>
      </c>
      <c r="D20" s="20" t="s">
        <v>51</v>
      </c>
      <c r="E20" s="24">
        <v>68550</v>
      </c>
      <c r="F20" s="21">
        <v>2182.08</v>
      </c>
      <c r="G20" s="21">
        <v>1.45</v>
      </c>
      <c r="H20" s="21" t="s">
        <v>20</v>
      </c>
      <c r="I20" s="21"/>
      <c r="J20" s="21">
        <v>-0.53066132000423105</v>
      </c>
    </row>
    <row r="21" spans="2:15" x14ac:dyDescent="0.2">
      <c r="B21" s="23" t="s">
        <v>57</v>
      </c>
      <c r="C21" s="20" t="s">
        <v>58</v>
      </c>
      <c r="D21" s="20" t="s">
        <v>59</v>
      </c>
      <c r="E21" s="24">
        <v>643000</v>
      </c>
      <c r="F21" s="21">
        <v>2153.41</v>
      </c>
      <c r="G21" s="21">
        <v>1.43</v>
      </c>
      <c r="H21" s="21" t="s">
        <v>20</v>
      </c>
      <c r="I21" s="21"/>
      <c r="J21" s="21">
        <v>-0.30497752985632098</v>
      </c>
    </row>
    <row r="22" spans="2:15" x14ac:dyDescent="0.2">
      <c r="B22" s="23" t="s">
        <v>60</v>
      </c>
      <c r="C22" s="20" t="s">
        <v>61</v>
      </c>
      <c r="D22" s="20" t="s">
        <v>62</v>
      </c>
      <c r="E22" s="24">
        <v>720000</v>
      </c>
      <c r="F22" s="21">
        <v>1901.88</v>
      </c>
      <c r="G22" s="21">
        <v>1.26</v>
      </c>
      <c r="H22" s="21" t="s">
        <v>20</v>
      </c>
      <c r="I22" s="21"/>
      <c r="J22" s="21"/>
    </row>
    <row r="23" spans="2:15" x14ac:dyDescent="0.2">
      <c r="B23" s="23" t="s">
        <v>63</v>
      </c>
      <c r="C23" s="20" t="s">
        <v>64</v>
      </c>
      <c r="D23" s="20" t="s">
        <v>65</v>
      </c>
      <c r="E23" s="24">
        <v>93000</v>
      </c>
      <c r="F23" s="21">
        <v>1709.62</v>
      </c>
      <c r="G23" s="21">
        <v>1.1299999999999999</v>
      </c>
      <c r="H23" s="21" t="s">
        <v>20</v>
      </c>
      <c r="I23" s="21"/>
      <c r="J23" s="21">
        <v>-0.18414293554904099</v>
      </c>
    </row>
    <row r="24" spans="2:15" x14ac:dyDescent="0.2">
      <c r="B24" s="23" t="s">
        <v>66</v>
      </c>
      <c r="C24" s="20" t="s">
        <v>67</v>
      </c>
      <c r="D24" s="20" t="s">
        <v>68</v>
      </c>
      <c r="E24" s="24">
        <v>243500</v>
      </c>
      <c r="F24" s="21">
        <v>1687.09</v>
      </c>
      <c r="G24" s="21">
        <v>1.1200000000000001</v>
      </c>
      <c r="H24" s="21" t="s">
        <v>20</v>
      </c>
      <c r="I24" s="21"/>
      <c r="J24" s="21">
        <v>-0.27811382940902202</v>
      </c>
    </row>
    <row r="25" spans="2:15" x14ac:dyDescent="0.2">
      <c r="B25" s="23" t="s">
        <v>69</v>
      </c>
      <c r="C25" s="20" t="s">
        <v>70</v>
      </c>
      <c r="D25" s="20" t="s">
        <v>71</v>
      </c>
      <c r="E25" s="24">
        <v>417100</v>
      </c>
      <c r="F25" s="21">
        <v>1634.82</v>
      </c>
      <c r="G25" s="21">
        <v>1.08</v>
      </c>
      <c r="H25" s="21" t="s">
        <v>20</v>
      </c>
      <c r="I25" s="21"/>
      <c r="J25" s="21"/>
    </row>
    <row r="26" spans="2:15" x14ac:dyDescent="0.2">
      <c r="B26" s="23" t="s">
        <v>72</v>
      </c>
      <c r="C26" s="20" t="s">
        <v>73</v>
      </c>
      <c r="D26" s="20" t="s">
        <v>74</v>
      </c>
      <c r="E26" s="24">
        <v>365000</v>
      </c>
      <c r="F26" s="21">
        <v>1520.04</v>
      </c>
      <c r="G26" s="21">
        <v>1.01</v>
      </c>
      <c r="H26" s="21" t="s">
        <v>20</v>
      </c>
      <c r="I26" s="21"/>
      <c r="J26" s="21"/>
    </row>
    <row r="27" spans="2:15" x14ac:dyDescent="0.2">
      <c r="B27" s="23" t="s">
        <v>75</v>
      </c>
      <c r="C27" s="20" t="s">
        <v>76</v>
      </c>
      <c r="D27" s="20" t="s">
        <v>77</v>
      </c>
      <c r="E27" s="24">
        <v>90000</v>
      </c>
      <c r="F27" s="21">
        <v>1508.13</v>
      </c>
      <c r="G27" s="21">
        <v>1</v>
      </c>
      <c r="H27" s="21" t="s">
        <v>20</v>
      </c>
      <c r="I27" s="21"/>
      <c r="J27" s="21"/>
    </row>
    <row r="28" spans="2:15" x14ac:dyDescent="0.2">
      <c r="B28" s="23" t="s">
        <v>78</v>
      </c>
      <c r="C28" s="20" t="s">
        <v>79</v>
      </c>
      <c r="D28" s="20" t="s">
        <v>42</v>
      </c>
      <c r="E28" s="24">
        <v>67500</v>
      </c>
      <c r="F28" s="21">
        <v>1462.05</v>
      </c>
      <c r="G28" s="21">
        <v>0.97</v>
      </c>
      <c r="H28" s="21" t="s">
        <v>80</v>
      </c>
      <c r="I28" s="21"/>
      <c r="J28" s="21"/>
    </row>
    <row r="29" spans="2:15" x14ac:dyDescent="0.2">
      <c r="B29" s="23" t="s">
        <v>81</v>
      </c>
      <c r="C29" s="20" t="s">
        <v>82</v>
      </c>
      <c r="D29" s="20" t="s">
        <v>59</v>
      </c>
      <c r="E29" s="24">
        <v>358500</v>
      </c>
      <c r="F29" s="21">
        <v>1453.54</v>
      </c>
      <c r="G29" s="21">
        <v>0.96</v>
      </c>
      <c r="H29" s="21" t="s">
        <v>20</v>
      </c>
      <c r="I29" s="21"/>
      <c r="J29" s="21"/>
    </row>
    <row r="30" spans="2:15" x14ac:dyDescent="0.2">
      <c r="B30" s="23" t="s">
        <v>83</v>
      </c>
      <c r="C30" s="20" t="s">
        <v>84</v>
      </c>
      <c r="D30" s="20" t="s">
        <v>77</v>
      </c>
      <c r="E30" s="24">
        <v>20650</v>
      </c>
      <c r="F30" s="21">
        <v>1406.16</v>
      </c>
      <c r="G30" s="21">
        <v>0.93</v>
      </c>
      <c r="H30" s="21" t="s">
        <v>20</v>
      </c>
      <c r="I30" s="21"/>
      <c r="J30" s="21"/>
    </row>
    <row r="31" spans="2:15" x14ac:dyDescent="0.2">
      <c r="B31" s="23" t="s">
        <v>85</v>
      </c>
      <c r="C31" s="20" t="s">
        <v>86</v>
      </c>
      <c r="D31" s="20" t="s">
        <v>19</v>
      </c>
      <c r="E31" s="24">
        <v>210000</v>
      </c>
      <c r="F31" s="21">
        <v>1351.25</v>
      </c>
      <c r="G31" s="21">
        <v>0.9</v>
      </c>
      <c r="H31" s="21" t="s">
        <v>80</v>
      </c>
      <c r="I31" s="21"/>
      <c r="J31" s="21"/>
    </row>
    <row r="32" spans="2:15" x14ac:dyDescent="0.2">
      <c r="B32" s="23" t="s">
        <v>87</v>
      </c>
      <c r="C32" s="20" t="s">
        <v>88</v>
      </c>
      <c r="D32" s="20" t="s">
        <v>89</v>
      </c>
      <c r="E32" s="24">
        <v>210000</v>
      </c>
      <c r="F32" s="21">
        <v>1349.57</v>
      </c>
      <c r="G32" s="21">
        <v>0.9</v>
      </c>
      <c r="H32" s="21" t="s">
        <v>90</v>
      </c>
      <c r="I32" s="21"/>
      <c r="J32" s="21"/>
    </row>
    <row r="33" spans="2:10" x14ac:dyDescent="0.2">
      <c r="B33" s="23" t="s">
        <v>91</v>
      </c>
      <c r="C33" s="20" t="s">
        <v>92</v>
      </c>
      <c r="D33" s="20" t="s">
        <v>93</v>
      </c>
      <c r="E33" s="24">
        <v>45000</v>
      </c>
      <c r="F33" s="21">
        <v>1315.26</v>
      </c>
      <c r="G33" s="21">
        <v>0.87</v>
      </c>
      <c r="H33" s="21" t="s">
        <v>90</v>
      </c>
      <c r="I33" s="21"/>
      <c r="J33" s="21"/>
    </row>
    <row r="34" spans="2:10" x14ac:dyDescent="0.2">
      <c r="B34" s="23" t="s">
        <v>94</v>
      </c>
      <c r="C34" s="20" t="s">
        <v>95</v>
      </c>
      <c r="D34" s="20" t="s">
        <v>96</v>
      </c>
      <c r="E34" s="24">
        <v>285000</v>
      </c>
      <c r="F34" s="21">
        <v>1304.02</v>
      </c>
      <c r="G34" s="21">
        <v>0.87</v>
      </c>
      <c r="H34" s="21" t="s">
        <v>20</v>
      </c>
      <c r="I34" s="21"/>
      <c r="J34" s="21"/>
    </row>
    <row r="35" spans="2:10" x14ac:dyDescent="0.2">
      <c r="B35" s="23" t="s">
        <v>97</v>
      </c>
      <c r="C35" s="20" t="s">
        <v>98</v>
      </c>
      <c r="D35" s="20" t="s">
        <v>34</v>
      </c>
      <c r="E35" s="24">
        <v>77000</v>
      </c>
      <c r="F35" s="21">
        <v>1298.99</v>
      </c>
      <c r="G35" s="21">
        <v>0.86</v>
      </c>
      <c r="H35" s="21" t="s">
        <v>20</v>
      </c>
      <c r="I35" s="21"/>
      <c r="J35" s="21"/>
    </row>
    <row r="36" spans="2:10" x14ac:dyDescent="0.2">
      <c r="B36" s="23" t="s">
        <v>99</v>
      </c>
      <c r="C36" s="20" t="s">
        <v>100</v>
      </c>
      <c r="D36" s="20" t="s">
        <v>101</v>
      </c>
      <c r="E36" s="24">
        <v>364000</v>
      </c>
      <c r="F36" s="21">
        <v>1292.75</v>
      </c>
      <c r="G36" s="21">
        <v>0.86</v>
      </c>
      <c r="H36" s="21" t="s">
        <v>90</v>
      </c>
      <c r="I36" s="21"/>
      <c r="J36" s="21">
        <v>-0.27914794959194</v>
      </c>
    </row>
    <row r="37" spans="2:10" x14ac:dyDescent="0.2">
      <c r="B37" s="23" t="s">
        <v>102</v>
      </c>
      <c r="C37" s="20" t="s">
        <v>103</v>
      </c>
      <c r="D37" s="20" t="s">
        <v>65</v>
      </c>
      <c r="E37" s="24">
        <v>63000</v>
      </c>
      <c r="F37" s="21">
        <v>1285.33</v>
      </c>
      <c r="G37" s="21">
        <v>0.85</v>
      </c>
      <c r="H37" s="21" t="s">
        <v>80</v>
      </c>
      <c r="I37" s="21"/>
      <c r="J37" s="21">
        <v>-0.177197263093575</v>
      </c>
    </row>
    <row r="38" spans="2:10" x14ac:dyDescent="0.2">
      <c r="B38" s="23" t="s">
        <v>104</v>
      </c>
      <c r="C38" s="20" t="s">
        <v>105</v>
      </c>
      <c r="D38" s="20" t="s">
        <v>106</v>
      </c>
      <c r="E38" s="24">
        <v>20650</v>
      </c>
      <c r="F38" s="21">
        <v>1269.98</v>
      </c>
      <c r="G38" s="21">
        <v>0.84</v>
      </c>
      <c r="H38" s="21" t="s">
        <v>80</v>
      </c>
      <c r="I38" s="21"/>
      <c r="J38" s="21"/>
    </row>
    <row r="39" spans="2:10" x14ac:dyDescent="0.2">
      <c r="B39" s="23" t="s">
        <v>107</v>
      </c>
      <c r="C39" s="20" t="s">
        <v>108</v>
      </c>
      <c r="D39" s="20" t="s">
        <v>51</v>
      </c>
      <c r="E39" s="24">
        <v>10000</v>
      </c>
      <c r="F39" s="21">
        <v>1240</v>
      </c>
      <c r="G39" s="21">
        <v>0.82</v>
      </c>
      <c r="H39" s="21" t="s">
        <v>20</v>
      </c>
      <c r="I39" s="21"/>
      <c r="J39" s="21"/>
    </row>
    <row r="40" spans="2:10" x14ac:dyDescent="0.2">
      <c r="B40" s="23" t="s">
        <v>109</v>
      </c>
      <c r="C40" s="20" t="s">
        <v>110</v>
      </c>
      <c r="D40" s="20" t="s">
        <v>111</v>
      </c>
      <c r="E40" s="24">
        <v>105000</v>
      </c>
      <c r="F40" s="21">
        <v>1165.29</v>
      </c>
      <c r="G40" s="21">
        <v>0.77</v>
      </c>
      <c r="H40" s="21" t="s">
        <v>90</v>
      </c>
      <c r="I40" s="21"/>
      <c r="J40" s="21"/>
    </row>
    <row r="41" spans="2:10" x14ac:dyDescent="0.2">
      <c r="B41" s="23" t="s">
        <v>112</v>
      </c>
      <c r="C41" s="20" t="s">
        <v>113</v>
      </c>
      <c r="D41" s="20" t="s">
        <v>114</v>
      </c>
      <c r="E41" s="24">
        <v>750000</v>
      </c>
      <c r="F41" s="21">
        <v>1161.23</v>
      </c>
      <c r="G41" s="21">
        <v>0.77</v>
      </c>
      <c r="H41" s="21" t="s">
        <v>20</v>
      </c>
      <c r="I41" s="21"/>
      <c r="J41" s="21"/>
    </row>
    <row r="42" spans="2:10" x14ac:dyDescent="0.2">
      <c r="B42" s="23" t="s">
        <v>115</v>
      </c>
      <c r="C42" s="20" t="s">
        <v>116</v>
      </c>
      <c r="D42" s="20" t="s">
        <v>62</v>
      </c>
      <c r="E42" s="24">
        <v>522500</v>
      </c>
      <c r="F42" s="21">
        <v>1088.8399999999999</v>
      </c>
      <c r="G42" s="21">
        <v>0.72</v>
      </c>
      <c r="H42" s="21" t="s">
        <v>80</v>
      </c>
      <c r="I42" s="21"/>
      <c r="J42" s="21"/>
    </row>
    <row r="43" spans="2:10" x14ac:dyDescent="0.2">
      <c r="B43" s="23" t="s">
        <v>117</v>
      </c>
      <c r="C43" s="20" t="s">
        <v>118</v>
      </c>
      <c r="D43" s="20" t="s">
        <v>119</v>
      </c>
      <c r="E43" s="24">
        <v>28000</v>
      </c>
      <c r="F43" s="21">
        <v>1061.93</v>
      </c>
      <c r="G43" s="21">
        <v>0.7</v>
      </c>
      <c r="H43" s="21" t="s">
        <v>80</v>
      </c>
      <c r="I43" s="21"/>
      <c r="J43" s="21"/>
    </row>
    <row r="44" spans="2:10" x14ac:dyDescent="0.2">
      <c r="B44" s="23" t="s">
        <v>120</v>
      </c>
      <c r="C44" s="20" t="s">
        <v>121</v>
      </c>
      <c r="D44" s="20" t="s">
        <v>122</v>
      </c>
      <c r="E44" s="24">
        <v>52500</v>
      </c>
      <c r="F44" s="21">
        <v>1037.45</v>
      </c>
      <c r="G44" s="21">
        <v>0.69</v>
      </c>
      <c r="H44" s="21" t="s">
        <v>90</v>
      </c>
      <c r="I44" s="21"/>
      <c r="J44" s="21"/>
    </row>
    <row r="45" spans="2:10" x14ac:dyDescent="0.2">
      <c r="B45" s="23" t="s">
        <v>123</v>
      </c>
      <c r="C45" s="20" t="s">
        <v>124</v>
      </c>
      <c r="D45" s="20" t="s">
        <v>96</v>
      </c>
      <c r="E45" s="24">
        <v>71000</v>
      </c>
      <c r="F45" s="21">
        <v>1013.95</v>
      </c>
      <c r="G45" s="21">
        <v>0.67</v>
      </c>
      <c r="H45" s="21" t="s">
        <v>20</v>
      </c>
      <c r="I45" s="21"/>
      <c r="J45" s="21"/>
    </row>
    <row r="46" spans="2:10" x14ac:dyDescent="0.2">
      <c r="B46" s="23" t="s">
        <v>125</v>
      </c>
      <c r="C46" s="20" t="s">
        <v>126</v>
      </c>
      <c r="D46" s="20" t="s">
        <v>42</v>
      </c>
      <c r="E46" s="24">
        <v>137500</v>
      </c>
      <c r="F46" s="21">
        <v>971.92</v>
      </c>
      <c r="G46" s="21">
        <v>0.64</v>
      </c>
      <c r="H46" s="21" t="s">
        <v>20</v>
      </c>
      <c r="I46" s="21"/>
      <c r="J46" s="21"/>
    </row>
    <row r="47" spans="2:10" x14ac:dyDescent="0.2">
      <c r="B47" s="23" t="s">
        <v>127</v>
      </c>
      <c r="C47" s="20" t="s">
        <v>128</v>
      </c>
      <c r="D47" s="20" t="s">
        <v>42</v>
      </c>
      <c r="E47" s="24">
        <v>86000</v>
      </c>
      <c r="F47" s="21">
        <v>954.08</v>
      </c>
      <c r="G47" s="21">
        <v>0.63</v>
      </c>
      <c r="H47" s="21" t="s">
        <v>90</v>
      </c>
      <c r="I47" s="21"/>
      <c r="J47" s="21"/>
    </row>
    <row r="48" spans="2:10" x14ac:dyDescent="0.2">
      <c r="B48" s="23" t="s">
        <v>129</v>
      </c>
      <c r="C48" s="20" t="s">
        <v>130</v>
      </c>
      <c r="D48" s="20" t="s">
        <v>119</v>
      </c>
      <c r="E48" s="24">
        <v>27500</v>
      </c>
      <c r="F48" s="21">
        <v>934.84</v>
      </c>
      <c r="G48" s="21">
        <v>0.62</v>
      </c>
      <c r="H48" s="21" t="s">
        <v>80</v>
      </c>
      <c r="I48" s="21"/>
      <c r="J48" s="21"/>
    </row>
    <row r="49" spans="2:10" x14ac:dyDescent="0.2">
      <c r="B49" s="23" t="s">
        <v>131</v>
      </c>
      <c r="C49" s="20" t="s">
        <v>132</v>
      </c>
      <c r="D49" s="20" t="s">
        <v>23</v>
      </c>
      <c r="E49" s="24">
        <v>270500</v>
      </c>
      <c r="F49" s="21">
        <v>897.92</v>
      </c>
      <c r="G49" s="21">
        <v>0.6</v>
      </c>
      <c r="H49" s="21" t="s">
        <v>20</v>
      </c>
      <c r="I49" s="21"/>
      <c r="J49" s="21"/>
    </row>
    <row r="50" spans="2:10" x14ac:dyDescent="0.2">
      <c r="B50" s="23" t="s">
        <v>133</v>
      </c>
      <c r="C50" s="20" t="s">
        <v>134</v>
      </c>
      <c r="D50" s="20" t="s">
        <v>101</v>
      </c>
      <c r="E50" s="24">
        <v>40000</v>
      </c>
      <c r="F50" s="21">
        <v>863.2</v>
      </c>
      <c r="G50" s="21">
        <v>0.56999999999999995</v>
      </c>
      <c r="H50" s="21" t="s">
        <v>90</v>
      </c>
      <c r="I50" s="21"/>
      <c r="J50" s="21"/>
    </row>
    <row r="51" spans="2:10" x14ac:dyDescent="0.2">
      <c r="B51" s="23" t="s">
        <v>135</v>
      </c>
      <c r="C51" s="20" t="s">
        <v>136</v>
      </c>
      <c r="D51" s="20" t="s">
        <v>106</v>
      </c>
      <c r="E51" s="24">
        <v>7000</v>
      </c>
      <c r="F51" s="21">
        <v>846.51</v>
      </c>
      <c r="G51" s="21">
        <v>0.56000000000000005</v>
      </c>
      <c r="H51" s="21" t="s">
        <v>20</v>
      </c>
      <c r="I51" s="21"/>
      <c r="J51" s="21"/>
    </row>
    <row r="52" spans="2:10" x14ac:dyDescent="0.2">
      <c r="B52" s="23" t="s">
        <v>137</v>
      </c>
      <c r="C52" s="20" t="s">
        <v>138</v>
      </c>
      <c r="D52" s="20" t="s">
        <v>139</v>
      </c>
      <c r="E52" s="24">
        <v>112500</v>
      </c>
      <c r="F52" s="21">
        <v>767.42</v>
      </c>
      <c r="G52" s="21">
        <v>0.51</v>
      </c>
      <c r="H52" s="21" t="s">
        <v>20</v>
      </c>
      <c r="I52" s="21"/>
      <c r="J52" s="21"/>
    </row>
    <row r="53" spans="2:10" x14ac:dyDescent="0.2">
      <c r="B53" s="23" t="s">
        <v>140</v>
      </c>
      <c r="C53" s="20" t="s">
        <v>141</v>
      </c>
      <c r="D53" s="20" t="s">
        <v>114</v>
      </c>
      <c r="E53" s="24">
        <v>1261000</v>
      </c>
      <c r="F53" s="21">
        <v>753.07</v>
      </c>
      <c r="G53" s="21">
        <v>0.5</v>
      </c>
      <c r="H53" s="21" t="s">
        <v>90</v>
      </c>
      <c r="I53" s="21"/>
      <c r="J53" s="21"/>
    </row>
    <row r="54" spans="2:10" x14ac:dyDescent="0.2">
      <c r="B54" s="23" t="s">
        <v>142</v>
      </c>
      <c r="C54" s="20" t="s">
        <v>143</v>
      </c>
      <c r="D54" s="20" t="s">
        <v>101</v>
      </c>
      <c r="E54" s="24">
        <v>56700</v>
      </c>
      <c r="F54" s="21">
        <v>745.09</v>
      </c>
      <c r="G54" s="21">
        <v>0.49</v>
      </c>
      <c r="H54" s="21" t="s">
        <v>80</v>
      </c>
      <c r="I54" s="21"/>
      <c r="J54" s="21"/>
    </row>
    <row r="55" spans="2:10" x14ac:dyDescent="0.2">
      <c r="B55" s="23" t="s">
        <v>144</v>
      </c>
      <c r="C55" s="20" t="s">
        <v>145</v>
      </c>
      <c r="D55" s="20" t="s">
        <v>62</v>
      </c>
      <c r="E55" s="24">
        <v>151500</v>
      </c>
      <c r="F55" s="21">
        <v>735.31</v>
      </c>
      <c r="G55" s="21">
        <v>0.49</v>
      </c>
      <c r="H55" s="21" t="s">
        <v>90</v>
      </c>
      <c r="I55" s="21"/>
      <c r="J55" s="21"/>
    </row>
    <row r="56" spans="2:10" x14ac:dyDescent="0.2">
      <c r="B56" s="23" t="s">
        <v>146</v>
      </c>
      <c r="C56" s="20" t="s">
        <v>147</v>
      </c>
      <c r="D56" s="20" t="s">
        <v>34</v>
      </c>
      <c r="E56" s="24">
        <v>42500</v>
      </c>
      <c r="F56" s="21">
        <v>734.66</v>
      </c>
      <c r="G56" s="21">
        <v>0.49</v>
      </c>
      <c r="H56" s="21" t="s">
        <v>20</v>
      </c>
      <c r="I56" s="21"/>
      <c r="J56" s="21"/>
    </row>
    <row r="57" spans="2:10" x14ac:dyDescent="0.2">
      <c r="B57" s="23" t="s">
        <v>148</v>
      </c>
      <c r="C57" s="20" t="s">
        <v>149</v>
      </c>
      <c r="D57" s="20" t="s">
        <v>62</v>
      </c>
      <c r="E57" s="24">
        <v>16000</v>
      </c>
      <c r="F57" s="21">
        <v>699.57</v>
      </c>
      <c r="G57" s="21">
        <v>0.46</v>
      </c>
      <c r="H57" s="21" t="s">
        <v>20</v>
      </c>
      <c r="I57" s="21"/>
      <c r="J57" s="21"/>
    </row>
    <row r="58" spans="2:10" x14ac:dyDescent="0.2">
      <c r="B58" s="23" t="s">
        <v>150</v>
      </c>
      <c r="C58" s="20" t="s">
        <v>151</v>
      </c>
      <c r="D58" s="20" t="s">
        <v>152</v>
      </c>
      <c r="E58" s="24">
        <v>201500</v>
      </c>
      <c r="F58" s="21">
        <v>697.49</v>
      </c>
      <c r="G58" s="21">
        <v>0.46</v>
      </c>
      <c r="H58" s="21" t="s">
        <v>90</v>
      </c>
      <c r="I58" s="21"/>
      <c r="J58" s="21"/>
    </row>
    <row r="59" spans="2:10" x14ac:dyDescent="0.2">
      <c r="B59" s="23" t="s">
        <v>153</v>
      </c>
      <c r="C59" s="20" t="s">
        <v>154</v>
      </c>
      <c r="D59" s="20" t="s">
        <v>155</v>
      </c>
      <c r="E59" s="24">
        <v>264750</v>
      </c>
      <c r="F59" s="21">
        <v>646.54999999999995</v>
      </c>
      <c r="G59" s="21">
        <v>0.43</v>
      </c>
      <c r="H59" s="21" t="s">
        <v>20</v>
      </c>
      <c r="I59" s="21"/>
      <c r="J59" s="21"/>
    </row>
    <row r="60" spans="2:10" x14ac:dyDescent="0.2">
      <c r="B60" s="23" t="s">
        <v>156</v>
      </c>
      <c r="C60" s="20" t="s">
        <v>157</v>
      </c>
      <c r="D60" s="20" t="s">
        <v>158</v>
      </c>
      <c r="E60" s="24">
        <v>65500</v>
      </c>
      <c r="F60" s="21">
        <v>635.41999999999996</v>
      </c>
      <c r="G60" s="21">
        <v>0.42</v>
      </c>
      <c r="H60" s="21" t="s">
        <v>90</v>
      </c>
      <c r="I60" s="21"/>
      <c r="J60" s="21"/>
    </row>
    <row r="61" spans="2:10" x14ac:dyDescent="0.2">
      <c r="B61" s="23" t="s">
        <v>159</v>
      </c>
      <c r="C61" s="20" t="s">
        <v>160</v>
      </c>
      <c r="D61" s="20" t="s">
        <v>161</v>
      </c>
      <c r="E61" s="24">
        <v>46300</v>
      </c>
      <c r="F61" s="21">
        <v>632.74</v>
      </c>
      <c r="G61" s="21">
        <v>0.42</v>
      </c>
      <c r="H61" s="21" t="s">
        <v>90</v>
      </c>
      <c r="I61" s="21"/>
      <c r="J61" s="21"/>
    </row>
    <row r="62" spans="2:10" x14ac:dyDescent="0.2">
      <c r="B62" s="23" t="s">
        <v>162</v>
      </c>
      <c r="C62" s="20" t="s">
        <v>163</v>
      </c>
      <c r="D62" s="20" t="s">
        <v>34</v>
      </c>
      <c r="E62" s="24">
        <v>154000</v>
      </c>
      <c r="F62" s="21">
        <v>631.48</v>
      </c>
      <c r="G62" s="21">
        <v>0.42</v>
      </c>
      <c r="H62" s="21" t="s">
        <v>90</v>
      </c>
      <c r="I62" s="21"/>
      <c r="J62" s="21"/>
    </row>
    <row r="63" spans="2:10" x14ac:dyDescent="0.2">
      <c r="B63" s="23" t="s">
        <v>164</v>
      </c>
      <c r="C63" s="20" t="s">
        <v>165</v>
      </c>
      <c r="D63" s="20" t="s">
        <v>101</v>
      </c>
      <c r="E63" s="24">
        <v>200000</v>
      </c>
      <c r="F63" s="21">
        <v>627.29999999999995</v>
      </c>
      <c r="G63" s="21">
        <v>0.42</v>
      </c>
      <c r="H63" s="21" t="s">
        <v>90</v>
      </c>
      <c r="I63" s="21"/>
      <c r="J63" s="21"/>
    </row>
    <row r="64" spans="2:10" x14ac:dyDescent="0.2">
      <c r="B64" s="23" t="s">
        <v>166</v>
      </c>
      <c r="C64" s="20" t="s">
        <v>167</v>
      </c>
      <c r="D64" s="20" t="s">
        <v>168</v>
      </c>
      <c r="E64" s="24">
        <v>116000</v>
      </c>
      <c r="F64" s="21">
        <v>614.34</v>
      </c>
      <c r="G64" s="21">
        <v>0.41</v>
      </c>
      <c r="H64" s="21" t="s">
        <v>90</v>
      </c>
      <c r="I64" s="21"/>
      <c r="J64" s="21"/>
    </row>
    <row r="65" spans="2:11" x14ac:dyDescent="0.2">
      <c r="B65" s="23" t="s">
        <v>169</v>
      </c>
      <c r="C65" s="20" t="s">
        <v>170</v>
      </c>
      <c r="D65" s="20" t="s">
        <v>77</v>
      </c>
      <c r="E65" s="24">
        <v>285000</v>
      </c>
      <c r="F65" s="21">
        <v>579.63</v>
      </c>
      <c r="G65" s="21">
        <v>0.38</v>
      </c>
      <c r="H65" s="21" t="s">
        <v>90</v>
      </c>
      <c r="I65" s="21"/>
      <c r="J65" s="21"/>
    </row>
    <row r="66" spans="2:11" x14ac:dyDescent="0.2">
      <c r="B66" s="23" t="s">
        <v>171</v>
      </c>
      <c r="C66" s="20" t="s">
        <v>172</v>
      </c>
      <c r="D66" s="20" t="s">
        <v>62</v>
      </c>
      <c r="E66" s="24">
        <v>51500</v>
      </c>
      <c r="F66" s="21">
        <v>417.79</v>
      </c>
      <c r="G66" s="21">
        <v>0.28000000000000003</v>
      </c>
      <c r="H66" s="21" t="s">
        <v>90</v>
      </c>
      <c r="I66" s="21"/>
      <c r="J66" s="21"/>
    </row>
    <row r="67" spans="2:11" x14ac:dyDescent="0.2">
      <c r="B67" s="23" t="s">
        <v>173</v>
      </c>
      <c r="C67" s="20" t="s">
        <v>174</v>
      </c>
      <c r="D67" s="20" t="s">
        <v>62</v>
      </c>
      <c r="E67" s="24">
        <v>77000</v>
      </c>
      <c r="F67" s="21">
        <v>386.19</v>
      </c>
      <c r="G67" s="21">
        <v>0.26</v>
      </c>
      <c r="H67" s="21" t="s">
        <v>90</v>
      </c>
      <c r="I67" s="21"/>
      <c r="J67" s="21"/>
    </row>
    <row r="68" spans="2:11" x14ac:dyDescent="0.2">
      <c r="B68" s="23" t="s">
        <v>175</v>
      </c>
      <c r="C68" s="20" t="s">
        <v>176</v>
      </c>
      <c r="D68" s="20" t="s">
        <v>177</v>
      </c>
      <c r="E68" s="24">
        <v>36500</v>
      </c>
      <c r="F68" s="21">
        <v>81.17</v>
      </c>
      <c r="G68" s="21">
        <v>0.05</v>
      </c>
      <c r="H68" s="21" t="s">
        <v>80</v>
      </c>
      <c r="I68" s="21"/>
      <c r="J68" s="21"/>
    </row>
    <row r="69" spans="2:11" x14ac:dyDescent="0.2">
      <c r="B69" s="29" t="s">
        <v>178</v>
      </c>
      <c r="C69" s="30"/>
      <c r="D69" s="30"/>
      <c r="E69" s="30"/>
      <c r="F69" s="31">
        <f>SUM(F7:F68)</f>
        <v>103990.16999999998</v>
      </c>
      <c r="G69" s="31">
        <f>SUM(G7:G68)</f>
        <v>68.97</v>
      </c>
      <c r="H69" s="31"/>
      <c r="I69" s="31"/>
      <c r="J69" s="31">
        <f>SUM(J7:J68)</f>
        <v>-5.4347708768756604</v>
      </c>
      <c r="K69" s="32"/>
    </row>
    <row r="70" spans="2:11" x14ac:dyDescent="0.2">
      <c r="B70" s="33" t="s">
        <v>179</v>
      </c>
      <c r="C70" s="33"/>
      <c r="D70" s="33"/>
      <c r="E70" s="33"/>
      <c r="F70" s="34">
        <f>F69</f>
        <v>103990.16999999998</v>
      </c>
      <c r="G70" s="34">
        <f>G69</f>
        <v>68.97</v>
      </c>
      <c r="H70" s="35"/>
      <c r="I70" s="35"/>
      <c r="J70" s="35">
        <f>J69</f>
        <v>-5.4347708768756604</v>
      </c>
      <c r="K70" s="32"/>
    </row>
    <row r="71" spans="2:11" x14ac:dyDescent="0.2">
      <c r="B71" s="36" t="s">
        <v>180</v>
      </c>
      <c r="C71" s="37"/>
      <c r="D71" s="37"/>
      <c r="E71" s="37"/>
      <c r="F71" s="38"/>
      <c r="G71" s="38"/>
      <c r="H71" s="38"/>
      <c r="I71" s="38"/>
      <c r="J71" s="38"/>
    </row>
    <row r="72" spans="2:11" x14ac:dyDescent="0.2">
      <c r="B72" s="39" t="s">
        <v>16</v>
      </c>
      <c r="C72" s="20"/>
      <c r="D72" s="20"/>
      <c r="E72" s="20"/>
      <c r="F72" s="21"/>
      <c r="G72" s="21"/>
      <c r="H72" s="21"/>
      <c r="I72" s="21"/>
      <c r="J72" s="21"/>
    </row>
    <row r="73" spans="2:11" x14ac:dyDescent="0.2">
      <c r="B73" s="20" t="s">
        <v>181</v>
      </c>
      <c r="C73" s="20" t="s">
        <v>182</v>
      </c>
      <c r="D73" s="20" t="s">
        <v>183</v>
      </c>
      <c r="E73" s="24">
        <v>650</v>
      </c>
      <c r="F73" s="21">
        <v>6541.15</v>
      </c>
      <c r="G73" s="21">
        <v>4.34</v>
      </c>
      <c r="H73" s="21"/>
      <c r="I73" s="21">
        <v>6.84</v>
      </c>
      <c r="J73" s="21"/>
    </row>
    <row r="74" spans="2:11" x14ac:dyDescent="0.2">
      <c r="B74" s="20" t="s">
        <v>184</v>
      </c>
      <c r="C74" s="20" t="s">
        <v>185</v>
      </c>
      <c r="D74" s="20" t="s">
        <v>183</v>
      </c>
      <c r="E74" s="24">
        <v>5000</v>
      </c>
      <c r="F74" s="21">
        <v>5067.83</v>
      </c>
      <c r="G74" s="21">
        <v>3.36</v>
      </c>
      <c r="H74" s="21"/>
      <c r="I74" s="21">
        <v>7.08</v>
      </c>
      <c r="J74" s="21"/>
    </row>
    <row r="75" spans="2:11" x14ac:dyDescent="0.2">
      <c r="B75" s="20" t="s">
        <v>186</v>
      </c>
      <c r="C75" s="20" t="s">
        <v>187</v>
      </c>
      <c r="D75" s="20" t="s">
        <v>183</v>
      </c>
      <c r="E75" s="24">
        <v>3000</v>
      </c>
      <c r="F75" s="21">
        <v>3034.57</v>
      </c>
      <c r="G75" s="21">
        <v>2.0099999999999998</v>
      </c>
      <c r="H75" s="21"/>
      <c r="I75" s="21">
        <v>6.89</v>
      </c>
      <c r="J75" s="21"/>
    </row>
    <row r="76" spans="2:11" x14ac:dyDescent="0.2">
      <c r="B76" s="20" t="s">
        <v>188</v>
      </c>
      <c r="C76" s="20" t="s">
        <v>189</v>
      </c>
      <c r="D76" s="20" t="s">
        <v>183</v>
      </c>
      <c r="E76" s="24">
        <v>2500</v>
      </c>
      <c r="F76" s="21">
        <v>2552.1</v>
      </c>
      <c r="G76" s="21">
        <v>1.69</v>
      </c>
      <c r="H76" s="21"/>
      <c r="I76" s="21">
        <v>6.74</v>
      </c>
      <c r="J76" s="21"/>
    </row>
    <row r="77" spans="2:11" x14ac:dyDescent="0.2">
      <c r="B77" s="20" t="s">
        <v>190</v>
      </c>
      <c r="C77" s="20" t="s">
        <v>191</v>
      </c>
      <c r="D77" s="20" t="s">
        <v>183</v>
      </c>
      <c r="E77" s="24">
        <v>2500</v>
      </c>
      <c r="F77" s="21">
        <v>2548.75</v>
      </c>
      <c r="G77" s="21">
        <v>1.69</v>
      </c>
      <c r="H77" s="21"/>
      <c r="I77" s="21">
        <v>7.31</v>
      </c>
      <c r="J77" s="21"/>
    </row>
    <row r="78" spans="2:11" x14ac:dyDescent="0.2">
      <c r="B78" s="20" t="s">
        <v>192</v>
      </c>
      <c r="C78" s="20" t="s">
        <v>193</v>
      </c>
      <c r="D78" s="20" t="s">
        <v>194</v>
      </c>
      <c r="E78" s="24">
        <v>2500</v>
      </c>
      <c r="F78" s="21">
        <v>2531.34</v>
      </c>
      <c r="G78" s="21">
        <v>1.68</v>
      </c>
      <c r="H78" s="21"/>
      <c r="I78" s="21">
        <v>6.5</v>
      </c>
      <c r="J78" s="21"/>
    </row>
    <row r="79" spans="2:11" x14ac:dyDescent="0.2">
      <c r="B79" s="30" t="s">
        <v>178</v>
      </c>
      <c r="C79" s="30"/>
      <c r="D79" s="30"/>
      <c r="E79" s="30"/>
      <c r="F79" s="31">
        <f>SUM(F72:F78)</f>
        <v>22275.739999999998</v>
      </c>
      <c r="G79" s="31">
        <f>SUM(G72:G78)</f>
        <v>14.769999999999998</v>
      </c>
      <c r="H79" s="40"/>
      <c r="I79" s="40"/>
      <c r="J79" s="40"/>
      <c r="K79" s="32"/>
    </row>
    <row r="80" spans="2:11" x14ac:dyDescent="0.2">
      <c r="B80" s="41" t="s">
        <v>179</v>
      </c>
      <c r="C80" s="41"/>
      <c r="D80" s="41"/>
      <c r="E80" s="41"/>
      <c r="F80" s="42">
        <f>F79</f>
        <v>22275.739999999998</v>
      </c>
      <c r="G80" s="42">
        <f>G79</f>
        <v>14.769999999999998</v>
      </c>
      <c r="H80" s="42"/>
      <c r="I80" s="42"/>
      <c r="J80" s="42"/>
      <c r="K80" s="32"/>
    </row>
    <row r="81" spans="2:11" x14ac:dyDescent="0.2">
      <c r="B81" s="39" t="s">
        <v>195</v>
      </c>
      <c r="C81" s="20"/>
      <c r="D81" s="20"/>
      <c r="E81" s="20"/>
      <c r="F81" s="21"/>
      <c r="G81" s="21"/>
      <c r="H81" s="21"/>
      <c r="I81" s="21"/>
      <c r="J81" s="21"/>
    </row>
    <row r="82" spans="2:11" x14ac:dyDescent="0.2">
      <c r="B82" s="39" t="s">
        <v>196</v>
      </c>
      <c r="C82" s="20"/>
      <c r="D82" s="20"/>
      <c r="E82" s="20"/>
      <c r="F82" s="21"/>
      <c r="G82" s="21"/>
      <c r="H82" s="21"/>
      <c r="I82" s="21"/>
      <c r="J82" s="21"/>
    </row>
    <row r="83" spans="2:11" x14ac:dyDescent="0.2">
      <c r="B83" s="20" t="s">
        <v>197</v>
      </c>
      <c r="C83" s="20" t="s">
        <v>198</v>
      </c>
      <c r="D83" s="20" t="s">
        <v>199</v>
      </c>
      <c r="E83" s="24">
        <v>2500000</v>
      </c>
      <c r="F83" s="21">
        <v>2491.67</v>
      </c>
      <c r="G83" s="21">
        <v>1.65</v>
      </c>
      <c r="H83" s="21"/>
      <c r="I83" s="21">
        <v>5.31</v>
      </c>
      <c r="J83" s="21"/>
    </row>
    <row r="84" spans="2:11" x14ac:dyDescent="0.2">
      <c r="B84" s="20" t="s">
        <v>200</v>
      </c>
      <c r="C84" s="20" t="s">
        <v>201</v>
      </c>
      <c r="D84" s="20" t="s">
        <v>199</v>
      </c>
      <c r="E84" s="24">
        <v>2500000</v>
      </c>
      <c r="F84" s="21">
        <v>2473.81</v>
      </c>
      <c r="G84" s="21">
        <v>1.64</v>
      </c>
      <c r="H84" s="21"/>
      <c r="I84" s="21">
        <v>5.37</v>
      </c>
      <c r="J84" s="21"/>
    </row>
    <row r="85" spans="2:11" x14ac:dyDescent="0.2">
      <c r="B85" s="20" t="s">
        <v>202</v>
      </c>
      <c r="C85" s="20" t="s">
        <v>203</v>
      </c>
      <c r="D85" s="20" t="s">
        <v>199</v>
      </c>
      <c r="E85" s="24">
        <v>500000</v>
      </c>
      <c r="F85" s="21">
        <v>486.02</v>
      </c>
      <c r="G85" s="21">
        <v>0.32</v>
      </c>
      <c r="H85" s="21"/>
      <c r="I85" s="21">
        <v>5.5</v>
      </c>
      <c r="J85" s="21"/>
    </row>
    <row r="86" spans="2:11" x14ac:dyDescent="0.2">
      <c r="B86" s="30" t="s">
        <v>178</v>
      </c>
      <c r="C86" s="30"/>
      <c r="D86" s="30"/>
      <c r="E86" s="30"/>
      <c r="F86" s="31">
        <f>SUM(F82:F85)</f>
        <v>5451.5</v>
      </c>
      <c r="G86" s="31">
        <f>SUM(G82:G85)</f>
        <v>3.61</v>
      </c>
      <c r="H86" s="40"/>
      <c r="I86" s="40"/>
      <c r="J86" s="40"/>
      <c r="K86" s="32"/>
    </row>
    <row r="87" spans="2:11" x14ac:dyDescent="0.2">
      <c r="B87" s="41" t="s">
        <v>179</v>
      </c>
      <c r="C87" s="41"/>
      <c r="D87" s="41"/>
      <c r="E87" s="41"/>
      <c r="F87" s="42">
        <f>+F86</f>
        <v>5451.5</v>
      </c>
      <c r="G87" s="42">
        <f>+G86</f>
        <v>3.61</v>
      </c>
      <c r="H87" s="42"/>
      <c r="I87" s="42"/>
      <c r="J87" s="42"/>
      <c r="K87" s="32"/>
    </row>
    <row r="88" spans="2:11" x14ac:dyDescent="0.2">
      <c r="B88" s="39" t="s">
        <v>204</v>
      </c>
      <c r="C88" s="20"/>
      <c r="D88" s="20"/>
      <c r="E88" s="20"/>
      <c r="F88" s="21"/>
      <c r="G88" s="21"/>
      <c r="H88" s="21"/>
      <c r="I88" s="21"/>
      <c r="J88" s="21"/>
    </row>
    <row r="89" spans="2:11" x14ac:dyDescent="0.2">
      <c r="B89" s="20" t="s">
        <v>205</v>
      </c>
      <c r="C89" s="20" t="s">
        <v>206</v>
      </c>
      <c r="D89" s="20" t="s">
        <v>207</v>
      </c>
      <c r="E89" s="24">
        <v>5000000</v>
      </c>
      <c r="F89" s="21">
        <v>5227.12</v>
      </c>
      <c r="G89" s="21">
        <v>3.47</v>
      </c>
      <c r="H89" s="21"/>
      <c r="I89" s="21">
        <v>6.52</v>
      </c>
      <c r="J89" s="21"/>
    </row>
    <row r="90" spans="2:11" x14ac:dyDescent="0.2">
      <c r="B90" s="20" t="s">
        <v>208</v>
      </c>
      <c r="C90" s="20" t="s">
        <v>209</v>
      </c>
      <c r="D90" s="20" t="s">
        <v>207</v>
      </c>
      <c r="E90" s="24">
        <v>2500000</v>
      </c>
      <c r="F90" s="21">
        <v>2577.54</v>
      </c>
      <c r="G90" s="21">
        <v>1.71</v>
      </c>
      <c r="H90" s="21"/>
      <c r="I90" s="21">
        <v>7.17</v>
      </c>
      <c r="J90" s="21"/>
    </row>
    <row r="91" spans="2:11" x14ac:dyDescent="0.2">
      <c r="B91" s="20" t="s">
        <v>210</v>
      </c>
      <c r="C91" s="20" t="s">
        <v>211</v>
      </c>
      <c r="D91" s="20" t="s">
        <v>207</v>
      </c>
      <c r="E91" s="24">
        <v>1500000</v>
      </c>
      <c r="F91" s="21">
        <v>1534.07</v>
      </c>
      <c r="G91" s="21">
        <v>1.02</v>
      </c>
      <c r="H91" s="21"/>
      <c r="I91" s="21">
        <v>6.78</v>
      </c>
      <c r="J91" s="21"/>
    </row>
    <row r="92" spans="2:11" x14ac:dyDescent="0.2">
      <c r="B92" s="43" t="s">
        <v>212</v>
      </c>
      <c r="C92" s="43" t="s">
        <v>213</v>
      </c>
      <c r="D92" s="43" t="s">
        <v>207</v>
      </c>
      <c r="E92" s="44">
        <v>1000000</v>
      </c>
      <c r="F92" s="45">
        <v>1039.1400000000001</v>
      </c>
      <c r="G92" s="45">
        <v>0.69</v>
      </c>
      <c r="H92" s="45"/>
      <c r="I92" s="45">
        <v>6.32</v>
      </c>
      <c r="J92" s="45"/>
    </row>
    <row r="93" spans="2:11" x14ac:dyDescent="0.2">
      <c r="B93" s="46" t="s">
        <v>179</v>
      </c>
      <c r="C93" s="46"/>
      <c r="D93" s="46"/>
      <c r="E93" s="46"/>
      <c r="F93" s="47">
        <f>SUM(F89:F92)</f>
        <v>10377.869999999999</v>
      </c>
      <c r="G93" s="47">
        <f>SUM(G89:G92)</f>
        <v>6.8899999999999988</v>
      </c>
      <c r="H93" s="47"/>
      <c r="I93" s="47"/>
      <c r="J93" s="47"/>
      <c r="K93" s="32"/>
    </row>
    <row r="94" spans="2:11" x14ac:dyDescent="0.2">
      <c r="B94" s="39" t="s">
        <v>214</v>
      </c>
      <c r="C94" s="20"/>
      <c r="D94" s="20"/>
      <c r="E94" s="20"/>
      <c r="F94" s="21"/>
      <c r="G94" s="21"/>
      <c r="H94" s="21"/>
      <c r="I94" s="21"/>
      <c r="J94" s="21"/>
    </row>
    <row r="95" spans="2:11" x14ac:dyDescent="0.2">
      <c r="B95" s="20" t="s">
        <v>214</v>
      </c>
      <c r="C95" s="20"/>
      <c r="D95" s="20"/>
      <c r="E95" s="20"/>
      <c r="F95" s="21">
        <v>6686.33</v>
      </c>
      <c r="G95" s="21">
        <v>4.4400000000000004</v>
      </c>
      <c r="H95" s="21"/>
      <c r="I95" s="21"/>
      <c r="J95" s="21"/>
    </row>
    <row r="96" spans="2:11" x14ac:dyDescent="0.2">
      <c r="B96" s="30" t="s">
        <v>178</v>
      </c>
      <c r="C96" s="30"/>
      <c r="D96" s="30"/>
      <c r="E96" s="30"/>
      <c r="F96" s="31">
        <f>SUM(F94:F95)</f>
        <v>6686.33</v>
      </c>
      <c r="G96" s="31">
        <f>SUM(G94:G95)</f>
        <v>4.4400000000000004</v>
      </c>
      <c r="H96" s="40"/>
      <c r="I96" s="40"/>
      <c r="J96" s="40"/>
      <c r="K96" s="32"/>
    </row>
    <row r="97" spans="2:11" x14ac:dyDescent="0.2">
      <c r="B97" s="48" t="s">
        <v>179</v>
      </c>
      <c r="C97" s="48"/>
      <c r="D97" s="48"/>
      <c r="E97" s="48"/>
      <c r="F97" s="49">
        <f>F96</f>
        <v>6686.33</v>
      </c>
      <c r="G97" s="49">
        <f>G96</f>
        <v>4.4400000000000004</v>
      </c>
      <c r="H97" s="49"/>
      <c r="I97" s="49"/>
      <c r="J97" s="49"/>
      <c r="K97" s="32"/>
    </row>
    <row r="98" spans="2:11" x14ac:dyDescent="0.2">
      <c r="B98" s="50" t="s">
        <v>215</v>
      </c>
      <c r="C98" s="50"/>
      <c r="D98" s="50"/>
      <c r="E98" s="50"/>
      <c r="F98" s="51">
        <v>33.991399999999999</v>
      </c>
      <c r="G98" s="51">
        <f>F98/F100*100</f>
        <v>2.2555950421421896E-2</v>
      </c>
      <c r="H98" s="51"/>
      <c r="I98" s="51"/>
      <c r="J98" s="51"/>
      <c r="K98" s="32"/>
    </row>
    <row r="99" spans="2:11" x14ac:dyDescent="0.2">
      <c r="B99" s="50" t="s">
        <v>216</v>
      </c>
      <c r="C99" s="50"/>
      <c r="D99" s="50"/>
      <c r="E99" s="50"/>
      <c r="F99" s="51">
        <f>F100-(+F70+F80+F87+F93+F97+F98)</f>
        <v>1882.5486000000383</v>
      </c>
      <c r="G99" s="51">
        <f>G100-(+G70+G80+G87+G93+G97+G98)</f>
        <v>1.2974440495785871</v>
      </c>
      <c r="H99" s="51"/>
      <c r="I99" s="51"/>
      <c r="J99" s="51"/>
      <c r="K99" s="32"/>
    </row>
    <row r="100" spans="2:11" x14ac:dyDescent="0.2">
      <c r="B100" s="50" t="s">
        <v>217</v>
      </c>
      <c r="C100" s="50"/>
      <c r="D100" s="50"/>
      <c r="E100" s="50"/>
      <c r="F100" s="51">
        <v>150698.15</v>
      </c>
      <c r="G100" s="51">
        <v>100</v>
      </c>
      <c r="H100" s="51"/>
      <c r="I100" s="51"/>
      <c r="J100" s="51"/>
      <c r="K100" s="32"/>
    </row>
    <row r="102" spans="2:11" x14ac:dyDescent="0.2">
      <c r="B102" s="32" t="s">
        <v>218</v>
      </c>
    </row>
    <row r="103" spans="2:11" ht="12.75" thickBot="1" x14ac:dyDescent="0.25"/>
    <row r="104" spans="2:11" ht="13.5" thickTop="1" thickBot="1" x14ac:dyDescent="0.25">
      <c r="B104" s="52" t="s">
        <v>219</v>
      </c>
      <c r="C104" s="53">
        <v>2.7101999999999999</v>
      </c>
    </row>
    <row r="105" spans="2:11" ht="13.5" thickTop="1" thickBot="1" x14ac:dyDescent="0.25"/>
    <row r="106" spans="2:11" ht="13.5" thickTop="1" thickBot="1" x14ac:dyDescent="0.25">
      <c r="B106" s="52" t="s">
        <v>220</v>
      </c>
      <c r="C106" s="54">
        <v>6.4399999999999999E-2</v>
      </c>
    </row>
    <row r="107" spans="2:11" ht="13.5" thickTop="1" thickBot="1" x14ac:dyDescent="0.25"/>
    <row r="108" spans="2:11" ht="13.5" thickTop="1" thickBot="1" x14ac:dyDescent="0.25">
      <c r="B108" s="52" t="s">
        <v>221</v>
      </c>
      <c r="C108" s="53">
        <v>2.8445</v>
      </c>
    </row>
    <row r="109" spans="2:11" ht="13.5" thickTop="1" thickBot="1" x14ac:dyDescent="0.25"/>
    <row r="110" spans="2:11" ht="13.5" thickTop="1" thickBot="1" x14ac:dyDescent="0.25">
      <c r="B110" s="52" t="s">
        <v>222</v>
      </c>
      <c r="C110" s="53">
        <v>8190.0992500000002</v>
      </c>
    </row>
    <row r="111" spans="2:11" ht="13.5" thickTop="1" thickBot="1" x14ac:dyDescent="0.25"/>
    <row r="112" spans="2:11" ht="13.5" thickTop="1" thickBot="1" x14ac:dyDescent="0.25">
      <c r="B112" s="52" t="s">
        <v>223</v>
      </c>
      <c r="C112" s="53">
        <f>ROUND(C110/F100,4)*100</f>
        <v>5.43</v>
      </c>
    </row>
    <row r="113" ht="12.75" thickTop="1" x14ac:dyDescent="0.2"/>
  </sheetData>
  <mergeCells count="6">
    <mergeCell ref="B1:J1"/>
    <mergeCell ref="L5:L12"/>
    <mergeCell ref="M5:M12"/>
    <mergeCell ref="N5:N12"/>
    <mergeCell ref="O5:O12"/>
    <mergeCell ref="L15:O17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2025-07-08T08:17:42Z</dcterms:created>
  <dcterms:modified xsi:type="dcterms:W3CDTF">2025-07-08T08:17:43Z</dcterms:modified>
</cp:coreProperties>
</file>